
<file path=[Content_Types].xml><?xml version="1.0" encoding="utf-8"?>
<Types xmlns="http://schemas.openxmlformats.org/package/2006/content-types">
  <Override PartName="/xl/worksheets/sheet82.xml" ContentType="application/vnd.openxmlformats-officedocument.spreadsheetml.worksheet+xml"/>
  <Override PartName="/xl/worksheets/sheet2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13.xml" ContentType="application/vnd.openxmlformats-officedocument.spreadsheetml.worksheet+xml"/>
  <Override PartName="/xl/worksheets/sheet358.xml" ContentType="application/vnd.openxmlformats-officedocument.spreadsheetml.worksheet+xml"/>
  <Override PartName="/xl/styles.xml" ContentType="application/vnd.openxmlformats-officedocument.spreadsheetml.styles+xml"/>
  <Override PartName="/xl/drawings/drawing86.xml" ContentType="application/vnd.openxmlformats-officedocument.drawing+xml"/>
  <Override PartName="/xl/charts/chart328.xml" ContentType="application/vnd.openxmlformats-officedocument.drawingml.chart+xml"/>
  <Override PartName="/xl/worksheets/sheet197.xml" ContentType="application/vnd.openxmlformats-officedocument.spreadsheetml.worksheet+xml"/>
  <Override PartName="/xl/drawings/drawing17.xml" ContentType="application/vnd.openxmlformats-officedocument.drawing+xml"/>
  <Override PartName="/xl/charts/chart167.xml" ContentType="application/vnd.openxmlformats-officedocument.drawingml.chart+xml"/>
  <Override PartName="/xl/queryTables/queryTable26.xml" ContentType="application/vnd.openxmlformats-officedocument.spreadsheetml.queryTable+xml"/>
  <Default Extension="xml" ContentType="application/xml"/>
  <Override PartName="/xl/worksheets/sheet128.xml" ContentType="application/vnd.openxmlformats-officedocument.spreadsheetml.worksheet+xml"/>
  <Override PartName="/xl/charts/chart192.xml" ContentType="application/vnd.openxmlformats-officedocument.drawingml.chart+xml"/>
  <Override PartName="/xl/worksheets/sheet98.xml" ContentType="application/vnd.openxmlformats-officedocument.spreadsheetml.worksheet+xml"/>
  <Override PartName="/xl/worksheets/sheet298.xml" ContentType="application/vnd.openxmlformats-officedocument.spreadsheetml.worksheet+xml"/>
  <Override PartName="/xl/worksheets/sheet314.xml" ContentType="application/vnd.openxmlformats-officedocument.spreadsheetml.worksheet+xml"/>
  <Override PartName="/xl/charts/chart85.xml" ContentType="application/vnd.openxmlformats-officedocument.drawingml.chart+xml"/>
  <Override PartName="/xl/drawings/drawing42.xml" ContentType="application/vnd.openxmlformats-officedocument.drawing+xml"/>
  <Override PartName="/xl/charts/chart268.xml" ContentType="application/vnd.openxmlformats-officedocument.drawingml.chart+xml"/>
  <Override PartName="/xl/worksheets/sheet153.xml" ContentType="application/vnd.openxmlformats-officedocument.spreadsheetml.worksheet+xml"/>
  <Override PartName="/xl/charts/chart16.xml" ContentType="application/vnd.openxmlformats-officedocument.drawingml.chart+xml"/>
  <Override PartName="/xl/charts/chart123.xml" ContentType="application/vnd.openxmlformats-officedocument.drawingml.chart+xml"/>
  <Override PartName="/xl/drawings/drawing102.xml" ContentType="application/vnd.openxmlformats-officedocument.drawing+xml"/>
  <Override PartName="/xl/worksheets/sheet29.xml" ContentType="application/vnd.openxmlformats-officedocument.spreadsheetml.worksheet+xml"/>
  <Override PartName="/xl/worksheets/sheet229.xml" ContentType="application/vnd.openxmlformats-officedocument.spreadsheetml.worksheet+xml"/>
  <Override PartName="/xl/charts/chart293.xml" ContentType="application/vnd.openxmlformats-officedocument.drawingml.chart+xml"/>
  <Override PartName="/xl/worksheets/sheet54.xml" ContentType="application/vnd.openxmlformats-officedocument.spreadsheetml.worksheet+xml"/>
  <Override PartName="/xl/worksheets/sheet254.xml" ContentType="application/vnd.openxmlformats-officedocument.spreadsheetml.worksheet+xml"/>
  <Override PartName="/xl/charts/chart41.xml" ContentType="application/vnd.openxmlformats-officedocument.drawingml.chart+xml"/>
  <Override PartName="/xl/charts/chart224.xml" ContentType="application/vnd.openxmlformats-officedocument.drawingml.chart+xml"/>
  <Override PartName="/xl/drawings/drawing7.xml" ContentType="application/vnd.openxmlformats-officedocument.drawing+xml"/>
  <Override PartName="/xl/charts/chart139.xml" ContentType="application/vnd.openxmlformats-officedocument.drawingml.chart+xml"/>
  <Override PartName="/xl/drawings/drawing58.xml" ContentType="application/vnd.openxmlformats-officedocument.drawing+xml"/>
  <Override PartName="/xl/worksheets/sheet169.xml" ContentType="application/vnd.openxmlformats-officedocument.spreadsheetml.worksheet+xml"/>
  <Override PartName="/xl/worksheets/sheet355.xml" ContentType="application/vnd.openxmlformats-officedocument.spreadsheetml.worksheet+xml"/>
  <Override PartName="/xl/drawings/drawing83.xml" ContentType="application/vnd.openxmlformats-officedocument.drawing+xml"/>
  <Override PartName="/xl/drawings/drawing118.xml" ContentType="application/vnd.openxmlformats-officedocument.drawing+xml"/>
  <Override PartName="/xl/charts/chart325.xml" ContentType="application/vnd.openxmlformats-officedocument.drawingml.chart+xml"/>
  <Override PartName="/xl/worksheets/sheet10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xl/charts/chart57.xml" ContentType="application/vnd.openxmlformats-officedocument.drawingml.chart+xml"/>
  <Override PartName="/xl/charts/chart164.xml" ContentType="application/vnd.openxmlformats-officedocument.drawingml.chart+xml"/>
  <Override PartName="/xl/drawings/drawing14.xml" ContentType="application/vnd.openxmlformats-officedocument.drawing+xml"/>
  <Override PartName="/xl/queryTables/queryTable23.xml" ContentType="application/vnd.openxmlformats-officedocument.spreadsheetml.queryTable+xml"/>
  <Override PartName="/xl/worksheets/sheet125.xml" ContentType="application/vnd.openxmlformats-officedocument.spreadsheetml.worksheet+xml"/>
  <Override PartName="/xl/worksheets/sheet311.xml" ContentType="application/vnd.openxmlformats-officedocument.spreadsheetml.worksheet+xml"/>
  <Override PartName="/xl/charts/chart82.xml" ContentType="application/vnd.openxmlformats-officedocument.drawingml.chart+xml"/>
  <Override PartName="/xl/worksheets/sheet95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95.xml" ContentType="application/vnd.openxmlformats-officedocument.spreadsheetml.worksheet+xml"/>
  <Override PartName="/xl/charts/chart13.xml" ContentType="application/vnd.openxmlformats-officedocument.drawingml.chart+xml"/>
  <Override PartName="/xl/charts/chart120.xml" ContentType="application/vnd.openxmlformats-officedocument.drawingml.chart+xml"/>
  <Override PartName="/xl/charts/chart265.xml" ContentType="application/vnd.openxmlformats-officedocument.drawingml.chart+xml"/>
  <Override PartName="/xl/worksheets/sheet26.xml" ContentType="application/vnd.openxmlformats-officedocument.spreadsheetml.worksheet+xml"/>
  <Override PartName="/xl/worksheets/sheet226.xml" ContentType="application/vnd.openxmlformats-officedocument.spreadsheetml.worksheet+xml"/>
  <Override PartName="/xl/drawings/drawing99.xml" ContentType="application/vnd.openxmlformats-officedocument.drawing+xml"/>
  <Override PartName="/xl/charts/chart290.xml" ContentType="application/vnd.openxmlformats-officedocument.drawingml.chart+xml"/>
  <Override PartName="/xl/worksheets/sheet51.xml" ContentType="application/vnd.openxmlformats-officedocument.spreadsheetml.worksheet+xml"/>
  <Override PartName="/xl/worksheets/sheet251.xml" ContentType="application/vnd.openxmlformats-officedocument.spreadsheetml.worksheet+xml"/>
  <Override PartName="/xl/charts/chart221.xml" ContentType="application/vnd.openxmlformats-officedocument.drawingml.chart+xml"/>
  <Override PartName="/xl/worksheets/sheet327.xml" ContentType="application/vnd.openxmlformats-officedocument.spreadsheetml.worksheet+xml"/>
  <Override PartName="/xl/drawings/drawing4.xml" ContentType="application/vnd.openxmlformats-officedocument.drawing+xml"/>
  <Override PartName="/xl/charts/chart98.xml" ContentType="application/vnd.openxmlformats-officedocument.drawingml.chart+xml"/>
  <Override PartName="/xl/drawings/drawing55.xml" ContentType="application/vnd.openxmlformats-officedocument.drawing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66.xml" ContentType="application/vnd.openxmlformats-officedocument.spreadsheetml.worksheet+xml"/>
  <Override PartName="/xl/charts/chart29.xml" ContentType="application/vnd.openxmlformats-officedocument.drawingml.chart+xml"/>
  <Override PartName="/xl/charts/chart76.xml" ContentType="application/vnd.openxmlformats-officedocument.drawingml.chart+xml"/>
  <Override PartName="/xl/charts/chart136.xml" ContentType="application/vnd.openxmlformats-officedocument.drawingml.chart+xml"/>
  <Override PartName="/xl/charts/chart183.xml" ContentType="application/vnd.openxmlformats-officedocument.drawingml.chart+xml"/>
  <Override PartName="/xl/drawings/drawing115.xml" ContentType="application/vnd.openxmlformats-officedocument.drawing+xml"/>
  <Override PartName="/xl/charts/chart322.xml" ContentType="application/vnd.openxmlformats-officedocument.drawingml.chart+xml"/>
  <Override PartName="/xl/worksheets/sheet89.xml" ContentType="application/vnd.openxmlformats-officedocument.spreadsheetml.worksheet+xml"/>
  <Override PartName="/xl/worksheets/sheet289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52.xml" ContentType="application/vnd.openxmlformats-officedocument.spreadsheetml.worksheet+xml"/>
  <Override PartName="/xl/drawings/drawing33.xml" ContentType="application/vnd.openxmlformats-officedocument.drawing+xml"/>
  <Override PartName="/xl/charts/chart114.xml" ContentType="application/vnd.openxmlformats-officedocument.drawingml.chart+xml"/>
  <Override PartName="/xl/charts/chart161.xml" ContentType="application/vnd.openxmlformats-officedocument.drawingml.chart+xml"/>
  <Override PartName="/xl/drawings/drawing80.xml" ContentType="application/vnd.openxmlformats-officedocument.drawing+xml"/>
  <Override PartName="/xl/charts/chart259.xml" ContentType="application/vnd.openxmlformats-officedocument.drawingml.chart+xml"/>
  <Override PartName="/xl/worksheets/sheet144.xml" ContentType="application/vnd.openxmlformats-officedocument.spreadsheetml.worksheet+xml"/>
  <Override PartName="/xl/worksheets/sheet191.xml" ContentType="application/vnd.openxmlformats-officedocument.spreadsheetml.worksheet+xml"/>
  <Override PartName="/xl/worksheets/sheet330.xml" ContentType="application/vnd.openxmlformats-officedocument.spreadsheetml.worksheet+xml"/>
  <Override PartName="/xl/drawings/drawing11.xml" ContentType="application/vnd.openxmlformats-officedocument.drawing+xml"/>
  <Override PartName="/xl/charts/chart54.xml" ContentType="application/vnd.openxmlformats-officedocument.drawingml.chart+xml"/>
  <Override PartName="/xl/queryTables/queryTable20.xml" ContentType="application/vnd.openxmlformats-officedocument.spreadsheetml.queryTable+xml"/>
  <Override PartName="/xl/charts/chart300.xml" ContentType="application/vnd.openxmlformats-officedocument.drawingml.chart+xml"/>
  <Override PartName="/xl/worksheets/sheet67.xml" ContentType="application/vnd.openxmlformats-officedocument.spreadsheetml.worksheet+xml"/>
  <Override PartName="/xl/worksheets/sheet122.xml" ContentType="application/vnd.openxmlformats-officedocument.spreadsheetml.worksheet+xml"/>
  <Override PartName="/xl/worksheets/sheet267.xml" ContentType="application/vnd.openxmlformats-officedocument.spreadsheetml.worksheet+xml"/>
  <Override PartName="/xl/charts/chart32.xml" ContentType="application/vnd.openxmlformats-officedocument.drawingml.chart+xml"/>
  <Override PartName="/xl/charts/chart237.xml" ContentType="application/vnd.openxmlformats-officedocument.drawingml.chart+xml"/>
  <Override PartName="/xl/charts/chart284.xml" ContentType="application/vnd.openxmlformats-officedocument.drawingml.chart+xml"/>
  <Override PartName="/xl/worksheets/sheet45.xml" ContentType="application/vnd.openxmlformats-officedocument.spreadsheetml.worksheet+xml"/>
  <Override PartName="/xl/worksheets/sheet92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92.xml" ContentType="application/vnd.openxmlformats-officedocument.spreadsheetml.worksheet+xml"/>
  <Override PartName="/xl/charts/chart215.xml" ContentType="application/vnd.openxmlformats-officedocument.drawingml.chart+xml"/>
  <Override PartName="/xl/charts/chart262.xml" ContentType="application/vnd.openxmlformats-officedocument.drawingml.chart+xml"/>
  <Override PartName="/xl/worksheets/sheet100.xml" ContentType="application/vnd.openxmlformats-officedocument.spreadsheetml.worksheet+xml"/>
  <Override PartName="/xl/charts/chart10.xml" ContentType="application/vnd.openxmlformats-officedocument.drawingml.chart+xml"/>
  <Override PartName="/xl/charts/chart199.xml" ContentType="application/vnd.openxmlformats-officedocument.drawingml.chart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70.xml" ContentType="application/vnd.openxmlformats-officedocument.spreadsheetml.worksheet+xml"/>
  <Override PartName="/xl/drawings/drawing49.xml" ContentType="application/vnd.openxmlformats-officedocument.drawing+xml"/>
  <Override PartName="/xl/charts/chart177.xml" ContentType="application/vnd.openxmlformats-officedocument.drawingml.chart+xml"/>
  <Override PartName="/xl/charts/chart240.xml" ContentType="application/vnd.openxmlformats-officedocument.drawingml.chart+xml"/>
  <Override PartName="/xl/drawings/drawing96.xml" ContentType="application/vnd.openxmlformats-officedocument.drawing+xml"/>
  <Override PartName="/xl/worksheets/sheet201.xml" ContentType="application/vnd.openxmlformats-officedocument.spreadsheetml.worksheet+xml"/>
  <Override PartName="/xl/worksheets/sheet346.xml" ContentType="application/vnd.openxmlformats-officedocument.spreadsheetml.worksheet+xml"/>
  <Override PartName="/xl/drawings/drawing27.xml" ContentType="application/vnd.openxmlformats-officedocument.drawing+xml"/>
  <Override PartName="/xl/drawings/drawing74.xml" ContentType="application/vnd.openxmlformats-officedocument.drawing+xml"/>
  <Override PartName="/xl/drawings/drawing109.xml" ContentType="application/vnd.openxmlformats-officedocument.drawing+xml"/>
  <Override PartName="/xl/charts/chart316.xml" ContentType="application/vnd.openxmlformats-officedocument.drawingml.chart+xml"/>
  <Override PartName="/xl/worksheets/sheet138.xml" ContentType="application/vnd.openxmlformats-officedocument.spreadsheetml.worksheet+xml"/>
  <Override PartName="/xl/worksheets/sheet18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charts/chart48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queryTables/queryTable14.xml" ContentType="application/vnd.openxmlformats-officedocument.spreadsheetml.queryTable+xml"/>
  <Override PartName="/xl/charts/chart155.xml" ContentType="application/vnd.openxmlformats-officedocument.drawingml.char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324.xml" ContentType="application/vnd.openxmlformats-officedocument.spreadsheetml.worksheet+xml"/>
  <Override PartName="/xl/drawings/drawing1.xml" ContentType="application/vnd.openxmlformats-officedocument.drawing+xml"/>
  <Override PartName="/xl/drawings/drawing52.xml" ContentType="application/vnd.openxmlformats-officedocument.drawing+xml"/>
  <Override PartName="/xl/charts/chart133.xml" ContentType="application/vnd.openxmlformats-officedocument.drawingml.chart+xml"/>
  <Override PartName="/xl/charts/chart180.xml" ContentType="application/vnd.openxmlformats-officedocument.drawingml.chart+xml"/>
  <Override PartName="/xl/charts/chart278.xml" ContentType="application/vnd.openxmlformats-officedocument.drawingml.chart+xml"/>
  <Override PartName="/xl/worksheets/sheet163.xml" ContentType="application/vnd.openxmlformats-officedocument.spreadsheetml.worksheet+xml"/>
  <Override PartName="/xl/worksheets/sheet302.xml" ContentType="application/vnd.openxmlformats-officedocument.spreadsheetml.worksheet+xml"/>
  <Override PartName="/xl/charts/chart26.xml" ContentType="application/vnd.openxmlformats-officedocument.drawingml.chart+xml"/>
  <Override PartName="/xl/charts/chart73.xml" ContentType="application/vnd.openxmlformats-officedocument.drawingml.chart+xml"/>
  <Override PartName="/xl/drawings/drawing30.xml" ContentType="application/vnd.openxmlformats-officedocument.drawing+xml"/>
  <Override PartName="/xl/queryTables/queryTable7.xml" ContentType="application/vnd.openxmlformats-officedocument.spreadsheetml.queryTable+xml"/>
  <Override PartName="/xl/charts/chart209.xml" ContentType="application/vnd.openxmlformats-officedocument.drawingml.chart+xml"/>
  <Override PartName="/xl/charts/chart256.xml" ContentType="application/vnd.openxmlformats-officedocument.drawingml.chart+xml"/>
  <Override PartName="/xl/drawings/drawing112.xml" ContentType="application/vnd.openxmlformats-officedocument.drawing+xml"/>
  <Override PartName="/xl/worksheets/sheet39.xml" ContentType="application/vnd.openxmlformats-officedocument.spreadsheetml.worksheet+xml"/>
  <Override PartName="/xl/worksheets/sheet86.xml" ContentType="application/vnd.openxmlformats-officedocument.spreadsheetml.worksheet+xml"/>
  <Override PartName="/xl/worksheets/sheet141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86.xml" ContentType="application/vnd.openxmlformats-officedocument.spreadsheetml.worksheet+xml"/>
  <Override PartName="/xl/charts/chart51.xml" ContentType="application/vnd.openxmlformats-officedocument.drawingml.chart+xml"/>
  <Override PartName="/xl/charts/chart111.xml" ContentType="application/vnd.openxmlformats-officedocument.drawingml.chart+xml"/>
  <Override PartName="/xl/worksheets/sheet17.xml" ContentType="application/vnd.openxmlformats-officedocument.spreadsheetml.worksheet+xml"/>
  <Override PartName="/xl/worksheets/sheet64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64.xml" ContentType="application/vnd.openxmlformats-officedocument.spreadsheetml.worksheet+xml"/>
  <Override PartName="/xl/charts/chart8.xml" ContentType="application/vnd.openxmlformats-officedocument.drawingml.chart+xml"/>
  <Override PartName="/xl/charts/chart234.xml" ContentType="application/vnd.openxmlformats-officedocument.drawingml.chart+xml"/>
  <Override PartName="/xl/charts/chart281.xml" ContentType="application/vnd.openxmlformats-officedocument.drawingml.chart+xml"/>
  <Override PartName="/xl/drawings/drawing68.xml" ContentType="application/vnd.openxmlformats-officedocument.drawing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242.xml" ContentType="application/vnd.openxmlformats-officedocument.spreadsheetml.worksheet+xml"/>
  <Override PartName="/xl/charts/chart149.xml" ContentType="application/vnd.openxmlformats-officedocument.drawingml.chart+xml"/>
  <Override PartName="/xl/charts/chart196.xml" ContentType="application/vnd.openxmlformats-officedocument.drawingml.chart+xml"/>
  <Override PartName="/xl/charts/chart212.xml" ContentType="application/vnd.openxmlformats-officedocument.drawingml.chart+xml"/>
  <Override PartName="/xl/worksheets/sheet20.xml" ContentType="application/vnd.openxmlformats-officedocument.spreadsheetml.worksheet+xml"/>
  <Override PartName="/xl/worksheets/sheet220.xml" ContentType="application/vnd.openxmlformats-officedocument.spreadsheetml.worksheet+xml"/>
  <Override PartName="/xl/worksheets/sheet318.xml" ContentType="application/vnd.openxmlformats-officedocument.spreadsheetml.worksheet+xml"/>
  <Override PartName="/xl/charts/chart89.xml" ContentType="application/vnd.openxmlformats-officedocument.drawingml.chart+xml"/>
  <Override PartName="/xl/drawings/drawing46.xml" ContentType="application/vnd.openxmlformats-officedocument.drawing+xml"/>
  <Override PartName="/xl/drawings/drawing93.xml" ContentType="application/vnd.openxmlformats-officedocument.drawing+xml"/>
  <Override PartName="/xl/drawings/drawing128.xml" ContentType="application/vnd.openxmlformats-officedocument.drawing+xml"/>
  <Override PartName="/xl/worksheets/sheet157.xml" ContentType="application/vnd.openxmlformats-officedocument.spreadsheetml.worksheet+xml"/>
  <Override PartName="/xl/worksheets/sheet343.xml" ContentType="application/vnd.openxmlformats-officedocument.spreadsheetml.worksheet+xml"/>
  <Override PartName="/xl/charts/chart67.xml" ContentType="application/vnd.openxmlformats-officedocument.drawingml.chart+xml"/>
  <Override PartName="/xl/charts/chart127.xml" ContentType="application/vnd.openxmlformats-officedocument.drawingml.chart+xml"/>
  <Override PartName="/xl/charts/chart174.xml" ContentType="application/vnd.openxmlformats-officedocument.drawingml.chart+xml"/>
  <Override PartName="/xl/drawings/drawing106.xml" ContentType="application/vnd.openxmlformats-officedocument.drawing+xml"/>
  <Override PartName="/xl/charts/chart313.xml" ContentType="application/vnd.openxmlformats-officedocument.drawingml.chart+xml"/>
  <Override PartName="/xl/worksheets/sheet135.xml" ContentType="application/vnd.openxmlformats-officedocument.spreadsheetml.worksheet+xml"/>
  <Override PartName="/xl/worksheets/sheet182.xml" ContentType="application/vnd.openxmlformats-officedocument.spreadsheetml.worksheet+xml"/>
  <Override PartName="/xl/drawings/drawing24.xml" ContentType="application/vnd.openxmlformats-officedocument.drawing+xml"/>
  <Override PartName="/xl/charts/chart105.xml" ContentType="application/vnd.openxmlformats-officedocument.drawingml.chart+xml"/>
  <Override PartName="/xl/charts/chart152.xml" ContentType="application/vnd.openxmlformats-officedocument.drawingml.chart+xml"/>
  <Override PartName="/xl/drawings/drawing71.xml" ContentType="application/vnd.openxmlformats-officedocument.drawing+xml"/>
  <Override PartName="/xl/charts/chart297.xml" ContentType="application/vnd.openxmlformats-officedocument.drawingml.chart+xml"/>
  <Override PartName="/xl/worksheets/sheet3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harts/chart45.xml" ContentType="application/vnd.openxmlformats-officedocument.drawingml.chart+xml"/>
  <Override PartName="/xl/charts/chart92.xml" ContentType="application/vnd.openxmlformats-officedocument.drawingml.chart+xml"/>
  <Override PartName="/xl/queryTables/queryTable11.xml" ContentType="application/vnd.openxmlformats-officedocument.spreadsheetml.queryTable+xml"/>
  <Override PartName="/xl/charts/chart228.xml" ContentType="application/vnd.openxmlformats-officedocument.drawingml.chart+xml"/>
  <Override PartName="/xl/charts/chart275.xml" ContentType="application/vnd.openxmlformats-officedocument.drawingml.chart+xml"/>
  <Override PartName="/xl/drawings/drawing131.xml" ContentType="application/vnd.openxmlformats-officedocument.drawing+xml"/>
  <Override PartName="/xl/worksheets/sheet58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worksheets/sheet258.xml" ContentType="application/vnd.openxmlformats-officedocument.spreadsheetml.worksheet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charts/chart130.xml" ContentType="application/vnd.openxmlformats-officedocument.drawingml.chart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83.xml" ContentType="application/vnd.openxmlformats-officedocument.spreadsheetml.worksheet+xml"/>
  <Override PartName="/xl/queryTables/queryTable4.xml" ContentType="application/vnd.openxmlformats-officedocument.spreadsheetml.queryTable+xml"/>
  <Override PartName="/xl/charts/chart206.xml" ContentType="application/vnd.openxmlformats-officedocument.drawingml.chart+xml"/>
  <Override PartName="/xl/charts/chart253.xml" ContentType="application/vnd.openxmlformats-officedocument.drawingml.chart+xml"/>
  <Default Extension="bin" ContentType="application/vnd.openxmlformats-officedocument.spreadsheetml.printerSettings"/>
  <Override PartName="/xl/drawings/drawing87.xml" ContentType="application/vnd.openxmlformats-officedocument.drawing+xml"/>
  <Override PartName="/xl/charts/chart231.xml" ContentType="application/vnd.openxmlformats-officedocument.drawingml.chart+xml"/>
  <Override PartName="/xl/charts/chart329.xml" ContentType="application/vnd.openxmlformats-officedocument.drawingml.chart+xml"/>
  <Override PartName="/xl/worksheets/sheet14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61.xml" ContentType="application/vnd.openxmlformats-officedocument.spreadsheetml.worksheet+xml"/>
  <Override PartName="/xl/charts/chart5.xml" ContentType="application/vnd.openxmlformats-officedocument.drawingml.chart+xml"/>
  <Override PartName="/xl/charts/chart168.xml" ContentType="application/vnd.openxmlformats-officedocument.drawingml.chart+xml"/>
  <Override PartName="/xl/worksheets/sheet337.xml" ContentType="application/vnd.openxmlformats-officedocument.spreadsheetml.worksheet+xml"/>
  <Override PartName="/xl/drawings/drawing18.xml" ContentType="application/vnd.openxmlformats-officedocument.drawing+xml"/>
  <Override PartName="/xl/drawings/drawing65.xml" ContentType="application/vnd.openxmlformats-officedocument.drawing+xml"/>
  <Override PartName="/xl/charts/chart307.xml" ContentType="application/vnd.openxmlformats-officedocument.drawingml.char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worksheets/sheet315.xml" ContentType="application/vnd.openxmlformats-officedocument.spreadsheetml.worksheet+xml"/>
  <Override PartName="/xl/charts/chart39.xml" ContentType="application/vnd.openxmlformats-officedocument.drawingml.chart+xml"/>
  <Override PartName="/xl/charts/chart86.xml" ContentType="application/vnd.openxmlformats-officedocument.drawingml.chart+xml"/>
  <Override PartName="/xl/drawings/drawing43.xml" ContentType="application/vnd.openxmlformats-officedocument.drawing+xml"/>
  <Override PartName="/xl/charts/chart146.xml" ContentType="application/vnd.openxmlformats-officedocument.drawingml.chart+xml"/>
  <Override PartName="/xl/charts/chart193.xml" ContentType="application/vnd.openxmlformats-officedocument.drawingml.chart+xml"/>
  <Override PartName="/xl/drawings/drawing90.xml" ContentType="application/vnd.openxmlformats-officedocument.drawing+xml"/>
  <Override PartName="/xl/drawings/drawing125.xml" ContentType="application/vnd.openxmlformats-officedocument.drawing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54.xml" ContentType="application/vnd.openxmlformats-officedocument.spreadsheetml.worksheet+xml"/>
  <Override PartName="/xl/worksheets/sheet299.xml" ContentType="application/vnd.openxmlformats-officedocument.spreadsheetml.worksheet+xml"/>
  <Override PartName="/xl/charts/chart124.xml" ContentType="application/vnd.openxmlformats-officedocument.drawingml.chart+xml"/>
  <Override PartName="/xl/charts/chart171.xml" ContentType="application/vnd.openxmlformats-officedocument.drawingml.chart+xml"/>
  <Override PartName="/xl/charts/chart269.xml" ContentType="application/vnd.openxmlformats-officedocument.drawingml.chart+xml"/>
  <Override PartName="/xl/worksheets/sheet77.xml" ContentType="application/vnd.openxmlformats-officedocument.spreadsheetml.worksheet+xml"/>
  <Override PartName="/xl/worksheets/sheet277.xml" ContentType="application/vnd.openxmlformats-officedocument.spreadsheetml.worksheet+xml"/>
  <Override PartName="/xl/worksheets/sheet340.xml" ContentType="application/vnd.openxmlformats-officedocument.spreadsheetml.worksheet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64.xml" ContentType="application/vnd.openxmlformats-officedocument.drawingml.chart+xml"/>
  <Override PartName="/xl/charts/chart247.xml" ContentType="application/vnd.openxmlformats-officedocument.drawingml.chart+xml"/>
  <Override PartName="/xl/drawings/drawing103.xml" ContentType="application/vnd.openxmlformats-officedocument.drawing+xml"/>
  <Override PartName="/xl/charts/chart294.xml" ContentType="application/vnd.openxmlformats-officedocument.drawingml.chart+xml"/>
  <Override PartName="/xl/charts/chart310.xml" ContentType="application/vnd.openxmlformats-officedocument.drawingml.chart+xml"/>
  <Override PartName="/xl/worksheets/sheet132.xml" ContentType="application/vnd.openxmlformats-officedocument.spreadsheetml.worksheet+xml"/>
  <Override PartName="/xl/charts/chart42.xml" ContentType="application/vnd.openxmlformats-officedocument.drawingml.chart+xml"/>
  <Override PartName="/xl/charts/chart102.xml" ContentType="application/vnd.openxmlformats-officedocument.drawingml.chart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55.xml" ContentType="application/vnd.openxmlformats-officedocument.spreadsheetml.worksheet+xml"/>
  <Override PartName="/xl/charts/chart225.xml" ContentType="application/vnd.openxmlformats-officedocument.drawingml.chart+xml"/>
  <Override PartName="/xl/charts/chart272.xml" ContentType="application/vnd.openxmlformats-officedocument.drawingml.chart+xml"/>
  <Override PartName="/xl/charts/chart20.xml" ContentType="application/vnd.openxmlformats-officedocument.drawingml.chart+xml"/>
  <Override PartName="/xl/queryTables/queryTable1.xml" ContentType="application/vnd.openxmlformats-officedocument.spreadsheetml.queryTable+xml"/>
  <Override PartName="/xl/drawings/drawing59.xml" ContentType="application/vnd.openxmlformats-officedocument.drawing+xml"/>
  <Override PartName="/xl/charts/chart203.xml" ContentType="application/vnd.openxmlformats-officedocument.drawingml.chart+xml"/>
  <Override PartName="/xl/charts/chart250.xml" ContentType="application/vnd.openxmlformats-officedocument.drawingml.chart+xml"/>
  <Override PartName="/xl/worksheets/sheet9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charts/chart187.xml" ContentType="application/vnd.openxmlformats-officedocument.drawingml.chart+xml"/>
  <Override PartName="/xl/drawings/drawing119.xml" ContentType="application/vnd.openxmlformats-officedocument.drawing+xml"/>
  <Override PartName="/xl/worksheets/sheet11.xml" ContentType="application/vnd.openxmlformats-officedocument.spreadsheetml.worksheet+xml"/>
  <Override PartName="/xl/worksheets/sheet211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56.xml" ContentType="application/vnd.openxmlformats-officedocument.spreadsheetml.worksheet+xml"/>
  <Override PartName="/xl/charts/chart2.xml" ContentType="application/vnd.openxmlformats-officedocument.drawingml.chart+xml"/>
  <Override PartName="/xl/drawings/drawing37.xml" ContentType="application/vnd.openxmlformats-officedocument.drawing+xml"/>
  <Override PartName="/xl/charts/chart118.xml" ContentType="application/vnd.openxmlformats-officedocument.drawingml.chart+xml"/>
  <Override PartName="/xl/charts/chart165.xml" ContentType="application/vnd.openxmlformats-officedocument.drawingml.chart+xml"/>
  <Override PartName="/xl/drawings/drawing84.xml" ContentType="application/vnd.openxmlformats-officedocument.drawing+xml"/>
  <Override PartName="/xl/charts/chart326.xml" ContentType="application/vnd.openxmlformats-officedocument.drawingml.chart+xml"/>
  <Override PartName="/xl/worksheets/sheet148.xml" ContentType="application/vnd.openxmlformats-officedocument.spreadsheetml.worksheet+xml"/>
  <Override PartName="/xl/worksheets/sheet195.xml" ContentType="application/vnd.openxmlformats-officedocument.spreadsheetml.worksheet+xml"/>
  <Override PartName="/xl/worksheets/sheet334.xml" ContentType="application/vnd.openxmlformats-officedocument.spreadsheetml.worksheet+xml"/>
  <Override PartName="/xl/drawings/drawing15.xml" ContentType="application/vnd.openxmlformats-officedocument.drawing+xml"/>
  <Override PartName="/xl/charts/chart58.xml" ContentType="application/vnd.openxmlformats-officedocument.drawingml.chart+xml"/>
  <Override PartName="/xl/drawings/drawing62.xml" ContentType="application/vnd.openxmlformats-officedocument.drawing+xml"/>
  <Override PartName="/xl/queryTables/queryTable24.xml" ContentType="application/vnd.openxmlformats-officedocument.spreadsheetml.queryTable+xml"/>
  <Override PartName="/xl/charts/chart304.xml" ContentType="application/vnd.openxmlformats-officedocument.drawingml.chart+xml"/>
  <Override PartName="/xl/worksheets/sheet126.xml" ContentType="application/vnd.openxmlformats-officedocument.spreadsheetml.worksheet+xml"/>
  <Override PartName="/xl/worksheets/sheet173.xml" ContentType="application/vnd.openxmlformats-officedocument.spreadsheetml.worksheet+xml"/>
  <Override PartName="/xl/charts/chart36.xml" ContentType="application/vnd.openxmlformats-officedocument.drawingml.chart+xml"/>
  <Override PartName="/xl/charts/chart83.xml" ContentType="application/vnd.openxmlformats-officedocument.drawingml.chart+xml"/>
  <Override PartName="/xl/charts/chart143.xml" ContentType="application/vnd.openxmlformats-officedocument.drawingml.chart+xml"/>
  <Override PartName="/xl/charts/chart190.xml" ContentType="application/vnd.openxmlformats-officedocument.drawingml.chart+xml"/>
  <Override PartName="/xl/charts/chart288.xml" ContentType="application/vnd.openxmlformats-officedocument.drawingml.char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96.xml" ContentType="application/vnd.openxmlformats-officedocument.spreadsheetml.worksheet+xml"/>
  <Override PartName="/xl/worksheets/sheet312.xml" ContentType="application/vnd.openxmlformats-officedocument.spreadsheetml.worksheet+xml"/>
  <Override PartName="/xl/drawings/drawing40.xml" ContentType="application/vnd.openxmlformats-officedocument.drawing+xml"/>
  <Override PartName="/xl/charts/chart219.xml" ContentType="application/vnd.openxmlformats-officedocument.drawingml.chart+xml"/>
  <Override PartName="/xl/charts/chart266.xml" ContentType="application/vnd.openxmlformats-officedocument.drawingml.chart+xml"/>
  <Override PartName="/xl/drawings/drawing122.xml" ContentType="application/vnd.openxmlformats-officedocument.drawing+xml"/>
  <Override PartName="/xl/worksheets/sheet104.xml" ContentType="application/vnd.openxmlformats-officedocument.spreadsheetml.worksheet+xml"/>
  <Override PartName="/xl/worksheets/sheet151.xml" ContentType="application/vnd.openxmlformats-officedocument.spreadsheetml.worksheet+xml"/>
  <Override PartName="/xl/charts/chart14.xml" ContentType="application/vnd.openxmlformats-officedocument.drawingml.chart+xml"/>
  <Override PartName="/xl/charts/chart61.xml" ContentType="application/vnd.openxmlformats-officedocument.drawingml.chart+xml"/>
  <Override PartName="/xl/charts/chart121.xml" ContentType="application/vnd.openxmlformats-officedocument.drawingml.chart+xml"/>
  <Override PartName="/xl/drawings/drawing100.xml" ContentType="application/vnd.openxmlformats-officedocument.drawing+xml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74.xml" ContentType="application/vnd.openxmlformats-officedocument.spreadsheetml.worksheet+xml"/>
  <Override PartName="/xl/charts/chart244.xml" ContentType="application/vnd.openxmlformats-officedocument.drawingml.chart+xml"/>
  <Override PartName="/xl/charts/chart291.xml" ContentType="application/vnd.openxmlformats-officedocument.drawingml.chart+xml"/>
  <Override PartName="/xl/worksheets/sheet52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52.xml" ContentType="application/vnd.openxmlformats-officedocument.spreadsheetml.worksheet+xml"/>
  <Override PartName="/xl/drawings/drawing78.xml" ContentType="application/vnd.openxmlformats-officedocument.drawing+xml"/>
  <Override PartName="/xl/charts/chart222.xml" ContentType="application/vnd.openxmlformats-officedocument.drawingml.chart+xml"/>
  <Override PartName="/xl/worksheets/sheet189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queryTables/queryTable18.xml" ContentType="application/vnd.openxmlformats-officedocument.spreadsheetml.queryTable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worksheets/sheet230.xml" ContentType="application/vnd.openxmlformats-officedocument.spreadsheetml.worksheet+xml"/>
  <Override PartName="/xl/worksheets/sheet328.xml" ContentType="application/vnd.openxmlformats-officedocument.spreadsheetml.worksheet+xml"/>
  <Override PartName="/xl/drawings/drawing5.xml" ContentType="application/vnd.openxmlformats-officedocument.drawing+xml"/>
  <Override PartName="/xl/charts/chart137.xml" ContentType="application/vnd.openxmlformats-officedocument.drawingml.chart+xml"/>
  <Override PartName="/xl/drawings/drawing56.xml" ContentType="application/vnd.openxmlformats-officedocument.drawing+xml"/>
  <Override PartName="/xl/charts/chart184.xml" ContentType="application/vnd.openxmlformats-officedocument.drawingml.chart+xml"/>
  <Override PartName="/xl/charts/chart200.xml" ContentType="application/vnd.openxmlformats-officedocument.drawingml.chart+xml"/>
  <Override PartName="/xl/worksheets/sheet167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53.xml" ContentType="application/vnd.openxmlformats-officedocument.spreadsheetml.worksheet+xml"/>
  <Override PartName="/xl/charts/chart77.xml" ContentType="application/vnd.openxmlformats-officedocument.drawingml.chart+xml"/>
  <Override PartName="/xl/drawings/drawing34.xml" ContentType="application/vnd.openxmlformats-officedocument.drawing+xml"/>
  <Override PartName="/xl/drawings/drawing81.xml" ContentType="application/vnd.openxmlformats-officedocument.drawing+xml"/>
  <Override PartName="/xl/drawings/drawing116.xml" ContentType="application/vnd.openxmlformats-officedocument.drawing+xml"/>
  <Override PartName="/xl/charts/chart323.xml" ContentType="application/vnd.openxmlformats-officedocument.drawingml.chart+xml"/>
  <Override PartName="/xl/worksheets/sheet145.xml" ContentType="application/vnd.openxmlformats-officedocument.spreadsheetml.worksheet+xml"/>
  <Override PartName="/xl/worksheets/sheet192.xml" ContentType="application/vnd.openxmlformats-officedocument.spreadsheetml.worksheet+xml"/>
  <Override PartName="/xl/charts/chart55.xml" ContentType="application/vnd.openxmlformats-officedocument.drawingml.chart+xml"/>
  <Override PartName="/xl/charts/chart115.xml" ContentType="application/vnd.openxmlformats-officedocument.drawingml.chart+xml"/>
  <Override PartName="/xl/charts/chart162.xml" ContentType="application/vnd.openxmlformats-officedocument.drawingml.chart+xml"/>
  <Override PartName="/xl/queryTables/queryTable21.xml" ContentType="application/vnd.openxmlformats-officedocument.spreadsheetml.queryTable+xml"/>
  <Override PartName="/xl/charts/chart301.xml" ContentType="application/vnd.openxmlformats-officedocument.drawingml.chart+xml"/>
  <Override PartName="/xl/worksheets/sheet68.xml" ContentType="application/vnd.openxmlformats-officedocument.spreadsheetml.worksheet+xml"/>
  <Override PartName="/xl/worksheets/sheet268.xml" ContentType="application/vnd.openxmlformats-officedocument.spreadsheetml.worksheet+xml"/>
  <Override PartName="/xl/worksheets/sheet331.xml" ContentType="application/vnd.openxmlformats-officedocument.spreadsheetml.worksheet+xml"/>
  <Override PartName="/xl/drawings/drawing12.xml" ContentType="application/vnd.openxmlformats-officedocument.drawing+xml"/>
  <Override PartName="/xl/charts/chart140.xml" ContentType="application/vnd.openxmlformats-officedocument.drawingml.chart+xml"/>
  <Override PartName="/xl/charts/chart238.xml" ContentType="application/vnd.openxmlformats-officedocument.drawingml.chart+xml"/>
  <Override PartName="/xl/charts/chart285.xml" ContentType="application/vnd.openxmlformats-officedocument.drawingml.chart+xml"/>
  <Override PartName="/xl/worksheets/sheet123.xml" ContentType="application/vnd.openxmlformats-officedocument.spreadsheetml.worksheet+xml"/>
  <Override PartName="/xl/worksheets/sheet170.xml" ContentType="application/vnd.openxmlformats-officedocument.spreadsheetml.worksheet+xml"/>
  <Override PartName="/xl/charts/chart33.xml" ContentType="application/vnd.openxmlformats-officedocument.drawingml.chart+xml"/>
  <Override PartName="/xl/charts/chart80.xml" ContentType="application/vnd.openxmlformats-officedocument.drawingml.chart+xml"/>
  <Override PartName="/xl/worksheets/sheet46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93.xml" ContentType="application/vnd.openxmlformats-officedocument.spreadsheetml.worksheet+xml"/>
  <Override PartName="/xl/charts/chart11.xml" ContentType="application/vnd.openxmlformats-officedocument.drawingml.chart+xml"/>
  <Override PartName="/xl/charts/chart216.xml" ContentType="application/vnd.openxmlformats-officedocument.drawingml.chart+xml"/>
  <Override PartName="/xl/charts/chart263.xml" ContentType="application/vnd.openxmlformats-officedocument.drawingml.chart+xml"/>
  <Override PartName="/xl/worksheets/sheet24.xml" ContentType="application/vnd.openxmlformats-officedocument.spreadsheetml.worksheet+xml"/>
  <Override PartName="/xl/worksheets/sheet71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71.xml" ContentType="application/vnd.openxmlformats-officedocument.spreadsheetml.worksheet+xml"/>
  <Override PartName="/xl/charts/chart241.xml" ContentType="application/vnd.openxmlformats-officedocument.drawingml.chart+xml"/>
  <Override PartName="/xl/drawings/drawing97.xml" ContentType="application/vnd.openxmlformats-officedocument.drawing+xml"/>
  <Override PartName="/xl/charts/chart178.xml" ContentType="application/vnd.openxmlformats-officedocument.drawingml.chart+xml"/>
  <Override PartName="/xl/charts/chart317.xml" ContentType="application/vnd.openxmlformats-officedocument.drawingml.chart+xml"/>
  <Override PartName="/xl/worksheets/sheet139.xml" ContentType="application/vnd.openxmlformats-officedocument.spreadsheetml.worksheet+xml"/>
  <Override PartName="/xl/worksheets/sheet202.xml" ContentType="application/vnd.openxmlformats-officedocument.spreadsheetml.worksheet+xml"/>
  <Override PartName="/xl/worksheets/sheet347.xml" ContentType="application/vnd.openxmlformats-officedocument.spreadsheetml.worksheet+xml"/>
  <Override PartName="/xl/drawings/drawing28.xml" ContentType="application/vnd.openxmlformats-officedocument.drawing+xml"/>
  <Override PartName="/xl/charts/chart109.xml" ContentType="application/vnd.openxmlformats-officedocument.drawingml.chart+xml"/>
  <Override PartName="/xl/charts/chart156.xml" ContentType="application/vnd.openxmlformats-officedocument.drawingml.chart+xml"/>
  <Override PartName="/xl/drawings/drawing75.xml" ContentType="application/vnd.openxmlformats-officedocument.drawing+xml"/>
  <Override PartName="/xl/worksheets/sheet186.xml" ContentType="application/vnd.openxmlformats-officedocument.spreadsheetml.worksheet+xml"/>
  <Override PartName="/xl/worksheets/sheet325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chart96.xml" ContentType="application/vnd.openxmlformats-officedocument.drawingml.chart+xml"/>
  <Override PartName="/xl/queryTables/queryTable15.xml" ContentType="application/vnd.openxmlformats-officedocument.spreadsheetml.queryTable+xml"/>
  <Override PartName="/xl/drawings/drawing53.xml" ContentType="application/vnd.openxmlformats-officedocument.drawing+xml"/>
  <Override PartName="/xl/charts/chart279.xml" ContentType="application/vnd.openxmlformats-officedocument.drawingml.chart+xml"/>
  <Override PartName="/xl/worksheets/sheet3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charts/chart27.xml" ContentType="application/vnd.openxmlformats-officedocument.drawingml.chart+xml"/>
  <Override PartName="/xl/charts/chart74.xml" ContentType="application/vnd.openxmlformats-officedocument.drawingml.chart+xml"/>
  <Override PartName="/xl/charts/chart134.xml" ContentType="application/vnd.openxmlformats-officedocument.drawingml.chart+xml"/>
  <Override PartName="/xl/charts/chart181.xml" ContentType="application/vnd.openxmlformats-officedocument.drawingml.chart+xml"/>
  <Override PartName="/xl/drawings/drawing113.xml" ContentType="application/vnd.openxmlformats-officedocument.drawing+xml"/>
  <Override PartName="/xl/charts/chart320.xml" ContentType="application/vnd.openxmlformats-officedocument.drawingml.chart+xml"/>
  <Override PartName="/xl/worksheets/sheet87.xml" ContentType="application/vnd.openxmlformats-officedocument.spreadsheetml.worksheet+xml"/>
  <Override PartName="/xl/worksheets/sheet287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50.xml" ContentType="application/vnd.openxmlformats-officedocument.spreadsheetml.worksheet+xml"/>
  <Override PartName="/xl/drawings/drawing31.xml" ContentType="application/vnd.openxmlformats-officedocument.drawing+xml"/>
  <Override PartName="/xl/queryTables/queryTable8.xml" ContentType="application/vnd.openxmlformats-officedocument.spreadsheetml.queryTable+xml"/>
  <Override PartName="/xl/charts/chart112.xml" ContentType="application/vnd.openxmlformats-officedocument.drawingml.chart+xml"/>
  <Override PartName="/xl/charts/chart257.xml" ContentType="application/vnd.openxmlformats-officedocument.drawingml.chart+xml"/>
  <Override PartName="/xl/worksheets/sheet142.xml" ContentType="application/vnd.openxmlformats-officedocument.spreadsheetml.worksheet+xml"/>
  <Override PartName="/xl/charts/chart52.xml" ContentType="application/vnd.openxmlformats-officedocument.drawingml.chart+xml"/>
  <Override PartName="/xl/worksheets/sheet18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65.xml" ContentType="application/vnd.openxmlformats-officedocument.spreadsheetml.workshee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charts/chart235.xml" ContentType="application/vnd.openxmlformats-officedocument.drawingml.chart+xml"/>
  <Override PartName="/xl/charts/chart282.xml" ContentType="application/vnd.openxmlformats-officedocument.drawingml.char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90.xml" ContentType="application/vnd.openxmlformats-officedocument.spreadsheetml.worksheet+xml"/>
  <Override PartName="/xl/drawings/drawing69.xml" ContentType="application/vnd.openxmlformats-officedocument.drawing+xml"/>
  <Override PartName="/xl/charts/chart213.xml" ContentType="application/vnd.openxmlformats-officedocument.drawingml.chart+xml"/>
  <Override PartName="/xl/charts/chart260.xml" ContentType="application/vnd.openxmlformats-officedocument.drawingml.chart+xml"/>
  <Override PartName="/xl/worksheets/sheet319.xml" ContentType="application/vnd.openxmlformats-officedocument.spreadsheetml.worksheet+xml"/>
  <Override PartName="/xl/charts/chart197.xml" ContentType="application/vnd.openxmlformats-officedocument.drawingml.chart+xml"/>
  <Override PartName="/xl/drawings/drawing129.xml" ContentType="application/vnd.openxmlformats-officedocument.drawing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221.xml" ContentType="application/vnd.openxmlformats-officedocument.spreadsheetml.worksheet+xml"/>
  <Override PartName="/xl/drawings/drawing47.xml" ContentType="application/vnd.openxmlformats-officedocument.drawing+xml"/>
  <Override PartName="/xl/charts/chart128.xml" ContentType="application/vnd.openxmlformats-officedocument.drawingml.chart+xml"/>
  <Override PartName="/xl/charts/chart175.xml" ContentType="application/vnd.openxmlformats-officedocument.drawingml.chart+xml"/>
  <Override PartName="/xl/drawings/drawing94.xml" ContentType="application/vnd.openxmlformats-officedocument.drawing+xml"/>
  <Override PartName="/xl/worksheets/sheet344.xml" ContentType="application/vnd.openxmlformats-officedocument.spreadsheetml.worksheet+xml"/>
  <Override PartName="/xl/drawings/drawing25.xml" ContentType="application/vnd.openxmlformats-officedocument.drawing+xml"/>
  <Override PartName="/xl/charts/chart68.xml" ContentType="application/vnd.openxmlformats-officedocument.drawingml.chart+xml"/>
  <Override PartName="/xl/drawings/drawing72.xml" ContentType="application/vnd.openxmlformats-officedocument.drawing+xml"/>
  <Override PartName="/xl/drawings/drawing107.xml" ContentType="application/vnd.openxmlformats-officedocument.drawing+xml"/>
  <Override PartName="/xl/charts/chart298.xml" ContentType="application/vnd.openxmlformats-officedocument.drawingml.chart+xml"/>
  <Override PartName="/xl/charts/chart314.xml" ContentType="application/vnd.openxmlformats-officedocument.drawingml.chart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worksheets/sheet32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charts/chart46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queryTables/queryTable12.xml" ContentType="application/vnd.openxmlformats-officedocument.spreadsheetml.queryTable+xml"/>
  <Override PartName="/xl/charts/chart153.xml" ContentType="application/vnd.openxmlformats-officedocument.drawingml.chart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61.xml" ContentType="application/vnd.openxmlformats-officedocument.spreadsheetml.worksheet+xml"/>
  <Override PartName="/xl/worksheets/sheet259.xml" ContentType="application/vnd.openxmlformats-officedocument.spreadsheetml.worksheet+xml"/>
  <Override PartName="/xl/drawings/drawing50.xml" ContentType="application/vnd.openxmlformats-officedocument.drawing+xml"/>
  <Override PartName="/xl/charts/chart131.xml" ContentType="application/vnd.openxmlformats-officedocument.drawingml.chart+xml"/>
  <Override PartName="/xl/charts/chart229.xml" ContentType="application/vnd.openxmlformats-officedocument.drawingml.chart+xml"/>
  <Override PartName="/xl/charts/chart276.xml" ContentType="application/vnd.openxmlformats-officedocument.drawingml.chart+xml"/>
  <Override PartName="/xl/worksheets/sheet300.xml" ContentType="application/vnd.openxmlformats-officedocument.spreadsheetml.worksheet+xml"/>
  <Override PartName="/xl/charts/chart24.xml" ContentType="application/vnd.openxmlformats-officedocument.drawingml.chart+xml"/>
  <Override PartName="/xl/charts/chart71.xml" ContentType="application/vnd.openxmlformats-officedocument.drawingml.chart+xml"/>
  <Override PartName="/xl/queryTables/queryTable5.xml" ContentType="application/vnd.openxmlformats-officedocument.spreadsheetml.queryTable+xml"/>
  <Override PartName="/xl/charts/chart207.xml" ContentType="application/vnd.openxmlformats-officedocument.drawingml.chart+xml"/>
  <Override PartName="/xl/charts/chart254.xml" ContentType="application/vnd.openxmlformats-officedocument.drawingml.chart+xml"/>
  <Override PartName="/xl/drawings/drawing110.xml" ContentType="application/vnd.openxmlformats-officedocument.drawing+xml"/>
  <Override PartName="/xl/worksheets/sheet37.xml" ContentType="application/vnd.openxmlformats-officedocument.spreadsheetml.worksheet+xml"/>
  <Override PartName="/xl/worksheets/sheet84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84.xml" ContentType="application/vnd.openxmlformats-officedocument.spreadsheetml.worksheet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62.xml" ContentType="application/vnd.openxmlformats-officedocument.spreadsheetml.worksheet+xml"/>
  <Override PartName="/xl/charts/chart6.xml" ContentType="application/vnd.openxmlformats-officedocument.drawingml.chart+xml"/>
  <Override PartName="/xl/drawings/drawing88.xml" ContentType="application/vnd.openxmlformats-officedocument.drawing+xml"/>
  <Override PartName="/xl/charts/chart232.xml" ContentType="application/vnd.openxmlformats-officedocument.drawingml.chart+xml"/>
  <Override PartName="/xl/worksheets/sheet199.xml" ContentType="application/vnd.openxmlformats-officedocument.spreadsheetml.worksheet+xml"/>
  <Override PartName="/xl/worksheets/sheet338.xml" ContentType="application/vnd.openxmlformats-officedocument.spreadsheetml.worksheet+xml"/>
  <Override PartName="/xl/drawings/drawing19.xml" ContentType="application/vnd.openxmlformats-officedocument.drawing+xml"/>
  <Override PartName="/xl/charts/chart169.xml" ContentType="application/vnd.openxmlformats-officedocument.drawingml.chart+xml"/>
  <Override PartName="/xl/drawings/drawing66.xml" ContentType="application/vnd.openxmlformats-officedocument.drawing+xml"/>
  <Override PartName="/xl/charts/chart210.xml" ContentType="application/vnd.openxmlformats-officedocument.drawingml.chart+xml"/>
  <Override PartName="/xl/charts/chart308.xml" ContentType="application/vnd.openxmlformats-officedocument.drawingml.chart+xml"/>
  <Override PartName="/xl/worksheets/sheet40.xml" ContentType="application/vnd.openxmlformats-officedocument.spreadsheetml.worksheet+xml"/>
  <Override PartName="/xl/worksheets/sheet177.xml" ContentType="application/vnd.openxmlformats-officedocument.spreadsheetml.worksheet+xml"/>
  <Override PartName="/xl/worksheets/sheet240.xml" ContentType="application/vnd.openxmlformats-officedocument.spreadsheetml.worksheet+xml"/>
  <Override PartName="/xl/charts/chart147.xml" ContentType="application/vnd.openxmlformats-officedocument.drawingml.chart+xml"/>
  <Override PartName="/xl/charts/chart194.xml" ContentType="application/vnd.openxmlformats-officedocument.drawingml.chart+xml"/>
  <Override PartName="/xl/worksheets/sheet316.xml" ContentType="application/vnd.openxmlformats-officedocument.spreadsheetml.worksheet+xml"/>
  <Override PartName="/xl/charts/chart87.xml" ContentType="application/vnd.openxmlformats-officedocument.drawingml.chart+xml"/>
  <Override PartName="/xl/drawings/drawing44.xml" ContentType="application/vnd.openxmlformats-officedocument.drawing+xml"/>
  <Override PartName="/xl/drawings/drawing91.xml" ContentType="application/vnd.openxmlformats-officedocument.drawing+xml"/>
  <Override PartName="/xl/drawings/drawing126.xml" ContentType="application/vnd.openxmlformats-officedocument.drawing+xml"/>
  <Override PartName="/xl/worksheets/sheet108.xml" ContentType="application/vnd.openxmlformats-officedocument.spreadsheetml.worksheet+xml"/>
  <Override PartName="/xl/worksheets/sheet155.xml" ContentType="application/vnd.openxmlformats-officedocument.spreadsheetml.worksheet+xml"/>
  <Override PartName="/xl/worksheets/sheet341.xml" ContentType="application/vnd.openxmlformats-officedocument.spreadsheetml.worksheet+xml"/>
  <Override PartName="/xl/connections.xml" ContentType="application/vnd.openxmlformats-officedocument.spreadsheetml.connections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charts/chart65.xml" ContentType="application/vnd.openxmlformats-officedocument.drawingml.chart+xml"/>
  <Override PartName="/xl/charts/chart125.xml" ContentType="application/vnd.openxmlformats-officedocument.drawingml.chart+xml"/>
  <Override PartName="/xl/charts/chart172.xml" ContentType="application/vnd.openxmlformats-officedocument.drawingml.chart+xml"/>
  <Override PartName="/xl/drawings/drawing104.xml" ContentType="application/vnd.openxmlformats-officedocument.drawing+xml"/>
  <Override PartName="/xl/charts/chart311.xml" ContentType="application/vnd.openxmlformats-officedocument.drawingml.chart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80.xml" ContentType="application/vnd.openxmlformats-officedocument.spreadsheetml.worksheet+xml"/>
  <Override PartName="/xl/worksheets/sheet278.xml" ContentType="application/vnd.openxmlformats-officedocument.spreadsheetml.worksheet+xml"/>
  <Override PartName="/xl/charts/chart103.xml" ContentType="application/vnd.openxmlformats-officedocument.drawingml.chart+xml"/>
  <Override PartName="/xl/charts/chart150.xml" ContentType="application/vnd.openxmlformats-officedocument.drawingml.chart+xml"/>
  <Override PartName="/xl/charts/chart248.xml" ContentType="application/vnd.openxmlformats-officedocument.drawingml.chart+xml"/>
  <Override PartName="/xl/charts/chart295.xml" ContentType="application/vnd.openxmlformats-officedocument.drawingml.chart+xml"/>
  <Override PartName="/xl/externalLinks/externalLink10.xml" ContentType="application/vnd.openxmlformats-officedocument.spreadsheetml.externalLink+xml"/>
  <Override PartName="/xl/charts/chart43.xml" ContentType="application/vnd.openxmlformats-officedocument.drawingml.chart+xml"/>
  <Override PartName="/xl/charts/chart90.xml" ContentType="application/vnd.openxmlformats-officedocument.drawingml.chart+xml"/>
  <Override PartName="/xl/charts/chart226.xml" ContentType="application/vnd.openxmlformats-officedocument.drawingml.chart+xml"/>
  <Override PartName="/xl/charts/chart273.xml" ContentType="application/vnd.openxmlformats-officedocument.drawingml.chart+xml"/>
  <Override PartName="/xl/worksheets/sheet56.xml" ContentType="application/vnd.openxmlformats-officedocument.spreadsheetml.worksheet+xml"/>
  <Override PartName="/xl/worksheets/sheet111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56.xml" ContentType="application/vnd.openxmlformats-officedocument.spreadsheetml.worksheet+xml"/>
  <Override PartName="/xl/charts/chart21.xml" ContentType="application/vnd.openxmlformats-officedocument.drawingml.chart+xml"/>
  <Override PartName="/xl/worksheets/sheet34.xml" ContentType="application/vnd.openxmlformats-officedocument.spreadsheetml.worksheet+xml"/>
  <Override PartName="/xl/worksheets/sheet81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81.xml" ContentType="application/vnd.openxmlformats-officedocument.spreadsheetml.worksheet+xml"/>
  <Override PartName="/xl/drawings/drawing9.xml" ContentType="application/vnd.openxmlformats-officedocument.drawing+xml"/>
  <Override PartName="/xl/queryTables/queryTable2.xml" ContentType="application/vnd.openxmlformats-officedocument.spreadsheetml.queryTable+xml"/>
  <Override PartName="/xl/charts/chart188.xml" ContentType="application/vnd.openxmlformats-officedocument.drawingml.chart+xml"/>
  <Override PartName="/xl/charts/chart204.xml" ContentType="application/vnd.openxmlformats-officedocument.drawingml.chart+xml"/>
  <Override PartName="/xl/charts/chart251.xml" ContentType="application/vnd.openxmlformats-officedocument.drawingml.chart+xml"/>
  <Override PartName="/xl/worksheets/sheet357.xml" ContentType="application/vnd.openxmlformats-officedocument.spreadsheetml.worksheet+xml"/>
  <Override PartName="/xl/drawings/drawing38.xml" ContentType="application/vnd.openxmlformats-officedocument.drawing+xml"/>
  <Override PartName="/xl/drawings/drawing85.xml" ContentType="application/vnd.openxmlformats-officedocument.drawing+xml"/>
  <Override PartName="/xl/charts/chart327.xml" ContentType="application/vnd.openxmlformats-officedocument.drawingml.chart+xml"/>
  <Override PartName="/xl/worksheets/sheet12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12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119.xml" ContentType="application/vnd.openxmlformats-officedocument.drawingml.chart+xml"/>
  <Override PartName="/xl/charts/chart166.xml" ContentType="application/vnd.openxmlformats-officedocument.drawingml.chart+xml"/>
  <Override PartName="/xl/worksheets/sheet335.xml" ContentType="application/vnd.openxmlformats-officedocument.spreadsheetml.worksheet+xml"/>
  <Override PartName="/xl/drawings/drawing16.xml" ContentType="application/vnd.openxmlformats-officedocument.drawing+xml"/>
  <Override PartName="/xl/drawings/drawing63.xml" ContentType="application/vnd.openxmlformats-officedocument.drawing+xml"/>
  <Override PartName="/xl/charts/chart289.xml" ContentType="application/vnd.openxmlformats-officedocument.drawingml.chart+xml"/>
  <Override PartName="/xl/queryTables/queryTable25.xml" ContentType="application/vnd.openxmlformats-officedocument.spreadsheetml.queryTable+xml"/>
  <Override PartName="/xl/charts/chart305.xml" ContentType="application/vnd.openxmlformats-officedocument.drawingml.chart+xml"/>
  <Override PartName="/xl/worksheets/sheet127.xml" ContentType="application/vnd.openxmlformats-officedocument.spreadsheetml.worksheet+xml"/>
  <Override PartName="/xl/worksheets/sheet174.xml" ContentType="application/vnd.openxmlformats-officedocument.spreadsheetml.worksheet+xml"/>
  <Override PartName="/xl/worksheets/sheet313.xml" ContentType="application/vnd.openxmlformats-officedocument.spreadsheetml.worksheet+xml"/>
  <Override PartName="/xl/charts/chart37.xml" ContentType="application/vnd.openxmlformats-officedocument.drawingml.chart+xml"/>
  <Override PartName="/xl/charts/chart84.xml" ContentType="application/vnd.openxmlformats-officedocument.drawingml.chart+xml"/>
  <Override PartName="/xl/drawings/drawing41.xml" ContentType="application/vnd.openxmlformats-officedocument.drawing+xml"/>
  <Override PartName="/xl/charts/chart144.xml" ContentType="application/vnd.openxmlformats-officedocument.drawingml.chart+xml"/>
  <Override PartName="/xl/charts/chart191.xml" ContentType="application/vnd.openxmlformats-officedocument.drawingml.chart+xml"/>
  <Override PartName="/xl/drawings/drawing123.xml" ContentType="application/vnd.openxmlformats-officedocument.drawing+xml"/>
  <Override PartName="/xl/charts/chart330.xml" ContentType="application/vnd.openxmlformats-officedocument.drawingml.char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52.xml" ContentType="application/vnd.openxmlformats-officedocument.spreadsheetml.worksheet+xml"/>
  <Override PartName="/xl/worksheets/sheet297.xml" ContentType="application/vnd.openxmlformats-officedocument.spreadsheetml.worksheet+xml"/>
  <Override PartName="/xl/charts/chart122.xml" ContentType="application/vnd.openxmlformats-officedocument.drawingml.chart+xml"/>
  <Override PartName="/xl/charts/chart267.xml" ContentType="application/vnd.openxmlformats-officedocument.drawingml.chart+xml"/>
  <Override PartName="/xl/worksheets/sheet28.xml" ContentType="application/vnd.openxmlformats-officedocument.spreadsheetml.worksheet+xml"/>
  <Override PartName="/xl/worksheets/sheet75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75.xml" ContentType="application/vnd.openxmlformats-officedocument.spreadsheetml.worksheet+xml"/>
  <Override PartName="/xl/charts/chart15.xml" ContentType="application/vnd.openxmlformats-officedocument.drawingml.chart+xml"/>
  <Override PartName="/xl/charts/chart62.xml" ContentType="application/vnd.openxmlformats-officedocument.drawingml.chart+xml"/>
  <Override PartName="/xl/charts/chart245.xml" ContentType="application/vnd.openxmlformats-officedocument.drawingml.chart+xml"/>
  <Override PartName="/xl/drawings/drawing101.xml" ContentType="application/vnd.openxmlformats-officedocument.drawing+xml"/>
  <Override PartName="/xl/charts/chart292.xml" ContentType="application/vnd.openxmlformats-officedocument.drawingml.chart+xml"/>
  <Override PartName="/xl/worksheets/sheet130.xml" ContentType="application/vnd.openxmlformats-officedocument.spreadsheetml.workshee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53.xml" ContentType="application/vnd.openxmlformats-officedocument.spreadsheetml.worksheet+xml"/>
  <Override PartName="/xl/drawings/drawing79.xml" ContentType="application/vnd.openxmlformats-officedocument.drawing+xml"/>
  <Override PartName="/xl/charts/chart223.xml" ContentType="application/vnd.openxmlformats-officedocument.drawingml.chart+xml"/>
  <Override PartName="/xl/charts/chart270.xml" ContentType="application/vnd.openxmlformats-officedocument.drawingml.chart+xml"/>
  <Override PartName="/xl/worksheets/sheet231.xml" ContentType="application/vnd.openxmlformats-officedocument.spreadsheetml.worksheet+xml"/>
  <Override PartName="/xl/worksheets/sheet329.xml" ContentType="application/vnd.openxmlformats-officedocument.spreadsheetml.worksheet+xml"/>
  <Override PartName="/xl/externalLinks/externalLink9.xml" ContentType="application/vnd.openxmlformats-officedocument.spreadsheetml.externalLink+xml"/>
  <Override PartName="/xl/drawings/drawing6.xml" ContentType="application/vnd.openxmlformats-officedocument.drawing+xml"/>
  <Override PartName="/xl/drawings/drawing57.xml" ContentType="application/vnd.openxmlformats-officedocument.drawing+xml"/>
  <Override PartName="/xl/charts/chart201.xml" ContentType="application/vnd.openxmlformats-officedocument.drawingml.chart+xml"/>
  <Override PartName="/xl/queryTables/queryTable19.xml" ContentType="application/vnd.openxmlformats-officedocument.spreadsheetml.queryTable+xml"/>
  <Override PartName="/xl/worksheets/sheet7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charts/chart78.xml" ContentType="application/vnd.openxmlformats-officedocument.drawingml.chart+xml"/>
  <Override PartName="/xl/charts/chart138.xml" ContentType="application/vnd.openxmlformats-officedocument.drawingml.chart+xml"/>
  <Override PartName="/xl/charts/chart185.xml" ContentType="application/vnd.openxmlformats-officedocument.drawingml.chart+xml"/>
  <Override PartName="/xl/drawings/drawing117.xml" ContentType="application/vnd.openxmlformats-officedocument.drawing+xml"/>
  <Override PartName="/xl/charts/chart324.xml" ContentType="application/vnd.openxmlformats-officedocument.drawingml.chart+xml"/>
  <Override PartName="/xl/worksheets/sheet307.xml" ContentType="application/vnd.openxmlformats-officedocument.spreadsheetml.worksheet+xml"/>
  <Override PartName="/xl/worksheets/sheet354.xml" ContentType="application/vnd.openxmlformats-officedocument.spreadsheetml.worksheet+xml"/>
  <Override PartName="/xl/drawings/drawing35.xml" ContentType="application/vnd.openxmlformats-officedocument.drawing+xml"/>
  <Override PartName="/xl/charts/chart116.xml" ContentType="application/vnd.openxmlformats-officedocument.drawingml.chart+xml"/>
  <Override PartName="/xl/charts/chart163.xml" ContentType="application/vnd.openxmlformats-officedocument.drawingml.chart+xml"/>
  <Override PartName="/xl/drawings/drawing82.xml" ContentType="application/vnd.openxmlformats-officedocument.drawing+xml"/>
  <Override PartName="/xl/worksheets/sheet146.xml" ContentType="application/vnd.openxmlformats-officedocument.spreadsheetml.worksheet+xml"/>
  <Override PartName="/xl/worksheets/sheet193.xml" ContentType="application/vnd.openxmlformats-officedocument.spreadsheetml.worksheet+xml"/>
  <Override PartName="/xl/worksheets/sheet332.xml" ContentType="application/vnd.openxmlformats-officedocument.spreadsheetml.worksheet+xml"/>
  <Override PartName="/xl/drawings/drawing13.xml" ContentType="application/vnd.openxmlformats-officedocument.drawing+xml"/>
  <Override PartName="/xl/charts/chart56.xml" ContentType="application/vnd.openxmlformats-officedocument.drawingml.chart+xml"/>
  <Override PartName="/xl/drawings/drawing60.xml" ContentType="application/vnd.openxmlformats-officedocument.drawing+xml"/>
  <Override PartName="/xl/queryTables/queryTable22.xml" ContentType="application/vnd.openxmlformats-officedocument.spreadsheetml.queryTable+xml"/>
  <Override PartName="/xl/charts/chart302.xml" ContentType="application/vnd.openxmlformats-officedocument.drawingml.chart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worksheets/sheet269.xml" ContentType="application/vnd.openxmlformats-officedocument.spreadsheetml.worksheet+xml"/>
  <Override PartName="/xl/charts/chart34.xml" ContentType="application/vnd.openxmlformats-officedocument.drawingml.chart+xml"/>
  <Override PartName="/xl/charts/chart81.xml" ContentType="application/vnd.openxmlformats-officedocument.drawingml.chart+xml"/>
  <Override PartName="/xl/charts/chart141.xml" ContentType="application/vnd.openxmlformats-officedocument.drawingml.chart+xml"/>
  <Override PartName="/xl/charts/chart239.xml" ContentType="application/vnd.openxmlformats-officedocument.drawingml.chart+xml"/>
  <Override PartName="/xl/charts/chart286.xml" ContentType="application/vnd.openxmlformats-officedocument.drawingml.chart+xml"/>
  <Override PartName="/xl/drawings/drawing120.xml" ContentType="application/vnd.openxmlformats-officedocument.drawing+xml"/>
  <Override PartName="/xl/worksheets/sheet47.xml" ContentType="application/vnd.openxmlformats-officedocument.spreadsheetml.worksheet+xml"/>
  <Override PartName="/xl/worksheets/sheet94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94.xml" ContentType="application/vnd.openxmlformats-officedocument.spreadsheetml.worksheet+xml"/>
  <Override PartName="/xl/worksheets/sheet310.xml" ContentType="application/vnd.openxmlformats-officedocument.spreadsheetml.worksheet+xml"/>
  <Override PartName="/xl/sharedStrings.xml" ContentType="application/vnd.openxmlformats-officedocument.spreadsheetml.sharedStrings+xml"/>
  <Override PartName="/xl/charts/chart217.xml" ContentType="application/vnd.openxmlformats-officedocument.drawingml.chart+xml"/>
  <Override PartName="/xl/charts/chart264.xml" ContentType="application/vnd.openxmlformats-officedocument.drawingml.chart+xml"/>
  <Override PartName="/xl/worksheets/sheet102.xml" ContentType="application/vnd.openxmlformats-officedocument.spreadsheetml.worksheet+xml"/>
  <Override PartName="/xl/charts/chart12.xml" ContentType="application/vnd.openxmlformats-officedocument.drawingml.char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72.xml" ContentType="application/vnd.openxmlformats-officedocument.spreadsheetml.worksheet+xml"/>
  <Override PartName="/xl/charts/chart179.xml" ContentType="application/vnd.openxmlformats-officedocument.drawingml.chart+xml"/>
  <Override PartName="/xl/charts/chart242.xml" ContentType="application/vnd.openxmlformats-officedocument.drawingml.chart+xml"/>
  <Override PartName="/xl/drawings/drawing98.xml" ContentType="application/vnd.openxmlformats-officedocument.drawing+xml"/>
  <Override PartName="/xl/worksheets/sheet50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50.xml" ContentType="application/vnd.openxmlformats-officedocument.spreadsheetml.worksheet+xml"/>
  <Override PartName="/xl/worksheets/sheet348.xml" ContentType="application/vnd.openxmlformats-officedocument.spreadsheetml.worksheet+xml"/>
  <Override PartName="/xl/drawings/drawing29.xml" ContentType="application/vnd.openxmlformats-officedocument.drawing+xml"/>
  <Override PartName="/xl/drawings/drawing76.xml" ContentType="application/vnd.openxmlformats-officedocument.drawing+xml"/>
  <Override PartName="/xl/charts/chart220.xml" ContentType="application/vnd.openxmlformats-officedocument.drawingml.chart+xml"/>
  <Override PartName="/xl/charts/chart318.xml" ContentType="application/vnd.openxmlformats-officedocument.drawingml.chart+xml"/>
  <Override PartName="/xl/worksheets/sheet187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charts/chart97.xml" ContentType="application/vnd.openxmlformats-officedocument.drawingml.chart+xml"/>
  <Override PartName="/xl/queryTables/queryTable16.xml" ContentType="application/vnd.openxmlformats-officedocument.spreadsheetml.queryTable+xml"/>
  <Override PartName="/xl/charts/chart15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26.xml" ContentType="application/vnd.openxmlformats-officedocument.spreadsheetml.worksheet+xml"/>
  <Override PartName="/xl/drawings/drawing3.xml" ContentType="application/vnd.openxmlformats-officedocument.drawing+xml"/>
  <Override PartName="/xl/charts/chart135.xml" ContentType="application/vnd.openxmlformats-officedocument.drawingml.chart+xml"/>
  <Override PartName="/xl/drawings/drawing54.xml" ContentType="application/vnd.openxmlformats-officedocument.drawing+xml"/>
  <Override PartName="/xl/charts/chart182.xml" ContentType="application/vnd.openxmlformats-officedocument.drawingml.chart+xml"/>
  <Override PartName="/xl/worksheets/sheet118.xml" ContentType="application/vnd.openxmlformats-officedocument.spreadsheetml.worksheet+xml"/>
  <Override PartName="/xl/worksheets/sheet165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51.xml" ContentType="application/vnd.openxmlformats-officedocument.spreadsheetml.worksheet+xml"/>
  <Override PartName="/xl/charts/chart28.xml" ContentType="application/vnd.openxmlformats-officedocument.drawingml.chart+xml"/>
  <Override PartName="/xl/charts/chart75.xml" ContentType="application/vnd.openxmlformats-officedocument.drawingml.chart+xml"/>
  <Override PartName="/xl/drawings/drawing32.xml" ContentType="application/vnd.openxmlformats-officedocument.drawing+xml"/>
  <Override PartName="/xl/queryTables/queryTable9.xml" ContentType="application/vnd.openxmlformats-officedocument.spreadsheetml.queryTable+xml"/>
  <Override PartName="/xl/drawings/drawing114.xml" ContentType="application/vnd.openxmlformats-officedocument.drawing+xml"/>
  <Override PartName="/xl/charts/chart321.xml" ContentType="application/vnd.openxmlformats-officedocument.drawingml.char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90.xml" ContentType="application/vnd.openxmlformats-officedocument.spreadsheetml.worksheet+xml"/>
  <Override PartName="/xl/worksheets/sheet288.xml" ContentType="application/vnd.openxmlformats-officedocument.spreadsheetml.worksheet+xml"/>
  <Override PartName="/xl/externalLinks/externalLink20.xml" ContentType="application/vnd.openxmlformats-officedocument.spreadsheetml.externalLink+xml"/>
  <Override PartName="/xl/charts/chart53.xml" ContentType="application/vnd.openxmlformats-officedocument.drawingml.chart+xml"/>
  <Override PartName="/xl/charts/chart113.xml" ContentType="application/vnd.openxmlformats-officedocument.drawingml.chart+xml"/>
  <Override PartName="/xl/charts/chart160.xml" ContentType="application/vnd.openxmlformats-officedocument.drawingml.chart+xml"/>
  <Override PartName="/xl/charts/chart258.xml" ContentType="application/vnd.openxmlformats-officedocument.drawingml.chart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66.xml" ContentType="application/vnd.openxmlformats-officedocument.spreadsheetml.worksheet+xml"/>
  <Override PartName="/xl/drawings/drawing10.xml" ContentType="application/vnd.openxmlformats-officedocument.drawing+xml"/>
  <Override PartName="/xl/charts/chart236.xml" ContentType="application/vnd.openxmlformats-officedocument.drawingml.chart+xml"/>
  <Override PartName="/xl/charts/chart283.xml" ContentType="application/vnd.openxmlformats-officedocument.drawingml.chart+xml"/>
  <Override PartName="/xl/worksheets/sheet121.xml" ContentType="application/vnd.openxmlformats-officedocument.spreadsheetml.worksheet+xml"/>
  <Override PartName="/xl/charts/chart31.xml" ContentType="application/vnd.openxmlformats-officedocument.drawingml.chart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91.xml" ContentType="application/vnd.openxmlformats-officedocument.spreadsheetml.worksheet+xml"/>
  <Override PartName="/xl/charts/chart198.xml" ContentType="application/vnd.openxmlformats-officedocument.drawingml.chart+xml"/>
  <Override PartName="/xl/charts/chart214.xml" ContentType="application/vnd.openxmlformats-officedocument.drawingml.chart+xml"/>
  <Override PartName="/xl/charts/chart261.xml" ContentType="application/vnd.openxmlformats-officedocument.drawingml.chart+xml"/>
  <Override PartName="/xl/worksheets/sheet22.xml" ContentType="application/vnd.openxmlformats-officedocument.spreadsheetml.worksheet+xml"/>
  <Override PartName="/xl/worksheets/sheet222.xml" ContentType="application/vnd.openxmlformats-officedocument.spreadsheetml.worksheet+xml"/>
  <Override PartName="/xl/drawings/drawing48.xml" ContentType="application/vnd.openxmlformats-officedocument.drawing+xml"/>
  <Override PartName="/xl/drawings/drawing95.xml" ContentType="application/vnd.openxmlformats-officedocument.drawing+xml"/>
  <Override PartName="/xl/worksheets/sheet159.xml" ContentType="application/vnd.openxmlformats-officedocument.spreadsheetml.worksheet+xml"/>
  <Override PartName="/xl/worksheets/sheet345.xml" ContentType="application/vnd.openxmlformats-officedocument.spreadsheetml.worksheet+xml"/>
  <Override PartName="/xl/charts/chart69.xml" ContentType="application/vnd.openxmlformats-officedocument.drawingml.chart+xml"/>
  <Override PartName="/xl/charts/chart129.xml" ContentType="application/vnd.openxmlformats-officedocument.drawingml.chart+xml"/>
  <Override PartName="/xl/charts/chart176.xml" ContentType="application/vnd.openxmlformats-officedocument.drawingml.chart+xml"/>
  <Override PartName="/xl/drawings/drawing108.xml" ContentType="application/vnd.openxmlformats-officedocument.drawing+xml"/>
  <Override PartName="/xl/charts/chart315.xml" ContentType="application/vnd.openxmlformats-officedocument.drawingml.chart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84.xml" ContentType="application/vnd.openxmlformats-officedocument.spreadsheetml.worksheet+xml"/>
  <Override PartName="/xl/worksheets/sheet200.xml" ContentType="application/vnd.openxmlformats-officedocument.spreadsheetml.worksheet+xml"/>
  <Override PartName="/xl/drawings/drawing26.xml" ContentType="application/vnd.openxmlformats-officedocument.drawing+xml"/>
  <Override PartName="/xl/charts/chart107.xml" ContentType="application/vnd.openxmlformats-officedocument.drawingml.chart+xml"/>
  <Override PartName="/xl/charts/chart154.xml" ContentType="application/vnd.openxmlformats-officedocument.drawingml.chart+xml"/>
  <Override PartName="/xl/drawings/drawing73.xml" ContentType="application/vnd.openxmlformats-officedocument.drawing+xml"/>
  <Override PartName="/xl/charts/chart299.xml" ContentType="application/vnd.openxmlformats-officedocument.drawingml.chart+xml"/>
  <Override PartName="/xl/worksheets/sheet323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charts/chart47.xml" ContentType="application/vnd.openxmlformats-officedocument.drawingml.chart+xml"/>
  <Override PartName="/xl/charts/chart94.xml" ContentType="application/vnd.openxmlformats-officedocument.drawingml.chart+xml"/>
  <Override PartName="/xl/queryTables/queryTable13.xml" ContentType="application/vnd.openxmlformats-officedocument.spreadsheetml.queryTable+xml"/>
  <Override PartName="/xl/drawings/drawing51.xml" ContentType="application/vnd.openxmlformats-officedocument.drawing+xml"/>
  <Override PartName="/xl/charts/chart277.xml" ContentType="application/vnd.openxmlformats-officedocument.drawingml.chart+xml"/>
  <Override PartName="/xl/worksheets/sheet1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62.xml" ContentType="application/vnd.openxmlformats-officedocument.spreadsheetml.worksheet+xml"/>
  <Override PartName="/xl/charts/chart25.xml" ContentType="application/vnd.openxmlformats-officedocument.drawingml.chart+xml"/>
  <Override PartName="/xl/charts/chart72.xml" ContentType="application/vnd.openxmlformats-officedocument.drawingml.chart+xml"/>
  <Override PartName="/xl/charts/chart132.xml" ContentType="application/vnd.openxmlformats-officedocument.drawingml.chart+xml"/>
  <Override PartName="/xl/drawings/drawing111.xml" ContentType="application/vnd.openxmlformats-officedocument.drawing+xml"/>
  <Override PartName="/xl/worksheets/sheet38.xml" ContentType="application/vnd.openxmlformats-officedocument.spreadsheetml.worksheet+xml"/>
  <Override PartName="/xl/worksheets/sheet85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85.xml" ContentType="application/vnd.openxmlformats-officedocument.spreadsheetml.worksheet+xml"/>
  <Override PartName="/xl/worksheets/sheet301.xml" ContentType="application/vnd.openxmlformats-officedocument.spreadsheetml.worksheet+xml"/>
  <Override PartName="/xl/queryTables/queryTable6.xml" ContentType="application/vnd.openxmlformats-officedocument.spreadsheetml.queryTable+xml"/>
  <Override PartName="/xl/charts/chart110.xml" ContentType="application/vnd.openxmlformats-officedocument.drawingml.chart+xml"/>
  <Override PartName="/xl/charts/chart208.xml" ContentType="application/vnd.openxmlformats-officedocument.drawingml.chart+xml"/>
  <Override PartName="/xl/charts/chart255.xml" ContentType="application/vnd.openxmlformats-officedocument.drawingml.chart+xml"/>
  <Override PartName="/xl/worksheets/sheet140.xml" ContentType="application/vnd.openxmlformats-officedocument.spreadsheetml.worksheet+xml"/>
  <Override PartName="/xl/charts/chart50.xml" ContentType="application/vnd.openxmlformats-officedocument.drawingml.chart+xml"/>
  <Override PartName="/xl/drawings/drawing89.xml" ContentType="application/vnd.openxmlformats-officedocument.drawing+xml"/>
  <Override PartName="/xl/charts/chart233.xml" ContentType="application/vnd.openxmlformats-officedocument.drawingml.chart+xml"/>
  <Override PartName="/xl/charts/chart280.xml" ContentType="application/vnd.openxmlformats-officedocument.drawingml.chart+xml"/>
  <Override PartName="/xl/worksheets/sheet16.xml" ContentType="application/vnd.openxmlformats-officedocument.spreadsheetml.worksheet+xml"/>
  <Override PartName="/xl/worksheets/sheet63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63.xml" ContentType="application/vnd.openxmlformats-officedocument.spreadsheetml.worksheet+xml"/>
  <Override PartName="/xl/charts/chart7.xml" ContentType="application/vnd.openxmlformats-officedocument.drawingml.chart+xml"/>
  <Override PartName="/xl/worksheets/sheet41.xml" ContentType="application/vnd.openxmlformats-officedocument.spreadsheetml.worksheet+xml"/>
  <Override PartName="/xl/worksheets/sheet241.xml" ContentType="application/vnd.openxmlformats-officedocument.spreadsheetml.worksheet+xml"/>
  <Override PartName="/xl/worksheets/sheet339.xml" ContentType="application/vnd.openxmlformats-officedocument.spreadsheetml.worksheet+xml"/>
  <Override PartName="/xl/drawings/drawing67.xml" ContentType="application/vnd.openxmlformats-officedocument.drawing+xml"/>
  <Override PartName="/xl/charts/chart211.xml" ContentType="application/vnd.openxmlformats-officedocument.drawingml.chart+xml"/>
  <Override PartName="/xl/charts/chart309.xml" ContentType="application/vnd.openxmlformats-officedocument.drawingml.chart+xml"/>
  <Override PartName="/xl/worksheets/sheet178.xml" ContentType="application/vnd.openxmlformats-officedocument.spreadsheetml.worksheet+xml"/>
  <Override PartName="/xl/worksheets/sheet317.xml" ContentType="application/vnd.openxmlformats-officedocument.spreadsheetml.worksheet+xml"/>
  <Override PartName="/xl/charts/chart88.xml" ContentType="application/vnd.openxmlformats-officedocument.drawingml.chart+xml"/>
  <Override PartName="/xl/drawings/drawing45.xml" ContentType="application/vnd.openxmlformats-officedocument.drawing+xml"/>
  <Override PartName="/xl/charts/chart148.xml" ContentType="application/vnd.openxmlformats-officedocument.drawingml.chart+xml"/>
  <Override PartName="/xl/charts/chart195.xml" ContentType="application/vnd.openxmlformats-officedocument.drawingml.chart+xml"/>
  <Override PartName="/xl/drawings/drawing92.xml" ContentType="application/vnd.openxmlformats-officedocument.drawing+xml"/>
  <Override PartName="/xl/drawings/drawing127.xml" ContentType="application/vnd.openxmlformats-officedocument.drawing+xml"/>
  <Override PartName="/xl/worksheets/sheet109.xml" ContentType="application/vnd.openxmlformats-officedocument.spreadsheetml.worksheet+xml"/>
  <Override PartName="/xl/worksheets/sheet156.xml" ContentType="application/vnd.openxmlformats-officedocument.spreadsheetml.worksheet+xml"/>
  <Override PartName="/xl/charts/chart126.xml" ContentType="application/vnd.openxmlformats-officedocument.drawingml.chart+xml"/>
  <Override PartName="/xl/charts/chart173.xml" ContentType="application/vnd.openxmlformats-officedocument.drawingml.chart+xml"/>
  <Override PartName="/xl/worksheets/sheet342.xml" ContentType="application/vnd.openxmlformats-officedocument.spreadsheetml.worksheet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charts/chart66.xml" ContentType="application/vnd.openxmlformats-officedocument.drawingml.chart+xml"/>
  <Override PartName="/xl/drawings/drawing70.xml" ContentType="application/vnd.openxmlformats-officedocument.drawing+xml"/>
  <Override PartName="/xl/charts/chart249.xml" ContentType="application/vnd.openxmlformats-officedocument.drawingml.chart+xml"/>
  <Override PartName="/xl/drawings/drawing105.xml" ContentType="application/vnd.openxmlformats-officedocument.drawing+xml"/>
  <Override PartName="/xl/charts/chart296.xml" ContentType="application/vnd.openxmlformats-officedocument.drawingml.chart+xml"/>
  <Override PartName="/xl/charts/chart312.xml" ContentType="application/vnd.openxmlformats-officedocument.drawingml.chart+xml"/>
  <Override PartName="/xl/worksheets/sheet79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81.xml" ContentType="application/vnd.openxmlformats-officedocument.spreadsheetml.worksheet+xml"/>
  <Override PartName="/xl/worksheets/sheet279.xml" ContentType="application/vnd.openxmlformats-officedocument.spreadsheetml.worksheet+xml"/>
  <Override PartName="/xl/worksheets/sheet320.xml" ContentType="application/vnd.openxmlformats-officedocument.spreadsheetml.worksheet+xml"/>
  <Override PartName="/xl/externalLinks/externalLink11.xml" ContentType="application/vnd.openxmlformats-officedocument.spreadsheetml.externalLink+xml"/>
  <Override PartName="/xl/charts/chart44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queryTables/queryTable10.xml" ContentType="application/vnd.openxmlformats-officedocument.spreadsheetml.queryTable+xml"/>
  <Override PartName="/xl/charts/chart151.xml" ContentType="application/vnd.openxmlformats-officedocument.drawingml.chart+xml"/>
  <Override PartName="/xl/drawings/drawing130.xml" ContentType="application/vnd.openxmlformats-officedocument.drawing+xml"/>
  <Override PartName="/xl/worksheets/sheet57.xml" ContentType="application/vnd.openxmlformats-officedocument.spreadsheetml.worksheet+xml"/>
  <Override PartName="/xl/worksheets/sheet112.xml" ContentType="application/vnd.openxmlformats-officedocument.spreadsheetml.worksheet+xml"/>
  <Override PartName="/xl/worksheets/sheet257.xml" ContentType="application/vnd.openxmlformats-officedocument.spreadsheetml.worksheet+xml"/>
  <Override PartName="/xl/charts/chart227.xml" ContentType="application/vnd.openxmlformats-officedocument.drawingml.chart+xml"/>
  <Override PartName="/xl/charts/chart274.xml" ContentType="application/vnd.openxmlformats-officedocument.drawingml.chart+xml"/>
  <Override PartName="/xl/charts/chart22.xml" ContentType="application/vnd.openxmlformats-officedocument.drawingml.chart+xml"/>
  <Override PartName="/xl/queryTables/queryTable3.xml" ContentType="application/vnd.openxmlformats-officedocument.spreadsheetml.queryTable+xml"/>
  <Override PartName="/xl/charts/chart205.xml" ContentType="application/vnd.openxmlformats-officedocument.drawingml.chart+xml"/>
  <Override PartName="/xl/charts/chart252.xml" ContentType="application/vnd.openxmlformats-officedocument.drawingml.chart+xml"/>
  <Override PartName="/xl/worksheets/sheet35.xml" ContentType="application/vnd.openxmlformats-officedocument.spreadsheetml.worksheet+xml"/>
  <Override PartName="/xl/worksheets/sheet235.xml" ContentType="application/vnd.openxmlformats-officedocument.spreadsheetml.worksheet+xml"/>
  <Override PartName="/xl/charts/chart189.xml" ContentType="application/vnd.openxmlformats-officedocument.drawingml.chart+xml"/>
  <Override PartName="/xl/worksheets/sheet60.xml" ContentType="application/vnd.openxmlformats-officedocument.spreadsheetml.worksheet+xml"/>
  <Override PartName="/xl/worksheets/sheet260.xml" ContentType="application/vnd.openxmlformats-officedocument.spreadsheetml.worksheet+xml"/>
  <Override PartName="/xl/charts/chart4.xml" ContentType="application/vnd.openxmlformats-officedocument.drawingml.chart+xml"/>
  <Override PartName="/xl/drawings/drawing39.xml" ContentType="application/vnd.openxmlformats-officedocument.drawing+xml"/>
  <Override PartName="/xl/charts/chart230.xml" ContentType="application/vnd.openxmlformats-officedocument.drawingml.chart+xml"/>
  <Override PartName="/xl/worksheets/sheet336.xml" ContentType="application/vnd.openxmlformats-officedocument.spreadsheetml.worksheet+xml"/>
  <Override PartName="/xl/drawings/drawing64.xml" ContentType="application/vnd.openxmlformats-officedocument.drawing+xml"/>
  <Override PartName="/xl/charts/chart306.xml" ContentType="application/vnd.openxmlformats-officedocument.drawingml.chart+xml"/>
  <Override PartName="/xl/worksheets/sheet175.xml" ContentType="application/vnd.openxmlformats-officedocument.spreadsheetml.worksheet+xml"/>
  <Override PartName="/xl/charts/chart145.xml" ContentType="application/vnd.openxmlformats-officedocument.drawingml.chart+xml"/>
  <Override PartName="/xl/charts/chart38.xml" ContentType="application/vnd.openxmlformats-officedocument.drawingml.chart+xml"/>
  <Override PartName="/xl/drawings/drawing124.xml" ContentType="application/vnd.openxmlformats-officedocument.drawing+xml"/>
  <Override PartName="/xl/charts/chart331.xml" ContentType="application/vnd.openxmlformats-officedocument.drawingml.chart+xml"/>
  <Override PartName="/xl/worksheets/sheet106.xml" ContentType="application/vnd.openxmlformats-officedocument.spreadsheetml.worksheet+xml"/>
  <Override PartName="/xl/drawings/drawing20.xml" ContentType="application/vnd.openxmlformats-officedocument.drawing+xml"/>
  <Override PartName="/xl/charts/chart63.xml" ContentType="application/vnd.openxmlformats-officedocument.drawingml.chart+xml"/>
  <Override PartName="/xl/charts/chart170.xml" ContentType="application/vnd.openxmlformats-officedocument.drawingml.char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276.xml" ContentType="application/vnd.openxmlformats-officedocument.spreadsheetml.worksheet+xml"/>
  <Override PartName="/xl/charts/chart101.xml" ContentType="application/vnd.openxmlformats-officedocument.drawingml.chart+xml"/>
  <Override PartName="/xl/charts/chart246.xml" ContentType="application/vnd.openxmlformats-officedocument.drawingml.chart+xml"/>
  <Override PartName="/xl/worksheets/sheet207.xml" ContentType="application/vnd.openxmlformats-officedocument.spreadsheetml.worksheet+xml"/>
  <Override PartName="/xl/charts/chart271.xml" ContentType="application/vnd.openxmlformats-officedocument.drawingml.chart+xml"/>
  <Override PartName="/xl/worksheets/sheet32.xml" ContentType="application/vnd.openxmlformats-officedocument.spreadsheetml.worksheet+xml"/>
  <Override PartName="/xl/worksheets/sheet232.xml" ContentType="application/vnd.openxmlformats-officedocument.spreadsheetml.worksheet+xml"/>
  <Override PartName="/xl/charts/chart186.xml" ContentType="application/vnd.openxmlformats-officedocument.drawingml.chart+xml"/>
  <Override PartName="/xl/charts/chart202.xml" ContentType="application/vnd.openxmlformats-officedocument.drawingml.chart+xml"/>
  <Override PartName="/xl/worksheets/sheet8.xml" ContentType="application/vnd.openxmlformats-officedocument.spreadsheetml.worksheet+xml"/>
  <Override PartName="/xl/worksheets/sheet308.xml" ContentType="application/vnd.openxmlformats-officedocument.spreadsheetml.worksheet+xml"/>
  <Override PartName="/xl/charts/chart79.xml" ContentType="application/vnd.openxmlformats-officedocument.drawingml.chart+xml"/>
  <Override PartName="/xl/drawings/drawing36.xml" ContentType="application/vnd.openxmlformats-officedocument.drawing+xml"/>
  <Override PartName="/xl/worksheets/sheet147.xml" ContentType="application/vnd.openxmlformats-officedocument.spreadsheetml.worksheet+xml"/>
  <Override PartName="/xl/charts/chart1.xml" ContentType="application/vnd.openxmlformats-officedocument.drawingml.chart+xml"/>
  <Override PartName="/xl/charts/chart117.xml" ContentType="application/vnd.openxmlformats-officedocument.drawingml.chart+xml"/>
  <Override PartName="/xl/worksheets/sheet333.xml" ContentType="application/vnd.openxmlformats-officedocument.spreadsheetml.worksheet+xml"/>
  <Override PartName="/xl/charts/chart142.xml" ContentType="application/vnd.openxmlformats-officedocument.drawingml.chart+xml"/>
  <Override PartName="/xl/drawings/drawing61.xml" ContentType="application/vnd.openxmlformats-officedocument.drawing+xml"/>
  <Override PartName="/xl/charts/chart287.xml" ContentType="application/vnd.openxmlformats-officedocument.drawingml.chart+xml"/>
  <Override PartName="/xl/charts/chart303.xml" ContentType="application/vnd.openxmlformats-officedocument.drawingml.chart+xml"/>
  <Override PartName="/xl/worksheets/sheet172.xml" ContentType="application/vnd.openxmlformats-officedocument.spreadsheetml.worksheet+xml"/>
  <Override PartName="/xl/charts/chart35.xml" ContentType="application/vnd.openxmlformats-officedocument.drawingml.chart+xml"/>
  <Override PartName="/xl/drawings/drawing121.xml" ContentType="application/vnd.openxmlformats-officedocument.drawing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103.xml" ContentType="application/vnd.openxmlformats-officedocument.spreadsheetml.worksheet+xml"/>
  <Override PartName="/xl/worksheets/sheet248.xml" ContentType="application/vnd.openxmlformats-officedocument.spreadsheetml.worksheet+xml"/>
  <Override PartName="/xl/charts/chart218.xml" ContentType="application/vnd.openxmlformats-officedocument.drawingml.chart+xml"/>
  <Override PartName="/xl/worksheets/sheet73.xml" ContentType="application/vnd.openxmlformats-officedocument.spreadsheetml.worksheet+xml"/>
  <Override PartName="/xl/worksheets/sheet273.xml" ContentType="application/vnd.openxmlformats-officedocument.spreadsheetml.worksheet+xml"/>
  <Override PartName="/xl/charts/chart60.xml" ContentType="application/vnd.openxmlformats-officedocument.drawingml.chart+xml"/>
  <Override PartName="/xl/charts/chart243.xml" ContentType="application/vnd.openxmlformats-officedocument.drawingml.chart+xml"/>
  <Override PartName="/xl/charts/chart319.xml" ContentType="application/vnd.openxmlformats-officedocument.drawingml.chart+xml"/>
  <Override PartName="/xl/worksheets/sheet204.xml" ContentType="application/vnd.openxmlformats-officedocument.spreadsheetml.worksheet+xml"/>
  <Override PartName="/xl/worksheets/sheet349.xml" ContentType="application/vnd.openxmlformats-officedocument.spreadsheetml.worksheet+xml"/>
  <Override PartName="/xl/charts/chart158.xml" ContentType="application/vnd.openxmlformats-officedocument.drawingml.chart+xml"/>
  <Override PartName="/xl/drawings/drawing77.xml" ContentType="application/vnd.openxmlformats-officedocument.drawing+xml"/>
  <Override PartName="/xl/worksheets/sheet188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queryTables/queryTable17.xml" ContentType="application/vnd.openxmlformats-officedocument.spreadsheetml.query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240" yWindow="360" windowWidth="14955" windowHeight="7680" tabRatio="604" firstSheet="326" activeTab="328"/>
  </bookViews>
  <sheets>
    <sheet name="13.1.1.1" sheetId="1" r:id="rId1"/>
    <sheet name="13.1.1.2" sheetId="2" r:id="rId2"/>
    <sheet name="13.1.1.3" sheetId="3" r:id="rId3"/>
    <sheet name="13.1.1.4" sheetId="4" r:id="rId4"/>
    <sheet name="13.1.1.5" sheetId="5" r:id="rId5"/>
    <sheet name="13.1.2.1" sheetId="6" r:id="rId6"/>
    <sheet name="13.1.2.2" sheetId="7" r:id="rId7"/>
    <sheet name="13.1.2.3" sheetId="8" r:id="rId8"/>
    <sheet name="13.1.2.4" sheetId="9" r:id="rId9"/>
    <sheet name="13.1.3.1" sheetId="10" r:id="rId10"/>
    <sheet name="13.1.3.2" sheetId="11" r:id="rId11"/>
    <sheet name="13.1.3.3" sheetId="12" r:id="rId12"/>
    <sheet name="13.1.3.4" sheetId="13" r:id="rId13"/>
    <sheet name="13.1.4.1" sheetId="14" r:id="rId14"/>
    <sheet name="13.1.4.2" sheetId="15" r:id="rId15"/>
    <sheet name="13.1.5.1" sheetId="16" r:id="rId16"/>
    <sheet name="13.1.5.2" sheetId="17" r:id="rId17"/>
    <sheet name="13.1.6.1" sheetId="18" r:id="rId18"/>
    <sheet name="13.1.6.2" sheetId="19" r:id="rId19"/>
    <sheet name="13.1.7.1" sheetId="20" r:id="rId20"/>
    <sheet name="13.1.7.2" sheetId="21" r:id="rId21"/>
    <sheet name="13.1.7.3" sheetId="22" r:id="rId22"/>
    <sheet name="13.1.8.1" sheetId="23" r:id="rId23"/>
    <sheet name="13.1.8.2" sheetId="24" r:id="rId24"/>
    <sheet name="13.1.8.3" sheetId="25" r:id="rId25"/>
    <sheet name="13.1.8.4" sheetId="26" r:id="rId26"/>
    <sheet name="13.1.9.1" sheetId="27" r:id="rId27"/>
    <sheet name="13.1.9.2" sheetId="28" r:id="rId28"/>
    <sheet name="13.1.10.1" sheetId="29" r:id="rId29"/>
    <sheet name="13.1.10.2" sheetId="30" r:id="rId30"/>
    <sheet name="13.1.10.3" sheetId="31" r:id="rId31"/>
    <sheet name="13.1.10.4" sheetId="32" r:id="rId32"/>
    <sheet name="13.1.10.5" sheetId="33" r:id="rId33"/>
    <sheet name="13.1.10.6" sheetId="34" r:id="rId34"/>
    <sheet name="13.1.11.1" sheetId="35" r:id="rId35"/>
    <sheet name="13.2.1.1" sheetId="36" r:id="rId36"/>
    <sheet name="13.2.1.2" sheetId="37" r:id="rId37"/>
    <sheet name="13.2.1.3" sheetId="38" r:id="rId38"/>
    <sheet name="13.2.1.4." sheetId="39" r:id="rId39"/>
    <sheet name="13.2.2.1" sheetId="40" r:id="rId40"/>
    <sheet name="13.2.2.2" sheetId="41" r:id="rId41"/>
    <sheet name="13.2.2.3" sheetId="42" r:id="rId42"/>
    <sheet name="13.2.2.4" sheetId="43" r:id="rId43"/>
    <sheet name="13.2.3.1" sheetId="44" r:id="rId44"/>
    <sheet name="13.2.3.2" sheetId="45" r:id="rId45"/>
    <sheet name="13.2.3.3" sheetId="46" r:id="rId46"/>
    <sheet name="13.2.3.4" sheetId="47" r:id="rId47"/>
    <sheet name="13.2.4.1" sheetId="48" r:id="rId48"/>
    <sheet name="13.2.4.2" sheetId="49" r:id="rId49"/>
    <sheet name="13.2.5.1" sheetId="50" r:id="rId50"/>
    <sheet name="13.2.5.2" sheetId="51" r:id="rId51"/>
    <sheet name="13.2.6.1" sheetId="52" r:id="rId52"/>
    <sheet name="13.2.6.2" sheetId="53" r:id="rId53"/>
    <sheet name="13.2.6.3" sheetId="54" r:id="rId54"/>
    <sheet name="13.2.6.4" sheetId="55" r:id="rId55"/>
    <sheet name="13.2.7.1" sheetId="56" r:id="rId56"/>
    <sheet name="13.2.7.2" sheetId="57" r:id="rId57"/>
    <sheet name="13.2.8.1" sheetId="58" r:id="rId58"/>
    <sheet name="13.2.8.2" sheetId="59" r:id="rId59"/>
    <sheet name="13.2.9.1" sheetId="60" r:id="rId60"/>
    <sheet name="13.2.9.2" sheetId="61" r:id="rId61"/>
    <sheet name="13.2.10.1" sheetId="62" r:id="rId62"/>
    <sheet name="13.2.10.2" sheetId="63" r:id="rId63"/>
    <sheet name="13.2.10.3" sheetId="75" r:id="rId64"/>
    <sheet name="13.2.10.4" sheetId="64" r:id="rId65"/>
    <sheet name="13.3.1.1" sheetId="65" r:id="rId66"/>
    <sheet name="13.3.1.2" sheetId="66" r:id="rId67"/>
    <sheet name="13.3.1.3" sheetId="67" r:id="rId68"/>
    <sheet name="13.3.2.1" sheetId="68" r:id="rId69"/>
    <sheet name="13.3.2.2" sheetId="69" r:id="rId70"/>
    <sheet name="13.3.2.3" sheetId="70" r:id="rId71"/>
    <sheet name="13.3.2.4" sheetId="71" r:id="rId72"/>
    <sheet name="13.3.3.1" sheetId="72" r:id="rId73"/>
    <sheet name="13.3.3.2" sheetId="73" r:id="rId74"/>
    <sheet name="13.3.3.3" sheetId="74" r:id="rId75"/>
    <sheet name="13.4.1" sheetId="76" r:id="rId76"/>
    <sheet name="13.4.2" sheetId="77" r:id="rId77"/>
    <sheet name="13.4.3" sheetId="78" r:id="rId78"/>
    <sheet name="13.4.4.1" sheetId="79" r:id="rId79"/>
    <sheet name="13.4.4.2" sheetId="80" r:id="rId80"/>
    <sheet name="13.4.5.1" sheetId="81" r:id="rId81"/>
    <sheet name="13.4.5.2" sheetId="82" r:id="rId82"/>
    <sheet name="13.4.6.1" sheetId="83" r:id="rId83"/>
    <sheet name="13.4.7.1" sheetId="84" r:id="rId84"/>
    <sheet name="13.4.7.2" sheetId="85" r:id="rId85"/>
    <sheet name="13.4.8.1" sheetId="86" r:id="rId86"/>
    <sheet name="13.4.8.2" sheetId="87" r:id="rId87"/>
    <sheet name="13.4.9.1" sheetId="88" r:id="rId88"/>
    <sheet name="13.4.9.2" sheetId="89" r:id="rId89"/>
    <sheet name="13.4.10.1" sheetId="90" r:id="rId90"/>
    <sheet name="13.4.10.2" sheetId="91" r:id="rId91"/>
    <sheet name="13.4.11.1" sheetId="92" r:id="rId92"/>
    <sheet name="13.4.11.2" sheetId="93" r:id="rId93"/>
    <sheet name="13.4.12.1" sheetId="94" r:id="rId94"/>
    <sheet name="13.4.13.1" sheetId="95" r:id="rId95"/>
    <sheet name="13.4.13.2" sheetId="96" r:id="rId96"/>
    <sheet name="13.4.14.1" sheetId="97" r:id="rId97"/>
    <sheet name="13.4.14.2" sheetId="98" r:id="rId98"/>
    <sheet name="13.4.15.1" sheetId="99" r:id="rId99"/>
    <sheet name="13.4.15.2" sheetId="100" r:id="rId100"/>
    <sheet name="13.4.16.1" sheetId="101" r:id="rId101"/>
    <sheet name="13.4.16.2" sheetId="102" r:id="rId102"/>
    <sheet name="13.4.17.1" sheetId="103" r:id="rId103"/>
    <sheet name="13.4.17.2" sheetId="104" r:id="rId104"/>
    <sheet name="13.4.17.3" sheetId="105" r:id="rId105"/>
    <sheet name="13.4.17.4" sheetId="106" r:id="rId106"/>
    <sheet name="13.4.18.1" sheetId="107" r:id="rId107"/>
    <sheet name="13.4.18.2" sheetId="108" r:id="rId108"/>
    <sheet name="13.4.19.1" sheetId="109" r:id="rId109"/>
    <sheet name="13.4.19.2" sheetId="110" r:id="rId110"/>
    <sheet name="13.4.20.1" sheetId="111" r:id="rId111"/>
    <sheet name="13.4.20.2" sheetId="112" r:id="rId112"/>
    <sheet name="13.4.20.3" sheetId="113" r:id="rId113"/>
    <sheet name="13.5.1" sheetId="114" r:id="rId114"/>
    <sheet name="13.5.2" sheetId="115" r:id="rId115"/>
    <sheet name="13.5.3" sheetId="116" r:id="rId116"/>
    <sheet name="13.5.4" sheetId="117" r:id="rId117"/>
    <sheet name="13.5.5" sheetId="118" r:id="rId118"/>
    <sheet name="13.5.6" sheetId="119" r:id="rId119"/>
    <sheet name="13.5.7" sheetId="120" r:id="rId120"/>
    <sheet name="13.5.8" sheetId="121" r:id="rId121"/>
    <sheet name="13.5.9.1" sheetId="122" r:id="rId122"/>
    <sheet name="13.5.9.2" sheetId="123" r:id="rId123"/>
    <sheet name="13.5.10.1" sheetId="124" r:id="rId124"/>
    <sheet name="13.5.10.2" sheetId="125" r:id="rId125"/>
    <sheet name="13.5.11.1" sheetId="126" r:id="rId126"/>
    <sheet name="13.5.11.2" sheetId="127" r:id="rId127"/>
    <sheet name="13.5.11.3" sheetId="128" r:id="rId128"/>
    <sheet name="13.5.11.4" sheetId="129" r:id="rId129"/>
    <sheet name="13.5.11.5" sheetId="130" r:id="rId130"/>
    <sheet name="13.5.12.1" sheetId="131" r:id="rId131"/>
    <sheet name="13.5.12.2" sheetId="132" r:id="rId132"/>
    <sheet name="13.5.13.1" sheetId="133" r:id="rId133"/>
    <sheet name="13.5.13.2" sheetId="134" r:id="rId134"/>
    <sheet name="13.5.13.3" sheetId="135" r:id="rId135"/>
    <sheet name="13.5.13.4" sheetId="136" r:id="rId136"/>
    <sheet name="13.5.13.5" sheetId="137" r:id="rId137"/>
    <sheet name="13.5.14.1" sheetId="138" r:id="rId138"/>
    <sheet name="13.5.14.2" sheetId="139" r:id="rId139"/>
    <sheet name="13.5.14.3" sheetId="140" r:id="rId140"/>
    <sheet name="13.5.14.4" sheetId="141" r:id="rId141"/>
    <sheet name="13.5.15.1" sheetId="142" r:id="rId142"/>
    <sheet name="13.5.15.2" sheetId="143" r:id="rId143"/>
    <sheet name="13.6.1 " sheetId="144" r:id="rId144"/>
    <sheet name="13.6.2 " sheetId="145" r:id="rId145"/>
    <sheet name="13.6.3 " sheetId="146" r:id="rId146"/>
    <sheet name="13.6.4 " sheetId="147" r:id="rId147"/>
    <sheet name="13.6.5" sheetId="148" r:id="rId148"/>
    <sheet name="13.6.6" sheetId="149" r:id="rId149"/>
    <sheet name="13.6.7.1" sheetId="150" r:id="rId150"/>
    <sheet name="13.6.7.2" sheetId="151" r:id="rId151"/>
    <sheet name="13.6.7.3" sheetId="152" r:id="rId152"/>
    <sheet name="13.6.7.4" sheetId="153" r:id="rId153"/>
    <sheet name="13.6.8.1" sheetId="154" r:id="rId154"/>
    <sheet name="13.6.8.2" sheetId="155" r:id="rId155"/>
    <sheet name="13.6.9.1" sheetId="156" r:id="rId156"/>
    <sheet name="13.6.9.2" sheetId="157" r:id="rId157"/>
    <sheet name="13.6.9.3" sheetId="158" r:id="rId158"/>
    <sheet name="13.6.9.4" sheetId="159" r:id="rId159"/>
    <sheet name="13.6.10.1" sheetId="160" r:id="rId160"/>
    <sheet name="13.6.10.2" sheetId="161" r:id="rId161"/>
    <sheet name="13.6.11.1" sheetId="162" r:id="rId162"/>
    <sheet name="13.6.11.2" sheetId="163" r:id="rId163"/>
    <sheet name="13.6.12.1" sheetId="164" r:id="rId164"/>
    <sheet name="13.6.12.2" sheetId="165" r:id="rId165"/>
    <sheet name="13.6.13.1" sheetId="166" r:id="rId166"/>
    <sheet name="13.6.14.1" sheetId="167" r:id="rId167"/>
    <sheet name="13.6.15.1" sheetId="168" r:id="rId168"/>
    <sheet name="13.6.16.1" sheetId="169" r:id="rId169"/>
    <sheet name="13.6.17.1" sheetId="170" r:id="rId170"/>
    <sheet name="13.6.18.1" sheetId="171" r:id="rId171"/>
    <sheet name="13.6.19.1" sheetId="172" r:id="rId172"/>
    <sheet name="13.6.20.1" sheetId="173" r:id="rId173"/>
    <sheet name="13.6.20.2" sheetId="174" r:id="rId174"/>
    <sheet name="13.6.21.1" sheetId="175" r:id="rId175"/>
    <sheet name="13.6.21.2" sheetId="176" r:id="rId176"/>
    <sheet name="13.6.21.3" sheetId="177" r:id="rId177"/>
    <sheet name="13.6.21.4" sheetId="178" r:id="rId178"/>
    <sheet name="13.6.22.1" sheetId="179" r:id="rId179"/>
    <sheet name="13.6.23.1" sheetId="180" r:id="rId180"/>
    <sheet name="13.6.23.2" sheetId="181" r:id="rId181"/>
    <sheet name="13.6.24.1" sheetId="182" r:id="rId182"/>
    <sheet name="13.6.24.2" sheetId="183" r:id="rId183"/>
    <sheet name="13.6.25.1" sheetId="184" r:id="rId184"/>
    <sheet name="13.6.26.1" sheetId="185" r:id="rId185"/>
    <sheet name="13.6.26.2" sheetId="186" r:id="rId186"/>
    <sheet name="13.6.27.1" sheetId="187" r:id="rId187"/>
    <sheet name="13.6.27.2" sheetId="188" r:id="rId188"/>
    <sheet name="13.6.27.3" sheetId="189" r:id="rId189"/>
    <sheet name="13.6.27.4" sheetId="190" r:id="rId190"/>
    <sheet name="13.6.28.1" sheetId="191" r:id="rId191"/>
    <sheet name="13.6.28.2" sheetId="192" r:id="rId192"/>
    <sheet name="13.6.29.1" sheetId="193" r:id="rId193"/>
    <sheet name="13.6.30.1" sheetId="194" r:id="rId194"/>
    <sheet name="13.6.30.2" sheetId="195" r:id="rId195"/>
    <sheet name="13.6.31.1" sheetId="196" r:id="rId196"/>
    <sheet name="13.6.31.2" sheetId="197" r:id="rId197"/>
    <sheet name="13.6.32.1 " sheetId="198" r:id="rId198"/>
    <sheet name="13.6.32.2 " sheetId="199" r:id="rId199"/>
    <sheet name="13.6.32.3" sheetId="200" r:id="rId200"/>
    <sheet name="13.6.33.1" sheetId="201" r:id="rId201"/>
    <sheet name="13.6.33.2" sheetId="202" r:id="rId202"/>
    <sheet name="13.6.34.1" sheetId="203" r:id="rId203"/>
    <sheet name="13.6.34.2" sheetId="204" r:id="rId204"/>
    <sheet name="13.6.34.3" sheetId="205" r:id="rId205"/>
    <sheet name="13.6.34.4" sheetId="206" r:id="rId206"/>
    <sheet name="13.6.35.1" sheetId="207" r:id="rId207"/>
    <sheet name="13.6.36.1" sheetId="208" r:id="rId208"/>
    <sheet name="13.6.37.1" sheetId="209" r:id="rId209"/>
    <sheet name="13.6.38.1" sheetId="210" r:id="rId210"/>
    <sheet name="13.6.38.2" sheetId="211" r:id="rId211"/>
    <sheet name="13.6.39.1" sheetId="212" r:id="rId212"/>
    <sheet name="13.6.40.1" sheetId="213" r:id="rId213"/>
    <sheet name="13.6.41.1" sheetId="214" r:id="rId214"/>
    <sheet name="13.6.41.2" sheetId="215" r:id="rId215"/>
    <sheet name="13.6.42.1" sheetId="216" r:id="rId216"/>
    <sheet name="13.6.42.2" sheetId="217" r:id="rId217"/>
    <sheet name="13.6.43.1" sheetId="218" r:id="rId218"/>
    <sheet name="13.6.43.2" sheetId="219" r:id="rId219"/>
    <sheet name="13.6.44.1" sheetId="220" r:id="rId220"/>
    <sheet name="13.6.44.2" sheetId="221" r:id="rId221"/>
    <sheet name="13.6.45.1" sheetId="222" r:id="rId222"/>
    <sheet name="13.7.1.1" sheetId="223" r:id="rId223"/>
    <sheet name="13.7.1.2" sheetId="224" r:id="rId224"/>
    <sheet name="13.7.2.1" sheetId="225" r:id="rId225"/>
    <sheet name="13.7.2.2" sheetId="226" r:id="rId226"/>
    <sheet name="13.7.2.3" sheetId="227" r:id="rId227"/>
    <sheet name="13.7.2.4" sheetId="228" r:id="rId228"/>
    <sheet name="13.7.3.1" sheetId="229" r:id="rId229"/>
    <sheet name="13.7.3.2" sheetId="230" r:id="rId230"/>
    <sheet name="13.7.3.3" sheetId="231" r:id="rId231"/>
    <sheet name="13.7.3.4" sheetId="232" r:id="rId232"/>
    <sheet name="13.7.4.1" sheetId="233" r:id="rId233"/>
    <sheet name="13.7.5.1" sheetId="234" r:id="rId234"/>
    <sheet name="13.7.6.1" sheetId="235" r:id="rId235"/>
    <sheet name="13.8.1.1" sheetId="236" r:id="rId236"/>
    <sheet name="13.8.1.2" sheetId="237" r:id="rId237"/>
    <sheet name="13.8.2.1" sheetId="238" r:id="rId238"/>
    <sheet name="13.8.2.2" sheetId="239" r:id="rId239"/>
    <sheet name="13.8.2.3" sheetId="240" r:id="rId240"/>
    <sheet name="13.8.2.4" sheetId="241" r:id="rId241"/>
    <sheet name="13.8.2.5" sheetId="242" r:id="rId242"/>
    <sheet name="13.8.2.6" sheetId="243" r:id="rId243"/>
    <sheet name="13.8.2.7" sheetId="244" r:id="rId244"/>
    <sheet name="13.8.3.1" sheetId="245" r:id="rId245"/>
    <sheet name="13.8.3.2" sheetId="246" r:id="rId246"/>
    <sheet name="13.8.3.3" sheetId="247" r:id="rId247"/>
    <sheet name="13.8.4.1" sheetId="248" r:id="rId248"/>
    <sheet name="13.8.4.2" sheetId="249" r:id="rId249"/>
    <sheet name="13.8.4.3" sheetId="250" r:id="rId250"/>
    <sheet name="13.8.5.1" sheetId="251" r:id="rId251"/>
    <sheet name="13.8.5.2" sheetId="252" r:id="rId252"/>
    <sheet name="13.8.6.1" sheetId="253" r:id="rId253"/>
    <sheet name="13.8.6.2" sheetId="254" r:id="rId254"/>
    <sheet name="13.9.1" sheetId="255" r:id="rId255"/>
    <sheet name="13.9.2" sheetId="256" r:id="rId256"/>
    <sheet name="13.9.3.1" sheetId="257" r:id="rId257"/>
    <sheet name="13.9.3.2" sheetId="258" r:id="rId258"/>
    <sheet name="13.9.3.3" sheetId="259" r:id="rId259"/>
    <sheet name="13.9.3.4" sheetId="260" r:id="rId260"/>
    <sheet name="13.9.3.5" sheetId="261" r:id="rId261"/>
    <sheet name="13.9.4.1" sheetId="262" r:id="rId262"/>
    <sheet name="13.9.4.2" sheetId="263" r:id="rId263"/>
    <sheet name="13.9.4.3" sheetId="264" r:id="rId264"/>
    <sheet name="13.9.4.4" sheetId="265" r:id="rId265"/>
    <sheet name="13.9.4.5" sheetId="266" r:id="rId266"/>
    <sheet name="13.9.5.1" sheetId="267" r:id="rId267"/>
    <sheet name="13.9.5.2" sheetId="268" r:id="rId268"/>
    <sheet name="13.9.6.1" sheetId="269" r:id="rId269"/>
    <sheet name="13.9.7.1" sheetId="270" r:id="rId270"/>
    <sheet name="13.9.8.1" sheetId="271" r:id="rId271"/>
    <sheet name="13.9.8.2" sheetId="272" r:id="rId272"/>
    <sheet name="13.9.9.1" sheetId="273" r:id="rId273"/>
    <sheet name="13.9.9.2" sheetId="274" r:id="rId274"/>
    <sheet name="13.9.10.1." sheetId="275" r:id="rId275"/>
    <sheet name="13.9.10.2." sheetId="276" r:id="rId276"/>
    <sheet name="13.9.10.3" sheetId="277" r:id="rId277"/>
    <sheet name="13.9.10.4." sheetId="278" r:id="rId278"/>
    <sheet name="13.9.10.5." sheetId="279" r:id="rId279"/>
    <sheet name="13.9.11.1." sheetId="280" r:id="rId280"/>
    <sheet name="13.9.11.2." sheetId="281" r:id="rId281"/>
    <sheet name="13.9.12.1." sheetId="282" r:id="rId282"/>
    <sheet name="13.9.12.2." sheetId="283" r:id="rId283"/>
    <sheet name="13.9.13.1." sheetId="284" r:id="rId284"/>
    <sheet name="13.9.13.2." sheetId="285" r:id="rId285"/>
    <sheet name="13.9.14.1." sheetId="286" r:id="rId286"/>
    <sheet name="13.9.14.2." sheetId="287" r:id="rId287"/>
    <sheet name="13.9.15.1." sheetId="288" r:id="rId288"/>
    <sheet name="13.9.15.2." sheetId="289" r:id="rId289"/>
    <sheet name="13.9.16.1." sheetId="290" r:id="rId290"/>
    <sheet name="13.9.16.2." sheetId="291" r:id="rId291"/>
    <sheet name="13.9.17.1." sheetId="292" r:id="rId292"/>
    <sheet name="13.9.17.2." sheetId="293" r:id="rId293"/>
    <sheet name="13.9.18.1." sheetId="294" r:id="rId294"/>
    <sheet name="13.9.18.2." sheetId="295" r:id="rId295"/>
    <sheet name="13.9.19.1." sheetId="296" r:id="rId296"/>
    <sheet name="13.9.20.1." sheetId="297" r:id="rId297"/>
    <sheet name="13.9.21.1" sheetId="298" r:id="rId298"/>
    <sheet name="13.10.1.1" sheetId="299" r:id="rId299"/>
    <sheet name="13.10.1.2" sheetId="300" r:id="rId300"/>
    <sheet name="13.10.2.1" sheetId="301" r:id="rId301"/>
    <sheet name="13.10.2.2" sheetId="302" r:id="rId302"/>
    <sheet name="13.10.3.1" sheetId="303" r:id="rId303"/>
    <sheet name="13.10.3.2" sheetId="304" r:id="rId304"/>
    <sheet name="13.10.4.1" sheetId="305" r:id="rId305"/>
    <sheet name="13.10.5.1" sheetId="306" r:id="rId306"/>
    <sheet name="13.11.1.1" sheetId="307" r:id="rId307"/>
    <sheet name="13.11.1.2" sheetId="308" r:id="rId308"/>
    <sheet name="13.11.1.3" sheetId="309" r:id="rId309"/>
    <sheet name="13.11.1.4" sheetId="310" r:id="rId310"/>
    <sheet name="13.11.1.5" sheetId="311" r:id="rId311"/>
    <sheet name="13.11.1.6" sheetId="312" r:id="rId312"/>
    <sheet name="13.11.2.1" sheetId="313" r:id="rId313"/>
    <sheet name="13.11.2.2" sheetId="314" r:id="rId314"/>
    <sheet name="13.11.3.1" sheetId="315" r:id="rId315"/>
    <sheet name="13.11.3.2" sheetId="316" r:id="rId316"/>
    <sheet name="13.11.4.1" sheetId="317" r:id="rId317"/>
    <sheet name="13.11.5.1" sheetId="318" r:id="rId318"/>
    <sheet name="13.11.6.1" sheetId="319" r:id="rId319"/>
    <sheet name="13.11.6.2" sheetId="320" r:id="rId320"/>
    <sheet name="13.11.6.3" sheetId="321" r:id="rId321"/>
    <sheet name="13.11.7.1" sheetId="322" r:id="rId322"/>
    <sheet name="13.11.7.2" sheetId="323" r:id="rId323"/>
    <sheet name="13.11.7.3" sheetId="324" r:id="rId324"/>
    <sheet name="13.11.7.4 " sheetId="325" r:id="rId325"/>
    <sheet name="13.11.7.5" sheetId="326" r:id="rId326"/>
    <sheet name="13.11.7.6" sheetId="327" r:id="rId327"/>
    <sheet name="13.11.7.7 " sheetId="328" r:id="rId328"/>
    <sheet name="GR13.11.7.7 " sheetId="329" r:id="rId329"/>
    <sheet name="13.11.7.8" sheetId="330" r:id="rId330"/>
    <sheet name="13.11.7.9" sheetId="331" r:id="rId331"/>
    <sheet name="13.12.1.1" sheetId="332" r:id="rId332"/>
    <sheet name="13.12.1.2" sheetId="333" r:id="rId333"/>
    <sheet name="13.12.1.3" sheetId="334" r:id="rId334"/>
    <sheet name="13.12.1.4" sheetId="335" r:id="rId335"/>
    <sheet name="13.12.1.5" sheetId="336" r:id="rId336"/>
    <sheet name="13.12.1.6" sheetId="337" r:id="rId337"/>
    <sheet name="13.12.1.7" sheetId="338" r:id="rId338"/>
    <sheet name="13.12.1.8" sheetId="339" r:id="rId339"/>
    <sheet name="13.12.2.1" sheetId="340" r:id="rId340"/>
    <sheet name="13.12.2.2" sheetId="341" r:id="rId341"/>
    <sheet name="13.12.2.3" sheetId="342" r:id="rId342"/>
    <sheet name="13.12.2.4" sheetId="343" r:id="rId343"/>
    <sheet name="13.12.3.1" sheetId="344" r:id="rId344"/>
    <sheet name="13.12.3.2" sheetId="345" r:id="rId345"/>
    <sheet name="13.13.1.1" sheetId="346" r:id="rId346"/>
    <sheet name="13.13.1.2" sheetId="347" r:id="rId347"/>
    <sheet name="13.13.1.3" sheetId="348" r:id="rId348"/>
    <sheet name="13.13.2.1" sheetId="349" r:id="rId349"/>
    <sheet name="13.13.2.2" sheetId="350" r:id="rId350"/>
    <sheet name="13.13.3.1" sheetId="351" r:id="rId351"/>
    <sheet name="13.13.3.2" sheetId="352" r:id="rId352"/>
    <sheet name="13.13.4.1" sheetId="353" r:id="rId353"/>
    <sheet name="13.13.4.2" sheetId="354" r:id="rId354"/>
    <sheet name="13.13.4.3" sheetId="355" r:id="rId355"/>
    <sheet name="13.13.4.4" sheetId="357" r:id="rId356"/>
    <sheet name="13.13.4.5" sheetId="358" r:id="rId357"/>
    <sheet name="Hoja1" sheetId="359" r:id="rId358"/>
  </sheets>
  <externalReferences>
    <externalReference r:id="rId359"/>
    <externalReference r:id="rId360"/>
    <externalReference r:id="rId361"/>
    <externalReference r:id="rId362"/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  <externalReference r:id="rId373"/>
    <externalReference r:id="rId374"/>
    <externalReference r:id="rId375"/>
    <externalReference r:id="rId376"/>
    <externalReference r:id="rId377"/>
    <externalReference r:id="rId378"/>
  </externalReferences>
  <definedNames>
    <definedName name="__123Graph_A" localSheetId="3" hidden="1">'[1]19.14-15'!$B$34:$B$37</definedName>
    <definedName name="__123Graph_A" localSheetId="4" hidden="1">'[1]19.14-15'!$B$34:$B$37</definedName>
    <definedName name="__123Graph_A" localSheetId="328" hidden="1">'[2]19.14-15'!$B$34:$B$37</definedName>
    <definedName name="__123Graph_ACurrent" localSheetId="3" hidden="1">'[1]19.14-15'!$B$34:$B$37</definedName>
    <definedName name="__123Graph_ACurrent" localSheetId="4" hidden="1">'[1]19.14-15'!$B$34:$B$37</definedName>
    <definedName name="__123Graph_ACurrent" localSheetId="328" hidden="1">'[2]19.14-15'!$B$34:$B$37</definedName>
    <definedName name="__123Graph_AGrßfico1" localSheetId="3" hidden="1">'[1]19.14-15'!$B$34:$B$37</definedName>
    <definedName name="__123Graph_AGrßfico1" localSheetId="4" hidden="1">'[1]19.14-15'!$B$34:$B$37</definedName>
    <definedName name="__123Graph_AGrßfico1" localSheetId="328" hidden="1">'[2]19.14-15'!$B$34:$B$37</definedName>
    <definedName name="__123Graph_B" localSheetId="3" hidden="1">[3]p122!#REF!</definedName>
    <definedName name="__123Graph_B" localSheetId="4" hidden="1">[3]p122!#REF!</definedName>
    <definedName name="__123Graph_B" localSheetId="143" hidden="1">[4]p122!#REF!</definedName>
    <definedName name="__123Graph_BCurrent" localSheetId="3" hidden="1">'[1]19.14-15'!#REF!</definedName>
    <definedName name="__123Graph_BCurrent" localSheetId="4" hidden="1">'[1]19.14-15'!#REF!</definedName>
    <definedName name="__123Graph_BCurrent" localSheetId="328" hidden="1">'[2]19.14-15'!#REF!</definedName>
    <definedName name="__123Graph_BGrßfico1" localSheetId="3" hidden="1">'[1]19.14-15'!#REF!</definedName>
    <definedName name="__123Graph_BGrßfico1" localSheetId="4" hidden="1">'[1]19.14-15'!#REF!</definedName>
    <definedName name="__123Graph_BGrßfico1" localSheetId="328" hidden="1">'[2]19.14-15'!#REF!</definedName>
    <definedName name="__123Graph_C" localSheetId="3" hidden="1">'[1]19.14-15'!$C$34:$C$37</definedName>
    <definedName name="__123Graph_C" localSheetId="4" hidden="1">'[1]19.14-15'!$C$34:$C$37</definedName>
    <definedName name="__123Graph_C" localSheetId="328" hidden="1">'[2]19.14-15'!$C$34:$C$37</definedName>
    <definedName name="__123Graph_CCurrent" localSheetId="3" hidden="1">'[1]19.14-15'!$C$34:$C$37</definedName>
    <definedName name="__123Graph_CCurrent" localSheetId="4" hidden="1">'[1]19.14-15'!$C$34:$C$37</definedName>
    <definedName name="__123Graph_CCurrent" localSheetId="328" hidden="1">'[2]19.14-15'!$C$34:$C$37</definedName>
    <definedName name="__123Graph_CGrßfico1" localSheetId="3" hidden="1">'[1]19.14-15'!$C$34:$C$37</definedName>
    <definedName name="__123Graph_CGrßfico1" localSheetId="4" hidden="1">'[1]19.14-15'!$C$34:$C$37</definedName>
    <definedName name="__123Graph_CGrßfico1" localSheetId="328" hidden="1">'[2]19.14-15'!$C$34:$C$37</definedName>
    <definedName name="__123Graph_D" localSheetId="3" hidden="1">[3]p122!#REF!</definedName>
    <definedName name="__123Graph_D" localSheetId="4" hidden="1">[3]p122!#REF!</definedName>
    <definedName name="__123Graph_D" localSheetId="143" hidden="1">[4]p122!#REF!</definedName>
    <definedName name="__123Graph_DCurrent" localSheetId="3" hidden="1">'[1]19.14-15'!#REF!</definedName>
    <definedName name="__123Graph_DCurrent" localSheetId="4" hidden="1">'[1]19.14-15'!#REF!</definedName>
    <definedName name="__123Graph_DCurrent" localSheetId="328" hidden="1">'[2]19.14-15'!#REF!</definedName>
    <definedName name="__123Graph_DGrßfico1" localSheetId="3" hidden="1">'[1]19.14-15'!#REF!</definedName>
    <definedName name="__123Graph_DGrßfico1" localSheetId="4" hidden="1">'[1]19.14-15'!#REF!</definedName>
    <definedName name="__123Graph_DGrßfico1" localSheetId="328" hidden="1">'[2]19.14-15'!#REF!</definedName>
    <definedName name="__123Graph_E" localSheetId="3" hidden="1">'[1]19.14-15'!$D$34:$D$37</definedName>
    <definedName name="__123Graph_E" localSheetId="4" hidden="1">'[1]19.14-15'!$D$34:$D$37</definedName>
    <definedName name="__123Graph_E" localSheetId="328" hidden="1">'[2]19.14-15'!$D$34:$D$37</definedName>
    <definedName name="__123Graph_ECurrent" localSheetId="3" hidden="1">'[1]19.14-15'!$D$34:$D$37</definedName>
    <definedName name="__123Graph_ECurrent" localSheetId="4" hidden="1">'[1]19.14-15'!$D$34:$D$37</definedName>
    <definedName name="__123Graph_ECurrent" localSheetId="328" hidden="1">'[2]19.14-15'!$D$34:$D$37</definedName>
    <definedName name="__123Graph_EGrßfico1" localSheetId="3" hidden="1">'[1]19.14-15'!$D$34:$D$37</definedName>
    <definedName name="__123Graph_EGrßfico1" localSheetId="4" hidden="1">'[1]19.14-15'!$D$34:$D$37</definedName>
    <definedName name="__123Graph_EGrßfico1" localSheetId="328" hidden="1">'[2]19.14-15'!$D$34:$D$37</definedName>
    <definedName name="__123Graph_F" localSheetId="3" hidden="1">[3]p122!#REF!</definedName>
    <definedName name="__123Graph_F" localSheetId="4" hidden="1">[3]p122!#REF!</definedName>
    <definedName name="__123Graph_F" localSheetId="143" hidden="1">[4]p122!#REF!</definedName>
    <definedName name="__123Graph_FCurrent" localSheetId="3" hidden="1">'[1]19.14-15'!#REF!</definedName>
    <definedName name="__123Graph_FCurrent" localSheetId="4" hidden="1">'[1]19.14-15'!#REF!</definedName>
    <definedName name="__123Graph_FCurrent" localSheetId="328" hidden="1">'[2]19.14-15'!#REF!</definedName>
    <definedName name="__123Graph_FGrßfico1" localSheetId="3" hidden="1">'[1]19.14-15'!#REF!</definedName>
    <definedName name="__123Graph_FGrßfico1" localSheetId="4" hidden="1">'[1]19.14-15'!#REF!</definedName>
    <definedName name="__123Graph_FGrßfico1" localSheetId="328" hidden="1">'[2]19.14-15'!#REF!</definedName>
    <definedName name="__123Graph_X" localSheetId="3" hidden="1">[3]p122!#REF!</definedName>
    <definedName name="__123Graph_X" localSheetId="4" hidden="1">[3]p122!#REF!</definedName>
    <definedName name="__123Graph_X" localSheetId="143" hidden="1">[4]p122!#REF!</definedName>
    <definedName name="__123Graph_XCurrent" localSheetId="3" hidden="1">'[1]19.14-15'!#REF!</definedName>
    <definedName name="__123Graph_XCurrent" localSheetId="4" hidden="1">'[1]19.14-15'!#REF!</definedName>
    <definedName name="__123Graph_XCurrent" localSheetId="328" hidden="1">'[2]19.14-15'!#REF!</definedName>
    <definedName name="__123Graph_XGrßfico1" localSheetId="3" hidden="1">'[1]19.14-15'!#REF!</definedName>
    <definedName name="__123Graph_XGrßfico1" localSheetId="4" hidden="1">'[1]19.14-15'!#REF!</definedName>
    <definedName name="__123Graph_XGrßfico1" localSheetId="328" hidden="1">'[2]19.14-15'!#REF!</definedName>
    <definedName name="_Dist_Values" hidden="1">#N/A</definedName>
    <definedName name="_xlnm._FilterDatabase" localSheetId="327" hidden="1">'13.11.7.7 '!$A$9:$BC$9</definedName>
    <definedName name="_p431" localSheetId="3" hidden="1">[5]CARNE7!$G$11:$G$93</definedName>
    <definedName name="_p431" localSheetId="4" hidden="1">[5]CARNE7!$G$11:$G$93</definedName>
    <definedName name="_p431" localSheetId="20" hidden="1">[6]CARNE7!$G$11:$G$93</definedName>
    <definedName name="_p431" localSheetId="21" hidden="1">[6]CARNE7!$G$11:$G$93</definedName>
    <definedName name="_p431" localSheetId="327" hidden="1">[7]CARNE7!$G$11:$G$93</definedName>
    <definedName name="_p431" localSheetId="328" hidden="1">[8]CARNE7!$G$11:$G$93</definedName>
    <definedName name="_p431" hidden="1">[9]CARNE7!$G$11:$G$93</definedName>
    <definedName name="_p7" localSheetId="324" hidden="1">'[10]19.14-15'!#REF!</definedName>
    <definedName name="_p7" localSheetId="327" hidden="1">'[10]19.14-15'!#REF!</definedName>
    <definedName name="_p7" localSheetId="328" hidden="1">'[10]19.14-15'!#REF!</definedName>
    <definedName name="_p7" hidden="1">'[11]19.14-15'!#REF!</definedName>
    <definedName name="_PEP4" localSheetId="3" hidden="1">'[12]19.14-15'!$B$34:$B$37</definedName>
    <definedName name="_PEP4" localSheetId="4" hidden="1">'[12]19.14-15'!$B$34:$B$37</definedName>
    <definedName name="_PEP4" localSheetId="20" hidden="1">'[13]19.14-15'!$B$34:$B$37</definedName>
    <definedName name="_PEP4" localSheetId="21" hidden="1">'[13]19.14-15'!$B$34:$B$37</definedName>
    <definedName name="_PEP4" localSheetId="328" hidden="1">'[14]19.14-15'!$B$34:$B$37</definedName>
    <definedName name="_PEP4" hidden="1">'[15]19.14-15'!$B$34:$B$37</definedName>
    <definedName name="_PP10" localSheetId="3" hidden="1">'[12]19.14-15'!$C$34:$C$37</definedName>
    <definedName name="_PP10" localSheetId="4" hidden="1">'[12]19.14-15'!$C$34:$C$37</definedName>
    <definedName name="_PP10" localSheetId="20" hidden="1">'[13]19.14-15'!$C$34:$C$37</definedName>
    <definedName name="_PP10" localSheetId="21" hidden="1">'[13]19.14-15'!$C$34:$C$37</definedName>
    <definedName name="_PP10" localSheetId="328" hidden="1">'[14]19.14-15'!$C$34:$C$37</definedName>
    <definedName name="_PP10" hidden="1">'[15]19.14-15'!$C$34:$C$37</definedName>
    <definedName name="_PP11" localSheetId="3" hidden="1">'[12]19.14-15'!$C$34:$C$37</definedName>
    <definedName name="_PP11" localSheetId="4" hidden="1">'[12]19.14-15'!$C$34:$C$37</definedName>
    <definedName name="_PP11" localSheetId="20" hidden="1">'[13]19.14-15'!$C$34:$C$37</definedName>
    <definedName name="_PP11" localSheetId="21" hidden="1">'[13]19.14-15'!$C$34:$C$37</definedName>
    <definedName name="_PP11" localSheetId="328" hidden="1">'[14]19.14-15'!$C$34:$C$37</definedName>
    <definedName name="_PP11" hidden="1">'[15]19.14-15'!$C$34:$C$37</definedName>
    <definedName name="_PP12" localSheetId="3" hidden="1">'[12]19.14-15'!$C$34:$C$37</definedName>
    <definedName name="_PP12" localSheetId="4" hidden="1">'[12]19.14-15'!$C$34:$C$37</definedName>
    <definedName name="_PP12" localSheetId="20" hidden="1">'[13]19.14-15'!$C$34:$C$37</definedName>
    <definedName name="_PP12" localSheetId="21" hidden="1">'[13]19.14-15'!$C$34:$C$37</definedName>
    <definedName name="_PP12" localSheetId="328" hidden="1">'[14]19.14-15'!$C$34:$C$37</definedName>
    <definedName name="_PP12" hidden="1">'[15]19.14-15'!$C$34:$C$37</definedName>
    <definedName name="_PP13" localSheetId="3" hidden="1">'[12]19.14-15'!#REF!</definedName>
    <definedName name="_PP13" localSheetId="4" hidden="1">'[12]19.14-15'!#REF!</definedName>
    <definedName name="_PP13" localSheetId="20" hidden="1">'[13]19.14-15'!#REF!</definedName>
    <definedName name="_PP13" localSheetId="21" hidden="1">'[13]19.14-15'!#REF!</definedName>
    <definedName name="_PP13" localSheetId="328" hidden="1">'[14]19.14-15'!#REF!</definedName>
    <definedName name="_PP13" hidden="1">'[15]19.14-15'!#REF!</definedName>
    <definedName name="_PP14" localSheetId="3" hidden="1">'[12]19.14-15'!#REF!</definedName>
    <definedName name="_PP14" localSheetId="4" hidden="1">'[12]19.14-15'!#REF!</definedName>
    <definedName name="_PP14" localSheetId="20" hidden="1">'[13]19.14-15'!#REF!</definedName>
    <definedName name="_PP14" localSheetId="21" hidden="1">'[13]19.14-15'!#REF!</definedName>
    <definedName name="_PP14" localSheetId="328" hidden="1">'[14]19.14-15'!#REF!</definedName>
    <definedName name="_PP14" hidden="1">'[15]19.14-15'!#REF!</definedName>
    <definedName name="_PP15" localSheetId="3" hidden="1">'[12]19.14-15'!#REF!</definedName>
    <definedName name="_PP15" localSheetId="4" hidden="1">'[12]19.14-15'!#REF!</definedName>
    <definedName name="_PP15" localSheetId="20" hidden="1">'[13]19.14-15'!#REF!</definedName>
    <definedName name="_PP15" localSheetId="21" hidden="1">'[13]19.14-15'!#REF!</definedName>
    <definedName name="_PP15" localSheetId="328" hidden="1">'[14]19.14-15'!#REF!</definedName>
    <definedName name="_PP15" hidden="1">'[15]19.14-15'!#REF!</definedName>
    <definedName name="_PP16" localSheetId="3" hidden="1">'[12]19.14-15'!$D$34:$D$37</definedName>
    <definedName name="_PP16" localSheetId="4" hidden="1">'[12]19.14-15'!$D$34:$D$37</definedName>
    <definedName name="_PP16" localSheetId="20" hidden="1">'[13]19.14-15'!$D$34:$D$37</definedName>
    <definedName name="_PP16" localSheetId="21" hidden="1">'[13]19.14-15'!$D$34:$D$37</definedName>
    <definedName name="_PP16" localSheetId="328" hidden="1">'[14]19.14-15'!$D$34:$D$37</definedName>
    <definedName name="_PP16" hidden="1">'[15]19.14-15'!$D$34:$D$37</definedName>
    <definedName name="_PP17" localSheetId="3" hidden="1">'[12]19.14-15'!$D$34:$D$37</definedName>
    <definedName name="_PP17" localSheetId="4" hidden="1">'[12]19.14-15'!$D$34:$D$37</definedName>
    <definedName name="_PP17" localSheetId="20" hidden="1">'[13]19.14-15'!$D$34:$D$37</definedName>
    <definedName name="_PP17" localSheetId="21" hidden="1">'[13]19.14-15'!$D$34:$D$37</definedName>
    <definedName name="_PP17" localSheetId="328" hidden="1">'[14]19.14-15'!$D$34:$D$37</definedName>
    <definedName name="_PP17" hidden="1">'[15]19.14-15'!$D$34:$D$37</definedName>
    <definedName name="_pp18" localSheetId="3" hidden="1">'[12]19.14-15'!$D$34:$D$37</definedName>
    <definedName name="_pp18" localSheetId="4" hidden="1">'[12]19.14-15'!$D$34:$D$37</definedName>
    <definedName name="_pp18" localSheetId="20" hidden="1">'[13]19.14-15'!$D$34:$D$37</definedName>
    <definedName name="_pp18" localSheetId="21" hidden="1">'[13]19.14-15'!$D$34:$D$37</definedName>
    <definedName name="_pp18" localSheetId="328" hidden="1">'[14]19.14-15'!$D$34:$D$37</definedName>
    <definedName name="_pp18" hidden="1">'[15]19.14-15'!$D$34:$D$37</definedName>
    <definedName name="_pp19" localSheetId="3" hidden="1">'[12]19.14-15'!#REF!</definedName>
    <definedName name="_pp19" localSheetId="4" hidden="1">'[12]19.14-15'!#REF!</definedName>
    <definedName name="_pp19" localSheetId="20" hidden="1">'[13]19.14-15'!#REF!</definedName>
    <definedName name="_pp19" localSheetId="21" hidden="1">'[13]19.14-15'!#REF!</definedName>
    <definedName name="_pp19" localSheetId="328" hidden="1">'[14]19.14-15'!#REF!</definedName>
    <definedName name="_pp19" hidden="1">'[15]19.14-15'!#REF!</definedName>
    <definedName name="_PP20" localSheetId="3" hidden="1">'[12]19.14-15'!#REF!</definedName>
    <definedName name="_PP20" localSheetId="4" hidden="1">'[12]19.14-15'!#REF!</definedName>
    <definedName name="_PP20" localSheetId="20" hidden="1">'[13]19.14-15'!#REF!</definedName>
    <definedName name="_PP20" localSheetId="21" hidden="1">'[13]19.14-15'!#REF!</definedName>
    <definedName name="_PP20" localSheetId="328" hidden="1">'[14]19.14-15'!#REF!</definedName>
    <definedName name="_PP20" hidden="1">'[15]19.14-15'!#REF!</definedName>
    <definedName name="_PP21" localSheetId="3" hidden="1">'[12]19.14-15'!#REF!</definedName>
    <definedName name="_PP21" localSheetId="4" hidden="1">'[12]19.14-15'!#REF!</definedName>
    <definedName name="_PP21" localSheetId="20" hidden="1">'[13]19.14-15'!#REF!</definedName>
    <definedName name="_PP21" localSheetId="21" hidden="1">'[13]19.14-15'!#REF!</definedName>
    <definedName name="_PP21" localSheetId="328" hidden="1">'[14]19.14-15'!#REF!</definedName>
    <definedName name="_PP21" hidden="1">'[15]19.14-15'!#REF!</definedName>
    <definedName name="_PP22" localSheetId="3" hidden="1">'[12]19.14-15'!#REF!</definedName>
    <definedName name="_PP22" localSheetId="4" hidden="1">'[12]19.14-15'!#REF!</definedName>
    <definedName name="_PP22" localSheetId="20" hidden="1">'[13]19.14-15'!#REF!</definedName>
    <definedName name="_PP22" localSheetId="21" hidden="1">'[13]19.14-15'!#REF!</definedName>
    <definedName name="_PP22" localSheetId="328" hidden="1">'[14]19.14-15'!#REF!</definedName>
    <definedName name="_PP22" hidden="1">'[15]19.14-15'!#REF!</definedName>
    <definedName name="_pp23" localSheetId="3" hidden="1">'[12]19.14-15'!#REF!</definedName>
    <definedName name="_pp23" localSheetId="4" hidden="1">'[12]19.14-15'!#REF!</definedName>
    <definedName name="_pp23" localSheetId="20" hidden="1">'[13]19.14-15'!#REF!</definedName>
    <definedName name="_pp23" localSheetId="21" hidden="1">'[13]19.14-15'!#REF!</definedName>
    <definedName name="_pp23" localSheetId="328" hidden="1">'[14]19.14-15'!#REF!</definedName>
    <definedName name="_pp23" hidden="1">'[15]19.14-15'!#REF!</definedName>
    <definedName name="_pp24" localSheetId="3" hidden="1">'[12]19.14-15'!#REF!</definedName>
    <definedName name="_pp24" localSheetId="4" hidden="1">'[12]19.14-15'!#REF!</definedName>
    <definedName name="_pp24" localSheetId="20" hidden="1">'[13]19.14-15'!#REF!</definedName>
    <definedName name="_pp24" localSheetId="21" hidden="1">'[13]19.14-15'!#REF!</definedName>
    <definedName name="_pp24" localSheetId="328" hidden="1">'[14]19.14-15'!#REF!</definedName>
    <definedName name="_pp24" hidden="1">'[15]19.14-15'!#REF!</definedName>
    <definedName name="_pp25" localSheetId="3" hidden="1">'[12]19.14-15'!#REF!</definedName>
    <definedName name="_pp25" localSheetId="4" hidden="1">'[12]19.14-15'!#REF!</definedName>
    <definedName name="_pp25" localSheetId="20" hidden="1">'[13]19.14-15'!#REF!</definedName>
    <definedName name="_pp25" localSheetId="21" hidden="1">'[13]19.14-15'!#REF!</definedName>
    <definedName name="_pp25" localSheetId="328" hidden="1">'[14]19.14-15'!#REF!</definedName>
    <definedName name="_pp25" hidden="1">'[15]19.14-15'!#REF!</definedName>
    <definedName name="_pp26" localSheetId="3" hidden="1">'[12]19.14-15'!#REF!</definedName>
    <definedName name="_pp26" localSheetId="4" hidden="1">'[12]19.14-15'!#REF!</definedName>
    <definedName name="_pp26" localSheetId="20" hidden="1">'[13]19.14-15'!#REF!</definedName>
    <definedName name="_pp26" localSheetId="21" hidden="1">'[13]19.14-15'!#REF!</definedName>
    <definedName name="_pp26" localSheetId="328" hidden="1">'[14]19.14-15'!#REF!</definedName>
    <definedName name="_pp26" hidden="1">'[15]19.14-15'!#REF!</definedName>
    <definedName name="_pp27" localSheetId="3" hidden="1">'[12]19.14-15'!#REF!</definedName>
    <definedName name="_pp27" localSheetId="4" hidden="1">'[12]19.14-15'!#REF!</definedName>
    <definedName name="_pp27" localSheetId="20" hidden="1">'[13]19.14-15'!#REF!</definedName>
    <definedName name="_pp27" localSheetId="21" hidden="1">'[13]19.14-15'!#REF!</definedName>
    <definedName name="_pp27" localSheetId="328" hidden="1">'[14]19.14-15'!#REF!</definedName>
    <definedName name="_pp27" hidden="1">'[15]19.14-15'!#REF!</definedName>
    <definedName name="_PP5" localSheetId="3" hidden="1">'[12]19.14-15'!$B$34:$B$37</definedName>
    <definedName name="_PP5" localSheetId="4" hidden="1">'[12]19.14-15'!$B$34:$B$37</definedName>
    <definedName name="_PP5" localSheetId="20" hidden="1">'[13]19.14-15'!$B$34:$B$37</definedName>
    <definedName name="_PP5" localSheetId="21" hidden="1">'[13]19.14-15'!$B$34:$B$37</definedName>
    <definedName name="_PP5" localSheetId="328" hidden="1">'[14]19.14-15'!$B$34:$B$37</definedName>
    <definedName name="_PP5" hidden="1">'[15]19.14-15'!$B$34:$B$37</definedName>
    <definedName name="_PP6" localSheetId="3" hidden="1">'[12]19.14-15'!$B$34:$B$37</definedName>
    <definedName name="_PP6" localSheetId="4" hidden="1">'[12]19.14-15'!$B$34:$B$37</definedName>
    <definedName name="_PP6" localSheetId="20" hidden="1">'[13]19.14-15'!$B$34:$B$37</definedName>
    <definedName name="_PP6" localSheetId="21" hidden="1">'[13]19.14-15'!$B$34:$B$37</definedName>
    <definedName name="_PP6" localSheetId="328" hidden="1">'[14]19.14-15'!$B$34:$B$37</definedName>
    <definedName name="_PP6" hidden="1">'[15]19.14-15'!$B$34:$B$37</definedName>
    <definedName name="_PP7" localSheetId="3" hidden="1">'[12]19.14-15'!#REF!</definedName>
    <definedName name="_PP7" localSheetId="4" hidden="1">'[12]19.14-15'!#REF!</definedName>
    <definedName name="_PP7" localSheetId="20" hidden="1">'[13]19.14-15'!#REF!</definedName>
    <definedName name="_PP7" localSheetId="21" hidden="1">'[13]19.14-15'!#REF!</definedName>
    <definedName name="_PP7" localSheetId="328" hidden="1">'[14]19.14-15'!#REF!</definedName>
    <definedName name="_PP7" hidden="1">'[15]19.14-15'!#REF!</definedName>
    <definedName name="_PP8" localSheetId="3" hidden="1">'[12]19.14-15'!#REF!</definedName>
    <definedName name="_PP8" localSheetId="4" hidden="1">'[12]19.14-15'!#REF!</definedName>
    <definedName name="_PP8" localSheetId="20" hidden="1">'[13]19.14-15'!#REF!</definedName>
    <definedName name="_PP8" localSheetId="21" hidden="1">'[13]19.14-15'!#REF!</definedName>
    <definedName name="_PP8" localSheetId="328" hidden="1">'[14]19.14-15'!#REF!</definedName>
    <definedName name="_PP8" hidden="1">'[15]19.14-15'!#REF!</definedName>
    <definedName name="_PP9" localSheetId="3" hidden="1">'[12]19.14-15'!#REF!</definedName>
    <definedName name="_PP9" localSheetId="4" hidden="1">'[12]19.14-15'!#REF!</definedName>
    <definedName name="_PP9" localSheetId="20" hidden="1">'[13]19.14-15'!#REF!</definedName>
    <definedName name="_PP9" localSheetId="21" hidden="1">'[13]19.14-15'!#REF!</definedName>
    <definedName name="_PP9" localSheetId="328" hidden="1">'[14]19.14-15'!#REF!</definedName>
    <definedName name="_PP9" hidden="1">'[15]19.14-15'!#REF!</definedName>
    <definedName name="_xlnm.Print_Area" localSheetId="1">'13.1.1.2'!$A$1:$K$55</definedName>
    <definedName name="_xlnm.Print_Area" localSheetId="3">'13.1.1.4'!$A$1:$G$33</definedName>
    <definedName name="_xlnm.Print_Area" localSheetId="28">'13.1.10.1'!$A$1:$I$34</definedName>
    <definedName name="_xlnm.Print_Area" localSheetId="29">'13.1.10.2'!$A$1:$H$27</definedName>
    <definedName name="_xlnm.Print_Area" localSheetId="30">'13.1.10.3'!$A$1:$H$18</definedName>
    <definedName name="_xlnm.Print_Area" localSheetId="31">'13.1.10.4'!$A$1:$H$22</definedName>
    <definedName name="_xlnm.Print_Area" localSheetId="32">'13.1.10.5'!$A$1:$I$12</definedName>
    <definedName name="_xlnm.Print_Area" localSheetId="33">'13.1.10.6'!$A$1:$I$33</definedName>
    <definedName name="_xlnm.Print_Area" localSheetId="34">'13.1.11.1'!$A$1:$H$48</definedName>
    <definedName name="_xlnm.Print_Area" localSheetId="6">'13.1.2.2'!$A$1:$G$74</definedName>
    <definedName name="_xlnm.Print_Area" localSheetId="7">'13.1.2.3'!$A$1:$I$84</definedName>
    <definedName name="_xlnm.Print_Area" localSheetId="8">'13.1.2.4'!$A$1:$F$84</definedName>
    <definedName name="_xlnm.Print_Area" localSheetId="9">'13.1.3.1'!$A$1:$H$101</definedName>
    <definedName name="_xlnm.Print_Area" localSheetId="10">'13.1.3.2'!$A$1:$G$73</definedName>
    <definedName name="_xlnm.Print_Area" localSheetId="11">'13.1.3.3'!$A$1:$I$82</definedName>
    <definedName name="_xlnm.Print_Area" localSheetId="12">'13.1.3.4'!$A$1:$F$82</definedName>
    <definedName name="_xlnm.Print_Area" localSheetId="14">'13.1.4.2'!$A$1:$I$83</definedName>
    <definedName name="_xlnm.Print_Area" localSheetId="16">'13.1.5.2'!$A$1:$I$83</definedName>
    <definedName name="_xlnm.Print_Area" localSheetId="17">'13.1.6.1'!$A$1:$H$102</definedName>
    <definedName name="_xlnm.Print_Area" localSheetId="18">'13.1.6.2'!$A$1:$I$70</definedName>
    <definedName name="_xlnm.Print_Area" localSheetId="20">'13.1.7.2'!$A$1:$H$42</definedName>
    <definedName name="_xlnm.Print_Area" localSheetId="21">'13.1.7.3'!$A$1:$G$44</definedName>
    <definedName name="_xlnm.Print_Area" localSheetId="22">'13.1.8.1'!$A$1:$H$104</definedName>
    <definedName name="_xlnm.Print_Area" localSheetId="23">'13.1.8.2'!$A$1:$G$71</definedName>
    <definedName name="_xlnm.Print_Area" localSheetId="24">'13.1.8.3'!$A$1:$H$87</definedName>
    <definedName name="_xlnm.Print_Area" localSheetId="25">'13.1.8.4'!$A$1:$F$86</definedName>
    <definedName name="_xlnm.Print_Area" localSheetId="26">'13.1.9.1'!$A$1:$H$102</definedName>
    <definedName name="_xlnm.Print_Area" localSheetId="27">'13.1.9.2'!$A$1:$H$48</definedName>
    <definedName name="_xlnm.Print_Area" localSheetId="298">'13.10.1.1'!$A$1:$I$101</definedName>
    <definedName name="_xlnm.Print_Area" localSheetId="299">'13.10.1.2'!$A$1:$N$80</definedName>
    <definedName name="_xlnm.Print_Area" localSheetId="300">'13.10.2.1'!$A$1:$I$101</definedName>
    <definedName name="_xlnm.Print_Area" localSheetId="301">'13.10.2.2'!$A$1:$N$59</definedName>
    <definedName name="_xlnm.Print_Area" localSheetId="303">'13.10.3.2'!$A$1:$N$88</definedName>
    <definedName name="_xlnm.Print_Area" localSheetId="304">'13.10.4.1'!$A$1:$O$45</definedName>
    <definedName name="_xlnm.Print_Area" localSheetId="305">'13.10.5.1'!$A$1:$N$56</definedName>
    <definedName name="_xlnm.Print_Area" localSheetId="306">'13.11.1.1'!$A$1:$I$26</definedName>
    <definedName name="_xlnm.Print_Area" localSheetId="307">'13.11.1.2'!$A$1:$H$24</definedName>
    <definedName name="_xlnm.Print_Area" localSheetId="308">'13.11.1.3'!$A$1:$E$31</definedName>
    <definedName name="_xlnm.Print_Area" localSheetId="309">'13.11.1.4'!$A$1:$C$16</definedName>
    <definedName name="_xlnm.Print_Area" localSheetId="310">'13.11.1.5'!$A$1:$I$88</definedName>
    <definedName name="_xlnm.Print_Area" localSheetId="311">'13.11.1.6'!$A$1:$J$118</definedName>
    <definedName name="_xlnm.Print_Area" localSheetId="312">'13.11.2.1'!$A$1:$J$62</definedName>
    <definedName name="_xlnm.Print_Area" localSheetId="313">'13.11.2.2'!$A$1:$F$64</definedName>
    <definedName name="_xlnm.Print_Area" localSheetId="314">'13.11.3.1'!$A$1:$I$88</definedName>
    <definedName name="_xlnm.Print_Area" localSheetId="315">'13.11.3.2'!$A$1:$G$87</definedName>
    <definedName name="_xlnm.Print_Area" localSheetId="316">'13.11.4.1'!$A$1:$J$18</definedName>
    <definedName name="_xlnm.Print_Area" localSheetId="317">'13.11.5.1'!$A$1:$E$27</definedName>
    <definedName name="_xlnm.Print_Area" localSheetId="318">'13.11.6.1'!$A$1:$E$74</definedName>
    <definedName name="_xlnm.Print_Area" localSheetId="319">'13.11.6.2'!$A$1:$G$78</definedName>
    <definedName name="_xlnm.Print_Area" localSheetId="320">'13.11.6.3'!$A$1:$F$86</definedName>
    <definedName name="_xlnm.Print_Area" localSheetId="321">'13.11.7.1'!$A$1:$E$51</definedName>
    <definedName name="_xlnm.Print_Area" localSheetId="322">'13.11.7.2'!$A$1:$I$88</definedName>
    <definedName name="_xlnm.Print_Area" localSheetId="323">'13.11.7.3'!$A$1:$J$89</definedName>
    <definedName name="_xlnm.Print_Area" localSheetId="324">'13.11.7.4 '!$A$1:$E$92</definedName>
    <definedName name="_xlnm.Print_Area" localSheetId="325">'13.11.7.5'!$A$1:$E$92</definedName>
    <definedName name="_xlnm.Print_Area" localSheetId="326">'13.11.7.6'!$A$1:$J$88</definedName>
    <definedName name="_xlnm.Print_Area" localSheetId="327">'13.11.7.7 '!$A$1:$F$111</definedName>
    <definedName name="_xlnm.Print_Area" localSheetId="329">'13.11.7.8'!$A$1:$G$78</definedName>
    <definedName name="_xlnm.Print_Area" localSheetId="330">'13.11.7.9'!$A$1:$G$56</definedName>
    <definedName name="_xlnm.Print_Area" localSheetId="331">'13.12.1.1'!$A$1:$L$41</definedName>
    <definedName name="_xlnm.Print_Area" localSheetId="332">'13.12.1.2'!$A$1:$H$47</definedName>
    <definedName name="_xlnm.Print_Area" localSheetId="333">'13.12.1.3'!$A$1:$H$42</definedName>
    <definedName name="_xlnm.Print_Area" localSheetId="334">'13.12.1.4'!$A$1:$H$42</definedName>
    <definedName name="_xlnm.Print_Area" localSheetId="335">'13.12.1.5'!$A$1:$K$132</definedName>
    <definedName name="_xlnm.Print_Area" localSheetId="336">'13.12.1.6'!$A$1:$E$47</definedName>
    <definedName name="_xlnm.Print_Area" localSheetId="337">'13.12.1.7'!$A$1:$L$51</definedName>
    <definedName name="_xlnm.Print_Area" localSheetId="338">'13.12.1.8'!$A$1:$L$80</definedName>
    <definedName name="_xlnm.Print_Area" localSheetId="340">'13.12.2.2'!$A$1:$E$75</definedName>
    <definedName name="_xlnm.Print_Area" localSheetId="341">'13.12.2.3'!$A$1:$H$80</definedName>
    <definedName name="_xlnm.Print_Area" localSheetId="342">'13.12.2.4'!$A$1:$H$50</definedName>
    <definedName name="_xlnm.Print_Area" localSheetId="343">'13.12.3.1'!$A$1:$G$28</definedName>
    <definedName name="_xlnm.Print_Area" localSheetId="344">'13.12.3.2'!$A$1:$F$87</definedName>
    <definedName name="_xlnm.Print_Area" localSheetId="345">'13.13.1.1'!$A$1:$J$55</definedName>
    <definedName name="_xlnm.Print_Area" localSheetId="346">'13.13.1.2'!$A$1:$L$54</definedName>
    <definedName name="_xlnm.Print_Area" localSheetId="347">'13.13.1.3'!$A$1:$N$47</definedName>
    <definedName name="_xlnm.Print_Area" localSheetId="348">'13.13.2.1'!$A$1:$I$102</definedName>
    <definedName name="_xlnm.Print_Area" localSheetId="349">'13.13.2.2'!$A$1:$N$41</definedName>
    <definedName name="_xlnm.Print_Area" localSheetId="351">'13.13.3.2'!$A$1:$N$20</definedName>
    <definedName name="_xlnm.Print_Area" localSheetId="352">'13.13.4.1'!$A$1:$N$18</definedName>
    <definedName name="_xlnm.Print_Area" localSheetId="353">'13.13.4.2'!$A$1:$N$21</definedName>
    <definedName name="_xlnm.Print_Area" localSheetId="354">'13.13.4.3'!$A$1:$N$23</definedName>
    <definedName name="_xlnm.Print_Area" localSheetId="355">'13.13.4.4'!$A$1:$N$28</definedName>
    <definedName name="_xlnm.Print_Area" localSheetId="356">'13.13.4.5'!$A$1:$N$14</definedName>
    <definedName name="_xlnm.Print_Area" localSheetId="35">'13.2.1.1'!$A$1:$E$97</definedName>
    <definedName name="_xlnm.Print_Area" localSheetId="36">'13.2.1.2'!$A$1:$K$41</definedName>
    <definedName name="_xlnm.Print_Area" localSheetId="37">'13.2.1.3'!$A$1:$H$50</definedName>
    <definedName name="_xlnm.Print_Area" localSheetId="38">'13.2.1.4.'!$A$1:$I$87</definedName>
    <definedName name="_xlnm.Print_Area" localSheetId="61">'13.2.10.1'!$A$1:$I$25</definedName>
    <definedName name="_xlnm.Print_Area" localSheetId="62">'13.2.10.2'!$A$1:$I$22</definedName>
    <definedName name="_xlnm.Print_Area" localSheetId="63">'13.2.10.3'!$A$1:$I$18</definedName>
    <definedName name="_xlnm.Print_Area" localSheetId="64">'13.2.10.4'!$A$1:$I$55</definedName>
    <definedName name="_xlnm.Print_Area" localSheetId="39">'13.2.2.1'!$A$1:$G$100</definedName>
    <definedName name="_xlnm.Print_Area" localSheetId="40">'13.2.2.2'!$A$1:$F$72</definedName>
    <definedName name="_xlnm.Print_Area" localSheetId="41">'13.2.2.3'!$A$1:$I$87</definedName>
    <definedName name="_xlnm.Print_Area" localSheetId="42">'13.2.2.4'!$A$1:$F$90</definedName>
    <definedName name="_xlnm.Print_Area" localSheetId="43">'13.2.3.1'!$A$1:$G$99</definedName>
    <definedName name="_xlnm.Print_Area" localSheetId="44">'13.2.3.2'!$A$1:$G$73</definedName>
    <definedName name="_xlnm.Print_Area" localSheetId="45">'13.2.3.3'!$A$1:$I$86</definedName>
    <definedName name="_xlnm.Print_Area" localSheetId="46">'13.2.3.4'!$A$1:$F$89</definedName>
    <definedName name="_xlnm.Print_Area" localSheetId="47">'13.2.4.1'!$A$1:$G$101</definedName>
    <definedName name="_xlnm.Print_Area" localSheetId="48">'13.2.4.2'!$A$1:$I$88</definedName>
    <definedName name="_xlnm.Print_Area" localSheetId="50">'13.2.5.2'!$A$1:$I$87</definedName>
    <definedName name="_xlnm.Print_Area" localSheetId="51">'13.2.6.1'!$A$1:$G$100</definedName>
    <definedName name="_xlnm.Print_Area" localSheetId="52">'13.2.6.2'!$A$1:$F$75</definedName>
    <definedName name="_xlnm.Print_Area" localSheetId="53">'13.2.6.3'!$A$1:$I$88</definedName>
    <definedName name="_xlnm.Print_Area" localSheetId="54">'13.2.6.4'!$A$1:$F$88</definedName>
    <definedName name="_xlnm.Print_Area" localSheetId="55">'13.2.7.1'!$A$1:$G$100</definedName>
    <definedName name="_xlnm.Print_Area" localSheetId="56">'13.2.7.2'!$A$1:$I$86</definedName>
    <definedName name="_xlnm.Print_Area" localSheetId="57">'13.2.8.1'!$A$1:$G$100</definedName>
    <definedName name="_xlnm.Print_Area" localSheetId="58">'13.2.8.2'!$A$1:$I$60</definedName>
    <definedName name="_xlnm.Print_Area" localSheetId="59">'13.2.9.1'!$A$1:$G$100</definedName>
    <definedName name="_xlnm.Print_Area" localSheetId="60">'13.2.9.2'!$A$1:$I$39</definedName>
    <definedName name="_xlnm.Print_Area" localSheetId="66">'13.3.1.2'!$A$1:$J$55</definedName>
    <definedName name="_xlnm.Print_Area" localSheetId="67">'13.3.1.3'!$A$1:$H$89</definedName>
    <definedName name="_xlnm.Print_Area" localSheetId="68">'13.3.2.1'!$A$1:$G$100</definedName>
    <definedName name="_xlnm.Print_Area" localSheetId="69">'13.3.2.2'!$A$1:$J$75</definedName>
    <definedName name="_xlnm.Print_Area" localSheetId="70">'13.3.2.3'!$A$1:$H$88</definedName>
    <definedName name="_xlnm.Print_Area" localSheetId="72">'13.3.3.1'!$A$1:$H$27</definedName>
    <definedName name="_xlnm.Print_Area" localSheetId="73">'13.3.3.2'!$A$1:$H$36</definedName>
    <definedName name="_xlnm.Print_Area" localSheetId="74">'13.3.3.3'!$A$1:$H$18</definedName>
    <definedName name="_xlnm.Print_Area" localSheetId="75">'13.4.1'!$A$1:$H$49</definedName>
    <definedName name="_xlnm.Print_Area" localSheetId="89">'13.4.10.1'!$A$1:$G$99</definedName>
    <definedName name="_xlnm.Print_Area" localSheetId="90">'13.4.10.2'!$A$1:$H$72</definedName>
    <definedName name="_xlnm.Print_Area" localSheetId="91">'13.4.11.1'!$A$1:$G$100</definedName>
    <definedName name="_xlnm.Print_Area" localSheetId="92">'13.4.11.2'!$A$1:$H$37</definedName>
    <definedName name="_xlnm.Print_Area" localSheetId="93">'13.4.12.1'!$A$1:$H$26</definedName>
    <definedName name="_xlnm.Print_Area" localSheetId="94">'13.4.13.1'!$A$1:$E$73</definedName>
    <definedName name="_xlnm.Print_Area" localSheetId="95">'13.4.13.2'!$A$1:$H$61</definedName>
    <definedName name="_xlnm.Print_Area" localSheetId="96">'13.4.14.1'!$A$1:$H$23</definedName>
    <definedName name="_xlnm.Print_Area" localSheetId="97">'13.4.14.2'!$A$1:$H$41</definedName>
    <definedName name="_xlnm.Print_Area" localSheetId="98">'13.4.15.1'!$A$1:$G$100</definedName>
    <definedName name="_xlnm.Print_Area" localSheetId="99">'13.4.15.2'!$A$1:$H$30</definedName>
    <definedName name="_xlnm.Print_Area" localSheetId="100">'13.4.16.1'!$A$1:$G$100</definedName>
    <definedName name="_xlnm.Print_Area" localSheetId="101">'13.4.16.2'!$A$1:$H$32</definedName>
    <definedName name="_xlnm.Print_Area" localSheetId="102">'13.4.17.1'!$A$1:$H$21</definedName>
    <definedName name="_xlnm.Print_Area" localSheetId="103">'13.4.17.2'!$A$1:$H$15</definedName>
    <definedName name="_xlnm.Print_Area" localSheetId="104">'13.4.17.3'!$A$1:$H$20</definedName>
    <definedName name="_xlnm.Print_Area" localSheetId="105">'13.4.17.4'!$A$1:$H$15</definedName>
    <definedName name="_xlnm.Print_Area" localSheetId="106">'13.4.18.1'!$A$1:$G$99</definedName>
    <definedName name="_xlnm.Print_Area" localSheetId="107">'13.4.18.2'!$A$1:$H$39</definedName>
    <definedName name="_xlnm.Print_Area" localSheetId="108">'13.4.19.1'!$A$1:$G$100</definedName>
    <definedName name="_xlnm.Print_Area" localSheetId="109">'13.4.19.2'!$A$1:$H$19</definedName>
    <definedName name="_xlnm.Print_Area" localSheetId="76">'13.4.2'!$A$1:$H$79</definedName>
    <definedName name="_xlnm.Print_Area" localSheetId="110">'13.4.20.1'!$A$1:$H$42</definedName>
    <definedName name="_xlnm.Print_Area" localSheetId="111">'13.4.20.2'!$A$1:$H$16</definedName>
    <definedName name="_xlnm.Print_Area" localSheetId="112">'13.4.20.3'!$A$1:$H$51</definedName>
    <definedName name="_xlnm.Print_Area" localSheetId="77">'13.4.3'!$A$1:$H$78</definedName>
    <definedName name="_xlnm.Print_Area" localSheetId="78">'13.4.4.1'!$A$1:$J$100</definedName>
    <definedName name="_xlnm.Print_Area" localSheetId="79">'13.4.4.2'!$A$1:$K$17</definedName>
    <definedName name="_xlnm.Print_Area" localSheetId="80">'13.4.5.1'!$A$1:$J$100</definedName>
    <definedName name="_xlnm.Print_Area" localSheetId="81">'13.4.5.2'!$A$1:$K$43</definedName>
    <definedName name="_xlnm.Print_Area" localSheetId="82">'13.4.6.1'!$A$1:$E$46</definedName>
    <definedName name="_xlnm.Print_Area" localSheetId="83">'13.4.7.1'!$A$1:$I$101</definedName>
    <definedName name="_xlnm.Print_Area" localSheetId="84">'13.4.7.2'!$A$1:$L$25</definedName>
    <definedName name="_xlnm.Print_Area" localSheetId="85">'13.4.8.1'!$A$1:$F$79</definedName>
    <definedName name="_xlnm.Print_Area" localSheetId="86">'13.4.8.2'!$A$1:$K$15</definedName>
    <definedName name="_xlnm.Print_Area" localSheetId="88">'13.4.9.2'!$A$1:$L$18</definedName>
    <definedName name="_xlnm.Print_Area" localSheetId="113">'13.5.1'!$A$1:$I$77</definedName>
    <definedName name="_xlnm.Print_Area" localSheetId="123">'13.5.10.1'!$A$1:$G$100</definedName>
    <definedName name="_xlnm.Print_Area" localSheetId="124">'13.5.10.2'!$A$1:$J$82</definedName>
    <definedName name="_xlnm.Print_Area" localSheetId="125">'13.5.11.1'!$A$1:$J$72</definedName>
    <definedName name="_xlnm.Print_Area" localSheetId="126">'13.5.11.2'!$A$1:$J$32</definedName>
    <definedName name="_xlnm.Print_Area" localSheetId="127">'13.5.11.3'!$A$1:$J$52</definedName>
    <definedName name="_xlnm.Print_Area" localSheetId="128">'13.5.11.4'!$A$1:$J$18</definedName>
    <definedName name="_xlnm.Print_Area" localSheetId="129">'13.5.11.5'!$A$1:$H$70</definedName>
    <definedName name="_xlnm.Print_Area" localSheetId="131">'13.5.12.2'!$A$1:$J$78</definedName>
    <definedName name="_xlnm.Print_Area" localSheetId="133">'13.5.13.2'!$A$1:$I$37</definedName>
    <definedName name="_xlnm.Print_Area" localSheetId="134">'13.5.13.3'!$A$1:$H$45</definedName>
    <definedName name="_xlnm.Print_Area" localSheetId="135">'13.5.13.4'!$A$1:$H$22</definedName>
    <definedName name="_xlnm.Print_Area" localSheetId="136">'13.5.13.5'!$A$1:$H$19</definedName>
    <definedName name="_xlnm.Print_Area" localSheetId="137">'13.5.14.1'!$A$1:$F$72</definedName>
    <definedName name="_xlnm.Print_Area" localSheetId="138">'13.5.14.2'!$A$1:$H$38</definedName>
    <definedName name="_xlnm.Print_Area" localSheetId="139">'13.5.14.3'!$A$1:$H$30</definedName>
    <definedName name="_xlnm.Print_Area" localSheetId="140">'13.5.14.4'!$A$1:$H$55</definedName>
    <definedName name="_xlnm.Print_Area" localSheetId="141">'13.5.15.1'!$A$1:$G$56</definedName>
    <definedName name="_xlnm.Print_Area" localSheetId="142">'13.5.15.2'!$A$1:$G$90</definedName>
    <definedName name="_xlnm.Print_Area" localSheetId="114">'13.5.2'!$A$1:$H$87</definedName>
    <definedName name="_xlnm.Print_Area" localSheetId="115">'13.5.3'!$A$1:$H$93</definedName>
    <definedName name="_xlnm.Print_Area" localSheetId="116">'13.5.4'!$A$1:$J$87</definedName>
    <definedName name="_xlnm.Print_Area" localSheetId="117">'13.5.5'!$A$1:$H$87</definedName>
    <definedName name="_xlnm.Print_Area" localSheetId="118">'13.5.6'!$A$1:$H$45</definedName>
    <definedName name="_xlnm.Print_Area" localSheetId="119">'13.5.7'!$A$1:$J$56</definedName>
    <definedName name="_xlnm.Print_Area" localSheetId="120">'13.5.8'!$A$1:$J$52</definedName>
    <definedName name="_xlnm.Print_Area" localSheetId="121">'13.5.9.1'!$A$1:$G$100</definedName>
    <definedName name="_xlnm.Print_Area" localSheetId="122">'13.5.9.2'!$A$1:$J$88</definedName>
    <definedName name="_xlnm.Print_Area" localSheetId="143">'13.6.1 '!$A$1:$E$100</definedName>
    <definedName name="_xlnm.Print_Area" localSheetId="160">'13.6.10.2'!$A$1:$J$87</definedName>
    <definedName name="_xlnm.Print_Area" localSheetId="162">'13.6.11.2'!$A$1:$J$88</definedName>
    <definedName name="_xlnm.Print_Area" localSheetId="164">'13.6.12.2'!$A$1:$J$86</definedName>
    <definedName name="_xlnm.Print_Area" localSheetId="165">'13.6.13.1'!$A$1:$J$90</definedName>
    <definedName name="_xlnm.Print_Area" localSheetId="166">'13.6.14.1'!$A$1:$J$39</definedName>
    <definedName name="_xlnm.Print_Area" localSheetId="167">'13.6.15.1'!$A$1:$J$50</definedName>
    <definedName name="_xlnm.Print_Area" localSheetId="168">'13.6.16.1'!$A$1:$J$27</definedName>
    <definedName name="_xlnm.Print_Area" localSheetId="169">'13.6.17.1'!$A$1:$J$59</definedName>
    <definedName name="_xlnm.Print_Area" localSheetId="170">'13.6.18.1'!$A$1:$J$64</definedName>
    <definedName name="_xlnm.Print_Area" localSheetId="171">'13.6.19.1'!$A$1:$J$23</definedName>
    <definedName name="_xlnm.Print_Area" localSheetId="144">'13.6.2 '!$A$1:$J$82</definedName>
    <definedName name="_xlnm.Print_Area" localSheetId="173">'13.6.20.2'!$A$1:$J$71</definedName>
    <definedName name="_xlnm.Print_Area" localSheetId="175">'13.6.21.2'!$A$1:$J$72</definedName>
    <definedName name="_xlnm.Print_Area" localSheetId="176">'13.6.21.3'!$A$1:$J$72</definedName>
    <definedName name="_xlnm.Print_Area" localSheetId="177">'13.6.21.4'!$A$1:$J$74</definedName>
    <definedName name="_xlnm.Print_Area" localSheetId="178">'13.6.22.1'!$A$1:$J$77</definedName>
    <definedName name="_xlnm.Print_Area" localSheetId="180">'13.6.23.2'!$A$1:$J$90</definedName>
    <definedName name="_xlnm.Print_Area" localSheetId="181">'13.6.24.1'!$A$1:$G$98</definedName>
    <definedName name="_xlnm.Print_Area" localSheetId="182">'13.6.24.2'!$A$1:$J$88</definedName>
    <definedName name="_xlnm.Print_Area" localSheetId="183">'13.6.25.1'!$A$1:$J$25</definedName>
    <definedName name="_xlnm.Print_Area" localSheetId="185">'13.6.26.2'!$A$1:$J$79</definedName>
    <definedName name="_xlnm.Print_Area" localSheetId="187">'13.6.27.2'!$A$1:$H$75</definedName>
    <definedName name="_xlnm.Print_Area" localSheetId="188">'13.6.27.3'!$A$1:$J$87</definedName>
    <definedName name="_xlnm.Print_Area" localSheetId="189">'13.6.27.4'!$A$1:$H$89</definedName>
    <definedName name="_xlnm.Print_Area" localSheetId="191">'13.6.28.2'!$A$1:$J$89</definedName>
    <definedName name="_xlnm.Print_Area" localSheetId="192">'13.6.29.1'!$A$1:$J$51</definedName>
    <definedName name="_xlnm.Print_Area" localSheetId="145">'13.6.3 '!$A$1:$G$83</definedName>
    <definedName name="_xlnm.Print_Area" localSheetId="194">'13.6.30.2'!$A$1:$J$76</definedName>
    <definedName name="_xlnm.Print_Area" localSheetId="196">'13.6.31.2'!$A$1:$J$77</definedName>
    <definedName name="_xlnm.Print_Area" localSheetId="198">'13.6.32.2 '!$A$1:$J$89</definedName>
    <definedName name="_xlnm.Print_Area" localSheetId="199">'13.6.32.3'!$A$1:$J$65</definedName>
    <definedName name="_xlnm.Print_Area" localSheetId="200">'13.6.33.1'!$A$1:$G$99</definedName>
    <definedName name="_xlnm.Print_Area" localSheetId="201">'13.6.33.2'!$A$1:$J$89</definedName>
    <definedName name="_xlnm.Print_Area" localSheetId="203">'13.6.34.2'!$A$1:$J$77</definedName>
    <definedName name="_xlnm.Print_Area" localSheetId="204">'13.6.34.3'!$A$1:$J$87</definedName>
    <definedName name="_xlnm.Print_Area" localSheetId="205">'13.6.34.4'!$A$1:$J$89</definedName>
    <definedName name="_xlnm.Print_Area" localSheetId="206">'13.6.35.1'!$A$1:$J$71</definedName>
    <definedName name="_xlnm.Print_Area" localSheetId="207">'13.6.36.1'!$A$1:$J$90</definedName>
    <definedName name="_xlnm.Print_Area" localSheetId="208">'13.6.37.1'!$A$1:$J$53</definedName>
    <definedName name="_xlnm.Print_Area" localSheetId="209">'13.6.38.1'!$A$1:$G$99</definedName>
    <definedName name="_xlnm.Print_Area" localSheetId="210">'13.6.38.2'!$A$1:$J$81</definedName>
    <definedName name="_xlnm.Print_Area" localSheetId="211">'13.6.39.1'!$A$1:$J$57</definedName>
    <definedName name="_xlnm.Print_Area" localSheetId="146">'13.6.4 '!$A$1:$F$86</definedName>
    <definedName name="_xlnm.Print_Area" localSheetId="212">'13.6.40.1'!$A$1:$J$65</definedName>
    <definedName name="_xlnm.Print_Area" localSheetId="214">'13.6.41.2'!$A$1:$J$88</definedName>
    <definedName name="_xlnm.Print_Area" localSheetId="215">'13.6.42.1'!$A$1:$G$99</definedName>
    <definedName name="_xlnm.Print_Area" localSheetId="216">'13.6.42.2'!$A$1:$J$85</definedName>
    <definedName name="_xlnm.Print_Area" localSheetId="218">'13.6.43.2'!$A$1:$J$81</definedName>
    <definedName name="_xlnm.Print_Area" localSheetId="220">'13.6.44.2'!$A$1:$E$43</definedName>
    <definedName name="_xlnm.Print_Area" localSheetId="221">'13.6.45.1'!$A$1:$E$50</definedName>
    <definedName name="_xlnm.Print_Area" localSheetId="147">'13.6.5'!$A$1:$H$88</definedName>
    <definedName name="_xlnm.Print_Area" localSheetId="148">'13.6.6'!$A$1:$J$62</definedName>
    <definedName name="_xlnm.Print_Area" localSheetId="149">'13.6.7.1'!$A$1:$G$100</definedName>
    <definedName name="_xlnm.Print_Area" localSheetId="150">'13.6.7.2'!$A$1:$J$74</definedName>
    <definedName name="_xlnm.Print_Area" localSheetId="151">'13.6.7.3'!$A$1:$J$88</definedName>
    <definedName name="_xlnm.Print_Area" localSheetId="152">'13.6.7.4'!$A$1:$K$88</definedName>
    <definedName name="_xlnm.Print_Area" localSheetId="153">'13.6.8.1'!$A$1:$G$100</definedName>
    <definedName name="_xlnm.Print_Area" localSheetId="154">'13.6.8.2'!$A$1:$J$88</definedName>
    <definedName name="_xlnm.Print_Area" localSheetId="155">'13.6.9.1'!$A$1:$G$99</definedName>
    <definedName name="_xlnm.Print_Area" localSheetId="156">'13.6.9.2'!$A$1:$F$75</definedName>
    <definedName name="_xlnm.Print_Area" localSheetId="157">'13.6.9.3'!$A$1:$J$87</definedName>
    <definedName name="_xlnm.Print_Area" localSheetId="158">'13.6.9.4'!$A$1:$F$88</definedName>
    <definedName name="_xlnm.Print_Area" localSheetId="223">'13.7.1.2'!$A$1:$J$68</definedName>
    <definedName name="_xlnm.Print_Area" localSheetId="224">'13.7.2.1'!$A$1:$E$75</definedName>
    <definedName name="_xlnm.Print_Area" localSheetId="225">'13.7.2.2'!$A$1:$H$75</definedName>
    <definedName name="_xlnm.Print_Area" localSheetId="226">'13.7.2.3'!$A$1:$J$51</definedName>
    <definedName name="_xlnm.Print_Area" localSheetId="227">'13.7.2.4'!$A$1:$H$53</definedName>
    <definedName name="_xlnm.Print_Area" localSheetId="228">'13.7.3.1'!$A$1:$E$73</definedName>
    <definedName name="_xlnm.Print_Area" localSheetId="229">'13.7.3.2'!$A$1:$F$74</definedName>
    <definedName name="_xlnm.Print_Area" localSheetId="230">'13.7.3.3'!$A$1:$J$49</definedName>
    <definedName name="_xlnm.Print_Area" localSheetId="231">'13.7.3.4'!$A$1:$F$51</definedName>
    <definedName name="_xlnm.Print_Area" localSheetId="232">'13.7.4.1'!$A$1:$J$66</definedName>
    <definedName name="_xlnm.Print_Area" localSheetId="233">'13.7.5.1'!$A$1:$J$64</definedName>
    <definedName name="_xlnm.Print_Area" localSheetId="234">'13.7.6.1'!$A$1:$J$21</definedName>
    <definedName name="_xlnm.Print_Area" localSheetId="235">'13.8.1.1'!$A$1:$G$77</definedName>
    <definedName name="_xlnm.Print_Area" localSheetId="236">'13.8.1.2'!$A$1:$J$50</definedName>
    <definedName name="_xlnm.Print_Area" localSheetId="237">'13.8.2.1'!$A$1:$I$103</definedName>
    <definedName name="_xlnm.Print_Area" localSheetId="238">'13.8.2.2'!$A$1:$J$57</definedName>
    <definedName name="_xlnm.Print_Area" localSheetId="239">'13.8.2.3'!$A$1:$K$45</definedName>
    <definedName name="_xlnm.Print_Area" localSheetId="240">'13.8.2.4'!$A$1:$K$54</definedName>
    <definedName name="_xlnm.Print_Area" localSheetId="241">'13.8.2.5'!$A$1:$K$41</definedName>
    <definedName name="_xlnm.Print_Area" localSheetId="243">'13.8.2.7'!$A$1:$J$38</definedName>
    <definedName name="_xlnm.Print_Area" localSheetId="245">'13.8.3.2'!$A$1:$J$50</definedName>
    <definedName name="_xlnm.Print_Area" localSheetId="246">'13.8.3.3'!$A$1:$K$51</definedName>
    <definedName name="_xlnm.Print_Area" localSheetId="247">'13.8.4.1'!$A$1:$H$100</definedName>
    <definedName name="_xlnm.Print_Area" localSheetId="248">'13.8.4.2'!$A$1:$J$56</definedName>
    <definedName name="_xlnm.Print_Area" localSheetId="249">'13.8.4.3'!$A$1:$K$61</definedName>
    <definedName name="_xlnm.Print_Area" localSheetId="251">'13.8.5.2'!$A$1:$J$36</definedName>
    <definedName name="_xlnm.Print_Area" localSheetId="252">'13.8.6.1'!$A$1:$G$76</definedName>
    <definedName name="_xlnm.Print_Area" localSheetId="253">'13.8.6.2'!$A$1:$J$31</definedName>
    <definedName name="_xlnm.Print_Area" localSheetId="254">'13.9.1'!$A$1:$J$89</definedName>
    <definedName name="_xlnm.Print_Area" localSheetId="274">'13.9.10.1.'!$A$1:$I$100</definedName>
    <definedName name="_xlnm.Print_Area" localSheetId="275">'13.9.10.2.'!$A$1:$I$101</definedName>
    <definedName name="_xlnm.Print_Area" localSheetId="276">'13.9.10.3'!$A$1:$N$91</definedName>
    <definedName name="_xlnm.Print_Area" localSheetId="277">'13.9.10.4.'!$A$1:$N$58</definedName>
    <definedName name="_xlnm.Print_Area" localSheetId="279">'13.9.11.1.'!$A$1:$I$101</definedName>
    <definedName name="_xlnm.Print_Area" localSheetId="280">'13.9.11.2.'!$A$1:$N$88</definedName>
    <definedName name="_xlnm.Print_Area" localSheetId="282">'13.9.12.2.'!$A$1:$N$89</definedName>
    <definedName name="_xlnm.Print_Area" localSheetId="283">'13.9.13.1.'!$A$1:$I$100</definedName>
    <definedName name="_xlnm.Print_Area" localSheetId="284">'13.9.13.2.'!$A$1:$N$32</definedName>
    <definedName name="_xlnm.Print_Area" localSheetId="286">'13.9.14.2.'!$A$1:$N$52</definedName>
    <definedName name="_xlnm.Print_Area" localSheetId="288">'13.9.15.2.'!$A$1:$N$35</definedName>
    <definedName name="_xlnm.Print_Area" localSheetId="290">'13.9.16.2.'!$A$1:$N$23</definedName>
    <definedName name="_xlnm.Print_Area" localSheetId="291">'13.9.17.1.'!$A$1:$I$100</definedName>
    <definedName name="_xlnm.Print_Area" localSheetId="292">'13.9.17.2.'!$A$1:$N$57</definedName>
    <definedName name="_xlnm.Print_Area" localSheetId="293">'13.9.18.1.'!$A$1:$I$101</definedName>
    <definedName name="_xlnm.Print_Area" localSheetId="294">'13.9.18.2.'!$A$1:$N$37</definedName>
    <definedName name="_xlnm.Print_Area" localSheetId="295">'13.9.19.1.'!$A$1:$N$54</definedName>
    <definedName name="_xlnm.Print_Area" localSheetId="255">'13.9.2'!$A$1:$L$111</definedName>
    <definedName name="_xlnm.Print_Area" localSheetId="296">'13.9.20.1.'!$A$1:$N$31</definedName>
    <definedName name="_xlnm.Print_Area" localSheetId="297">'13.9.21.1'!$A$1:$N$59</definedName>
    <definedName name="_xlnm.Print_Area" localSheetId="256">'13.9.3.1'!$A$1:$I$99</definedName>
    <definedName name="_xlnm.Print_Area" localSheetId="257">'13.9.3.2'!$A$1:$H$81</definedName>
    <definedName name="_xlnm.Print_Area" localSheetId="258">'13.9.3.3'!$A$1:$N$89</definedName>
    <definedName name="_xlnm.Print_Area" localSheetId="259">'13.9.3.4'!$A$1:$H$88</definedName>
    <definedName name="_xlnm.Print_Area" localSheetId="260">'13.9.3.5'!$A$1:$H$87</definedName>
    <definedName name="_xlnm.Print_Area" localSheetId="261">'13.9.4.1'!$A$1:$I$104</definedName>
    <definedName name="_xlnm.Print_Area" localSheetId="262">'13.9.4.2'!$A$1:$H$82</definedName>
    <definedName name="_xlnm.Print_Area" localSheetId="263">'13.9.4.3'!$A$1:$N$92</definedName>
    <definedName name="_xlnm.Print_Area" localSheetId="264">'13.9.4.4'!$A$1:$H$86</definedName>
    <definedName name="_xlnm.Print_Area" localSheetId="265">'13.9.4.5'!$A$1:$H$89</definedName>
    <definedName name="_xlnm.Print_Area" localSheetId="267">'13.9.5.2'!$A$1:$N$62</definedName>
    <definedName name="_xlnm.Print_Area" localSheetId="268">'13.9.6.1'!$A$1:$N$87</definedName>
    <definedName name="_xlnm.Print_Area" localSheetId="269">'13.9.7.1'!$A$1:$N$34</definedName>
    <definedName name="_xlnm.Print_Area" localSheetId="270">'13.9.8.1'!$A$1:$I$101</definedName>
    <definedName name="_xlnm.Print_Area" localSheetId="271">'13.9.8.2'!$A$1:$N$85</definedName>
    <definedName name="_xlnm.Print_Area" localSheetId="272">'13.9.9.1'!$A$1:$H$101</definedName>
    <definedName name="_xlnm.Print_Area" localSheetId="273">'13.9.9.2'!$A$1:$N$91</definedName>
    <definedName name="_xlnm.Print_Area" localSheetId="328">'GR13.11.7.7 '!$A$1:$M$74</definedName>
    <definedName name="balan.xls" localSheetId="3" hidden="1">'[16]7.24'!$D$6:$D$27</definedName>
    <definedName name="balan.xls" localSheetId="4" hidden="1">'[16]7.24'!$D$6:$D$27</definedName>
    <definedName name="balan.xls" localSheetId="324" hidden="1">'[17]7.24'!$D$6:$D$27</definedName>
    <definedName name="balan.xls" localSheetId="327" hidden="1">'[18]7.24'!$D$6:$D$27</definedName>
    <definedName name="balan.xls" localSheetId="328" hidden="1">'[19]7.24'!$D$6:$D$27</definedName>
    <definedName name="balan.xls" hidden="1">'[20]7.24'!$D$6:$D$27</definedName>
    <definedName name="DatosExternos_1" localSheetId="301">'13.10.2.2'!$B$9:$M$57</definedName>
    <definedName name="DatosExternos_1" localSheetId="304">'13.10.4.1'!$B$9:$M$44</definedName>
    <definedName name="DatosExternos_1" localSheetId="305">'13.10.5.1'!$B$10:$M$52</definedName>
    <definedName name="DatosExternos_1" localSheetId="356">'13.13.4.5'!$B$9:$M$12</definedName>
    <definedName name="DatosExternos_1" localSheetId="64">'13.2.10.4'!$B$9:$H$51</definedName>
    <definedName name="DatosExternos_1" localSheetId="65">'13.3.1.1'!$D$10:$I$20</definedName>
    <definedName name="DatosExternos_1" localSheetId="92">'13.4.11.2'!$B$8:$G$34</definedName>
    <definedName name="DatosExternos_1" localSheetId="93">'13.4.12.1'!$B$9:$G$21</definedName>
    <definedName name="DatosExternos_1" localSheetId="97">'13.4.14.2'!$B$8:$G$38</definedName>
    <definedName name="DatosExternos_1" localSheetId="109">'13.4.19.2'!$B$9:$G$17</definedName>
    <definedName name="DatosExternos_1" localSheetId="110">'13.4.20.1'!$B$9:$G$39</definedName>
    <definedName name="DatosExternos_1" localSheetId="112">'13.4.20.3'!$B$9:$G$48</definedName>
    <definedName name="DatosExternos_1" localSheetId="86">'13.4.8.2'!$B$8:$J$13</definedName>
    <definedName name="DatosExternos_1" localSheetId="88">'13.4.9.2'!$B$8:$J$16</definedName>
    <definedName name="DatosExternos_1" localSheetId="134">'13.5.13.3'!$B$9:$G$43</definedName>
    <definedName name="DatosExternos_1" localSheetId="136">'13.5.13.5'!$B$9:$G$15</definedName>
    <definedName name="DatosExternos_1" localSheetId="118">'13.5.6'!$B$9:$G$43</definedName>
    <definedName name="DatosExternos_1" localSheetId="208">'13.6.37.1'!$B$8:$I$49</definedName>
    <definedName name="DatosExternos_1" localSheetId="212">'13.6.40.1'!$B$8:$I$63</definedName>
    <definedName name="DatosExternos_1" localSheetId="148">'13.6.6'!$B$8:$I$59</definedName>
    <definedName name="DatosExternos_1" localSheetId="238">'13.8.2.2'!$B$10:$I$54</definedName>
    <definedName name="DatosExternos_1" localSheetId="284">'13.9.13.2.'!$B$10:$M$28</definedName>
    <definedName name="DatosExternos_1" localSheetId="269">'13.9.7.1'!$B$10:$M$29</definedName>
    <definedName name="DatosExternos_1" localSheetId="271">'13.9.8.2'!$B$10:$M$83</definedName>
    <definedName name="DatosExternos_2" localSheetId="62">'13.2.10.2'!$B$9:$H$20</definedName>
    <definedName name="DatosExternos_3" localSheetId="61">'13.2.10.1'!$B$9:$H$20</definedName>
    <definedName name="kk" localSheetId="324" hidden="1">'[10]19.14-15'!#REF!</definedName>
    <definedName name="kk" localSheetId="327" hidden="1">'[10]19.14-15'!#REF!</definedName>
    <definedName name="kk" localSheetId="328" hidden="1">'[10]19.14-15'!#REF!</definedName>
    <definedName name="kk" hidden="1">'[11]19.14-15'!#REF!</definedName>
  </definedNames>
  <calcPr calcId="125725"/>
</workbook>
</file>

<file path=xl/calcChain.xml><?xml version="1.0" encoding="utf-8"?>
<calcChain xmlns="http://schemas.openxmlformats.org/spreadsheetml/2006/main">
  <c r="F20" i="220"/>
  <c r="H20" i="280"/>
  <c r="F21" i="84" l="1"/>
  <c r="E20" i="288"/>
  <c r="C19" i="56"/>
  <c r="C20"/>
  <c r="F20" i="48"/>
  <c r="D20" i="319"/>
  <c r="F19" i="107"/>
  <c r="C19"/>
  <c r="C18"/>
  <c r="C17"/>
  <c r="C20" i="92"/>
  <c r="D10" i="319"/>
  <c r="D11"/>
  <c r="D12"/>
  <c r="D13"/>
  <c r="D14"/>
  <c r="D15"/>
  <c r="D16"/>
  <c r="D17"/>
  <c r="D18"/>
  <c r="D19"/>
  <c r="C20" i="225"/>
  <c r="E20" i="351"/>
  <c r="H20"/>
  <c r="E20" i="349"/>
  <c r="H20"/>
  <c r="D17" i="340"/>
  <c r="D18"/>
  <c r="D19"/>
  <c r="D20"/>
  <c r="D10" i="336"/>
  <c r="H10"/>
  <c r="D11"/>
  <c r="H11"/>
  <c r="D12"/>
  <c r="H12"/>
  <c r="D13"/>
  <c r="H13"/>
  <c r="D14"/>
  <c r="H14"/>
  <c r="D15"/>
  <c r="H15"/>
  <c r="D16"/>
  <c r="H16"/>
  <c r="D17"/>
  <c r="H17"/>
  <c r="D18"/>
  <c r="H18"/>
  <c r="D19"/>
  <c r="H19"/>
  <c r="D20"/>
  <c r="H20"/>
  <c r="F11" i="335"/>
  <c r="D20" i="312"/>
  <c r="H20"/>
  <c r="E20" i="303"/>
  <c r="H20"/>
  <c r="E20" i="301"/>
  <c r="H20"/>
  <c r="E20" i="299"/>
  <c r="H20"/>
  <c r="E10" i="294"/>
  <c r="E11"/>
  <c r="E12"/>
  <c r="E13"/>
  <c r="E14"/>
  <c r="E15"/>
  <c r="E16"/>
  <c r="E17"/>
  <c r="E18"/>
  <c r="E20"/>
  <c r="H20"/>
  <c r="E20" i="292"/>
  <c r="H20"/>
  <c r="E20" i="290"/>
  <c r="H20"/>
  <c r="H20" i="288"/>
  <c r="E20" i="286"/>
  <c r="H20"/>
  <c r="E20" i="284"/>
  <c r="H20"/>
  <c r="E20" i="282"/>
  <c r="H20"/>
  <c r="E20" i="280"/>
  <c r="E10" i="276"/>
  <c r="H10"/>
  <c r="E11"/>
  <c r="H11"/>
  <c r="C12"/>
  <c r="E12"/>
  <c r="F12"/>
  <c r="H12" s="1"/>
  <c r="F13"/>
  <c r="E13" s="1"/>
  <c r="F14"/>
  <c r="E14" s="1"/>
  <c r="H14"/>
  <c r="E15"/>
  <c r="H15"/>
  <c r="E17"/>
  <c r="H17"/>
  <c r="E18"/>
  <c r="H18"/>
  <c r="E20"/>
  <c r="H20"/>
  <c r="E20" i="275"/>
  <c r="H20"/>
  <c r="E20" i="273"/>
  <c r="H20"/>
  <c r="E20" i="271"/>
  <c r="H20"/>
  <c r="E20" i="267"/>
  <c r="H20"/>
  <c r="E20" i="262"/>
  <c r="H20"/>
  <c r="E20" i="257"/>
  <c r="H20"/>
  <c r="K23" i="255"/>
  <c r="K32"/>
  <c r="E20" i="253"/>
  <c r="E20" i="251"/>
  <c r="H20"/>
  <c r="E20" i="248"/>
  <c r="H20"/>
  <c r="E20" i="245"/>
  <c r="H20"/>
  <c r="E20" i="243"/>
  <c r="E19" i="238"/>
  <c r="H19"/>
  <c r="C20" i="229"/>
  <c r="C20" i="220"/>
  <c r="C20" i="218"/>
  <c r="F20"/>
  <c r="C20" i="216"/>
  <c r="F20"/>
  <c r="C20" i="214"/>
  <c r="F20"/>
  <c r="C20" i="210"/>
  <c r="F20"/>
  <c r="C20" i="203"/>
  <c r="F20"/>
  <c r="C20" i="201"/>
  <c r="F20"/>
  <c r="C20" i="198"/>
  <c r="F20"/>
  <c r="C21" i="196"/>
  <c r="F21"/>
  <c r="C20" i="194"/>
  <c r="F20"/>
  <c r="C20" i="191"/>
  <c r="F20"/>
  <c r="C20" i="187"/>
  <c r="F20"/>
  <c r="C20" i="185"/>
  <c r="F20"/>
  <c r="C20" i="182"/>
  <c r="F20"/>
  <c r="C20" i="180"/>
  <c r="F20"/>
  <c r="C20" i="175"/>
  <c r="F20"/>
  <c r="C20" i="173"/>
  <c r="F20"/>
  <c r="C20" i="164"/>
  <c r="F20"/>
  <c r="C20" i="162"/>
  <c r="F20"/>
  <c r="C20" i="160"/>
  <c r="F20"/>
  <c r="C20" i="156"/>
  <c r="F20"/>
  <c r="C20" i="154"/>
  <c r="F20"/>
  <c r="C20" i="150"/>
  <c r="F20"/>
  <c r="C20" i="131"/>
  <c r="F20"/>
  <c r="C20" i="124"/>
  <c r="F20"/>
  <c r="C20" i="122"/>
  <c r="F20"/>
  <c r="C20" i="109"/>
  <c r="F20"/>
  <c r="C20" i="107"/>
  <c r="F20"/>
  <c r="C20" i="101"/>
  <c r="F20"/>
  <c r="C20" i="99"/>
  <c r="F20"/>
  <c r="C18" i="95"/>
  <c r="F20" i="92"/>
  <c r="C20" i="90"/>
  <c r="F20"/>
  <c r="C20" i="88"/>
  <c r="C20" i="86"/>
  <c r="C21" i="84"/>
  <c r="D18" i="83"/>
  <c r="C20" i="81"/>
  <c r="F20"/>
  <c r="C20" i="79"/>
  <c r="C20" i="68"/>
  <c r="F20"/>
  <c r="C20" i="60"/>
  <c r="F20"/>
  <c r="C20" i="58"/>
  <c r="F20"/>
  <c r="F19" i="56"/>
  <c r="C21"/>
  <c r="C20" i="52"/>
  <c r="F20"/>
  <c r="C20" i="50"/>
  <c r="F20"/>
  <c r="C20" i="48"/>
  <c r="C14" i="45"/>
  <c r="D14"/>
  <c r="E14"/>
  <c r="F14"/>
  <c r="C10" i="44"/>
  <c r="C11"/>
  <c r="C12"/>
  <c r="C13"/>
  <c r="C14"/>
  <c r="C15"/>
  <c r="C16"/>
  <c r="C17"/>
  <c r="C18"/>
  <c r="F18"/>
  <c r="C19"/>
  <c r="F19"/>
  <c r="C20"/>
  <c r="F20"/>
  <c r="C10" i="40"/>
  <c r="C11"/>
  <c r="C12"/>
  <c r="C13"/>
  <c r="C14"/>
  <c r="C15"/>
  <c r="C16"/>
  <c r="C17"/>
  <c r="C18"/>
  <c r="C19"/>
  <c r="F19"/>
  <c r="C20"/>
  <c r="F20"/>
  <c r="C9" i="27"/>
  <c r="C10"/>
  <c r="C11"/>
  <c r="C12"/>
  <c r="C13"/>
  <c r="C14"/>
  <c r="C15"/>
  <c r="C16"/>
  <c r="C17"/>
  <c r="C18"/>
  <c r="G18"/>
  <c r="C19"/>
  <c r="G19"/>
  <c r="C12" i="24"/>
  <c r="D12"/>
  <c r="E12"/>
  <c r="F12"/>
  <c r="C14"/>
  <c r="D14"/>
  <c r="E14"/>
  <c r="F14"/>
  <c r="C9" i="23"/>
  <c r="C10"/>
  <c r="C11"/>
  <c r="C12"/>
  <c r="C13"/>
  <c r="C14"/>
  <c r="C15"/>
  <c r="C16"/>
  <c r="C17"/>
  <c r="C18"/>
  <c r="G18"/>
  <c r="C19"/>
  <c r="G19"/>
  <c r="E40" i="21"/>
  <c r="G19" i="20"/>
  <c r="C9" i="18"/>
  <c r="C10"/>
  <c r="C11"/>
  <c r="C12"/>
  <c r="C13"/>
  <c r="C14"/>
  <c r="C15"/>
  <c r="C16"/>
  <c r="C17"/>
  <c r="C18"/>
  <c r="G18"/>
  <c r="C19"/>
  <c r="G19"/>
  <c r="C19" i="16"/>
  <c r="G19"/>
  <c r="C9" i="14"/>
  <c r="C10"/>
  <c r="C11"/>
  <c r="C12"/>
  <c r="C13"/>
  <c r="C14"/>
  <c r="C15"/>
  <c r="C16"/>
  <c r="C17"/>
  <c r="C18"/>
  <c r="G18"/>
  <c r="C19"/>
  <c r="G19"/>
  <c r="C10" i="10"/>
  <c r="C11"/>
  <c r="C12"/>
  <c r="C13"/>
  <c r="C14"/>
  <c r="C15"/>
  <c r="C16"/>
  <c r="C17"/>
  <c r="C18"/>
  <c r="C19"/>
  <c r="G19"/>
  <c r="C20"/>
  <c r="G20"/>
  <c r="C9" i="6"/>
  <c r="C10"/>
  <c r="C11"/>
  <c r="C12"/>
  <c r="C13"/>
  <c r="C14"/>
  <c r="C15"/>
  <c r="C16"/>
  <c r="C17"/>
  <c r="C18"/>
  <c r="G18"/>
  <c r="C19"/>
  <c r="G19"/>
  <c r="G29" i="3"/>
  <c r="H13" i="276" l="1"/>
</calcChain>
</file>

<file path=xl/connections.xml><?xml version="1.0" encoding="utf-8"?>
<connections xmlns="http://schemas.openxmlformats.org/spreadsheetml/2006/main">
  <connection id="1" name="Conexión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TUBE1.CSS, TUBE1.CSR, TUBE1.CST, TUBE1.CRS, TUBE1.CRR, TUBE1.CPT_x000d__x000a_FROM `c:\anuar\gcua\dtoscua`.TUBE1 TUBE1_x000d__x000a_"/>
  </connection>
  <connection id="2" name="Conexión10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60SS, INDU2.C00060SR, INDU2.C00060ST, INDU2.C00060RS, INDU2.C00060RR, INDU2.C00060PT_x000d__x000a_FROM `c:\anuar\gcua\dtoscua`.INDU2 INDU2"/>
  </connection>
  <connection id="3" name="Conexión10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80SS, OLEN3.C00080SR, OLEN3.C00080ST, OLEN3.C00080SP, OLEN3.C00080RG, OLEN3.C00080AD, OLEN3.C00080RS, OLEN3.C00080RR, OLEN3.C00080RA, OLEN3.C00080QT, OLEN3.C00080QA, OLEN3.C00080PT_x000d__x000a_FROM `c:\anuar\gcua\dtoscua`.OLEN3 OLEN3"/>
  </connection>
  <connection id="4" name="Conexión10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100SS, OLEN3.C00100SR, OLEN3.C00100ST, OLEN3.C00100SP, OLEN3.C00100RG, OLEN3.C00100AD, OLEN3.C00100RS, OLEN3.C00100RR, OLEN3.C00100RA, OLEN3.C00100QT, OLEN3.C00100QA, OLEN3.C00100PT_x000d__x000a_FROM `c:\anuar\gcua\dtoscua`.OLEN3 OLEN3"/>
  </connection>
  <connection id="5" name="Conexión10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61SS, CERES.C00061SR, CERES.C00061ST, CERES.C00061RS, CERES.C00061RR, CERES.C00061PG, CERES.C00061PP_x000d__x000a_FROM `c:\anuar\gcua\dtoscua`.CERES CERES"/>
  </connection>
  <connection id="6" name="Conexión1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10ST, CITR3.C00010SP, CITR3.C00010AD, CITR3.C00010RP, CITR3.C00010RA, CITR3.C00010QT, CITR3.C00010QA, CITR3.C00010PT_x000d__x000a_FROM `c:\anuar\gcua\dtoscua`.CITR3 CITR3"/>
  </connection>
  <connection id="7" name="Conexión11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62SS, CERES.C00062SR, CERES.C00062ST, CERES.C00062RS, CERES.C00062RR, CERES.C00062PG, CERES.C00062PP_x000d__x000a_FROM `c:\anuar\gcua\dtoscua`.CERES CERES"/>
  </connection>
  <connection id="8" name="Conexión1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9" name="Conexión12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0" name="Conexión12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1" name="Conexión12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2" name="Conexión1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1.C0002ST1, LEGUS1.C0002PG1, LEGUS1.C0002ST2, LEGUS1.C0002PG2_x000d__x000a_FROM `c:\anuar\gcua\dtoscua`.LEGUS1 LEGUS1"/>
  </connection>
  <connection id="13" name="Conexión1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100SS, LEGUS.C00100SR, LEGUS.C00100ST, LEGUS.C00100RS, LEGUS.C00100RR, LEGUS.C00100PG, LEGUS.C00100PP_x000d__x000a_FROM `c:\anuar\gcua\dtoscua`.LEGUS LEGUS"/>
  </connection>
  <connection id="14" name="Conexión14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00SS, INDU3.C00100SR, INDU3.C00100ST, INDU3.C00100RS, INDU3.C00100RR, INDU3.C00100PT_x000d__x000a_FROM `c:\anuar\gcua\dtoscua`.INDU3 INDU3"/>
  </connection>
  <connection id="15" name="Conexión14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30CS, FORR3.C00130CR, FORR3.C00130ST, FORR3.C00130RS, FORR3.C00130RR, FORR3.C00130PV_x000d__x000a_FROM `c:\anuar\gcua\dtoscua`.FORR3 FORR3"/>
  </connection>
  <connection id="16" name="Conexión14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50SS, FRUNC3.C00050SR, FRUNC3.C00050ST, FRUNC3.C00050SP, FRUNC3.C00050RG, FRUNC3.C00050AD, FRUNC3.C00050RS, FRUNC3.C00050RP, FRUNC3.C00050RA, FRUNC3.C00050QT, FRUNC3.C00050QA, FRUNC3.C00050PT_x000d__x000a_FROM `c:\anuar\gcua\dtoscua`.FRUNC3 FRUNC3"/>
  </connection>
  <connection id="17" name="Conexión15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10SS, INDU3.C00110SR, INDU3.C00110ST, INDU3.C00110RS, INDU3.C00110RR, INDU3.C00110PT_x000d__x000a_FROM `c:\anuar\gcua\dtoscua`.INDU3 INDU3"/>
  </connection>
  <connection id="18" name="Conexión15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60SS, FRUNC3.C00060SR, FRUNC3.C00060ST, FRUNC3.C00060SP, FRUNC3.C00060RG, FRUNC3.C00060AD, FRUNC3.C00060RS, FRUNC3.C00060RP, FRUNC3.C00060RA, FRUNC3.C00060QT, FRUNC3.C00060QA, FRUNC3.C00060PT_x000d__x000a_FROM `c:\anuar\gcua\dtoscua`.FRUNC3 FRUNC3"/>
  </connection>
  <connection id="19" name="Conexión16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120SS, LEGUS.C00120SR, LEGUS.C00120ST, LEGUS.C00120RS, LEGUS.C00120RR, LEGUS.C00120PG, LEGUS.C00120PP_x000d__x000a_FROM `c:\anuar\gcua\dtoscua`.LEGUS LEGUS"/>
  </connection>
  <connection id="20" name="Conexión16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50CS, FORR3.C00150CR, FORR3.C00150ST, FORR3.C00150RS, FORR3.C00150RR, FORR3.C00150PV_x000d__x000a_FROM `c:\anuar\gcua\dtoscua`.FORR3 FORR3"/>
  </connection>
  <connection id="21" name="Conexión1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1.C0005ST1, LEGUS1.C0005PG1, LEGUS1.C0005ST2, LEGUS1.C0005PG2_x000d__x000a_FROM `c:\anuar\gcua\dtoscua`.LEGUS1 LEGUS1"/>
  </connection>
  <connection id="22" name="Conexión1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60SS, LEGUS.C00060SR, LEGUS.C00060ST, LEGUS.C00060RS, LEGUS.C00060RR, LEGUS.C00060PG, LEGUS.C00060PP_x000d__x000a_FROM `c:\anuar\gcua\dtoscua`.LEGUS LEGUS"/>
  </connection>
  <connection id="23" name="Conexión19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40SS, INDU3.C00140SR, INDU3.C00140ST, INDU3.C00140RS, INDU3.C00140RR, INDU3.C00140PT_x000d__x000a_FROM `c:\anuar\gcua\dtoscua`.INDU3 INDU3"/>
  </connection>
  <connection id="24" name="Conexión2" type="1" refreshedVersion="0" savePassword="1" background="1" saveData="1">
    <dbPr connection="DBQ=c:\anuar\gcua\dtoscua.mdb;DefaultDir=c:\anuar\gcua;Driver={Microsoft Access Driver (*.mdb)};DriverId=25;FIL=MS Access;MaxBufferSize=2048;MaxScanRows=8;PageTimeout=5;SafeTransactions=0;Threads=3;UserCommitSync=Yes;" command="SELECT CERES2.C0001ST1, CERES2.C0001PG1, CERES2.C0001ST2, CERES2.C0001PG2_x000d__x000a_FROM `c:\anuar\gcua\dtoscua`.CERES2 CERES2"/>
  </connection>
  <connection id="25" name="Conexión2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70SS, LEGUS.C00070SR, LEGUS.C00070ST, LEGUS.C00070RS, LEGUS.C00070RR, LEGUS.C00070PG, LEGUS.C00070PP_x000d__x000a_FROM `c:\anuar\gcua\dtoscua`.LEGUS LEGUS"/>
  </connection>
  <connection id="26" name="Conexión2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10SS, FRUNC4.C00110SR, FRUNC4.C00110ST, FRUNC4.C00110SP, FRUNC4.C00110RG, FRUNC4.C00110AD, FRUNC4.C00110RS, FRUNC4.C00110RP, FRUNC4.C00110RA, FRUNC4.C00110QT, FRUNC4.C00110QA, FRUNC4.C00110PT_x000d__x000a_FROM `c:\anuar\gcua\dtoscua`.FRUNC4 FRUNC4"/>
  </connection>
  <connection id="27" name="Conexión2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28" name="Conexión2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29" name="Conexión2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80SS, INDU3.C00180SR, INDU3.C00180ST, INDU3.C00180RS, INDU3.C00180RR, INDU3.C00180PT_x000d__x000a_FROM `c:\anuar\gcua\dtoscua`.INDU3 INDU3"/>
  </connection>
  <connection id="30" name="Conexión2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90SS, LEGUS.C00090SR, LEGUS.C00090ST, LEGUS.C00090RS, LEGUS.C00090RR, LEGUS.C00090PG, LEGUS.C00090PP_x000d__x000a_FROM `c:\anuar\gcua\dtoscua`.LEGUS LEGUS"/>
  </connection>
  <connection id="31" name="Conexión26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20SS, INDU3.C00220SR, INDU3.C00220ST, INDU3.C00220RS, INDU3.C00220RR, INDU3.C00220PT_x000d__x000a_FROM `c:\anuar\gcua\dtoscua`.INDU3 INDU3"/>
  </connection>
  <connection id="32" name="Conexión27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00SS, INDU3.C00200SR, INDU3.C00200ST, INDU3.C00200RS, INDU3.C00200RR, INDU3.C00200PT_x000d__x000a_FROM `c:\anuar\gcua\dtoscua`.INDU3 INDU3"/>
  </connection>
  <connection id="33" name="Conexión2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20SS, INDU2.C00020SR, INDU2.C00020ST, INDU2.C00020RS, INDU2.C00020RR, INDU2.C00020PT, INDU2.C00020AZ, INDU2.C00020ME, INDU2.C00020BA_x000d__x000a_FROM `c:\anuar\gcua\dtoscua`.INDU2 INDU2"/>
  </connection>
  <connection id="34" name="Conexión2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10SS, INDU3.C00110SR, INDU3.C00110ST, INDU3.C00110RS, INDU3.C00110RR, INDU3.C00110PT_x000d__x000a_FROM `c:\anuar\gcua\dtoscua`.INDU3 INDU3"/>
  </connection>
  <connection id="35" name="Conexión3" type="1" refreshedVersion="0" savePassword="1" background="1" saveData="1">
    <dbPr connection="DBQ=c:\anuar\gcua\dtoscua.mdb;DefaultDir=c:\anuar\gcua;Driver={Microsoft Access Driver (*.mdb)};DriverId=25;FIL=MS Access;MaxBufferSize=2048;MaxScanRows=8;PageTimeout=5;SafeTransactions=0;Threads=3;UserCommitSync=Yes;" command="SELECT CERES2.C0001ST1, CERES2.C0001PG1, CERES2.C0001ST2, CERES2.C0001PG2_x000d__x000a_FROM `c:\anuar\gcua\dtoscua`.CERES2 CERES2"/>
  </connection>
  <connection id="36" name="Conexión3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60SS, INDU2.C00060SR, INDU2.C00060ST, INDU2.C00060RS, INDU2.C00060RR, INDU2.C00060PT_x000d__x000a_FROM `c:\anuar\gcua\dtoscua`.INDU2 INDU2"/>
  </connection>
  <connection id="37" name="Conexión3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00SS, FRUNC4.C00200SR, FRUNC4.C00200ST, FRUNC4.C00200SP, FRUNC4.C00200RG, FRUNC4.C00200AD, FRUNC4.C00200RS, FRUNC4.C00200RP, FRUNC4.C00200RA, FRUNC4.C00200QT, FRUNC4.C00200QA, FRUNC4.C00200PT_x000d__x000a_FROM `c:\anuar\gcua\dtoscua`.FRUNC4 FRUNC4"/>
  </connection>
  <connection id="38" name="Conexión3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10SS, FRUNC4.C00210SR, FRUNC4.C00210ST, FRUNC4.C00210SP, FRUNC4.C00210RG, FRUNC4.C00210AD, FRUNC4.C00210RS, FRUNC4.C00210RP, FRUNC4.C00210RA, FRUNC4.C00210QT, FRUNC4.C00210QA, FRUNC4.C00210PT_x000d__x000a_FROM `c:\anuar\gcua\dtoscua`.FRUNC4 FRUNC4"/>
  </connection>
  <connection id="39" name="Conexión3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20SS, FRUNC4.C00220SR, FRUNC4.C00220ST, FRUNC4.C00220SP, FRUNC4.C00220RG, FRUNC4.C00220AD, FRUNC4.C00220RS, FRUNC4.C00220RP, FRUNC4.C00220RA, FRUNC4.C00220QT, FRUNC4.C00220QA, FRUNC4.C00220PT_x000d__x000a_FROM `c:\anuar\gcua\dtoscua`.FRUNC4 FRUNC4"/>
  </connection>
  <connection id="40" name="Conexión3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30SS, INDU3.C00130SR, INDU3.C00130ST, INDU3.C00130RS, INDU3.C00130RR, INDU3.C00130PT_x000d__x000a_FROM `c:\anuar\gcua\dtoscua`.INDU3 INDU3"/>
  </connection>
  <connection id="41" name="Conexión3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50SS, INDU3.C00150SR, INDU3.C00150ST, INDU3.C00150RS, INDU3.C00150RR, INDU3.C00150PT_x000d__x000a_FROM `c:\anuar\gcua\dtoscua`.INDU3 INDU3"/>
  </connection>
  <connection id="42" name="Conexión3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62SS, INDU3.C00162SR, INDU3.C00162ST, INDU3.C00162RS, INDU3.C00162RR, INDU3.C00162PT_x000d__x000a_FROM `c:\anuar\gcua\dtoscua`.INDU3 INDU3"/>
  </connection>
  <connection id="43" name="Conexión3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20SS, INDU3.C00220SR, INDU3.C00220ST, INDU3.C00220RS, INDU3.C00220RR, INDU3.C00220PT_x000d__x000a_FROM `c:\anuar\gcua\dtoscua`.INDU3 INDU3"/>
  </connection>
  <connection id="44" name="Conexión3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00SS, INDU3.C00200SR, INDU3.C00200ST, INDU3.C00200RS, INDU3.C00200RR, INDU3.C00200PT_x000d__x000a_FROM `c:\anuar\gcua\dtoscua`.INDU3 INDU3"/>
  </connection>
  <connection id="45" name="Conexión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030CS, FORR3.C00030CR, FORR3.C00030ST, FORR3.C00030RS, FORR3.C00030RR, FORR3.C00030PV_x000d__x000a_FROM `c:\anuar\gcua\dtoscua`.FORR3 FORR3"/>
  </connection>
  <connection id="46" name="Conexión4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00SS, INDU3.C00200SR, INDU3.C00200ST, INDU3.C00200RS, INDU3.C00200RR, INDU3.C00200PT_x000d__x000a_FROM `c:\anuar\gcua\dtoscua`.INDU3 INDU3"/>
  </connection>
  <connection id="47" name="Conexión4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040CS, FORR3.C00040CR, FORR3.C00040SS, FORR3.C00040SR, FORR3.C00040ST, FORR3.C00040RS, FORR3.C00040RR, FORR3.C00040PV_x000d__x000a_FROM `c:\anuar\gcua\dtoscua`.FORR3 FORR3"/>
  </connection>
  <connection id="48" name="Conexión410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IV4.CSS, OLIV4.CSR, OLIV4.CST, OLIV4.CSP, OLIV4.CRP, OLIV4.CAD, OLIV4.CRS, OLIV4.CRR, OLIV4.CRA, OLIV4.CPT_x000d__x000a_FROM `c:\anuar\gcua\dtoscua`.OLIV4 OLIV4_x000d__x000a_"/>
  </connection>
  <connection id="49" name="Conexión41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50SS, OLEN3.C00050SR, OLEN3.C00050ST, OLEN3.C00050SP, OLEN3.C00050RG, OLEN3.C00050AD, OLEN3.C00050RS, OLEN3.C00050RR, OLEN3.C00050RA, OLEN3.C00050QT, OLEN3.C00050QA, OLEN3.C00050PT_x000d__x000a_FROM `c:\anuar\gcua\dtoscua`.OLEN3 OLEN3"/>
  </connection>
  <connection id="50" name="Conexión4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050CS, FORR3.C00050CR, FORR3.C00050SS, FORR3.C00050SR, FORR3.C00050ST, FORR3.C00050RS, FORR3.C00050RR, FORR3.C00050PV_x000d__x000a_FROM `c:\anuar\gcua\dtoscua`.FORR3 FORR3"/>
  </connection>
  <connection id="51" name="Conexión4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10CS, FORR3.C00110CR, FORR3.C00110ST, FORR3.C00110RS, FORR3.C00110RR, FORR3.C00110PV_x000d__x000a_FROM `c:\anuar\gcua\dtoscua`.FORR3 FORR3"/>
  </connection>
  <connection id="52" name="Conexión4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60CS, FORR3.C00160CR, FORR3.C00160SS, FORR3.C00160SR, FORR3.C00160ST, FORR3.C00160RS, FORR3.C00160RR, FORR3.C00160PV_x000d__x000a_FROM `c:\anuar\gcua\dtoscua`.FORR3 FORR3"/>
  </connection>
  <connection id="53" name="Conexión4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20CS, FORR3.C00120CR, FORR3.C00120ST, FORR3.C00120RS, FORR3.C00120RR, FORR3.C00120PV_x000d__x000a_FROM `c:\anuar\gcua\dtoscua`.FORR3 FORR3"/>
  </connection>
  <connection id="54" name="Conexión4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30CS, FORR3.C00130CR, FORR3.C00130ST, FORR3.C00130RS, FORR3.C00130RR, FORR3.C00130PV_x000d__x000a_FROM `c:\anuar\gcua\dtoscua`.FORR3 FORR3"/>
  </connection>
  <connection id="55" name="Conexión4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90CS, FORR3.C00190CR, FORR3.C00190ST, FORR3.C00190RS, FORR3.C00190RR, FORR3.C00190PV_x000d__x000a_FROM `c:\anuar\gcua\dtoscua`.FORR3 FORR3"/>
  </connection>
  <connection id="56" name="Conexión4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90CS, FORR3.C00190CR, FORR3.C00190ST, FORR3.C00190RS, FORR3.C00190RR, FORR3.C00190PV_x000d__x000a_FROM `c:\anuar\gcua\dtoscua`.FORR3 FORR3"/>
  </connection>
  <connection id="57" name="Conexión49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5.C00270SS, HORT5.C00270SA, HORT5.C00270SP, HORT5.C00270ST, HORT5.C00270RS, HORT5.C00270RA, HORT5.C00270RP, HORT5.C00270PT_x000d__x000a_FROM `c:\anuar\gcua\dtoscua`.HORT5 HORT5"/>
  </connection>
  <connection id="58" name="Conexión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63SS, CERES.C00063SR, CERES.C00063ST, CERES.C00063RS, CERES.C00063RR, CERES.C00063PG, CERES.C00063PP_x000d__x000a_FROM `c:\anuar\gcua\dtoscua`.CERES CERES"/>
  </connection>
  <connection id="59" name="Conexión5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01SS, HORT4.C00101SA, HORT4.C00101SP, HORT4.C00101ST, HORT4.C00101RS, HORT4.C00101RA, HORT4.C00101RP, HORT4.C00101PT_x000d__x000a_FROM `c:\anuar\gcua\dtoscua`.HORT4 HORT4"/>
  </connection>
  <connection id="60" name="Conexión5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02SS, HORT4.C00102SA, HORT4.C00102SP, HORT4.C00102ST, HORT4.C00102RS, HORT4.C00102RA, HORT4.C00102RP, HORT4.C00102PT_x000d__x000a_FROM `c:\anuar\gcua\dtoscua`.HORT4 HORT4"/>
  </connection>
  <connection id="61" name="Conexión5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6.C00300SS, HORT6.C00300SA, HORT6.C00300SP, HORT6.C00300ST, HORT6.C00300RS, HORT6.C00300RA, HORT6.C00300RP, HORT6.C00300PT_x000d__x000a_FROM `c:\anuar\gcua\dtoscua`.HORT6 HORT6"/>
  </connection>
  <connection id="62" name="Conexión5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03SS, HORT4.C00103SA, HORT4.C00103SP, HORT4.C00103ST, HORT4.C00103RS, HORT4.C00103RA, HORT4.C00103RP, HORT4.C00103PT_x000d__x000a_FROM `c:\anuar\gcua\dtoscua`.HORT4 HORT4"/>
  </connection>
  <connection id="63" name="Conexión5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3.C00040SS, HORT3.C00040SA, HORT3.C00040SP, HORT3.C00040ST, HORT3.C00040RS, HORT3.C00040RA, HORT3.C00040RP, HORT3.C00040PT_x000d__x000a_FROM `c:\anuar\gcua\dtoscua`.HORT3 HORT3"/>
  </connection>
  <connection id="64" name="Conexión5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50SS, HORT4.C00150SA, HORT4.C00150SP, HORT4.C00150ST, HORT4.C00150RS, HORT4.C00150RA, HORT4.C00150RP, HORT4.C00150PT_x000d__x000a_FROM `c:\anuar\gcua\dtoscua`.HORT4 HORT4"/>
  </connection>
  <connection id="65" name="Conexión56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6.C00360SS, HORT6.C00360SA, HORT6.C00360SP, HORT6.C00360ST, HORT6.C00360RS, HORT6.C00360RA, HORT6.C00360RP, HORT6.C00360PT_x000d__x000a_FROM `c:\anuar\gcua\dtoscua`.HORT6 HORT6"/>
  </connection>
  <connection id="66" name="Conexión5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90SS, HORT4.C00190SA, HORT4.C00190SP, HORT4.C00190ST, HORT4.C00190RS, HORT4.C00190RA, HORT4.C00190RP, HORT4.C00190PT_x000d__x000a_FROM `c:\anuar\gcua\dtoscua`.HORT4 HORT4"/>
  </connection>
  <connection id="67" name="Conexión5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90SS, HORT4.C00190SA, HORT4.C00190SP, HORT4.C00190ST, HORT4.C00190RS, HORT4.C00190RA, HORT4.C00190RP, HORT4.C00190PT_x000d__x000a_FROM `c:\anuar\gcua\dtoscua`.HORT4 HORT4"/>
  </connection>
  <connection id="68" name="Conexión5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200SS, HORT4.C00200SA, HORT4.C00200SP, HORT4.C00200ST, HORT4.C00200RS, HORT4.C00200RA, HORT4.C00200RP, HORT4.C00200PT_x000d__x000a_FROM `c:\anuar\gcua\dtoscua`.HORT4 HORT4"/>
  </connection>
  <connection id="69" name="Conexión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80SS, CERES.C00080SR, CERES.C00080ST, CERES.C00080RS, CERES.C00080RR, CERES.C00080PG, CERES.C00080PP_x000d__x000a_FROM `c:\anuar\gcua\dtoscua`.CERES CERES"/>
  </connection>
  <connection id="70" name="Conexión6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200SS, HORT4.C00200SA, HORT4.C00200SP, HORT4.C00200ST, HORT4.C00200RS, HORT4.C00200RA, HORT4.C00200RP, HORT4.C00200PT_x000d__x000a_FROM `c:\anuar\gcua\dtoscua`.HORT4 HORT4"/>
  </connection>
  <connection id="71" name="Conexión6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5.C00215SS, HORT5.C00215SA, HORT5.C00215SP, HORT5.C00215ST, HORT5.C00215RS, HORT5.C00215RA, HORT5.C00215RP, HORT5.C00215PT_x000d__x000a_FROM `c:\anuar\gcua\dtoscua`.HORT5 HORT5"/>
  </connection>
  <connection id="72" name="Conexión6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6.C00320SS, HORT6.C00320SA, HORT6.C00320SP, HORT6.C00320ST, HORT6.C00320RS, HORT6.C00320RA, HORT6.C00320RP, HORT6.C00320PT_x000d__x000a_FROM `c:\anuar\gcua\dtoscua`.HORT6 HORT6"/>
  </connection>
  <connection id="73" name="Conexión6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5000SS, FLOR2.C05000SA, FLOR2.C05000SP, FLOR2.C05000ST, FLOR2.C05000RS, FLOR2.C05000RA, FLOR2.C05000RP, FLOR2.C05000PT_x000d__x000a_FROM `c:\anuar\gcua\dtoscua`.FLOR2 FLOR2"/>
  </connection>
  <connection id="74" name="Conexión6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5000SS, FLOR2.C05000SA, FLOR2.C05000SP, FLOR2.C05000ST, FLOR2.C05000RS, FLOR2.C05000RA, FLOR2.C05000RP, FLOR2.C05000PT_x000d__x000a_FROM `c:\anuar\gcua\dtoscua`.FLOR2 FLOR2"/>
  </connection>
  <connection id="75" name="Conexión6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10SS, FLOR2.C00010SA, FLOR2.C00010SP, FLOR2.C00010ST, FLOR2.C00010RS, FLOR2.C00010RA, FLOR2.C00010RP, FLOR2.C00010PT_x000d__x000a_FROM `c:\anuar\gcua\dtoscua`.FLOR2 FLOR2"/>
  </connection>
  <connection id="76" name="Conexión6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11ST, FLOR2.C00011PT, FLOR2.C00012ST, FLOR2.C00012PT, FLOR2.C00013ST, FLOR2.C00013PT_x000d__x000a_FROM `c:\anuar\gcua\dtoscua`.FLOR2 FLOR2"/>
  </connection>
  <connection id="77" name="Conexión6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20SS, FLOR2.C00020SA, FLOR2.C00020SP, FLOR2.C00020ST, FLOR2.C00020RS, FLOR2.C00020RA, FLOR2.C00020RP, FLOR2.C00020PT_x000d__x000a_FROM `c:\anuar\gcua\dtoscua`.FLOR2 FLOR2"/>
  </connection>
  <connection id="78" name="Conexión6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21ST, FLOR2.C00021PT, FLOR2.C00022ST, FLOR2.C00022PT_x000d__x000a_FROM `c:\anuar\gcua\dtoscua`.FLOR2 FLOR2"/>
  </connection>
  <connection id="79" name="Conexión6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30SS, FLOR2.C00030SA, FLOR2.C00030SP, FLOR2.C00030ST, FLOR2.C00030RS, FLOR2.C00030RA, FLOR2.C00030RP, FLOR2.C00030PT_x000d__x000a_FROM `c:\anuar\gcua\dtoscua`.FLOR2 FLOR2"/>
  </connection>
  <connection id="80" name="Conexión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90SS, CERES.C00090SR, CERES.C00090ST, CERES.C00090RS, CERES.C00090RR, CERES.C00090PG, CERES.C00090PP_x000d__x000a_FROM `c:\anuar\gcua\dtoscua`.CERES CERES"/>
  </connection>
  <connection id="81" name="Conexión7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40SS, FLOR2.C00040SA, FLOR2.C00040SP, FLOR2.C00040ST, FLOR2.C00040RS, FLOR2.C00040RA, FLOR2.C00040RP, FLOR2.C00040PT_x000d__x000a_FROM `c:\anuar\gcua\dtoscua`.FLOR2 FLOR2"/>
  </connection>
  <connection id="82" name="Conexión7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40ST, CITR3.C00040SP, CITR3.C00040AD, CITR3.C00040RP, CITR3.C00040RA, CITR3.C00040QT, CITR3.C00040QA, CITR3.C00040PT_x000d__x000a_FROM `c:\anuar\gcua\dtoscua`.CITR3 CITR3"/>
  </connection>
  <connection id="83" name="Conexión7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4.C41ST, CITR4.C41AD, CITR4.C41PT, CITR4.C42ST, CITR4.C42AD, CITR4.C42PT, CITR4.C43ST, CITR4.C43AD, CITR4.C43PT_x000d__x000a_FROM `c:\anuar\gcua\dtoscua`.CITR4 CITR4_x000d__x000a_"/>
  </connection>
  <connection id="84" name="Conexión7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50ST, CITR3.C00050SP, CITR3.C00050AD, CITR3.C00050RP, CITR3.C00050RA, CITR3.C00050QT, CITR3.C00050QA, CITR3.C00050PT_x000d__x000a_FROM `c:\anuar\gcua\dtoscua`.CITR3 CITR3"/>
  </connection>
  <connection id="85" name="Conexión7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60ST, CITR3.C00060SP, CITR3.C00060AD, CITR3.C00060RP, CITR3.C00060RA, CITR3.C00060QT, CITR3.C00060QA, CITR3.C00060PT_x000d__x000a_FROM `c:\anuar\gcua\dtoscua`.CITR3 CITR3"/>
  </connection>
  <connection id="86" name="Conexión7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11ST, FRUNC5.C11AD, FRUNC5.C11PT, FRUNC5.C12ST, FRUNC5.C12AD, FRUNC5.C12PT_x000d__x000a_FROM `c:\anuar\gcua\dtoscua`.FRUNC5 FRUNC5_x000d__x000a_"/>
  </connection>
  <connection id="87" name="Conexión7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13ST, FRUNC5.C13AD, FRUNC5.C13PT, FRUNC5.C14ST, FRUNC5.C14AD, FRUNC5.C14PT_x000d__x000a_FROM `c:\anuar\gcua\dtoscua`.FRUNC5 FRUNC5_x000d__x000a_"/>
  </connection>
  <connection id="88" name="Conexión7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20SS, FRUNC3.C00020SR, FRUNC3.C00020ST, FRUNC3.C00020SP, FRUNC3.C00020RG, FRUNC3.C00020AD, FRUNC3.C00020RS, FRUNC3.C00020RP, FRUNC3.C00020RA, FRUNC3.C00020QT, FRUNC3.C00020QA, FRUNC3.C00020PT_x000d__x000a_FROM `c:\anuar\gcua\dtoscua`.FRUNC3 FRUNC3"/>
  </connection>
  <connection id="89" name="Conexión7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21ST, FRUNC5.C21AD, FRUNC5.C21PT, FRUNC5.C22ST, FRUNC5.C22AD, FRUNC5.C22PT_x000d__x000a_FROM `c:\anuar\gcua\dtoscua`.FRUNC5 FRUNC5_x000d__x000a_"/>
  </connection>
  <connection id="90" name="Conexión7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23ST, FRUNC5.C23AD, FRUNC5.C23PT, FRUNC5.C24ST, FRUNC5.C24AD, FRUNC5.C24PT_x000d__x000a_FROM `c:\anuar\gcua\dtoscua`.FRUNC5 FRUNC5_x000d__x000a_"/>
  </connection>
  <connection id="91" name="Conexión8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40SS, INDU2.C00040SR, INDU2.C00040ST, INDU2.C00040RS, INDU2.C00040RR, INDU2.C00040PT, INDU2.C00041RS, INDU2.C00041RR, INDU2.C00041PT_x000d__x000a_FROM `c:\anuar\gcua\dtoscua`.INDU2 INDU2"/>
  </connection>
  <connection id="92" name="Conexión8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40SS, FRUNC3.C00040SR, FRUNC3.C00040ST, FRUNC3.C00040SP, FRUNC3.C00040RG, FRUNC3.C00040AD, FRUNC3.C00040RS, FRUNC3.C00040RP, FRUNC3.C00040RA, FRUNC3.C00040QT, FRUNC3.C00040QA, FRUNC3.C00040PT_x000d__x000a_FROM `c:\anuar\gcua\dtoscua`.FRUNC3 FRUNC3"/>
  </connection>
  <connection id="93" name="Conexión8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40SS, FRUNC3.C00040SR, FRUNC3.C00040ST, FRUNC3.C00040SP, FRUNC3.C00040RG, FRUNC3.C00040AD, FRUNC3.C00040RS, FRUNC3.C00040RP, FRUNC3.C00040RA, FRUNC3.C00040QT, FRUNC3.C00040QA, FRUNC3.C00040PT_x000d__x000a_FROM `c:\anuar\gcua\dtoscua`.FRUNC3 FRUNC3"/>
  </connection>
  <connection id="94" name="Conexión8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40SS, FRUNC3.C00040SR, FRUNC3.C00040ST, FRUNC3.C00040SP, FRUNC3.C00040RG, FRUNC3.C00040AD, FRUNC3.C00040RS, FRUNC3.C00040RP, FRUNC3.C00040RA, FRUNC3.C00040QT, FRUNC3.C00040QA, FRUNC3.C00040PT_x000d__x000a_FROM `c:\anuar\gcua\dtoscua`.FRUNC3 FRUNC3"/>
  </connection>
  <connection id="95" name="Conexión8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50SS, FRUNC3.C00050SR, FRUNC3.C00050ST, FRUNC3.C00050SP, FRUNC3.C00050RG, FRUNC3.C00050AD, FRUNC3.C00050RS, FRUNC3.C00050RP, FRUNC3.C00050RA, FRUNC3.C00050QT, FRUNC3.C00050QA, FRUNC3.C00050PT_x000d__x000a_FROM `c:\anuar\gcua\dtoscua`.FRUNC3 FRUNC3"/>
  </connection>
  <connection id="96" name="Conexión8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082SS, FRUNC4.C00082SR, FRUNC4.C00082ST, FRUNC4.C00082SP, FRUNC4.C00082RG, FRUNC4.C00082AD, FRUNC4.C00082RS, FRUNC4.C00082RP, FRUNC4.C00082RA, FRUNC4.C00082PT_x000d__x000a_FROM `c:\anuar\gcua\dtoscua`.FRUNC4 FRUNC4"/>
  </connection>
  <connection id="97" name="Conexión8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082SS, FRUNC4.C00082SR, FRUNC4.C00082ST, FRUNC4.C00082SP, FRUNC4.C00082RG, FRUNC4.C00082AD, FRUNC4.C00082RS, FRUNC4.C00082RP, FRUNC4.C00082RA, FRUNC4.C00082QT, FRUNC4.C00082QA, FRUNC4.C00082PT_x000d__x000a_FROM `c:\anuar\gcua\dtoscua`.FRUNC4 FRUNC4"/>
  </connection>
  <connection id="98" name="Conexión8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10SS, FRUNC4.C00110SR, FRUNC4.C00110ST, FRUNC4.C00110SP, FRUNC4.C00110RG, FRUNC4.C00110AD, FRUNC4.C00110RS, FRUNC4.C00110RP, FRUNC4.C00110RA, FRUNC4.C00110QT, FRUNC4.C00110QA, FRUNC4.C00110PT_x000d__x000a_FROM `c:\anuar\gcua\dtoscua`.FRUNC4 FRUNC4"/>
  </connection>
  <connection id="99" name="Conexión8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20SS, FRUNC4.C00120SR, FRUNC4.C00120ST, FRUNC4.C00120SP, FRUNC4.C00120RG, FRUNC4.C00120AD, FRUNC4.C00120RS, FRUNC4.C00120RP, FRUNC4.C00120RA, FRUNC4.C00120QT, FRUNC4.C00120QA, FRUNC4.C00120PT_x000d__x000a_FROM `c:\anuar\gcua\dtoscua`.FRUNC4 FRUNC4"/>
  </connection>
  <connection id="100" name="Conexión8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71SS, FRUNC4.C00171SR, FRUNC4.C00171ST, FRUNC4.C00171SP, FRUNC4.C00171RG, FRUNC4.C00171AD, FRUNC4.C00171RS, FRUNC4.C00171RP, FRUNC4.C00171RA, FRUNC4.C00171QT, FRUNC4.C00171QA, FRUNC4.C00171PT_x000d__x000a_FROM `c:\anuar\gcua\dtoscua`.FRUNC4 FRUNC4"/>
  </connection>
  <connection id="101" name="Conexión8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50SS, FRUNC4.C00150SR, FRUNC4.C00150ST, FRUNC4.C00150SP, FRUNC4.C00150RG, FRUNC4.C00150AD, FRUNC4.C00150RS, FRUNC4.C00150RP, FRUNC4.C00150RA, FRUNC4.C00150QT, FRUNC4.C00150QA, FRUNC4.C00150PT_x000d__x000a_FROM `c:\anuar\gcua\dtoscua`.FRUNC4 FRUNC4"/>
  </connection>
  <connection id="102" name="Conexión9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50SS, INDU2.C00050SR, INDU2.C00050ST, INDU2.C00050RS, INDU2.C00050RR, INDU2.C00050PT, INDU2.C00051RS, INDU2.C00051RR, INDU2.C00051PT_x000d__x000a_FROM `c:\anuar\gcua\dtoscua`.INDU2 INDU2"/>
  </connection>
  <connection id="103" name="Conexión9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60SS, FRUNC4.C00160SR, FRUNC4.C00160ST, FRUNC4.C00160SP, FRUNC4.C00160RG, FRUNC4.C00160AD, FRUNC4.C00160RS, FRUNC4.C00160RP, FRUNC4.C00160RA, FRUNC4.C00160QT, FRUNC4.C00160QA, FRUNC4.C00160PT_x000d__x000a_FROM `c:\anuar\gcua\dtoscua`.FRUNC4 FRUNC4"/>
  </connection>
  <connection id="104" name="Conexión9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72SS, FRUNC4.C00172SR, FRUNC4.C00172ST, FRUNC4.C00172SP, FRUNC4.C00172RG, FRUNC4.C00172AD, FRUNC4.C00172RS, FRUNC4.C00172RP, FRUNC4.C00172RA, FRUNC4.C00172QT, FRUNC4.C00172QA, FRUNC4.C00172PT_x000d__x000a_FROM `c:\anuar\gcua\dtoscua`.FRUNC4 FRUNC4"/>
  </connection>
  <connection id="105" name="Conexión9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72SS, FRUNC4.C00172SR, FRUNC4.C00172ST, FRUNC4.C00172SP, FRUNC4.C00172RG, FRUNC4.C00172AD, FRUNC4.C00172RS, FRUNC4.C00172RP, FRUNC4.C00172RA, FRUNC4.C00172QT, FRUNC4.C00172QA, FRUNC4.C00172PT_x000d__x000a_FROM `c:\anuar\gcua\dtoscua`.FRUNC4 FRUNC4"/>
  </connection>
  <connection id="106" name="Conexión9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00SS, FRUNC4.C00200SR, FRUNC4.C00200ST, FRUNC4.C00200SP, FRUNC4.C00200RG, FRUNC4.C00200AD, FRUNC4.C00200RS, FRUNC4.C00200RP, FRUNC4.C00200RA, FRUNC4.C00200QT, FRUNC4.C00200QA, FRUNC4.C00200PT_x000d__x000a_FROM `c:\anuar\gcua\dtoscua`.FRUNC4 FRUNC4"/>
  </connection>
  <connection id="107" name="Conexión9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10SS, FRUNC4.C00210SR, FRUNC4.C00210ST, FRUNC4.C00210SP, FRUNC4.C00210RG, FRUNC4.C00210AD, FRUNC4.C00210RS, FRUNC4.C00210RP, FRUNC4.C00210RA, FRUNC4.C00210QT, FRUNC4.C00210QA, FRUNC4.C00210PT_x000d__x000a_FROM `c:\anuar\gcua\dtoscua`.FRUNC4 FRUNC4"/>
  </connection>
  <connection id="108" name="Conexión9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20SS, FRUNC4.C00220SR, FRUNC4.C00220ST, FRUNC4.C00220SP, FRUNC4.C00220RG, FRUNC4.C00220AD, FRUNC4.C00220RS, FRUNC4.C00220RP, FRUNC4.C00220RA, FRUNC4.C00220QT, FRUNC4.C00220QA, FRUNC4.C00220PT_x000d__x000a_FROM `c:\anuar\gcua\dtoscua`.FRUNC4 FRUNC4"/>
  </connection>
  <connection id="109" name="Conexión9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14500SS, OLEN3.C14500SR, OLEN3.C14500ST, OLEN3.C14500SP, OLEN3.C14500RG, OLEN3.C14500AD, OLEN3.C14500RS, OLEN3.C14500RR, OLEN3.C14500RA, OLEN3.C14500QT, OLEN3.C14500QA, OLEN3.C14500PT_x000d__x000a_FROM `c:\anuar\gcua\dtoscua`.OLEN3 OLEN3"/>
  </connection>
  <connection id="110" name="Conexión9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14500SS, OLEN3.C14500SR, OLEN3.C14500ST, OLEN3.C14500SP, OLEN3.C14500RG, OLEN3.C14500AD, OLEN3.C14500RS, OLEN3.C14500RR, OLEN3.C14500RA, OLEN3.C14500QT, OLEN3.C14500QA, OLEN3.C14500PT_x000d__x000a_FROM `c:\anuar\gcua\dtoscua`.OLEN3 OLEN3"/>
  </connection>
  <connection id="111" name="Conexión9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90SS, OLEN3.C00090SR, OLEN3.C00090ST, OLEN3.C00090SP, OLEN3.C00090RG, OLEN3.C00090AD, OLEN3.C00090RS, OLEN3.C00090RR, OLEN3.C00090RA, OLEN3.C00090QT, OLEN3.C00090QA, OLEN3.C00090PT_x000d__x000a_FROM `c:\anuar\gcua\dtoscua`.OLEN3 OLEN3"/>
  </connection>
  <connection id="112" name="Conexión9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30SS, OLEN3.C00030SR, OLEN3.C00030ST, OLEN3.C00030SP, OLEN3.C00030RG, OLEN3.C00030AD, OLEN3.C00030RS, OLEN3.C00030RR, OLEN3.C00030RA, OLEN3.C00030QT, OLEN3.C00030QA, OLEN3.C00030PT_x000d__x000a_FROM `c:\anuar\gcua\dtoscua`.OLEN3 OLEN3"/>
  </connection>
</connections>
</file>

<file path=xl/sharedStrings.xml><?xml version="1.0" encoding="utf-8"?>
<sst xmlns="http://schemas.openxmlformats.org/spreadsheetml/2006/main" count="38952" uniqueCount="1552">
  <si>
    <t xml:space="preserve">13.9.12.2. FRUTALES DE FRUTO FRESCO NO CÍTRICOS-HIGUERA: </t>
  </si>
  <si>
    <t>( hectáreas)</t>
  </si>
  <si>
    <t>13.9.13.2. FRUTALES DE FRUTO FRESCO NO CÍTRICOS-CHIRIMOYO:</t>
  </si>
  <si>
    <t xml:space="preserve">13.9.14.2. . FRUTALES DE FRUTO FRESCO NO CÍTRICOS-GRANADO: </t>
  </si>
  <si>
    <t xml:space="preserve">13.9.15.2. FRUTALES DE FRUTO FRESCO NO CÍTRICOS-AGUACATE: </t>
  </si>
  <si>
    <t>( miles de toneladas)</t>
  </si>
  <si>
    <t xml:space="preserve">13.9.16.2. FRUTALES DE FRUTO FRESCO NO CÍTRICOS-PLATANERA: </t>
  </si>
  <si>
    <t>Malaga</t>
  </si>
  <si>
    <t xml:space="preserve">13.9.17.2. FRUTALES DE FRUTO FRESCO NO CÍTRICOS-KIWI: </t>
  </si>
  <si>
    <t>13.9.18.2. FRUTALES DE FRUTO FRESCO NO CÍTRICOS-PALMERA DATILERA :</t>
  </si>
  <si>
    <t>13.9.19.1. FRUTALES DE FRUTO FRESCO NO CÍTRICOS-CHUMBERA:</t>
  </si>
  <si>
    <t>FRUTALES NO CITRICOS</t>
  </si>
  <si>
    <t xml:space="preserve">13.9.20.1. FRUTALES DE FRUTO FRESCO NO CÍTRICOS-FRAMBUESO:  </t>
  </si>
  <si>
    <t>Producción (con cáscara) (toneladas)</t>
  </si>
  <si>
    <t>13.10.3.1. FRUTALES DE FRUTO SECO-NOGAL: Serie histórica</t>
  </si>
  <si>
    <t xml:space="preserve">13.10.5.1. FRUTALES DE FRUTO SECO-PISTACHO: </t>
  </si>
  <si>
    <t>Análisis provincial de superficie,  rendimiento y producción, 2012</t>
  </si>
  <si>
    <t>Cultivo</t>
  </si>
  <si>
    <t>en el</t>
  </si>
  <si>
    <t>nuevas</t>
  </si>
  <si>
    <t>año</t>
  </si>
  <si>
    <t>VIÑEDO DE UVA DE MESA</t>
  </si>
  <si>
    <t xml:space="preserve">   En cultivo único</t>
  </si>
  <si>
    <t xml:space="preserve">   En cultivo asociado</t>
  </si>
  <si>
    <t xml:space="preserve">   TOTAL</t>
  </si>
  <si>
    <t>VIÑEDO DE UVA PARA VINIFICACIÓN</t>
  </si>
  <si>
    <t>VIÑEDO DE UVA PARA PASIFICACIÓN</t>
  </si>
  <si>
    <t>VIVEROS DE VIÑEDO</t>
  </si>
  <si>
    <t>TOTAL VIÑEDO</t>
  </si>
  <si>
    <t>Reglamento (CE) 479/2008 del Consejo por el que se establece la OCM vitivinícola.</t>
  </si>
  <si>
    <t>R.D. 1303/2009 de 31 de julio, sobre declaraciones obligatorias en el sector vitivinícola.</t>
  </si>
  <si>
    <t>Rendimiento de la superficie</t>
  </si>
  <si>
    <t>en producción (kg/ha)</t>
  </si>
  <si>
    <t>Para consumo</t>
  </si>
  <si>
    <t>pasas</t>
  </si>
  <si>
    <t>vino y mosto</t>
  </si>
  <si>
    <t>Producción (hectolitros)</t>
  </si>
  <si>
    <t>Tipos de vino</t>
  </si>
  <si>
    <t>Blancos</t>
  </si>
  <si>
    <t>Tintos</t>
  </si>
  <si>
    <t>y rosados</t>
  </si>
  <si>
    <t>VINOS DOP (1)</t>
  </si>
  <si>
    <t xml:space="preserve">   Espumosos</t>
  </si>
  <si>
    <t xml:space="preserve">   De licor</t>
  </si>
  <si>
    <t xml:space="preserve">   Los demás vinos DOP</t>
  </si>
  <si>
    <t>VINOS  IGP (1)</t>
  </si>
  <si>
    <t xml:space="preserve">   De licor </t>
  </si>
  <si>
    <t xml:space="preserve">   Espumosos, de aguja </t>
  </si>
  <si>
    <t xml:space="preserve">    y gasificados</t>
  </si>
  <si>
    <t xml:space="preserve">   Aromatizados</t>
  </si>
  <si>
    <t xml:space="preserve">   Para vinagrería</t>
  </si>
  <si>
    <t xml:space="preserve">  Los demas vinos </t>
  </si>
  <si>
    <t xml:space="preserve">  TOTAL</t>
  </si>
  <si>
    <t xml:space="preserve">TOTAL VINO </t>
  </si>
  <si>
    <t xml:space="preserve"> (1) Se incluyen los vinos producidos en zonas D.O.P. e I.G.P. que se prevé serán calificados como tal.</t>
  </si>
  <si>
    <t>Productos</t>
  </si>
  <si>
    <t>MOSTO (HECTOLITROS)</t>
  </si>
  <si>
    <t xml:space="preserve">   Zumo de uva</t>
  </si>
  <si>
    <t xml:space="preserve">   Mosto conservado</t>
  </si>
  <si>
    <t xml:space="preserve">   Mosto concentrado</t>
  </si>
  <si>
    <t xml:space="preserve">   Mosto concentrado rectificado</t>
  </si>
  <si>
    <t>UVAS PASAS (TONELADAS)</t>
  </si>
  <si>
    <t>Viñedo</t>
  </si>
  <si>
    <t>Viñedo de</t>
  </si>
  <si>
    <t>Viveros</t>
  </si>
  <si>
    <t>de uva</t>
  </si>
  <si>
    <t>uva para</t>
  </si>
  <si>
    <t>de mesa</t>
  </si>
  <si>
    <t>vinificación</t>
  </si>
  <si>
    <t>pasificación</t>
  </si>
  <si>
    <t>viñedo</t>
  </si>
  <si>
    <t>13.11.1.6. VIÑEDO: Serie histórica de superficie, rendimiento, producción y destino de la producción</t>
  </si>
  <si>
    <t>Viñedo de uva de mesa</t>
  </si>
  <si>
    <t>Superficie (miles de ha)</t>
  </si>
  <si>
    <t>Producción de uva (miles de t)</t>
  </si>
  <si>
    <t>Producción total</t>
  </si>
  <si>
    <t>Destino de la producción (miles de toneladas)</t>
  </si>
  <si>
    <t>consumo en fresco</t>
  </si>
  <si>
    <t>Provincias y comunidades autónomas</t>
  </si>
  <si>
    <t>Uva de mesa en cultivo único</t>
  </si>
  <si>
    <t>Uva de mesa en cultivo asociado</t>
  </si>
  <si>
    <t>Superficie total en</t>
  </si>
  <si>
    <t>Producción                      (toneladas)</t>
  </si>
  <si>
    <t>Cultivo único</t>
  </si>
  <si>
    <t>Cultivo asociado</t>
  </si>
  <si>
    <t xml:space="preserve">  DE MURCIA</t>
  </si>
  <si>
    <t>Rendimiento de la superficie en producción (kg/ha)</t>
  </si>
  <si>
    <t xml:space="preserve">de uva </t>
  </si>
  <si>
    <t>Rendimiento de la superficie en producción (Kg/ha)</t>
  </si>
  <si>
    <t xml:space="preserve">13.11.6.1. VIÑEDO-UVA: Serie histórica de la producción </t>
  </si>
  <si>
    <t xml:space="preserve">destinada a consumo en fresco, precio, valor </t>
  </si>
  <si>
    <t>Producción de</t>
  </si>
  <si>
    <t>uva para consumo</t>
  </si>
  <si>
    <t>13.11.6.2. VIÑEDO-UVA: Serie histórica de producción destinada a transformación</t>
  </si>
  <si>
    <t>Producción de uva para transformación</t>
  </si>
  <si>
    <t>Vino</t>
  </si>
  <si>
    <t>Mosto para</t>
  </si>
  <si>
    <t>Uvas pasas</t>
  </si>
  <si>
    <t>uvas pasas</t>
  </si>
  <si>
    <t>(miles de hectolitros)</t>
  </si>
  <si>
    <t>Para pasas</t>
  </si>
  <si>
    <t>Para vino y mosto</t>
  </si>
  <si>
    <t>Total vino</t>
  </si>
  <si>
    <t>2009 (2)</t>
  </si>
  <si>
    <t>2010(3)</t>
  </si>
  <si>
    <t>2011 (3)</t>
  </si>
  <si>
    <t>(1) Vino procedente de la cosecha de uva del año indicado.</t>
  </si>
  <si>
    <t>(2) Incluye vinos D.O.P., I.G.P y Otros Vinos (incluye los varietales).</t>
  </si>
  <si>
    <t xml:space="preserve">(3) Incluye vinos D.O.P., I.G.P., Vinos varietales, Otros Vinos. </t>
  </si>
  <si>
    <t xml:space="preserve">Vino total </t>
  </si>
  <si>
    <t>Vino DOP</t>
  </si>
  <si>
    <t>Vino IGP</t>
  </si>
  <si>
    <t>Vinos Varietales</t>
  </si>
  <si>
    <t>Otros Vinos</t>
  </si>
  <si>
    <t>Tintos y</t>
  </si>
  <si>
    <t>rosados</t>
  </si>
  <si>
    <t>Vino total</t>
  </si>
  <si>
    <t>Vinos</t>
  </si>
  <si>
    <t>Los demás vinos DOP</t>
  </si>
  <si>
    <t>espumosos</t>
  </si>
  <si>
    <t>de licor</t>
  </si>
  <si>
    <t>total</t>
  </si>
  <si>
    <t xml:space="preserve">Nota.- La producción aquí reseñada es la del vino que, al cosechar la uva, se prevé será clasificado como D.O.P., por lo que no coincide con el total de la producción del </t>
  </si>
  <si>
    <t xml:space="preserve"> cuadro de vino DOP comercializado en la campaña.</t>
  </si>
  <si>
    <t xml:space="preserve">Nota.- La producción aquí reseñada es la del vino que, al cosechar la uva, se prevé será </t>
  </si>
  <si>
    <t xml:space="preserve">clasificado como IGP, por lo que no coincide con el total de la producción del cuadro de </t>
  </si>
  <si>
    <t>vino IGP comercializado en la campaña.</t>
  </si>
  <si>
    <t>Espumosos</t>
  </si>
  <si>
    <t>de aguja y</t>
  </si>
  <si>
    <t>De licor</t>
  </si>
  <si>
    <t>Aroma-</t>
  </si>
  <si>
    <t>Otros vinos</t>
  </si>
  <si>
    <t>gasificados</t>
  </si>
  <si>
    <t>tizados</t>
  </si>
  <si>
    <t>vinagrería</t>
  </si>
  <si>
    <t>13.11.7.7. VIÑEDO: Vinos de calidad producidos en regiones determinadas (D.O.P.)(1)</t>
  </si>
  <si>
    <t>Superficie inscrita</t>
  </si>
  <si>
    <t>Número de vinicultores</t>
  </si>
  <si>
    <t xml:space="preserve">Niveles de </t>
  </si>
  <si>
    <t>Comunidades Autónomas donde se presenta la denominación</t>
  </si>
  <si>
    <t>D.O.P.s</t>
  </si>
  <si>
    <t>a final de campaña</t>
  </si>
  <si>
    <t>protección</t>
  </si>
  <si>
    <t>Abona</t>
  </si>
  <si>
    <t xml:space="preserve">D.O. </t>
  </si>
  <si>
    <t>Islas Canarias</t>
  </si>
  <si>
    <t>Cataluña</t>
  </si>
  <si>
    <t>Comunidad Valeciana</t>
  </si>
  <si>
    <t>Almansa</t>
  </si>
  <si>
    <t>Castilla- La Mancha</t>
  </si>
  <si>
    <t>Arlanza</t>
  </si>
  <si>
    <t>Castilla  y León</t>
  </si>
  <si>
    <t xml:space="preserve">Arribes </t>
  </si>
  <si>
    <t>Castilla y León</t>
  </si>
  <si>
    <t>−</t>
  </si>
  <si>
    <t>V.P.</t>
  </si>
  <si>
    <t>Aragón</t>
  </si>
  <si>
    <t>Bierzo</t>
  </si>
  <si>
    <t>Binissalem</t>
  </si>
  <si>
    <t>Islas Baleares</t>
  </si>
  <si>
    <t>Bullas</t>
  </si>
  <si>
    <t>Murcia</t>
  </si>
  <si>
    <t>Calatayud</t>
  </si>
  <si>
    <t>Calzadilla</t>
  </si>
  <si>
    <t>Castillla- La Mancha</t>
  </si>
  <si>
    <t>Campo de Borja</t>
  </si>
  <si>
    <t>Campo  de la Guardia</t>
  </si>
  <si>
    <t>Cangas</t>
  </si>
  <si>
    <t>D.O.</t>
  </si>
  <si>
    <t>Principado de Asturias</t>
  </si>
  <si>
    <t>Cariñena</t>
  </si>
  <si>
    <t>V.C.</t>
  </si>
  <si>
    <t>Casa del Blanco</t>
  </si>
  <si>
    <t>Cava</t>
  </si>
  <si>
    <t>Aragón, Cataluña, Extremadura, Navarra, Pais Vasco , La Rioja y C. Valenciana</t>
  </si>
  <si>
    <t>Chacoli de Álava</t>
  </si>
  <si>
    <t>País Vasco</t>
  </si>
  <si>
    <t>Chacoli de Bizkaia</t>
  </si>
  <si>
    <t>Chacoli de Getaria</t>
  </si>
  <si>
    <t>Cigales</t>
  </si>
  <si>
    <t>Conca de Barberá</t>
  </si>
  <si>
    <t>Condado de Huelva</t>
  </si>
  <si>
    <t>Andalucía</t>
  </si>
  <si>
    <t>Coster de Segre</t>
  </si>
  <si>
    <t>Dehesa de Carrizal</t>
  </si>
  <si>
    <t>Madrid</t>
  </si>
  <si>
    <t>Dominio de Valdepusa</t>
  </si>
  <si>
    <t>Castila - La Mancha</t>
  </si>
  <si>
    <t>El Hierro</t>
  </si>
  <si>
    <t>El Terrerazo</t>
  </si>
  <si>
    <t>C. Valenciana</t>
  </si>
  <si>
    <t>Empordá</t>
  </si>
  <si>
    <t>Finca Élez</t>
  </si>
  <si>
    <t>Gran Canaria</t>
  </si>
  <si>
    <t>Guijoso</t>
  </si>
  <si>
    <t xml:space="preserve">V.C. </t>
  </si>
  <si>
    <t>Jerez - Xéres - Sherry</t>
  </si>
  <si>
    <t>Jumilla</t>
  </si>
  <si>
    <t>Castilla-La Mancha, Murcia,</t>
  </si>
  <si>
    <t>La Gomera</t>
  </si>
  <si>
    <t>La Mancha</t>
  </si>
  <si>
    <t>La Palma</t>
  </si>
  <si>
    <t>Lanzarote</t>
  </si>
  <si>
    <t>Lebrija</t>
  </si>
  <si>
    <t>Los Balagueses</t>
  </si>
  <si>
    <t xml:space="preserve">Málaga </t>
  </si>
  <si>
    <t>Manchuela</t>
  </si>
  <si>
    <t>Manzanilla S.B.</t>
  </si>
  <si>
    <t>Méntrida</t>
  </si>
  <si>
    <t>Mondéjar</t>
  </si>
  <si>
    <t>Monterrei</t>
  </si>
  <si>
    <t>Galicia</t>
  </si>
  <si>
    <t>Montilla Moriles</t>
  </si>
  <si>
    <t>Montsant</t>
  </si>
  <si>
    <t>Navarra</t>
  </si>
  <si>
    <t>Pago de Arizano</t>
  </si>
  <si>
    <t>Pago de Otazú</t>
  </si>
  <si>
    <t>Pago Florentino</t>
  </si>
  <si>
    <t>Penedés</t>
  </si>
  <si>
    <t>Pla de Bages</t>
  </si>
  <si>
    <t>Pla i Llevant</t>
  </si>
  <si>
    <t>Prado de Irache</t>
  </si>
  <si>
    <t>Priorat</t>
  </si>
  <si>
    <t>D.O.Ca</t>
  </si>
  <si>
    <t>Rias Baixas</t>
  </si>
  <si>
    <t>Riberia Sacra</t>
  </si>
  <si>
    <t>Ribeiro</t>
  </si>
  <si>
    <t>Ribera del Duero</t>
  </si>
  <si>
    <t>Ribera del Guadiana</t>
  </si>
  <si>
    <t>Extremadura</t>
  </si>
  <si>
    <t>Ribera del Júcar</t>
  </si>
  <si>
    <t>Rioja</t>
  </si>
  <si>
    <t>D,O.Ca</t>
  </si>
  <si>
    <t>La Rioja, Navarra, País Vasco.</t>
  </si>
  <si>
    <t>Rueda</t>
  </si>
  <si>
    <t>Sierra de Salamanca</t>
  </si>
  <si>
    <t>Sierras de Malaga</t>
  </si>
  <si>
    <t>Somantano</t>
  </si>
  <si>
    <t>Tacaronte-Acentejo</t>
  </si>
  <si>
    <t>Terra Alta</t>
  </si>
  <si>
    <t>Tierra de León</t>
  </si>
  <si>
    <t>Tierra del Vino de Zamora</t>
  </si>
  <si>
    <t>Toro</t>
  </si>
  <si>
    <t>Uclés</t>
  </si>
  <si>
    <t>Utiel-Requena</t>
  </si>
  <si>
    <t>Valdeorras</t>
  </si>
  <si>
    <t>Valdepeñas</t>
  </si>
  <si>
    <t>Valle de Güímar</t>
  </si>
  <si>
    <t>Valle de la Orotava</t>
  </si>
  <si>
    <t>Valles de Benavente</t>
  </si>
  <si>
    <t>Valtiendas</t>
  </si>
  <si>
    <t>Vinos de Madrid</t>
  </si>
  <si>
    <t>Ycoden-Daute-Isora</t>
  </si>
  <si>
    <t>Yecla</t>
  </si>
  <si>
    <t xml:space="preserve">  </t>
  </si>
  <si>
    <t>Denominaciones de Origen de vinos de España  y la Denominación "Cava".</t>
  </si>
  <si>
    <t>http://www.magrama.gob.es/es/alimentacion/temas/calidad-agroalimentaria/calidad-diferenciada/dop/htm/cifrasydatos.aspx</t>
  </si>
  <si>
    <t>GR.13.11.7.7. GRÁFICOS DE VINOS DE CALIDAD PRODUCIDOS EN REGIONES DETERMINADAS (D.O.P.)(1)</t>
  </si>
  <si>
    <t>13.11.7.8. VIÑEDO: Serie histórica de producción de mosto no dedicado a fermentación y uvas pasas</t>
  </si>
  <si>
    <t>Mosto no dedicado a fermentación (hectolitros)</t>
  </si>
  <si>
    <t>Uvas</t>
  </si>
  <si>
    <t>Zumo de</t>
  </si>
  <si>
    <t>Mosto</t>
  </si>
  <si>
    <t>Mosto concentrado</t>
  </si>
  <si>
    <t>uva</t>
  </si>
  <si>
    <t>conservado</t>
  </si>
  <si>
    <t>concentrado</t>
  </si>
  <si>
    <t>rectificado</t>
  </si>
  <si>
    <t>Olivar de aceituna de mesa</t>
  </si>
  <si>
    <t>Olivar de aceituna de almazara</t>
  </si>
  <si>
    <t xml:space="preserve">  Olivar total</t>
  </si>
  <si>
    <t>De la superficie en producción</t>
  </si>
  <si>
    <t>total de aceituna</t>
  </si>
  <si>
    <t>Aceituna</t>
  </si>
  <si>
    <t>para aderezo (destino mesa)</t>
  </si>
  <si>
    <t>para almazara   (destino aceite)</t>
  </si>
  <si>
    <t>Cantidad</t>
  </si>
  <si>
    <t xml:space="preserve">   Aceituna aderezada (toneladas)</t>
  </si>
  <si>
    <t xml:space="preserve">   Aceite de oliva virgen (toneladas)</t>
  </si>
  <si>
    <t xml:space="preserve">   Aceite de orujo (toneladas)</t>
  </si>
  <si>
    <t xml:space="preserve">   Orujo sin desgrasar (toneladas)</t>
  </si>
  <si>
    <t xml:space="preserve">   Turbios (hectolitros)</t>
  </si>
  <si>
    <t>Producción según clases de acidez</t>
  </si>
  <si>
    <t xml:space="preserve">   Extra</t>
  </si>
  <si>
    <t xml:space="preserve">   Virgen</t>
  </si>
  <si>
    <t xml:space="preserve">   Lampante</t>
  </si>
  <si>
    <t xml:space="preserve">     Total</t>
  </si>
  <si>
    <t>Nota: Los aceites de oliva virgen se clasifican de acuerdo a las designaciones y definiciones establecidas en el Anexo I del Reglamento CE 865/2004</t>
  </si>
  <si>
    <t xml:space="preserve">           </t>
  </si>
  <si>
    <t>13.12.1.5. OLIVAR: Serie histórica de superficie, rendimiento y producción</t>
  </si>
  <si>
    <t xml:space="preserve">de </t>
  </si>
  <si>
    <t>aceituna</t>
  </si>
  <si>
    <t>13.12.1.6. OLIVAR: Serie histórica del destino de producción de aceituna</t>
  </si>
  <si>
    <t>de aceituna</t>
  </si>
  <si>
    <t>para aderezo</t>
  </si>
  <si>
    <t>para almazara</t>
  </si>
  <si>
    <t>SUPERFICIES Y PRODUCCIONES AGRÍCOLAS</t>
  </si>
  <si>
    <t>(1) Incluyendo aceitunas de almazara con destino mesa</t>
  </si>
  <si>
    <t>13.12.2.1. OLIVAR-ACEITUNA: Serie histórica de aceituna para aderezo,</t>
  </si>
  <si>
    <t>precio, valor, producto obtenido y comercio exterior</t>
  </si>
  <si>
    <t xml:space="preserve">para </t>
  </si>
  <si>
    <t>aderezada</t>
  </si>
  <si>
    <t>aderezo</t>
  </si>
  <si>
    <t>obtenida (mesa)</t>
  </si>
  <si>
    <t>Aceituna total</t>
  </si>
  <si>
    <t xml:space="preserve">Aceituna para aderezo </t>
  </si>
  <si>
    <t>Aceituna para almazara</t>
  </si>
  <si>
    <t>(destino mesa)</t>
  </si>
  <si>
    <t>(destino aceite)</t>
  </si>
  <si>
    <t>Aceite de oliva</t>
  </si>
  <si>
    <t>Orujo sin</t>
  </si>
  <si>
    <t>Turbios (hectolitros)</t>
  </si>
  <si>
    <t>virgen</t>
  </si>
  <si>
    <t>de orujo</t>
  </si>
  <si>
    <t>desgrasar</t>
  </si>
  <si>
    <t>13.12.2.4. OLIVAR-ACEITUNA: Serie histórica de la aceituna para almazara, productos obtenidos</t>
  </si>
  <si>
    <t>para almazara (1)</t>
  </si>
  <si>
    <t>Orujos sin desgrasar</t>
  </si>
  <si>
    <t>Aceite de orujo</t>
  </si>
  <si>
    <t>Turbios</t>
  </si>
  <si>
    <t>(1) Incluye aceituna de mesa con destino almazara, y almazara para aceite</t>
  </si>
  <si>
    <t xml:space="preserve">13.12.3.1. OLIVAR-ACEITUNA: </t>
  </si>
  <si>
    <t>Serie histórica de los precios de aceite de oliva virgen.</t>
  </si>
  <si>
    <t>Aceite de oliva virgen</t>
  </si>
  <si>
    <t>precios percibidos por los agricultores (euros/100kg)</t>
  </si>
  <si>
    <t>Extra</t>
  </si>
  <si>
    <t>Fino</t>
  </si>
  <si>
    <t>Corriente</t>
  </si>
  <si>
    <t>hasta 0,5º</t>
  </si>
  <si>
    <t>de 0,5 a 1º</t>
  </si>
  <si>
    <t>de 1 a 1,5º</t>
  </si>
  <si>
    <t>de 1,5 a 3º</t>
  </si>
  <si>
    <t>Extra hasta 1º</t>
  </si>
  <si>
    <t>Fino de 1 a 2º</t>
  </si>
  <si>
    <t>Corriente de 2,1 a 3,3º</t>
  </si>
  <si>
    <t>Hasta 0,8º</t>
  </si>
  <si>
    <t>De 0,8 a 2º</t>
  </si>
  <si>
    <t>De más de 2º</t>
  </si>
  <si>
    <t xml:space="preserve">13.12.3.2. OLIVAR-ACEITE DE OLIVA VIRGEN: </t>
  </si>
  <si>
    <t>Virgen</t>
  </si>
  <si>
    <t>Lampante</t>
  </si>
  <si>
    <t>Arranques en el año (hectáreas)</t>
  </si>
  <si>
    <t>Plantaciones en el año (hectáreas)</t>
  </si>
  <si>
    <t xml:space="preserve">  Algarrobo</t>
  </si>
  <si>
    <t xml:space="preserve">  Alcaparra</t>
  </si>
  <si>
    <t xml:space="preserve">  Agave y pita</t>
  </si>
  <si>
    <t xml:space="preserve">  Caña vulgar</t>
  </si>
  <si>
    <t xml:space="preserve">  Mimbrera</t>
  </si>
  <si>
    <t xml:space="preserve">  Cafeto</t>
  </si>
  <si>
    <t xml:space="preserve">  Otros</t>
  </si>
  <si>
    <t>Pérdidas y</t>
  </si>
  <si>
    <t>Para transformación</t>
  </si>
  <si>
    <t>alimentación</t>
  </si>
  <si>
    <t>consumo</t>
  </si>
  <si>
    <t xml:space="preserve">  TOTAL OTROS CULTIVOS LEÑOSOS</t>
  </si>
  <si>
    <t>13.13.2.1. OTROS CULTIVOS LEÑOSOS- ALGARROBO:</t>
  </si>
  <si>
    <t xml:space="preserve">  Serie histórica de superficie, árboles diseminados, rendimiento, producción, precio y valor</t>
  </si>
  <si>
    <t xml:space="preserve">13.13.3.1. OTROS CULTIVOS LEÑOSOS-ALCAPARRA: </t>
  </si>
  <si>
    <t>Serie histórica de superficie, árboles diseminados,  rendimiento, producción, precio y valor</t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</si>
  <si>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equivalente con cáscara, siendo el coeficiente de conversión de almendra pelada a con cáscara 3,30.</t>
    </r>
  </si>
  <si>
    <r>
      <t>(1)</t>
    </r>
    <r>
      <rPr>
        <sz val="10"/>
        <rFont val="Arial"/>
        <family val="2"/>
      </rPr>
      <t xml:space="preserve"> En equivalente con cáscara, siendo el coeficiente de conversión de avellana pelada a con cáscara 2,03.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</si>
  <si>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equivalente con cáscara, siendo el coeficiente de conversión de nuez pelada a con cáscara 3,30.</t>
    </r>
  </si>
  <si>
    <r>
      <t xml:space="preserve">Viñedo de uva para transformación </t>
    </r>
    <r>
      <rPr>
        <vertAlign val="superscript"/>
        <sz val="10"/>
        <rFont val="Arial"/>
        <family val="2"/>
      </rPr>
      <t>(1)</t>
    </r>
  </si>
  <si>
    <r>
      <t>(1)</t>
    </r>
    <r>
      <rPr>
        <sz val="10"/>
        <rFont val="Arial"/>
        <family val="2"/>
      </rPr>
      <t xml:space="preserve"> Incluye viñedo de uva para pasificación y viñedo de uva para obtención de mosto o vino.</t>
    </r>
  </si>
  <si>
    <r>
      <t>mosto y vino</t>
    </r>
    <r>
      <rPr>
        <vertAlign val="superscript"/>
        <sz val="10"/>
        <rFont val="Arial"/>
        <family val="2"/>
      </rPr>
      <t>(2)</t>
    </r>
  </si>
  <si>
    <r>
      <t>(2)</t>
    </r>
    <r>
      <rPr>
        <sz val="10"/>
        <rFont val="Arial"/>
        <family val="2"/>
      </rPr>
      <t xml:space="preserve"> Hasta 1991 se refiere al total de uva para transformación.</t>
    </r>
  </si>
  <si>
    <r>
      <t xml:space="preserve">consumo </t>
    </r>
    <r>
      <rPr>
        <vertAlign val="superscript"/>
        <sz val="10"/>
        <rFont val="Arial"/>
        <family val="2"/>
      </rPr>
      <t>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</si>
  <si>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equivalente de mosto natural.</t>
    </r>
  </si>
  <si>
    <r>
      <t>(1)</t>
    </r>
    <r>
      <rPr>
        <sz val="10"/>
        <rFont val="Arial"/>
        <family val="2"/>
      </rPr>
      <t xml:space="preserve"> Vinos sin DOP ni IGP. Incluyen los vinos varietales</t>
    </r>
  </si>
  <si>
    <r>
      <t>(D.O.P)</t>
    </r>
    <r>
      <rPr>
        <vertAlign val="superscript"/>
        <sz val="10"/>
        <rFont val="Arial"/>
        <family val="2"/>
      </rPr>
      <t>2</t>
    </r>
  </si>
  <si>
    <r>
      <t xml:space="preserve">    TOTAL</t>
    </r>
    <r>
      <rPr>
        <vertAlign val="superscript"/>
        <sz val="10"/>
        <rFont val="Arial"/>
        <family val="2"/>
      </rPr>
      <t>(**)</t>
    </r>
  </si>
  <si>
    <r>
      <t xml:space="preserve"> </t>
    </r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 xml:space="preserve">Vinos de calidad producidos en regiones determinadas, que engloba todas las </t>
    </r>
  </si>
  <si>
    <r>
      <t>(2)</t>
    </r>
    <r>
      <rPr>
        <sz val="10"/>
        <rFont val="Arial"/>
        <family val="2"/>
      </rPr>
      <t xml:space="preserve"> DO:Denominación de Origen; DOCa:Denominación de Origen Calificada; VC:Vino de Calidad; VP:Vino de Pago.</t>
    </r>
  </si>
  <si>
    <r>
      <t xml:space="preserve">(*) </t>
    </r>
    <r>
      <rPr>
        <sz val="10"/>
        <rFont val="Arial"/>
        <family val="2"/>
      </rPr>
      <t>No se han recibido datos de la Comunidad Autonóma</t>
    </r>
  </si>
  <si>
    <r>
      <t>(**)</t>
    </r>
    <r>
      <rPr>
        <sz val="10"/>
        <rFont val="Arial"/>
        <family val="2"/>
      </rPr>
      <t xml:space="preserve"> En los totales no se han sumado las cifras de Cataluña y Cava, para evitar duplicidades.</t>
    </r>
  </si>
  <si>
    <t>SUPERFICIES Y PRODUCCIONES DE CULTIVOS</t>
  </si>
  <si>
    <t>13.1.1.1.  CEREALES GRANO: Serie histórica de superficie, producción y valor</t>
  </si>
  <si>
    <t xml:space="preserve"> </t>
  </si>
  <si>
    <t>Años</t>
  </si>
  <si>
    <t>Superficie</t>
  </si>
  <si>
    <t>Producción</t>
  </si>
  <si>
    <t>Valor</t>
  </si>
  <si>
    <t>(miles de hectáreas)</t>
  </si>
  <si>
    <t>(miles de toneladas)</t>
  </si>
  <si>
    <t>(miles de euros)</t>
  </si>
  <si>
    <t>SUPERFICIES Y PRODUCCIONES DE CULTIVO</t>
  </si>
  <si>
    <t>Rendimiento</t>
  </si>
  <si>
    <t>Producción (toneladas)</t>
  </si>
  <si>
    <t>Cultivos</t>
  </si>
  <si>
    <t>(hectáreas)</t>
  </si>
  <si>
    <t>(kg/ha)</t>
  </si>
  <si>
    <t>Grano</t>
  </si>
  <si>
    <t>Paja</t>
  </si>
  <si>
    <t>Secano</t>
  </si>
  <si>
    <t>Regadío</t>
  </si>
  <si>
    <t>Total</t>
  </si>
  <si>
    <t>cosechada</t>
  </si>
  <si>
    <t>CEREALES DE INVIERNO</t>
  </si>
  <si>
    <t xml:space="preserve">  Trigo duro</t>
  </si>
  <si>
    <t>–</t>
  </si>
  <si>
    <t xml:space="preserve">  Trigo semiduro y blando</t>
  </si>
  <si>
    <t xml:space="preserve">  TRIGO TOTAL</t>
  </si>
  <si>
    <t xml:space="preserve">  Cebada de 6 carreras</t>
  </si>
  <si>
    <t xml:space="preserve">  Cebada de 2 carreras</t>
  </si>
  <si>
    <t xml:space="preserve">  CEBADA TOTAL</t>
  </si>
  <si>
    <t xml:space="preserve">  AVENA</t>
  </si>
  <si>
    <t xml:space="preserve">  CENTENO</t>
  </si>
  <si>
    <t xml:space="preserve">  ESCAÑA</t>
  </si>
  <si>
    <t xml:space="preserve">  TRITICALE</t>
  </si>
  <si>
    <t xml:space="preserve">  TRANQUILLÓN</t>
  </si>
  <si>
    <t xml:space="preserve">  (mezcla de trigo y centeno)</t>
  </si>
  <si>
    <t xml:space="preserve">  OTRAS MEZCLAS DE CEREALES</t>
  </si>
  <si>
    <t xml:space="preserve">  DE INVIERNO</t>
  </si>
  <si>
    <t>CEREALES DE PRIMAVERA</t>
  </si>
  <si>
    <t xml:space="preserve">  ARROZ (CÁSCARA)</t>
  </si>
  <si>
    <t xml:space="preserve">  Maíz híbrido</t>
  </si>
  <si>
    <t xml:space="preserve">  Otros maíces</t>
  </si>
  <si>
    <t xml:space="preserve">  MAÍZ TOTAL</t>
  </si>
  <si>
    <t xml:space="preserve">  SORGO</t>
  </si>
  <si>
    <t xml:space="preserve">  MIJO</t>
  </si>
  <si>
    <t xml:space="preserve">  PANIZO</t>
  </si>
  <si>
    <t xml:space="preserve">  ALFORFÓN O TRIGO SARRACENO</t>
  </si>
  <si>
    <t xml:space="preserve">  ALPISTE</t>
  </si>
  <si>
    <t>OTROS CEREALES</t>
  </si>
  <si>
    <t>TOTAL CEREALES</t>
  </si>
  <si>
    <t>Destino de la producción en explotaciones productoras</t>
  </si>
  <si>
    <t>Total semilla utilizada</t>
  </si>
  <si>
    <t>Reserva para consumo propio</t>
  </si>
  <si>
    <t>Ventas</t>
  </si>
  <si>
    <t>Semilla</t>
  </si>
  <si>
    <t>Pienso</t>
  </si>
  <si>
    <t>Alimentación</t>
  </si>
  <si>
    <t>fuera de la</t>
  </si>
  <si>
    <t>humana</t>
  </si>
  <si>
    <t>explotación</t>
  </si>
  <si>
    <t xml:space="preserve">  Trigo total</t>
  </si>
  <si>
    <t xml:space="preserve">  Cebada total</t>
  </si>
  <si>
    <t xml:space="preserve">  Avena</t>
  </si>
  <si>
    <t xml:space="preserve">  Centeno</t>
  </si>
  <si>
    <t xml:space="preserve">  Escaña</t>
  </si>
  <si>
    <t xml:space="preserve">  Triticale</t>
  </si>
  <si>
    <t xml:space="preserve">  Tranquillón</t>
  </si>
  <si>
    <t xml:space="preserve">  Otras mezclas de cereales de invierno</t>
  </si>
  <si>
    <t xml:space="preserve">  Arroz (cáscara)</t>
  </si>
  <si>
    <t xml:space="preserve">  Maíz total</t>
  </si>
  <si>
    <t xml:space="preserve">  Sorgo</t>
  </si>
  <si>
    <t xml:space="preserve">  Mijo</t>
  </si>
  <si>
    <t xml:space="preserve">  Alforfón o trigo sarraceno</t>
  </si>
  <si>
    <t xml:space="preserve">  Alpiste</t>
  </si>
  <si>
    <t>13.1.1.4. CEREALES GRANO: Destino de la producción de grano,</t>
  </si>
  <si>
    <t>Bio-combustible</t>
  </si>
  <si>
    <t>TOTAL CEREALES DE INVIERNO</t>
  </si>
  <si>
    <t xml:space="preserve">  Panizo</t>
  </si>
  <si>
    <t>TOTAL CEREALES DE PRIMAVERA</t>
  </si>
  <si>
    <t>13.1.1.5. CEREALES GRANO: Análisis provincial: Destino de la producción: grano, bio-combustible y paja cosechada</t>
  </si>
  <si>
    <t>Provincias y Comunidades Autónomas</t>
  </si>
  <si>
    <t>Cereales de invierno</t>
  </si>
  <si>
    <t>Cereales de primavera</t>
  </si>
  <si>
    <t>Otros cereales</t>
  </si>
  <si>
    <t>A Coruña</t>
  </si>
  <si>
    <t>Lugo</t>
  </si>
  <si>
    <t>Ourense</t>
  </si>
  <si>
    <t>Pontevedra</t>
  </si>
  <si>
    <t xml:space="preserve"> GALICIA</t>
  </si>
  <si>
    <t xml:space="preserve"> P. DE ASTURIAS</t>
  </si>
  <si>
    <t xml:space="preserve"> CANTABRIA</t>
  </si>
  <si>
    <t>Álava</t>
  </si>
  <si>
    <t>Guipúzcoa</t>
  </si>
  <si>
    <t>Vizcaya</t>
  </si>
  <si>
    <t xml:space="preserve"> PAÍS VASCO</t>
  </si>
  <si>
    <t xml:space="preserve"> NAVARRA</t>
  </si>
  <si>
    <t xml:space="preserve"> LA RIOJA</t>
  </si>
  <si>
    <t>Huesca</t>
  </si>
  <si>
    <t>Teruel</t>
  </si>
  <si>
    <t>Zaragoza</t>
  </si>
  <si>
    <t xml:space="preserve"> ARAGÓN</t>
  </si>
  <si>
    <t>Barcelona</t>
  </si>
  <si>
    <t>Girona</t>
  </si>
  <si>
    <t>Lleida</t>
  </si>
  <si>
    <t>Tarragona</t>
  </si>
  <si>
    <t xml:space="preserve"> CATALUÑA</t>
  </si>
  <si>
    <t xml:space="preserve"> BALEARES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</si>
  <si>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</si>
  <si>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</si>
  <si>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</si>
  <si>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</si>
  <si>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</si>
  <si>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</si>
  <si>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</si>
  <si>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</si>
  <si>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</si>
  <si>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 CASTILLA Y LEÓN</t>
  </si>
  <si>
    <t xml:space="preserve"> MADRID</t>
  </si>
  <si>
    <t>Albacete</t>
  </si>
  <si>
    <t>Ciudad Real</t>
  </si>
  <si>
    <t>Cuenca</t>
  </si>
  <si>
    <t>Guadalajara</t>
  </si>
  <si>
    <t>Toledo</t>
  </si>
  <si>
    <t xml:space="preserve"> CASTILLA – LA MANCHA</t>
  </si>
  <si>
    <t>Alicante</t>
  </si>
  <si>
    <t>Castellón</t>
  </si>
  <si>
    <t>Valencia</t>
  </si>
  <si>
    <t xml:space="preserve"> C. VALENCIANA</t>
  </si>
  <si>
    <t xml:space="preserve"> R. DE MURCIA</t>
  </si>
  <si>
    <t>Badajoz</t>
  </si>
  <si>
    <t>Cáceres</t>
  </si>
  <si>
    <t xml:space="preserve"> EXTREMADURA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</si>
  <si>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</si>
  <si>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</si>
  <si>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</si>
  <si>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</si>
  <si>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</si>
  <si>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</si>
  <si>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</si>
  <si>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</si>
  <si>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 ANDALUCÍA</t>
  </si>
  <si>
    <t>Las Palmas</t>
  </si>
  <si>
    <t>S.C. de Tenerife</t>
  </si>
  <si>
    <t xml:space="preserve"> CANARIAS</t>
  </si>
  <si>
    <t>ESPAÑA</t>
  </si>
  <si>
    <t xml:space="preserve">13.1.2.1.  CEREALES GRANO-TRIGO: Serie histórica de superficie, rendimiento, producción, precio, valor </t>
  </si>
  <si>
    <t>Precio medio</t>
  </si>
  <si>
    <t>percibido por</t>
  </si>
  <si>
    <r>
      <t xml:space="preserve">Valor </t>
    </r>
    <r>
      <rPr>
        <vertAlign val="superscript"/>
        <sz val="10"/>
        <rFont val="Arial"/>
        <family val="2"/>
      </rPr>
      <t>(1)</t>
    </r>
  </si>
  <si>
    <t>(qm/ha)</t>
  </si>
  <si>
    <t>los agricultores</t>
  </si>
  <si>
    <t>(euros/100kg)</t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</si>
  <si>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No se incluye el valor de la semilla selecta.</t>
    </r>
  </si>
  <si>
    <t>13.1.2.2. CEREALES GRANO-TRIGO: Serie histórica de superficie y producción según dureza del grano</t>
  </si>
  <si>
    <t>Trigo duro</t>
  </si>
  <si>
    <r>
      <t xml:space="preserve">Trigo semiduro y blando </t>
    </r>
    <r>
      <rPr>
        <vertAlign val="superscript"/>
        <sz val="10"/>
        <rFont val="Arial"/>
        <family val="2"/>
      </rPr>
      <t>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</si>
  <si>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trigo semiduro se incluyen variedades utilizables en la fabricación de pastas alimenticias.</t>
    </r>
  </si>
  <si>
    <t>de grano</t>
  </si>
  <si>
    <t>(toneladas)</t>
  </si>
  <si>
    <t xml:space="preserve">Huelva </t>
  </si>
  <si>
    <t>Provincias</t>
  </si>
  <si>
    <t>Trigo blando y semiduro</t>
  </si>
  <si>
    <t>y</t>
  </si>
  <si>
    <t>Comunidades Autónomas</t>
  </si>
  <si>
    <t>13.1.3.1. CEREALES GRANO-CEBADA: Serie histórica de superficie, rendimiento,</t>
  </si>
  <si>
    <t xml:space="preserve">producción, precio, valor </t>
  </si>
  <si>
    <t>13.1.3.2. CEREALES GRANO-CEBADA: Serie histórica de superficie y producción según tipos</t>
  </si>
  <si>
    <t>De 2 carreras</t>
  </si>
  <si>
    <t>De 6 carreras</t>
  </si>
  <si>
    <t>Alava</t>
  </si>
  <si>
    <t>Avila</t>
  </si>
  <si>
    <t xml:space="preserve"> CASTILLA–LA MANCHA</t>
  </si>
  <si>
    <r>
      <t>Huelva</t>
    </r>
    <r>
      <rPr>
        <vertAlign val="superscript"/>
        <sz val="10"/>
        <rFont val="Arial"/>
        <family val="2"/>
      </rPr>
      <t xml:space="preserve"> </t>
    </r>
  </si>
  <si>
    <t>Cebada de 2 carreras</t>
  </si>
  <si>
    <t>Cebada de 6 carreras</t>
  </si>
  <si>
    <t>13.1.4.1. CEREALES GRANO-AVENA: Serie histórica de superficie, rendimiento, producción, precio, valor</t>
  </si>
  <si>
    <r>
      <t>Valor</t>
    </r>
    <r>
      <rPr>
        <vertAlign val="superscript"/>
        <sz val="10"/>
        <rFont val="Arial"/>
        <family val="2"/>
      </rPr>
      <t xml:space="preserve"> 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</si>
  <si>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No se incluye el valor de la semilla selecta.</t>
    </r>
  </si>
  <si>
    <t xml:space="preserve">13.1.5.1. CEREALES GRANO-CENTENO: Serie histórica de superficie, rendimiento, producción, precio, valor </t>
  </si>
  <si>
    <t>(euros/100 kg)</t>
  </si>
  <si>
    <t>CEREALES GRANO</t>
  </si>
  <si>
    <t>13.1.6.1. CEREALES GRANO-TRITICALE: Serie histórica de superficie, rendimiento, producción, precio, valor</t>
  </si>
  <si>
    <t xml:space="preserve">13.1.7.1. CEREALES GRANO-ARROZ: Serie histórica de superficie, rendimiento, producción, precio, valor </t>
  </si>
  <si>
    <r>
      <t>(1)</t>
    </r>
    <r>
      <rPr>
        <sz val="10"/>
        <rFont val="Arial"/>
        <family val="2"/>
      </rPr>
      <t xml:space="preserve"> No se incluye el valor de la semilla selecta.</t>
    </r>
  </si>
  <si>
    <r>
      <t>(2)</t>
    </r>
    <r>
      <rPr>
        <sz val="10"/>
        <rFont val="Arial"/>
        <family val="2"/>
      </rPr>
      <t xml:space="preserve"> En equivalente elaborado. Coeficiente de conversión de arroz cáscara a elaborado 2/3 y de arroz cargo a elaborado 5/6.</t>
    </r>
  </si>
  <si>
    <t>Provincias y</t>
  </si>
  <si>
    <t>Primera</t>
  </si>
  <si>
    <t>Posterior</t>
  </si>
  <si>
    <t>Distribución por subespecies (hectáreas)</t>
  </si>
  <si>
    <t>ocupación</t>
  </si>
  <si>
    <t>Indica</t>
  </si>
  <si>
    <t>Japonica</t>
  </si>
  <si>
    <t xml:space="preserve"> Huesca</t>
  </si>
  <si>
    <t xml:space="preserve"> Zaragoza</t>
  </si>
  <si>
    <t xml:space="preserve"> Girona</t>
  </si>
  <si>
    <t xml:space="preserve"> Lleida</t>
  </si>
  <si>
    <t xml:space="preserve"> Tarragona</t>
  </si>
  <si>
    <t xml:space="preserve"> Albacete</t>
  </si>
  <si>
    <t xml:space="preserve"> CASTILLA-LA MANCHA</t>
  </si>
  <si>
    <t xml:space="preserve"> Alicante</t>
  </si>
  <si>
    <t xml:space="preserve"> Castellón</t>
  </si>
  <si>
    <t xml:space="preserve"> Valencia</t>
  </si>
  <si>
    <t xml:space="preserve"> Badajoz</t>
  </si>
  <si>
    <t xml:space="preserve"> Cáceres</t>
  </si>
  <si>
    <t xml:space="preserve"> Cádiz</t>
  </si>
  <si>
    <t xml:space="preserve"> Huelva</t>
  </si>
  <si>
    <t xml:space="preserve"> Sevilla</t>
  </si>
  <si>
    <t xml:space="preserve"> ESPAÑA</t>
  </si>
  <si>
    <t>(1) nueva division, o clasificacion segun el Reglamento (CE) nº 543/2009 del Parlamento Europeo y del Consejo, de 18 de junio de 2009, relativo a las estadísticas sobre productos agrícolas</t>
  </si>
  <si>
    <t>Rendimiento (kg/ha)</t>
  </si>
  <si>
    <t>Producción por subespecies (toneladas)</t>
  </si>
  <si>
    <t>Comunidades</t>
  </si>
  <si>
    <t>Distribución por subespecies</t>
  </si>
  <si>
    <t>Distribución por tipos</t>
  </si>
  <si>
    <t>Autónomas</t>
  </si>
  <si>
    <t xml:space="preserve"> ARAGON</t>
  </si>
  <si>
    <t xml:space="preserve"> ANDALUCIA</t>
  </si>
  <si>
    <t xml:space="preserve">13.1.8.1. CEREALES GRANO-MAÍZ: Serie histórica de superficie, rendimiento, producción, precio, valor </t>
  </si>
  <si>
    <r>
      <t xml:space="preserve"> </t>
    </r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>No se incluye el valor de la semilla selecta.</t>
    </r>
  </si>
  <si>
    <t>13.1.8.2. CEREALES GRANO-MAÍZ: Serie histórica de superficie y producción según clases</t>
  </si>
  <si>
    <t>Maíz híbrido</t>
  </si>
  <si>
    <t>Otros maíces</t>
  </si>
  <si>
    <t xml:space="preserve"> PAIS VASCO</t>
  </si>
  <si>
    <t xml:space="preserve"> CASTILLA Y LEON</t>
  </si>
  <si>
    <t>13.1.9.1. CEREALES GRANO-SORGO: Serie histórica de superficie, rendimiento, producción, precio, valor</t>
  </si>
  <si>
    <t xml:space="preserve">13.1.10.6. CEREALES GRANO-OTRAS MEZCLAS DE CEREALES DE INVIERNO </t>
  </si>
  <si>
    <t>13.2.1.1. LEGUMINOSAS GRANO: Serie histórica de superficie, producción y valor</t>
  </si>
  <si>
    <t>Judías secas en cultivo único</t>
  </si>
  <si>
    <t>Judías secas asociadas a maíz</t>
  </si>
  <si>
    <t xml:space="preserve"> JUDÍAS SECAS TOTAL</t>
  </si>
  <si>
    <t>Habas secas para consumo animal</t>
  </si>
  <si>
    <t>Habas secas para consumo humano</t>
  </si>
  <si>
    <t xml:space="preserve"> HABAS SECAS TOTAL</t>
  </si>
  <si>
    <t xml:space="preserve"> LENTEJAS</t>
  </si>
  <si>
    <t xml:space="preserve"> GARBANZOS</t>
  </si>
  <si>
    <t>Guisantes secos para consumo animal</t>
  </si>
  <si>
    <t>VINOS VARIETALES</t>
  </si>
  <si>
    <t xml:space="preserve">OTROS VINOS </t>
  </si>
  <si>
    <t>Guisantes secos para consumo humano</t>
  </si>
  <si>
    <t xml:space="preserve"> GUISANTES SECOS TOTAL</t>
  </si>
  <si>
    <t xml:space="preserve"> VEZA</t>
  </si>
  <si>
    <t xml:space="preserve"> ALTRAMUZ</t>
  </si>
  <si>
    <t xml:space="preserve"> ALMORTAS</t>
  </si>
  <si>
    <t xml:space="preserve"> ALHOLVA</t>
  </si>
  <si>
    <t xml:space="preserve"> ALGARROBAS</t>
  </si>
  <si>
    <t xml:space="preserve"> YEROS</t>
  </si>
  <si>
    <t xml:space="preserve"> OTRAS LEGUMINOSAS GRANO</t>
  </si>
  <si>
    <t xml:space="preserve"> TOTAL LEGUMINOSAS</t>
  </si>
  <si>
    <t>semilla</t>
  </si>
  <si>
    <t>utilizada</t>
  </si>
  <si>
    <t>Judías secas</t>
  </si>
  <si>
    <t>Habas secas</t>
  </si>
  <si>
    <t>Lentejas</t>
  </si>
  <si>
    <t>Garbanzos</t>
  </si>
  <si>
    <t>Guisante secos</t>
  </si>
  <si>
    <t>Veza</t>
  </si>
  <si>
    <t>Altramuz</t>
  </si>
  <si>
    <t>Almortas</t>
  </si>
  <si>
    <t>Algarrobas</t>
  </si>
  <si>
    <t>Yeros</t>
  </si>
  <si>
    <t>Otras leguminosas</t>
  </si>
  <si>
    <t>13.2.2.2. LEGUMINOSAS GRANO-JUDÍAS SECAS: Serie histórica de superficie y producción</t>
  </si>
  <si>
    <t>según sistemas de cultivo</t>
  </si>
  <si>
    <t>En cultivo único</t>
  </si>
  <si>
    <t>Asociadas con maíz</t>
  </si>
  <si>
    <t>13.2.2.4. CEREALES GRANO-JUDÍAS SECAS: Análisis provincial</t>
  </si>
  <si>
    <t>Asociadas a maíz</t>
  </si>
  <si>
    <r>
      <t xml:space="preserve"> (1)</t>
    </r>
    <r>
      <rPr>
        <sz val="10"/>
        <rFont val="Arial"/>
        <family val="2"/>
      </rPr>
      <t xml:space="preserve"> No se incluye el valor de la semilla selecta.</t>
    </r>
  </si>
  <si>
    <t>de superficie y producción según su utilización</t>
  </si>
  <si>
    <t>Consumo animal</t>
  </si>
  <si>
    <t>Consumo humano</t>
  </si>
  <si>
    <t>13.2.6.2. LEGUMINOSAS GRANO-GUISANTES SECOS: Serie histórica</t>
  </si>
  <si>
    <t>Provincias y Comunidades autónomas</t>
  </si>
  <si>
    <t>SUPERFICIES Y PRODUCCIONES CULTIVOS</t>
  </si>
  <si>
    <t>13.2.7.1. LEGUMINOSAS GRANO-VEZA: Serie histórica</t>
  </si>
  <si>
    <t>de superficie, rendimiento, producción, precio y valor</t>
  </si>
  <si>
    <t>13.2.8.1. LEGUMINOSAS GRANO-YEROS: Serie histórica</t>
  </si>
  <si>
    <t>13.2.9.1. LEGUMINOSAS GRANO-ALTRAMUZ: Serie histórica</t>
  </si>
  <si>
    <t xml:space="preserve">13.2.10.1. LEGUMINOSAS GRANO-ALMORTAS: </t>
  </si>
  <si>
    <t xml:space="preserve">13.2.10.2. LEGUMINOSAS GRANO-ALGARROBAS: </t>
  </si>
  <si>
    <t>PATATA</t>
  </si>
  <si>
    <t xml:space="preserve"> Extratemprana</t>
  </si>
  <si>
    <t xml:space="preserve"> Temprana</t>
  </si>
  <si>
    <t xml:space="preserve"> Media estación</t>
  </si>
  <si>
    <t xml:space="preserve"> Tardía</t>
  </si>
  <si>
    <t>Total patata</t>
  </si>
  <si>
    <t>BATATA</t>
  </si>
  <si>
    <t>BONIATO</t>
  </si>
  <si>
    <t>CHUFA</t>
  </si>
  <si>
    <t>TOTAL TUBÉRCULOS PARA CONSUMO HUMANO</t>
  </si>
  <si>
    <t>Siembra</t>
  </si>
  <si>
    <t xml:space="preserve"> 13.3.1.3.  TOTAL TUBÉRCULOS PARA CONSUMO HUMANO: </t>
  </si>
  <si>
    <t>13.3.2.1. TUBÉRCULOS PARA CONSUMO HUMANO- PATATA: Serie histórica</t>
  </si>
  <si>
    <t>13.3.2.2. TUBÉRCULOS PARA CONSUMO HUMANO-PATATA: Serie histórica de superficie y producción según épocas de recolección</t>
  </si>
  <si>
    <t>Patata extratemprana</t>
  </si>
  <si>
    <t>Patata temprana</t>
  </si>
  <si>
    <t>Patata media estación</t>
  </si>
  <si>
    <t>Patata tardía</t>
  </si>
  <si>
    <t xml:space="preserve">13.3.3.1. TUBÉRCULOS PARA CONSUMO HUMANO-BATATA: </t>
  </si>
  <si>
    <t xml:space="preserve">    13.3.3.2. TUBÉRCULOS PARA CONSUMO HUMANO-BONIATO:</t>
  </si>
  <si>
    <t xml:space="preserve">    13.3.3.3. TUBÉRCULOS PARA CONSUMO HUMANO-CHUFA:</t>
  </si>
  <si>
    <t xml:space="preserve">Producción </t>
  </si>
  <si>
    <t>Alholva</t>
  </si>
  <si>
    <t>13.2.2.1. LEGUMINOSAS GRANO-JUDÍAS SECAS:</t>
  </si>
  <si>
    <t xml:space="preserve"> Serie histórica de superficie, rendimiento, producción, precio, valor </t>
  </si>
  <si>
    <t xml:space="preserve">13.2.3.1. LEGUMINOSAS GRANO- HABAS SECAS: </t>
  </si>
  <si>
    <t>Serie histórica de superficie, rendimiento, producción, precio, valor</t>
  </si>
  <si>
    <t xml:space="preserve">13.2.3.2. LEGUMINOSAS GRANO- HABAS SECAS: </t>
  </si>
  <si>
    <t>Serie histórica de superficie y producción según su utilización</t>
  </si>
  <si>
    <t xml:space="preserve">13.2.3.4. LEGUMINOSAS GRANO-HABAS SECAS: </t>
  </si>
  <si>
    <t xml:space="preserve">13.2.5.1. LEGUMINOSAS GRANO-GARBANZOS: </t>
  </si>
  <si>
    <t xml:space="preserve">Serie histórica de superficie, rendimiento, producción, precio, valor </t>
  </si>
  <si>
    <t xml:space="preserve">13.2.6.1. LEGUMINOSAS GRANO-GUISANTES SECOS: </t>
  </si>
  <si>
    <t xml:space="preserve">13.2.6.3. LEGUMINOSAS GRANO-GUISANTES SECOS: </t>
  </si>
  <si>
    <t xml:space="preserve">13.2.6.4. LEGUMINOSAS GRANO-GUISANTES SECOS: </t>
  </si>
  <si>
    <t xml:space="preserve">13.2.10.3. LEGUMINOSAS GRANO-ALHOLVA </t>
  </si>
  <si>
    <t xml:space="preserve">13.2.10.4. LEGUMINOSAS GRANO-OTRAS LEGUMINOSAS GRANO: </t>
  </si>
  <si>
    <t>13.2.4.1. LEGUMINOSAS GRANO- LENTEJAS:</t>
  </si>
  <si>
    <t>Análisis provincial de superficie, rendimiento y producción, 2012</t>
  </si>
  <si>
    <t>13.1.11.1. CEREALES GRANO-OTROS CEREALES:</t>
  </si>
  <si>
    <t>13.1.7.2. CEREALES GRANO-ARROZ: Análisis provincial de superficie, 2013 (hectáreas) (1)</t>
  </si>
  <si>
    <t>13.1.7.3. CEREALES GRANO-ARROZ CÁSCARA: Análisis provincial de rendimiento y producción, 2013 (1)</t>
  </si>
  <si>
    <t>13.3.1.1. TUBÉRCULOS PARA CONSUMO HUMANO:</t>
  </si>
  <si>
    <t xml:space="preserve">13.3.2.3. TUBÉRCULOS PARA  EL CONSUMO HUMANO-PATATA: </t>
  </si>
  <si>
    <t>13.3.2.4. TUBÉRCULOS PARA CONSUMO HUMANO-PATATA:</t>
  </si>
  <si>
    <t>Superficie (hectáreas)</t>
  </si>
  <si>
    <t>AZUCARERAS</t>
  </si>
  <si>
    <t xml:space="preserve"> Caña de azúcar</t>
  </si>
  <si>
    <t xml:space="preserve"> Remolacha azucarera</t>
  </si>
  <si>
    <t>PLANTAS TEXTILES</t>
  </si>
  <si>
    <t xml:space="preserve"> Algodón ( bruto )</t>
  </si>
  <si>
    <t>PLANTAS OLEAGINOSAS</t>
  </si>
  <si>
    <t xml:space="preserve"> Lino textil ( semilla )</t>
  </si>
  <si>
    <t xml:space="preserve"> Cáñamo textil ( semilla )</t>
  </si>
  <si>
    <t xml:space="preserve"> Lino oleaginoso</t>
  </si>
  <si>
    <t xml:space="preserve"> Cáñamo para semilla</t>
  </si>
  <si>
    <t xml:space="preserve"> Cacahuete</t>
  </si>
  <si>
    <t xml:space="preserve"> Girasol</t>
  </si>
  <si>
    <t xml:space="preserve"> Cártamo</t>
  </si>
  <si>
    <t xml:space="preserve"> Soja</t>
  </si>
  <si>
    <t xml:space="preserve"> Colza</t>
  </si>
  <si>
    <t>CONDIMENTOS</t>
  </si>
  <si>
    <t xml:space="preserve"> Pimiento para pimentón (desecado)</t>
  </si>
  <si>
    <t xml:space="preserve"> Anís</t>
  </si>
  <si>
    <t xml:space="preserve"> Menta ( en verde )</t>
  </si>
  <si>
    <t xml:space="preserve"> Cominos</t>
  </si>
  <si>
    <t xml:space="preserve"> Regaliz</t>
  </si>
  <si>
    <t>PLANTAS INDUSTRIALES VARIAS</t>
  </si>
  <si>
    <t xml:space="preserve"> Tabaco  (seco no fermentado)</t>
  </si>
  <si>
    <t xml:space="preserve"> Lúpulo ( en seco )</t>
  </si>
  <si>
    <t xml:space="preserve"> Achicoria (raíz en verde)</t>
  </si>
  <si>
    <t xml:space="preserve"> Lavanda y lavandín</t>
  </si>
  <si>
    <t xml:space="preserve"> Otros cultivos industriales</t>
  </si>
  <si>
    <t xml:space="preserve"> TOTAL CULTIVOS INDUSTRIALES</t>
  </si>
  <si>
    <t>(1) Los cultivos de algodón, lino textil y cáñamo textil pueden tener un doble aprovechamiento, como planta textil y como oleaginosa, por lo que la</t>
  </si>
  <si>
    <t>superficie es la misma en ambos casos. Sin embargo, el lino oleaginoso y el cáñamo para semilla son variedades distintas a la textiles.</t>
  </si>
  <si>
    <t xml:space="preserve"> (2) La producción de azafrán es en kilogramos.</t>
  </si>
  <si>
    <t>Destino de la producción (toneladas)</t>
  </si>
  <si>
    <t>Productos obtenidos de la industrialización</t>
  </si>
  <si>
    <t>Azúcar</t>
  </si>
  <si>
    <t>TOTAL</t>
  </si>
  <si>
    <t>Fibra</t>
  </si>
  <si>
    <t xml:space="preserve"> Algodón (bruto)</t>
  </si>
  <si>
    <t>Productos obtenidos</t>
  </si>
  <si>
    <t>Molturación</t>
  </si>
  <si>
    <t>Aceite</t>
  </si>
  <si>
    <t xml:space="preserve"> Algodón semilla</t>
  </si>
  <si>
    <t xml:space="preserve"> Lino textil</t>
  </si>
  <si>
    <t xml:space="preserve"> Cáñamo textil</t>
  </si>
  <si>
    <t xml:space="preserve"> Cacahuete (sin descortezar)</t>
  </si>
  <si>
    <t>Pimentón</t>
  </si>
  <si>
    <t>13.4.4.1. CULTIVOS INDUSTRIALES-CAÑA DE AZÚCAR: Serie histórica</t>
  </si>
  <si>
    <t>de superficie, rendimiento, producción, precio, valor y productos elaborados</t>
  </si>
  <si>
    <t>Productos elaborados</t>
  </si>
  <si>
    <t>Península</t>
  </si>
  <si>
    <t>agricultores</t>
  </si>
  <si>
    <t>Melaza</t>
  </si>
  <si>
    <t>Bagazo</t>
  </si>
  <si>
    <r>
      <t>(1)</t>
    </r>
    <r>
      <rPr>
        <sz val="10"/>
        <rFont val="Arial"/>
        <family val="2"/>
      </rPr>
      <t xml:space="preserve"> A partir del año 2000 no incluye subvención</t>
    </r>
  </si>
  <si>
    <t>Producción de azúcar (miles de toneladas)</t>
  </si>
  <si>
    <t>(1) Producción de la campaña azucarera, 1 de julio del año de la serie a 30 de junio del siguiente.</t>
  </si>
  <si>
    <t>(2) Producción del año.</t>
  </si>
  <si>
    <t>13.4.7.1. CULTIVOS INDUSTRIALES-ALGODÓN BRUTO: Serie histórica</t>
  </si>
  <si>
    <t>de superficie, rendimiento, producción, precio, valor, productos elaborados</t>
  </si>
  <si>
    <t>Superficie (miles de hectáreas)</t>
  </si>
  <si>
    <t>Rendimiento (qm/ha)</t>
  </si>
  <si>
    <t>(miles de t)</t>
  </si>
  <si>
    <r>
      <t>(2)</t>
    </r>
    <r>
      <rPr>
        <sz val="10"/>
        <rFont val="Arial"/>
        <family val="2"/>
      </rPr>
      <t xml:space="preserve"> Algodón fibra, sin cardar ni peinar.</t>
    </r>
  </si>
  <si>
    <t>CULTIVOS INDUSTRIALES</t>
  </si>
  <si>
    <t>Para fibra</t>
  </si>
  <si>
    <t>Producción bruta                 (t)</t>
  </si>
  <si>
    <t>(t)</t>
  </si>
  <si>
    <r>
      <t>(1)</t>
    </r>
    <r>
      <rPr>
        <sz val="10"/>
        <rFont val="Arial"/>
        <family val="2"/>
      </rPr>
      <t xml:space="preserve"> Lino en bruto, enriado, espadado, peinado (incluso hilachos) pero sin hilar.</t>
    </r>
  </si>
  <si>
    <t>bruta (t)</t>
  </si>
  <si>
    <t>Fibra (euros/100kg)</t>
  </si>
  <si>
    <r>
      <t>(1)</t>
    </r>
    <r>
      <rPr>
        <sz val="10"/>
        <rFont val="Arial"/>
        <family val="2"/>
      </rPr>
      <t xml:space="preserve"> Cáñamo en rama, agramado, sin hilar (incluso estopas y desperdicios).</t>
    </r>
  </si>
  <si>
    <t>SUPERFICIES  Y PRODUCCIONES DE CULTIVOS</t>
  </si>
  <si>
    <t xml:space="preserve">13.4.15.2. CULTIVOS INDUSTRIALES-PIMIENTO PARA PIMENTÓN (DESECADO): </t>
  </si>
  <si>
    <t>(kilogramos)</t>
  </si>
  <si>
    <t xml:space="preserve">13.4.16.2. CULTIVOS INDUSTRIALES-AZAFRÁN (ESTIGMAS TOSTADOS): </t>
  </si>
  <si>
    <t>Producción (kilogramos)</t>
  </si>
  <si>
    <t xml:space="preserve">13.4.17.1. CULTIVOS INDUSTRIALES-ANÍS: </t>
  </si>
  <si>
    <t xml:space="preserve">13.4.17.2. CULTIVOS INDUSTRIALES-MENTA (EN VERDE): </t>
  </si>
  <si>
    <t xml:space="preserve">13.4.17.3. CULTIVOS INDUSTRIALES-COMINOS: </t>
  </si>
  <si>
    <t xml:space="preserve">13.4.17.4. CULTIVOS INDUSTRIALES-REGALIZ: </t>
  </si>
  <si>
    <t xml:space="preserve">13.4.18.1. CULTIVOS INDUSTRIALES-TABACO (SECO  NO FERMENTADO): </t>
  </si>
  <si>
    <t>13.4.18.2. CULTIVOS INDUSTRIALES-TABACO (SECO NO FERMENTADO):</t>
  </si>
  <si>
    <t xml:space="preserve">13.4.19.1. CULTIVOS INDUSTRIALES-LÚPULO (EN SECO): </t>
  </si>
  <si>
    <t xml:space="preserve"> (euros/100kg)</t>
  </si>
  <si>
    <t xml:space="preserve">13.4.19.2. CULTIVOS INDUSTRIALES- LÚPULO (EN SECO): </t>
  </si>
  <si>
    <t xml:space="preserve">13.4.20.1. CULTIVOS INDUSTRIALES- LAVANDA Y LAVANDÍN: </t>
  </si>
  <si>
    <t xml:space="preserve">13.4.20.2. CULTIVOS INDUSTRIALES- ACHICORIA (RAIZ EN VERDE): </t>
  </si>
  <si>
    <t xml:space="preserve">13.4.20.3. CULTIVOS INDUSTRIALES- OTROS CULTIVOS INDUSTRIALES: </t>
  </si>
  <si>
    <t>Cosechada</t>
  </si>
  <si>
    <t>Pastada solamente</t>
  </si>
  <si>
    <t>GRAMÍNEAS</t>
  </si>
  <si>
    <t xml:space="preserve"> Cereales de invierno para forraje</t>
  </si>
  <si>
    <t xml:space="preserve"> Maíz forrajero</t>
  </si>
  <si>
    <t xml:space="preserve"> Sorgo forrajero</t>
  </si>
  <si>
    <t xml:space="preserve"> Ballico</t>
  </si>
  <si>
    <t xml:space="preserve"> Otras gramíneas para forraje</t>
  </si>
  <si>
    <t>LEGUMINOSAS</t>
  </si>
  <si>
    <t xml:space="preserve"> Alfalfa</t>
  </si>
  <si>
    <t xml:space="preserve"> Trébol</t>
  </si>
  <si>
    <t xml:space="preserve"> Esparceta</t>
  </si>
  <si>
    <t xml:space="preserve"> Zulla</t>
  </si>
  <si>
    <t xml:space="preserve"> Veza para forraje</t>
  </si>
  <si>
    <t xml:space="preserve"> Otras leguminosas para forraje</t>
  </si>
  <si>
    <t>RAÍCES Y TUBÉRCULOS</t>
  </si>
  <si>
    <t xml:space="preserve"> Nabo forrajero</t>
  </si>
  <si>
    <t xml:space="preserve"> Remolacha forrajera</t>
  </si>
  <si>
    <t xml:space="preserve"> Zanahoria forrajera</t>
  </si>
  <si>
    <t xml:space="preserve"> Otros</t>
  </si>
  <si>
    <t>PRADERAS POLIFITAS</t>
  </si>
  <si>
    <t>FORRAJERAS VARIAS</t>
  </si>
  <si>
    <t xml:space="preserve"> Col forrajera</t>
  </si>
  <si>
    <t xml:space="preserve"> Calabaza forrajera</t>
  </si>
  <si>
    <t xml:space="preserve"> Otros forrajes varios</t>
  </si>
  <si>
    <t>TOTAL CULTIVOS FORRAJEROS</t>
  </si>
  <si>
    <t>Producción cosechada</t>
  </si>
  <si>
    <t>Rendimiento en verde</t>
  </si>
  <si>
    <t>Producción en verde (toneladas)</t>
  </si>
  <si>
    <t>Destino de la producción</t>
  </si>
  <si>
    <t>Consumo</t>
  </si>
  <si>
    <t>Para</t>
  </si>
  <si>
    <t>Para deshidratación</t>
  </si>
  <si>
    <t>en verde</t>
  </si>
  <si>
    <t>heno</t>
  </si>
  <si>
    <t>ensilado</t>
  </si>
  <si>
    <t xml:space="preserve"> Cereales invierno forraje</t>
  </si>
  <si>
    <t xml:space="preserve"> Otras gramíneas forraje</t>
  </si>
  <si>
    <t xml:space="preserve"> Otras leguminosas forraje</t>
  </si>
  <si>
    <t>Peso vivo mantenido durante el año</t>
  </si>
  <si>
    <t>Uso</t>
  </si>
  <si>
    <t xml:space="preserve"> Superficie cosechada y pastada</t>
  </si>
  <si>
    <t xml:space="preserve"> Superficie pastada solamente</t>
  </si>
  <si>
    <t>Superficie cosechada total</t>
  </si>
  <si>
    <t>Gramíneas</t>
  </si>
  <si>
    <t>Leguminosas</t>
  </si>
  <si>
    <t>Raíces y</t>
  </si>
  <si>
    <t>Praderas</t>
  </si>
  <si>
    <t>Otras</t>
  </si>
  <si>
    <t>tubérculos</t>
  </si>
  <si>
    <t>polifitas</t>
  </si>
  <si>
    <t>Cereales de invierno para forraje</t>
  </si>
  <si>
    <t>Maíz forrajero</t>
  </si>
  <si>
    <t>Sorgo forrajero</t>
  </si>
  <si>
    <t>Producción en verde</t>
  </si>
  <si>
    <t>Ballico</t>
  </si>
  <si>
    <t>Otras gramíneas</t>
  </si>
  <si>
    <t>(miles de ha)</t>
  </si>
  <si>
    <t xml:space="preserve">13.5.4. CULTIVOS FORRAJEROS-GRAMÍNEAS FORRAJERAS-CEREALES DE INVIERNO PARA FORRAJE: </t>
  </si>
  <si>
    <t>Superficie (ha)</t>
  </si>
  <si>
    <t>Superficie cosechada</t>
  </si>
  <si>
    <t>Rendimiento en verde (kg/ha)</t>
  </si>
  <si>
    <t>Producción en</t>
  </si>
  <si>
    <t>verde (t)</t>
  </si>
  <si>
    <t/>
  </si>
  <si>
    <t xml:space="preserve">13.5.6. CULTIVOS FORRAJEROS-GRAMÍNEAS FORRAJERAS-SORGO FORRAJERO: </t>
  </si>
  <si>
    <t xml:space="preserve">13.5.7. CULTIVOS FORRAJEROS-GRAMÍNEAS FORRAJERAS- BALLICO: </t>
  </si>
  <si>
    <t xml:space="preserve">13.5.8. CULTIVOS FORRAJEROS-OTRAS GRAMÍNEAS FORRAJERAS: </t>
  </si>
  <si>
    <t>percibido por los</t>
  </si>
  <si>
    <t>(miles de euros) (1)</t>
  </si>
  <si>
    <t>,</t>
  </si>
  <si>
    <t xml:space="preserve">13.5.9.2. CULTIVOS FORRAJEROS-LEGUMINOSAS FORRAJERAS-ALFALFA: </t>
  </si>
  <si>
    <t xml:space="preserve">13.5.10.1. CULTIVOS FORRAJEROS-LEGUMINOSAS FORRAJERAS-VEZA FORRAJE: </t>
  </si>
  <si>
    <t>Serie histórica de superficie cosechada, rendimiento, producción en verde, precio y valor</t>
  </si>
  <si>
    <r>
      <t>(1)</t>
    </r>
    <r>
      <rPr>
        <sz val="10"/>
        <rFont val="Arial"/>
        <family val="2"/>
      </rPr>
      <t xml:space="preserve"> Se aplica un coeficiente de conversión para calcular su valor</t>
    </r>
  </si>
  <si>
    <t xml:space="preserve">13.5.10.2. CULTIVOS FORRAJEROS-LEGUMINOSAS FORRAJERAS-VEZA PARA FORRAJE: </t>
  </si>
  <si>
    <t>13.5.11.1. CULTIVOS FORRAJEROS-OTRAS LEGUMINOSAS FORRAJERAS: Serie histórica de superficie cosechada y producción en verde</t>
  </si>
  <si>
    <t>Trébol</t>
  </si>
  <si>
    <t>Esparceta</t>
  </si>
  <si>
    <t>Zulla</t>
  </si>
  <si>
    <t xml:space="preserve">13.5.11.2. CULTIVOS FORRAJEROS-LEGUMINOSAS FORRAJERAS-TRÉBOL: </t>
  </si>
  <si>
    <t xml:space="preserve">13.5.11.3. CULTIVOS FORRAJEROS-LEGUMINOSAS FORRAJERAS-ESPARCETA: </t>
  </si>
  <si>
    <t>CANTABRIA</t>
  </si>
  <si>
    <t>MADRID</t>
  </si>
  <si>
    <t>SUPERFICIES Y PRODUCCIONES FORRAJERAS</t>
  </si>
  <si>
    <t xml:space="preserve">13.5.11.4. CULTIVOS FORRAJEROS-LEGUMINOSAS FORRAJERAS-ZULLA: </t>
  </si>
  <si>
    <t>Cadiz</t>
  </si>
  <si>
    <t>ANDALUCIA</t>
  </si>
  <si>
    <t>13.5.11.5. CULTIVOS FORRAJEROS-OTRAS LEGUMINOSAS PARA FORRAJE:</t>
  </si>
  <si>
    <t>13.5.12.2. CULTIVOS FORRAJEROS-PRADERAS POLIFITAS:</t>
  </si>
  <si>
    <t xml:space="preserve">13.5.13.1.  CULTIVOS FORRAJEROS-RAÍCES Y TUBÉRCULOS: </t>
  </si>
  <si>
    <t>Serie histórica de superficie cosechada y producción en verde</t>
  </si>
  <si>
    <t>Nabo forrajero</t>
  </si>
  <si>
    <t>Remolacha forrajera</t>
  </si>
  <si>
    <t>13.5.13.2. CULTIVOS FORRAJEROS-RAÍCES Y TUBÉRCULOS-NABO FORRAJERO:</t>
  </si>
  <si>
    <t>13.5.13.3. CULTIVOS FORRAJEROS-RAÍCES Y TUBÉRCULOS-REMOLACHA FORRAJERA:</t>
  </si>
  <si>
    <t>13.5.13.4. CULTIVOS FORRAJEROS-OTRAS RAÍCES Y TUBÉRCULOS-ZANAHORIA:</t>
  </si>
  <si>
    <t>CASTILLA Y LEÓN</t>
  </si>
  <si>
    <t xml:space="preserve">  13.5.13.5. CULTIVOS FORRAJEROS-OTRAS RAÍCES Y TUBÉRCULOS-PATACA, CHIRIVIA Y OTROS:</t>
  </si>
  <si>
    <t xml:space="preserve">  13.5.14.1. CULTIVOS FORRAJEROS-FORRAJERAS VARIAS</t>
  </si>
  <si>
    <t>Col forrajera</t>
  </si>
  <si>
    <t>Otros cultivos forrajeros</t>
  </si>
  <si>
    <t>13.5.14.2. CULTIVOS FORRAJEROS-COL FORRAJERA:</t>
  </si>
  <si>
    <t>13.5.14.3. CULTIVOS FORRAJEROS-CALABAZA FORRAJERA:</t>
  </si>
  <si>
    <t xml:space="preserve">  13.5.14.4. CULTIVOS FORRAJEROS-CARDO Y OTROS FORRAJES VARIOS: </t>
  </si>
  <si>
    <t xml:space="preserve">13.5.15.1.  CULTIVOS FORRAJEROS-CULTIVOS FORRAJEROS PASTADOS: </t>
  </si>
  <si>
    <t>Superficies (hectáreas)</t>
  </si>
  <si>
    <t>Cosechada y pastada</t>
  </si>
  <si>
    <t>peso vivo mantenido</t>
  </si>
  <si>
    <t>(toneladas/año)</t>
  </si>
  <si>
    <t>13.5.15.2. CULTIVOS FORRAJEROS-BARBECHOS, RASTROJERAS Y OTROS APROVECHAMIENTOS:</t>
  </si>
  <si>
    <t>Barbechos pastados</t>
  </si>
  <si>
    <t>Rastrojeras pastadas</t>
  </si>
  <si>
    <t>Otros aprovech.</t>
  </si>
  <si>
    <t>Peso vivo mantenido</t>
  </si>
  <si>
    <t>13.6.1. HORTALIZAS: Serie histórica de superficie, producción y valor</t>
  </si>
  <si>
    <t>Aire libre</t>
  </si>
  <si>
    <t>Protegido</t>
  </si>
  <si>
    <t>DE HOJA O TALLO:</t>
  </si>
  <si>
    <t xml:space="preserve">   Col–repollo de hojas lisas</t>
  </si>
  <si>
    <t xml:space="preserve">   Col–repollo de hojas rizadas o de Milán</t>
  </si>
  <si>
    <t xml:space="preserve">   Col de Bruselas</t>
  </si>
  <si>
    <t xml:space="preserve">   Otras coles</t>
  </si>
  <si>
    <t xml:space="preserve"> COL TOTAL</t>
  </si>
  <si>
    <t xml:space="preserve"> BERZA</t>
  </si>
  <si>
    <t xml:space="preserve"> ESPÁRRAGO</t>
  </si>
  <si>
    <t xml:space="preserve"> APIO</t>
  </si>
  <si>
    <t xml:space="preserve">   Lechuga romana</t>
  </si>
  <si>
    <t xml:space="preserve">   Lechuga acogollada</t>
  </si>
  <si>
    <t xml:space="preserve"> LECHUGA TOTAL</t>
  </si>
  <si>
    <t xml:space="preserve"> ESCAROLA</t>
  </si>
  <si>
    <t xml:space="preserve"> ESPINACA</t>
  </si>
  <si>
    <t xml:space="preserve"> ACELGA</t>
  </si>
  <si>
    <t xml:space="preserve"> CARDO</t>
  </si>
  <si>
    <t xml:space="preserve"> GRELO</t>
  </si>
  <si>
    <t xml:space="preserve"> CANÓNIGO</t>
  </si>
  <si>
    <t xml:space="preserve"> RÚCULA</t>
  </si>
  <si>
    <t xml:space="preserve"> ACHICORIA VERDE</t>
  </si>
  <si>
    <t xml:space="preserve"> ENDIVIA</t>
  </si>
  <si>
    <t xml:space="preserve"> BORRAJA</t>
  </si>
  <si>
    <t>DE FRUTO:</t>
  </si>
  <si>
    <t xml:space="preserve"> SANDÍA</t>
  </si>
  <si>
    <t xml:space="preserve">   Melón de piel lisa</t>
  </si>
  <si>
    <t xml:space="preserve">   Melón tendral</t>
  </si>
  <si>
    <t xml:space="preserve">   Melón cantalupo</t>
  </si>
  <si>
    <t xml:space="preserve">   Otros melones</t>
  </si>
  <si>
    <t xml:space="preserve"> MELÓN TOTAL</t>
  </si>
  <si>
    <t xml:space="preserve"> CALABAZA</t>
  </si>
  <si>
    <t xml:space="preserve"> CALABACÍN</t>
  </si>
  <si>
    <t xml:space="preserve"> PEPINO</t>
  </si>
  <si>
    <t xml:space="preserve"> PEPINILLO</t>
  </si>
  <si>
    <t xml:space="preserve"> BERENJENA</t>
  </si>
  <si>
    <t xml:space="preserve">   Tomate, recolección 1–I a 31–V</t>
  </si>
  <si>
    <t xml:space="preserve">   Tomate, recolección 1–VI a 30–IX</t>
  </si>
  <si>
    <t xml:space="preserve">   Tomate, recolección 1–X a 31–XII</t>
  </si>
  <si>
    <t xml:space="preserve"> TOMATE TOTAL</t>
  </si>
  <si>
    <t xml:space="preserve"> PIMIENTO</t>
  </si>
  <si>
    <t xml:space="preserve"> GUINDILLA </t>
  </si>
  <si>
    <t xml:space="preserve"> FRESA Y FRESÓN</t>
  </si>
  <si>
    <t>DE FLOR:</t>
  </si>
  <si>
    <t xml:space="preserve"> ALCACHOFA</t>
  </si>
  <si>
    <t>BROCOLI</t>
  </si>
  <si>
    <t>RAICES Y BULBOS:</t>
  </si>
  <si>
    <t xml:space="preserve"> AJO</t>
  </si>
  <si>
    <t xml:space="preserve">   Cebolla babosa</t>
  </si>
  <si>
    <t xml:space="preserve">   Cebolla medio grano o Liria</t>
  </si>
  <si>
    <t xml:space="preserve">   Cebolla grano o valenciana</t>
  </si>
  <si>
    <t xml:space="preserve">   Otras cebollas</t>
  </si>
  <si>
    <t xml:space="preserve"> CEBOLLA TOTAL</t>
  </si>
  <si>
    <t xml:space="preserve"> CEBOLLETA</t>
  </si>
  <si>
    <t xml:space="preserve"> PUERRO</t>
  </si>
  <si>
    <t xml:space="preserve"> REMOLACHA DE MESA</t>
  </si>
  <si>
    <t xml:space="preserve"> ZANAHORIA</t>
  </si>
  <si>
    <t xml:space="preserve"> RÁBANO</t>
  </si>
  <si>
    <t xml:space="preserve"> NABO</t>
  </si>
  <si>
    <t>LEGUMINOSAS:</t>
  </si>
  <si>
    <t xml:space="preserve"> JUDÍAS VERDES</t>
  </si>
  <si>
    <t xml:space="preserve"> GUISANTES VERDES</t>
  </si>
  <si>
    <t xml:space="preserve"> HABAS VERDES</t>
  </si>
  <si>
    <t>HORTALIZAS VARIAS:</t>
  </si>
  <si>
    <t xml:space="preserve"> CHAMPIÑÓN (1)</t>
  </si>
  <si>
    <t xml:space="preserve"> SETAS (1)</t>
  </si>
  <si>
    <t xml:space="preserve"> OTRAS HORTALIZAS</t>
  </si>
  <si>
    <t>TOTAL HORTALIZAS</t>
  </si>
  <si>
    <t>(1) Superficie en áreas y rendimientos en kg/área.</t>
  </si>
  <si>
    <t>Consumo propio</t>
  </si>
  <si>
    <t>para alimentación</t>
  </si>
  <si>
    <t>Transfor-</t>
  </si>
  <si>
    <t>Animal</t>
  </si>
  <si>
    <t>Humana</t>
  </si>
  <si>
    <t>en fresco</t>
  </si>
  <si>
    <t>mación</t>
  </si>
  <si>
    <t>Superficie total</t>
  </si>
  <si>
    <t>Al aire libre</t>
  </si>
  <si>
    <t>Hortalizas</t>
  </si>
  <si>
    <t>Raíces</t>
  </si>
  <si>
    <t>de hoja o</t>
  </si>
  <si>
    <t>de</t>
  </si>
  <si>
    <t>Varias (1)</t>
  </si>
  <si>
    <t>tallo</t>
  </si>
  <si>
    <t>fruto</t>
  </si>
  <si>
    <t>flor</t>
  </si>
  <si>
    <t>bulbos</t>
  </si>
  <si>
    <t>─</t>
  </si>
  <si>
    <t xml:space="preserve">(1) Hortalizas Varias incluye: Champiñon, setas y otras hortalizas. </t>
  </si>
  <si>
    <t>=</t>
  </si>
  <si>
    <t xml:space="preserve">13.6.7.1. HORTALIZAS DE HOJA O TALLO-COL: </t>
  </si>
  <si>
    <t>13.6.7.2. HORTALIZAS DE HOJA O TALLO-COL: Serie histórica de superficie y producción según variedades</t>
  </si>
  <si>
    <t>Col-repollo</t>
  </si>
  <si>
    <t>Col de Bruselas</t>
  </si>
  <si>
    <t>Otras coles</t>
  </si>
  <si>
    <t>de hojas lisas</t>
  </si>
  <si>
    <t>de hojas rizadas o de Milán</t>
  </si>
  <si>
    <t xml:space="preserve">13.6.9.1. HORTALIZAS DE HOJA O TALLO-LECHUGA: </t>
  </si>
  <si>
    <t xml:space="preserve">13.6.9.2. HORTALIZAS DE HOJA O TALLO-LECHUGA: </t>
  </si>
  <si>
    <t>Serie histórica de superficie y producción según clases</t>
  </si>
  <si>
    <t>Lechuga romana</t>
  </si>
  <si>
    <t>Lechuga acogollada</t>
  </si>
  <si>
    <t>13.6.9.4. HORTALIZAS DE HOJA O TALLO-LECHUGA:</t>
  </si>
  <si>
    <t>13.6.10.1. HORTALIZAS DE HOJA O TALLO-ESCAROLA:</t>
  </si>
  <si>
    <t xml:space="preserve">13.6.11.1. HORTALIZAS DE HOJA O TALLO- ESPINACA: </t>
  </si>
  <si>
    <t>13.6.12.1. HORTALIZAS DE HOJA O TALLO-ACELGA: Serie histórica</t>
  </si>
  <si>
    <t xml:space="preserve">13.6.20.1. HORTALIZAS DE FRUTO-SANDÍA: </t>
  </si>
  <si>
    <t xml:space="preserve">13.6.21.1. HORTALIZAS DE FRUTO-MELÓN: </t>
  </si>
  <si>
    <t>Melón de piel lisa</t>
  </si>
  <si>
    <t>Melón tendral</t>
  </si>
  <si>
    <t>Melón cantalupo</t>
  </si>
  <si>
    <t>Otros melones</t>
  </si>
  <si>
    <t>Melón</t>
  </si>
  <si>
    <t>de piel lisa</t>
  </si>
  <si>
    <t xml:space="preserve">13.6.23.1. HORTALIZAS DE FRUTO-PEPINO: </t>
  </si>
  <si>
    <t xml:space="preserve">13.6.27.1. HORTALIZAS DE FRUTO-TOMATE: </t>
  </si>
  <si>
    <t>13.6.27.2. HORTALIZAS DE FRUTO-TOMATE: Serie histórica de superficie y producción según épocas de recolección</t>
  </si>
  <si>
    <t>Recolección del 1-I al 31-V</t>
  </si>
  <si>
    <t>Recolección del 1-VI al 30-IX</t>
  </si>
  <si>
    <t>Recolección del 1-X al 31-XII</t>
  </si>
  <si>
    <t>Recolección de</t>
  </si>
  <si>
    <t>1-I a 31-V</t>
  </si>
  <si>
    <t>1-VI a 30-IX</t>
  </si>
  <si>
    <t>1-X a 31-XII</t>
  </si>
  <si>
    <t xml:space="preserve">13.6.28.1. HORTALIZAS DE FRUTO-PIMIENTO: </t>
  </si>
  <si>
    <t xml:space="preserve">13.6.30.1. HORTALIZAS DE FRUTO-FRESA Y FRESÓN: </t>
  </si>
  <si>
    <t xml:space="preserve">13.6.31.1. HORTALIZAS DE FLOR-ALCACHOFA: </t>
  </si>
  <si>
    <t xml:space="preserve">13.6.32.1. HORTALIZAS DE FLOR-COLIFLOR: </t>
  </si>
  <si>
    <t xml:space="preserve">Serie histórica de superficie, rendimiento, producción, precio , precio, valor </t>
  </si>
  <si>
    <t>2009 (*)</t>
  </si>
  <si>
    <t>(*) A partir del 2009 los datos excluyen al Brocoli</t>
  </si>
  <si>
    <t>13.6.33.1. HORTALIZAS DE RAÍCES Y BULBOS-AJO:</t>
  </si>
  <si>
    <t>Cebolla babosa</t>
  </si>
  <si>
    <t>Cebolla medio grano o Liria</t>
  </si>
  <si>
    <t>Cebolla grano o valenciana</t>
  </si>
  <si>
    <t>Otras cebollas</t>
  </si>
  <si>
    <t>Cebolla medio grano</t>
  </si>
  <si>
    <t>Cebolla grano</t>
  </si>
  <si>
    <t>o Liria</t>
  </si>
  <si>
    <t>o valenciana</t>
  </si>
  <si>
    <t xml:space="preserve">13.6.38.1. HORTALIZAS DE RAÍCES Y BULBOS-ZANAHORIA: </t>
  </si>
  <si>
    <t>Serie histórica de superficie, rendimiento, producción, precio y valor</t>
  </si>
  <si>
    <t xml:space="preserve">13.6.41.1. HORTALIZAS LEGUMINOSAS- JUDÍAS VERDES: </t>
  </si>
  <si>
    <t xml:space="preserve">13.6.42.1. HORTALIZAS LEGUMINOSAS-GUISANTES VERDES: </t>
  </si>
  <si>
    <t xml:space="preserve">13.6.43.1. HORTALIZAS LEGUMINOSAS-HABAS VERDES: </t>
  </si>
  <si>
    <t>distintas de guisantes  y alubias.</t>
  </si>
  <si>
    <t xml:space="preserve">13.6.44.1. HORTALIZAS VARIAS-CHAMPIÑÓN: </t>
  </si>
  <si>
    <t>(áreas)</t>
  </si>
  <si>
    <t>(kg/a)</t>
  </si>
  <si>
    <t xml:space="preserve">13.6.44.2. HORTALIZAS VARIAS-CHAMPIÑÓN: </t>
  </si>
  <si>
    <t xml:space="preserve">  13.6.45.1. HORTALIZAS VARIAS-OTRAS SETAS: </t>
  </si>
  <si>
    <t>Superficie (áreas)</t>
  </si>
  <si>
    <t>Rendimiento (miles de docenas/área)</t>
  </si>
  <si>
    <t>(miles de</t>
  </si>
  <si>
    <t>docenas)</t>
  </si>
  <si>
    <t>Claveles tipo americano</t>
  </si>
  <si>
    <t>Claveles tipo Anita</t>
  </si>
  <si>
    <t>Otras variedades de claveles</t>
  </si>
  <si>
    <t xml:space="preserve">  TOTAL CLAVELES</t>
  </si>
  <si>
    <t>Rosas Baccara o Meilland</t>
  </si>
  <si>
    <t>Otras variedades de rosas</t>
  </si>
  <si>
    <t xml:space="preserve">  TOTAL ROSA</t>
  </si>
  <si>
    <t xml:space="preserve">  OTRAS FLORES</t>
  </si>
  <si>
    <t xml:space="preserve">  TOTAL FLORES</t>
  </si>
  <si>
    <t>PLANTAS ORNAMENTALES</t>
  </si>
  <si>
    <t>ESQUEJES</t>
  </si>
  <si>
    <t xml:space="preserve"> 13.7.1.2.  FLORES Y PLANTAS ORNAMENTALES-TOTAL FLORES:</t>
  </si>
  <si>
    <t>Rendimiento (miles de docenas/areas)</t>
  </si>
  <si>
    <t>Producción (miles de docenas)</t>
  </si>
  <si>
    <t>13.7.2.1. FLORES Y PLANTAS ORNAMENTALES-CLAVELES:</t>
  </si>
  <si>
    <t>Serie histórica de superficie, rendimiento, producción</t>
  </si>
  <si>
    <t>(miles de docenas/área)</t>
  </si>
  <si>
    <t>13.7.2.2. FLORES Y PLANTAS ORNAMENTALES-CLAVELES:</t>
  </si>
  <si>
    <t>Serie histórica de superficie y producción según variedades</t>
  </si>
  <si>
    <t>Tipo americano</t>
  </si>
  <si>
    <t>Tipo Anita</t>
  </si>
  <si>
    <t>Otras variedades</t>
  </si>
  <si>
    <t>(miles de docenas)</t>
  </si>
  <si>
    <t>13.7.2.4. FLORES Y PLANTAS ORNAMENTALES-CLAVELES:</t>
  </si>
  <si>
    <t>Otros claveles</t>
  </si>
  <si>
    <t>(mil. docenas)</t>
  </si>
  <si>
    <t xml:space="preserve">13.7.3.1. FLORES Y PLANTAS ORNAMENTALES-ROSAS: </t>
  </si>
  <si>
    <t xml:space="preserve">Serie histórica de superficie, rendimiento, producción </t>
  </si>
  <si>
    <t>13.7.3.2. FLORES Y PLANTAS ORNAMENTALES- ROSAS:</t>
  </si>
  <si>
    <t xml:space="preserve"> Serie histórica de superficie y producción según variedades</t>
  </si>
  <si>
    <t xml:space="preserve">Rosas baccara o </t>
  </si>
  <si>
    <t>Otras rosas</t>
  </si>
  <si>
    <t>Rouge Meilland</t>
  </si>
  <si>
    <t>13.7.3.4. FLORES Y PLANTAS ORNAMENTALES-ROSAS:</t>
  </si>
  <si>
    <t>Rosas Baccara</t>
  </si>
  <si>
    <t>o Rouse Meilland</t>
  </si>
  <si>
    <t xml:space="preserve">13.7.4.1. FLORES Y PLANTAS ORNAMENTALES- OTRAS FLORES: </t>
  </si>
  <si>
    <t xml:space="preserve">13.7.5.1. FLORES Y PLANTAS ORNAMENTALES-PLANTAS ORNAMENTALES: </t>
  </si>
  <si>
    <t>plantas)</t>
  </si>
  <si>
    <t xml:space="preserve">13.7.6.1. FLORES Y PLANTAS ORNAMENTALES- ESQUEJES: </t>
  </si>
  <si>
    <r>
      <t xml:space="preserve"> Lino textil ( fibra )</t>
    </r>
    <r>
      <rPr>
        <vertAlign val="superscript"/>
        <sz val="10"/>
        <rFont val="Arial"/>
        <family val="2"/>
      </rPr>
      <t xml:space="preserve"> (1)</t>
    </r>
  </si>
  <si>
    <r>
      <t xml:space="preserve"> Cáñamo textil ( fibra ) </t>
    </r>
    <r>
      <rPr>
        <vertAlign val="superscript"/>
        <sz val="10"/>
        <rFont val="Arial"/>
        <family val="2"/>
      </rPr>
      <t>(1)</t>
    </r>
  </si>
  <si>
    <r>
      <t xml:space="preserve"> Algodón ( semilla )</t>
    </r>
    <r>
      <rPr>
        <vertAlign val="superscript"/>
        <sz val="10"/>
        <rFont val="Arial"/>
        <family val="2"/>
      </rPr>
      <t xml:space="preserve"> (1)</t>
    </r>
  </si>
  <si>
    <r>
      <t xml:space="preserve"> Azafrán ( estigmas tostados ) </t>
    </r>
    <r>
      <rPr>
        <vertAlign val="superscript"/>
        <sz val="10"/>
        <rFont val="Arial"/>
        <family val="2"/>
      </rPr>
      <t>(2)</t>
    </r>
  </si>
  <si>
    <r>
      <t xml:space="preserve">Melaza </t>
    </r>
    <r>
      <rPr>
        <vertAlign val="superscript"/>
        <sz val="10"/>
        <rFont val="Arial"/>
        <family val="2"/>
      </rPr>
      <t>(1)</t>
    </r>
  </si>
  <si>
    <r>
      <t xml:space="preserve"> (1) </t>
    </r>
    <r>
      <rPr>
        <sz val="10"/>
        <rFont val="Arial"/>
        <family val="2"/>
      </rPr>
      <t>Melaza, mieles enriquecidas, mieles normales, jugos y jarabes.</t>
    </r>
  </si>
  <si>
    <r>
      <t xml:space="preserve">agricultores </t>
    </r>
    <r>
      <rPr>
        <vertAlign val="superscript"/>
        <sz val="10"/>
        <rFont val="Arial"/>
        <family val="2"/>
      </rPr>
      <t>(1)</t>
    </r>
  </si>
  <si>
    <r>
      <t xml:space="preserve">De remolacha </t>
    </r>
    <r>
      <rPr>
        <vertAlign val="superscript"/>
        <sz val="10"/>
        <rFont val="Arial"/>
        <family val="2"/>
      </rPr>
      <t>(1)</t>
    </r>
  </si>
  <si>
    <r>
      <t xml:space="preserve">De caña </t>
    </r>
    <r>
      <rPr>
        <vertAlign val="superscript"/>
        <sz val="10"/>
        <rFont val="Arial"/>
        <family val="2"/>
      </rPr>
      <t>(2)</t>
    </r>
  </si>
  <si>
    <r>
      <t>Precio medio percibido por agricultores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(euros/100Kg)</t>
    </r>
  </si>
  <si>
    <r>
      <t>(miles de euros)</t>
    </r>
    <r>
      <rPr>
        <vertAlign val="superscript"/>
        <sz val="10"/>
        <rFont val="Arial"/>
        <family val="2"/>
      </rPr>
      <t xml:space="preserve"> 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</si>
  <si>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Incluye la endivia.</t>
    </r>
  </si>
  <si>
    <r>
      <t xml:space="preserve">Producción </t>
    </r>
    <r>
      <rPr>
        <vertAlign val="superscript"/>
        <sz val="10"/>
        <rFont val="Arial"/>
        <family val="2"/>
      </rPr>
      <t>(1)</t>
    </r>
  </si>
  <si>
    <r>
      <t>(1)</t>
    </r>
    <r>
      <rPr>
        <sz val="10"/>
        <rFont val="Arial"/>
        <family val="2"/>
      </rPr>
      <t xml:space="preserve"> Con vaina.</t>
    </r>
  </si>
  <si>
    <r>
      <t>(1)</t>
    </r>
    <r>
      <rPr>
        <sz val="10"/>
        <rFont val="Arial"/>
        <family val="2"/>
      </rPr>
      <t xml:space="preserve"> Con vaina. </t>
    </r>
  </si>
  <si>
    <r>
      <t>(2)</t>
    </r>
    <r>
      <rPr>
        <sz val="10"/>
        <rFont val="Arial"/>
        <family val="2"/>
      </rPr>
      <t xml:space="preserve"> El comercio exterior de 1993 incluye todas las legumbres, incluso desvainadas, frescas o refrigeradas,</t>
    </r>
  </si>
  <si>
    <r>
      <t>(1)</t>
    </r>
    <r>
      <rPr>
        <sz val="10"/>
        <rFont val="Arial"/>
        <family val="2"/>
      </rPr>
      <t xml:space="preserve"> En plantas ornamentales y esquejes, rendimiento en plantas/área y producción en miles de plantas.</t>
    </r>
  </si>
  <si>
    <t>Superficie en plantación regular</t>
  </si>
  <si>
    <t>Árboles</t>
  </si>
  <si>
    <t>Arranques</t>
  </si>
  <si>
    <t>Plantaciones</t>
  </si>
  <si>
    <t>diseminados</t>
  </si>
  <si>
    <t>en el año</t>
  </si>
  <si>
    <t>nuevas en el año</t>
  </si>
  <si>
    <t>En producción</t>
  </si>
  <si>
    <t>(número)</t>
  </si>
  <si>
    <t>GRUPO NAVEL</t>
  </si>
  <si>
    <t xml:space="preserve">  Navelina</t>
  </si>
  <si>
    <t xml:space="preserve">  Navel</t>
  </si>
  <si>
    <t xml:space="preserve">  Navelate</t>
  </si>
  <si>
    <t>BLANCAS SELECTAS</t>
  </si>
  <si>
    <t xml:space="preserve">  Salustiana</t>
  </si>
  <si>
    <t xml:space="preserve">  Otras blancas selectas</t>
  </si>
  <si>
    <t>BLANCAS COMUNES</t>
  </si>
  <si>
    <t>SANGUINAS</t>
  </si>
  <si>
    <t>TARDÍAS</t>
  </si>
  <si>
    <t xml:space="preserve">  Verna</t>
  </si>
  <si>
    <t xml:space="preserve">  Valencia late</t>
  </si>
  <si>
    <t>NARANJO DULCE TOTAL</t>
  </si>
  <si>
    <t>NARANJO AMARGO</t>
  </si>
  <si>
    <t>SATSUMAS</t>
  </si>
  <si>
    <t>CLEMENTINAS</t>
  </si>
  <si>
    <t>OTRAS MANDARINAS</t>
  </si>
  <si>
    <t>MANDARINO TOTAL</t>
  </si>
  <si>
    <t>VERNA</t>
  </si>
  <si>
    <t>MESERO</t>
  </si>
  <si>
    <t>OTROS LIMONES</t>
  </si>
  <si>
    <t>LIMONERO TOTAL</t>
  </si>
  <si>
    <t>POMELO</t>
  </si>
  <si>
    <t>OTROS CÍTRICOS</t>
  </si>
  <si>
    <t>TOTAL CÍTRICOS</t>
  </si>
  <si>
    <t>Superficie en</t>
  </si>
  <si>
    <t>Arboles</t>
  </si>
  <si>
    <t>En palntación regular</t>
  </si>
  <si>
    <t>Árboles diseminados</t>
  </si>
  <si>
    <t>Producción Total</t>
  </si>
  <si>
    <t>producción</t>
  </si>
  <si>
    <t>Exportación</t>
  </si>
  <si>
    <t>interior</t>
  </si>
  <si>
    <t>Transformación</t>
  </si>
  <si>
    <t>(kg/árbol)</t>
  </si>
  <si>
    <t>OTROS CITRICOS</t>
  </si>
  <si>
    <t>TOTAL CITRICOS</t>
  </si>
  <si>
    <t xml:space="preserve"> Tanto la producción como la exportación, el consumo interior en fresco y la transformación, se refieren a la campaña que  comienza el año de referencia.</t>
  </si>
  <si>
    <t>13.8.2.1. CÍTRICOS-NARANJO : Serie histórica de superficie, rendimiento, producción, precio, valor</t>
  </si>
  <si>
    <t>Árboles diseminados (miles de árboles)</t>
  </si>
  <si>
    <t>plantación regular</t>
  </si>
  <si>
    <t>de la superficie</t>
  </si>
  <si>
    <t>en producción</t>
  </si>
  <si>
    <t>La producción se refiere a la campaña que comienza el año de referencia y el comercio exterior es el del año natural.</t>
  </si>
  <si>
    <t xml:space="preserve">13.8.2.2. CÍTRICOS-NARANJO  </t>
  </si>
  <si>
    <t>(hectareas)</t>
  </si>
  <si>
    <t>De la superficie</t>
  </si>
  <si>
    <t>De los árboles</t>
  </si>
  <si>
    <t>En plantación regular</t>
  </si>
  <si>
    <t>Grupo Navel</t>
  </si>
  <si>
    <t>Navelina</t>
  </si>
  <si>
    <t>Navel</t>
  </si>
  <si>
    <t>Navelate</t>
  </si>
  <si>
    <t>Árboles diseminados (número)</t>
  </si>
  <si>
    <t>plantación</t>
  </si>
  <si>
    <t>regular</t>
  </si>
  <si>
    <t>Jaen</t>
  </si>
  <si>
    <t>Grupo Blancas Selectas</t>
  </si>
  <si>
    <t>Blancas comunes</t>
  </si>
  <si>
    <t>Salustiana</t>
  </si>
  <si>
    <t>Otras blancas selectas</t>
  </si>
  <si>
    <t>Grupo sanguinas</t>
  </si>
  <si>
    <t>Grupo  Tardías</t>
  </si>
  <si>
    <t>Verna</t>
  </si>
  <si>
    <t>Valencia late</t>
  </si>
  <si>
    <t xml:space="preserve">13.8.2.6. CÍTRICOS-NARANJO AMARGO: </t>
  </si>
  <si>
    <t xml:space="preserve">Serie histórica de superficie, árboles diseminados, rendimiento, producción </t>
  </si>
  <si>
    <t>Producción (miles de toneladas)</t>
  </si>
  <si>
    <t xml:space="preserve">  La producción se refiere a la campaña que comienza el año de referencia y el comercio exterior es el del año natural.</t>
  </si>
  <si>
    <t xml:space="preserve">13.8.2.7. CÍTRICOS-NARANJO AMARGO: </t>
  </si>
  <si>
    <t xml:space="preserve">13.8.3.1. CÍTRICOS-MANDARINO: </t>
  </si>
  <si>
    <t>Serie histórica de superficie, árboles diseminados, rendimiento, producción, precio, valor</t>
  </si>
  <si>
    <t>Valor (miles de euros)</t>
  </si>
  <si>
    <t xml:space="preserve">13.8.3.2. CÍTRICOS-MANDARINO: </t>
  </si>
  <si>
    <t>Satsumas</t>
  </si>
  <si>
    <t>Clementinas</t>
  </si>
  <si>
    <t>Otras mandarinas</t>
  </si>
  <si>
    <t xml:space="preserve">de superficie, árboles diseminados, rendimiento, producción, precio, valor </t>
  </si>
  <si>
    <t xml:space="preserve">  Se han revisado las cifras de rendimiento y producción de los años 1993 a 1995.</t>
  </si>
  <si>
    <t>13.8.4.2. CÍTRICOS-LIMONERO:</t>
  </si>
  <si>
    <t xml:space="preserve"> Análisis provincial de superficie, árboles diseminados, rendimiento y producción, 2012</t>
  </si>
  <si>
    <t>Mesero</t>
  </si>
  <si>
    <t>Otros limones</t>
  </si>
  <si>
    <t xml:space="preserve">13.8.6.1. OTROS CÍTRICOS: , </t>
  </si>
  <si>
    <t xml:space="preserve">Serie histórica de superficie árboles diseminados, rendimiento, producción </t>
  </si>
  <si>
    <t xml:space="preserve">  La producción se refiere a la campaña que comienza el año de referencia y el comercio exterior es el del año </t>
  </si>
  <si>
    <t>natural.</t>
  </si>
  <si>
    <t>Superficie en plantación regular (hectáreas)</t>
  </si>
  <si>
    <t>FRUTALES DE PEPITA</t>
  </si>
  <si>
    <t xml:space="preserve">    Manzano para sidra</t>
  </si>
  <si>
    <t xml:space="preserve">    Starking</t>
  </si>
  <si>
    <t xml:space="preserve">    Golden delicius</t>
  </si>
  <si>
    <t xml:space="preserve">    Otras variedades</t>
  </si>
  <si>
    <t xml:space="preserve">  MANZANO TOTAL</t>
  </si>
  <si>
    <t xml:space="preserve">    Limonera</t>
  </si>
  <si>
    <t xml:space="preserve">    Ercolini</t>
  </si>
  <si>
    <t xml:space="preserve">    Blanquilla</t>
  </si>
  <si>
    <t xml:space="preserve">  PERAL TOTAL</t>
  </si>
  <si>
    <t xml:space="preserve">  MEMBRILLERO</t>
  </si>
  <si>
    <t xml:space="preserve">  NÍSPERO</t>
  </si>
  <si>
    <t xml:space="preserve">  OTROS DE PEPITA</t>
  </si>
  <si>
    <t>FRUTALES DE HUESO</t>
  </si>
  <si>
    <t xml:space="preserve">  ALBARICOQUERO</t>
  </si>
  <si>
    <t xml:space="preserve">  CEREZO Y GUINDO</t>
  </si>
  <si>
    <t xml:space="preserve">    Melocotoneros</t>
  </si>
  <si>
    <t xml:space="preserve">    Nectarinas</t>
  </si>
  <si>
    <t xml:space="preserve">  MELOCOTONERO TOTAL</t>
  </si>
  <si>
    <t xml:space="preserve">  CIRUELO</t>
  </si>
  <si>
    <t>OTROS FRUTALES DE FRUTO</t>
  </si>
  <si>
    <t>CARNOSO</t>
  </si>
  <si>
    <t xml:space="preserve">  HIGUERA</t>
  </si>
  <si>
    <t xml:space="preserve">  CHIRIMOYO</t>
  </si>
  <si>
    <t xml:space="preserve">  GRANADO</t>
  </si>
  <si>
    <t xml:space="preserve">  AGUACATE</t>
  </si>
  <si>
    <t xml:space="preserve">  PLATANERA</t>
  </si>
  <si>
    <t xml:space="preserve">  PALMERA DATILERA</t>
  </si>
  <si>
    <t xml:space="preserve">  CHUMBERA</t>
  </si>
  <si>
    <t xml:space="preserve">  KIWI</t>
  </si>
  <si>
    <t xml:space="preserve">  FRAMBUESO</t>
  </si>
  <si>
    <t xml:space="preserve">  OTROS DE FRUTO CARNOSO</t>
  </si>
  <si>
    <t>FRUTALES DE FRUTO SECO</t>
  </si>
  <si>
    <t xml:space="preserve">  ALMENDRO</t>
  </si>
  <si>
    <t xml:space="preserve">  NOGAL</t>
  </si>
  <si>
    <t xml:space="preserve">  AVELLANO</t>
  </si>
  <si>
    <t xml:space="preserve">  CASTAÑO FRUTO</t>
  </si>
  <si>
    <t xml:space="preserve">  PISTACHO</t>
  </si>
  <si>
    <t>TOTAL FRUTALES NO CÍTRICOS</t>
  </si>
  <si>
    <t>De la superficie en</t>
  </si>
  <si>
    <t>De árboles</t>
  </si>
  <si>
    <t>producción (kg/ha)</t>
  </si>
  <si>
    <t>Transfor–</t>
  </si>
  <si>
    <t>animal</t>
  </si>
  <si>
    <t xml:space="preserve">   PISTACHO</t>
  </si>
  <si>
    <t>de superficie, árboles diseminados, rendimiento, producción, precio, valor</t>
  </si>
  <si>
    <t>Manzano para sidra</t>
  </si>
  <si>
    <t>Starking</t>
  </si>
  <si>
    <t xml:space="preserve"> (miles)</t>
  </si>
  <si>
    <t>Golden delicius</t>
  </si>
  <si>
    <t>13.9.3.3. FRUTALES DE FRUTO FRESCO NO CÍTRICOS-MANZANO:</t>
  </si>
  <si>
    <t>Arboles diseminados (número)</t>
  </si>
  <si>
    <t>Superficie en producción</t>
  </si>
  <si>
    <t xml:space="preserve">13.9.3.4. FRUTALES DE FRUTO FRESCO NO CÍTRICOS-MANZANO: </t>
  </si>
  <si>
    <t>(hectárea)</t>
  </si>
  <si>
    <t xml:space="preserve">13.9.3.5. FRUTALES DE FRUTO FRESCO NO CÍTRICOS-MANZANO: </t>
  </si>
  <si>
    <t>Limonera</t>
  </si>
  <si>
    <t>Ercolini</t>
  </si>
  <si>
    <t>Blanquilla</t>
  </si>
  <si>
    <t xml:space="preserve">13.9.4.4. FRUTALES DE FRUTO FRESCO NO CÍTRICOS-PERAL: </t>
  </si>
  <si>
    <t xml:space="preserve">13.9.4.5. FRUTALES DE FRUTO FRESCO NO CÍTRICOS-PERAL: </t>
  </si>
  <si>
    <t>13.9.5.1. FRUTALES DE FRUTO FRESCO NO CÍTRICOS-NÍSPERO: Serie histórica</t>
  </si>
  <si>
    <t xml:space="preserve">de superficie, árboles diseminados, rendimiento, producción precio y valor </t>
  </si>
  <si>
    <t xml:space="preserve">13.9.5.2. FRUTALES DE FRUTO FRESCO NO CÍTRICOS-NÍSPERO: </t>
  </si>
  <si>
    <t xml:space="preserve">13.9.6.1. FRUTALES DE FRUTO FRESCO NO CÍTRICOS-MEMBRILLO: </t>
  </si>
  <si>
    <t xml:space="preserve">13.9.7.1. FRUTALES DE FRUTO FRESCO NO CÍTRICOS-OTROS FRUTALES DE PEPITA: </t>
  </si>
  <si>
    <t xml:space="preserve">13.9.8.2. FRUTALES DE FRUTO FRESCO NO CÍTRICOS-ALBARICOQUERO: </t>
  </si>
  <si>
    <t xml:space="preserve">13.9.9.2. FRUTALES DE FRUTO FRESCO NO CÍTRICOS-CEREZO Y GUINDO: </t>
  </si>
  <si>
    <t xml:space="preserve">13.9.10.3. FRUTALES DE FRUTO FRESCO NO CÍTRICOS-MELOCOTONERO(1): </t>
  </si>
  <si>
    <t>(1) No incluye el nectario</t>
  </si>
  <si>
    <t xml:space="preserve"> 13.9.10.4. FRUTALES DE FRUTO FRESCO NO CÍTRICOS- NECTARINO: </t>
  </si>
  <si>
    <t xml:space="preserve"> 13.9.10.5.FRUTALES DE FRUTO FRESCO NO CÍTRICOS- MELOCOTONERO y NECTARINO: </t>
  </si>
  <si>
    <t>Melocotoneros</t>
  </si>
  <si>
    <t>Nectarinos</t>
  </si>
  <si>
    <t>Producción (1)</t>
  </si>
  <si>
    <t>(1) Incluye también la producción procedente de árboles diseminados.</t>
  </si>
  <si>
    <t>SUPERFICIES Y PROPIEDADES DE CULTIVOS</t>
  </si>
  <si>
    <t>13.9.11.2. FRUTALES DE FRUTO FRESCO NO CÍTRICOS-CIRUELO:</t>
  </si>
  <si>
    <t>13.9.12.1. FRUTALES DE FRUTO FRESCO NO CÍTRICOS-HIGUERA: Serie histórica</t>
  </si>
  <si>
    <t>13.12.1.1. OLIVAR: Resumen nacional de la superficie, 2013</t>
  </si>
  <si>
    <t>13.12.1.2. OLIVAR: Resumen nacional de rendimiento y producción, 2013</t>
  </si>
  <si>
    <t>13.12.1.3. OLIVAR: Productos obtenidos de la aceituna, campaña 2013-2014</t>
  </si>
  <si>
    <t>13.12.1.4. OLIVAR: Datos de producción del aceite de oliva virgen, campaña 2013-2014</t>
  </si>
  <si>
    <t>13.12.1.7. OLIVAR DE ACEITUNA TOTAL  DE MESA: Análisis provincial de superficie, árboles diseminados, rendimiento y producción, 2013</t>
  </si>
  <si>
    <t>13.12.1.8. OLIVAR DE ACEITUNA TOTAL DE ALMAZARA: Análisis provincial de superficie, árboles diseminados, rendimiento y producción,  2013</t>
  </si>
  <si>
    <t>13.12.2.2. OLIVAR-ACEITUNA: Análisis provincial del destino de la producción total, 2013 (toneladas)</t>
  </si>
  <si>
    <t>13.12.2.3. OLIVAR-ACEITUNA: Análisis provincial de los productos obtenidos,  2013</t>
  </si>
  <si>
    <t>Análisis provincial de la producción según clases, 2013 (toneladas)</t>
  </si>
  <si>
    <t>13.1.1.2.  CEREALES GRANO: Resumen nacional de superficie, rendimiento y producción, 2013</t>
  </si>
  <si>
    <t>13.1.1.3.  CEREALES GRANO: Destino de la producción de grano y semilla utilizada, 2013 (toneladas)</t>
  </si>
  <si>
    <r>
      <t xml:space="preserve"> </t>
    </r>
    <r>
      <rPr>
        <vertAlign val="superscript"/>
        <sz val="10"/>
        <rFont val="Arial"/>
        <family val="2"/>
      </rPr>
      <t>(2)</t>
    </r>
    <r>
      <rPr>
        <sz val="10"/>
        <rFont val="Arial"/>
        <family val="2"/>
      </rPr>
      <t xml:space="preserve"> Incluida la harina en equivalente grano, coeficiente de conversión de trigo a harina 0,75 </t>
    </r>
  </si>
  <si>
    <t xml:space="preserve">       y la sémola, coeficiente de transformación 0,72.</t>
  </si>
  <si>
    <t>13.1.2.3. CEREALES GRANO-TRIGO: Análisis provincial de superficie, rendimiento y producción, 2013</t>
  </si>
  <si>
    <t>13.1.2.4. CEREALES GRANO-TRIGO: Análisis provincial de superficie y producción según dureza del grano, 2013</t>
  </si>
  <si>
    <t xml:space="preserve"> Bio-combustible y paja cosechada, 2013 (toneladas)</t>
  </si>
  <si>
    <t>13.1.3.3. CEREALES GRANO-CEBADA: Análisis provincial de superficie, rendimiento y producción, 2013</t>
  </si>
  <si>
    <t>13.1.3.4. CEREALES GRANO-CEBADA: Análisis provincial de superficie y producción según tipos, 2013</t>
  </si>
  <si>
    <t>13.1.4.2. CEREALES GRANO-AVENA: Análisis provincial de superficie, rendimiento y producción, 2013</t>
  </si>
  <si>
    <t>13.1.5.2. CEREALES GRANO-CENTENO: Análisis provincial de superficie, rendimiento y producción, 2013</t>
  </si>
  <si>
    <t>13.1.6.2. CEREALES GRANO-TRITICALE: Análisis provincial de superficie, rendimiento y producción, 2013</t>
  </si>
  <si>
    <t>13.1.8.3. CEREALES GRANO-MAÍZ: Análisis provincial de superficie, rendimiento y producción, 2013</t>
  </si>
  <si>
    <t>13.1.8.4. CEREALES GRANO-MAÍZ: Análisis provincial de superficie y producción según clases, 2013</t>
  </si>
  <si>
    <t>13.1.9.2. CEREALES GRANO-SORGO: Análisis provincial de superficie, rendimiento y producción, 2013</t>
  </si>
  <si>
    <t>13.1.10.1. CEREALES GRANO-TRANQUILLÓN: Análisis provincial de superficie, rendimiento y producción, 2013</t>
  </si>
  <si>
    <t>13.1.10.2. CEREALES GRANO-MIJO: Análisis provincial de superficie, rendimiento y producción, 2013</t>
  </si>
  <si>
    <t>13.1.10.3. CEREALES GRANO-ALFORFON: Análisis provincial de superficie, rendimiento y producción, 2013</t>
  </si>
  <si>
    <t>13.1.10.4. CEREALES GRANO-ALPISTE: Análisis provincial de superficie, rendimiento y producción, 2013</t>
  </si>
  <si>
    <t>13.1.10.5. CEREALES GRANO-ESCAÑA:  Análisis provincial de superficie, rendimiento y producción, 2013</t>
  </si>
  <si>
    <t xml:space="preserve"> Análisis provincial de superficie, rendimiento y producción, 2013</t>
  </si>
  <si>
    <t>Análisis provincial de superficie, rendimiento y producción, 2013</t>
  </si>
  <si>
    <t>13.2.1.2. LEGUMINOSAS GRANO: Resumen nacional de superficie, rendimiento y producción, 2013</t>
  </si>
  <si>
    <t>13.2.1.3. LEGUMINOSAS GRANO: Destino de la producción de grano y semilla utilizada, 2013 (toneladas)</t>
  </si>
  <si>
    <t xml:space="preserve">  13.2.1.4. TOTAL LEGUMINOSAS GRANO: Análisis provincial de superficie, rendimiento y producción, 2013</t>
  </si>
  <si>
    <t>13.2.2.3. LEGUMINOSAS GRANO-JUDÍAS SECAS: Análisis provincial de superficie, rendimiento y producción, 2013</t>
  </si>
  <si>
    <t>de superficie y producción según sistemas de cultivo, 2013</t>
  </si>
  <si>
    <t>13.2.3.3. LEGUMINOSAS GRANO-HABAS SECAS: Análisis provincial de superficie, rendimiento y producción, 2013</t>
  </si>
  <si>
    <t>Análisis provincial de superficie y producción según su utilización, 2013</t>
  </si>
  <si>
    <t>13.2.4.2. LEGUMINOSAS GRANO- LENTEJAS: Análisis provincial de superficie, rendimiento y producción, 2013</t>
  </si>
  <si>
    <t>13.2.5.2. LEGUMINOSAS GRANO-GARBANZOS: Análisis provincial de superficie, rendimiento y producción, 2013</t>
  </si>
  <si>
    <t>13.2.7.2. LEGUMINOSAS GRANO-VEZA: Análisis provincial de superficie, rendimiento y producción, 2013</t>
  </si>
  <si>
    <t>13.2.8.2. LEGUMINOSAS GRANO-YEROS: Análisis provincial de superficie, rendimiento y producción, 2013</t>
  </si>
  <si>
    <t>13.2.9.2. LEGUMINOSAS GRANO-ALTRAMUZ: Análisis provincial de superficie, rendimiento y producción, 2013</t>
  </si>
  <si>
    <t>Análisis provincial de superficie, rendmiento y producción, 2013</t>
  </si>
  <si>
    <t xml:space="preserve"> Resumen nacional de superficie, rendimiento y producción, 2013 (toneladas)</t>
  </si>
  <si>
    <t>13.3.1.2. TUBÉRCULOS PARA CONSUMO HUMANO: Destino de la producción y semilla utilizada, 2013 (toneladas)</t>
  </si>
  <si>
    <t xml:space="preserve">de superficie, rendimiento, producción , precio, valor </t>
  </si>
  <si>
    <t>Análisis provincial de superficie y producción según épocas de recolección, 2013</t>
  </si>
  <si>
    <t>Análsis provincial de superficie, rendimiento y producción, 2013</t>
  </si>
  <si>
    <t>13.7.1.1.  FLORES Y PLANTAS ORNAMENTALES: Resumen nacional de superficie y producción, 2013</t>
  </si>
  <si>
    <t xml:space="preserve">MADRID </t>
  </si>
  <si>
    <t>13.7.2.3. FLORES Y PLANTAS ORNAMENTALES-CLAVELES: Análisis provincial de superficie, rendimiento y producción, 2013</t>
  </si>
  <si>
    <t>Análisis provincial de superficie y producción según variedades, 2013</t>
  </si>
  <si>
    <t>S.C. de  Tenerife</t>
  </si>
  <si>
    <t>13.7.3.3. FLORES Y PLANTAS ORNAMENTALES-ROSAS: Análisis provincial de superficie, rendimiento y producción, 2013</t>
  </si>
  <si>
    <t>13.11.1.1. VIÑEDO: Resumen nacional de la superficie (hectáreas), 2013</t>
  </si>
  <si>
    <t>13.11.1.2. VIÑEDO: Resumen nacional del rendimiento, producción y destino, 2013</t>
  </si>
  <si>
    <t>13.11.1.5. VIÑEDO: Análisis provincial de superficie total y según clases, 2013 (hectáreas)</t>
  </si>
  <si>
    <t>13.11.2.1. VIÑEDO DEDICADO A UVA DE MESA: Análisis provincial de superficie, rendimiento y producción, 2013</t>
  </si>
  <si>
    <t>13.11.2.2. VIÑEDO DEDICADO A UVA DE MESA: Análisis provincial de superficie y producción según formas de cultivo, 2013</t>
  </si>
  <si>
    <t>R.D. 1303/2009 de 31 de julio, sobre declaraciones obligatorias en el sector vitivinícola</t>
  </si>
  <si>
    <t>13.11.3.1. VIÑEDO DEDICADO A UVA DE VINIFICACIÓN: Análisis provincial de superficie, 2013</t>
  </si>
  <si>
    <t>13.11.3.2. VIÑEDO DEDICADO A UVA DE VINIFICACIÓN: Análisis provincial de rendimiento y producción, 2013</t>
  </si>
  <si>
    <t>13.11.4.1. VIÑEDO DEDICADO A UVA DE PASIFICACIÓN: Análisis provincial de superficie, rendimiento y producción, 2013</t>
  </si>
  <si>
    <t>13.11.5.1. VIÑEDO-VIVEROS DE VIÑEDO: Análisis provincial de la superficie (hectáreas), 2013</t>
  </si>
  <si>
    <t>13.11.6.3. VIÑEDO-UVA: Análisis provincial del destino de la producción, 2013 (toneladas)</t>
  </si>
  <si>
    <t>13.11.7.1. VIÑEDO-VINO:</t>
  </si>
  <si>
    <t xml:space="preserve"> Serie histórica de producción según tipos (miles de hectolitros) (1)</t>
  </si>
  <si>
    <t>13.11.7.2. VIÑEDO-VINO: Análisis provincial de la producción, 2013 (hectolitros)</t>
  </si>
  <si>
    <t>13.11.7.3. VIÑEDO-VINO:  Análisis provincial de la producción de vinos DOP, 2013 (hectolitros)</t>
  </si>
  <si>
    <t>13.11.7.4. VIÑEDO-VINO:</t>
  </si>
  <si>
    <t xml:space="preserve"> Análisis provincial de la producción de vinos IGP, 2013 (hectolitros)</t>
  </si>
  <si>
    <t xml:space="preserve">13.11.7.5. VIÑEDO-VINO: </t>
  </si>
  <si>
    <t>Análisis provincial de la producción de vinos varietales 2013 (hectolitros)</t>
  </si>
  <si>
    <t>13.11.7.6. VIÑEDO-VINO: Análisis provincial de la producción de otros vinos, 2013 (hectolitros)</t>
  </si>
  <si>
    <t>Alella (*)</t>
  </si>
  <si>
    <t>Ayles</t>
  </si>
  <si>
    <t>13.11.7.9. VIÑEDO: Análisis provincial de la producción de mostos no dedicados a fermentación y uvas pasas, 2013</t>
  </si>
  <si>
    <t>13.11.1.3. VIÑEDO: Producción de vino nuevo (Campaña 2013-2014)</t>
  </si>
  <si>
    <t>13.11.1.4. VIÑEDO: Otros productos de la uva (Campaña 2013-2014)</t>
  </si>
  <si>
    <t>13.4.1. CULTIVOS INDUSTRIALES: Resumen nacional de superficie, rendimiento y producción, 2013</t>
  </si>
  <si>
    <t>13.4.2. CULTIVOS INDUSTRIALES: Destino de la producción, 2013</t>
  </si>
  <si>
    <t>Torta y harina</t>
  </si>
  <si>
    <t>Otros usos en grano</t>
  </si>
  <si>
    <t>Productos obtenidos en la molturación</t>
  </si>
  <si>
    <t>Bagazo o pulpa seca</t>
  </si>
  <si>
    <t xml:space="preserve">  13.4.3. TOTAL CULTIVOS INDUSTRIALES: Análisis provincial de superficie, rendimiento y producción, 2013</t>
  </si>
  <si>
    <t xml:space="preserve">Provincias </t>
  </si>
  <si>
    <t>13.4.4.2. CULTIVOS INDUSTRIALES-CAÑA DE AZÚCAR:</t>
  </si>
  <si>
    <t xml:space="preserve"> Análisis provincial de superficie, rendimiento, producción y productos elaborados, 2013</t>
  </si>
  <si>
    <t xml:space="preserve">13.4.5.1. CULTIVOS INDUSTRIALES-REMOLACHA AZUCARERA: </t>
  </si>
  <si>
    <t>Serie histórica de superficie, rendimiento, producción, precio, valor y productos elaborados</t>
  </si>
  <si>
    <t>13.4.5.2. CULTIVOS INDUSTRIALES-REMOLACHA AZUCARERA:</t>
  </si>
  <si>
    <t>Análisis provincial de superficie, rendimiento, producción y productos elaborados, 2013</t>
  </si>
  <si>
    <t>13.4.6.1. CULTIVOS INDUSTRIALES-AZÚCAR:</t>
  </si>
  <si>
    <t xml:space="preserve"> Serie histórica de producción </t>
  </si>
  <si>
    <t>13.4.7.2. CULTIVOS INDUSTRIALES-ALGODÓN BRUTO: Análisis provincial de superficie, rendimiento y producción, 2013</t>
  </si>
  <si>
    <t>13.4.8.1. CULTIVOS INDUSTRIALES- LINO TEXTIL:</t>
  </si>
  <si>
    <t xml:space="preserve"> Serie histórica de superficie, rendimiento, producción </t>
  </si>
  <si>
    <t>13.4.8.2. CULTIVOS INDUSTRIALES-LINO TEXTIL: Análisis provincial de superficie, rendimiento y producción, 2013</t>
  </si>
  <si>
    <t xml:space="preserve">13.4.9.1. CULTIVOS INDUSTRIALES-CÁÑAMO TEXTIL: </t>
  </si>
  <si>
    <t>Valor fibra (miles de euros)</t>
  </si>
  <si>
    <t>13.4.9.2. CULTIVOS INDUSTRIALES-CÁÑAMO TEXTIL: Análisis provincial de superficie, rendimiento y producción, 2013</t>
  </si>
  <si>
    <t>13.4.10.1. CULTIVOS INDUSTRIALES-GIRASOL:</t>
  </si>
  <si>
    <t xml:space="preserve">  Serie histórica de superficie, rendimiento,  producción, precio y valor</t>
  </si>
  <si>
    <t>13.4.10.2. CULTIVOS INDUSTRIALES-GIRASOL: Análisis provincial de superficie, rendimiento y producción, 2013</t>
  </si>
  <si>
    <t xml:space="preserve">13.4.11.1. CULTIVOS INDUSTRIALES-SOJA: </t>
  </si>
  <si>
    <t>13.4.11.2. CULTIVOS INDUSTRIALES-SOJA: Análisis provincial de superficie, rendimiento y producción, 2013</t>
  </si>
  <si>
    <t>13.4.12.1. CULTIVOS INDUSTRIALES-LINO OLEAGINOSO:</t>
  </si>
  <si>
    <t xml:space="preserve">13.4.13.1. CULTIVOS INDUSTRIALES-COLZA: </t>
  </si>
  <si>
    <t>Serie histórica de superficie, rendimiento y producción</t>
  </si>
  <si>
    <t>13.4.13.2. CULTIVOS INDUSTRIALES-COLZA: Análisis provincial de superficie, rendimiento y producción, 2013</t>
  </si>
  <si>
    <t>13.4.14.1. CULTIVOS INDUSTRIALES-CACAHUETE: Análisis provincial de superficie, rendimiento y producción, 2013</t>
  </si>
  <si>
    <t>13.4.14.2. CULTIVOS INDUSTRIALES-CÁRTAMO: Análisis provincial de superficie, rendimiento y producción, 2013</t>
  </si>
  <si>
    <t xml:space="preserve">13.4.15.1. CULTIVOS INDUSTRIALES-PIMIENTO PARA PIMENTÓN: </t>
  </si>
  <si>
    <t xml:space="preserve">13.4.16.1. CULTIVOS INDUSTRIALES-AZAFRÁN (ESTIGMAS TOSTADOS): </t>
  </si>
  <si>
    <t>13.5.1. CULTIVOS FORRAJEROS: Resumen nacional de superficie, rendimiento en verde y producción cosechada y uso, 2013</t>
  </si>
  <si>
    <t>13.5.2. CULTIVOS FORRAJEROS: Análisis provincial de la superficie total cosechada según grupos, 2013 (hectáreas)</t>
  </si>
  <si>
    <t xml:space="preserve">13.5.3. CULTIVOS FORRAJEROS-GRAMÍNEAS FORRAJERAS: </t>
  </si>
  <si>
    <t xml:space="preserve"> Análisis provincial de superficie, rendimiento y producción en verde, 2013</t>
  </si>
  <si>
    <t xml:space="preserve">13.5.5.  CULTIVOS FORRAJEROS-GRAMÍNEAS FORRAJERAS-MAÍZ FORRAJERO: </t>
  </si>
  <si>
    <t>Análisis provincial de superficie, rendimiento y producción en verde, 2013</t>
  </si>
  <si>
    <t xml:space="preserve">13.5.9.1. CULTIVOS FORRAJEROS-LEGUMINOSAS FORRAJERAS-ALFALFA: </t>
  </si>
  <si>
    <t>Serie histórica  de superficie cosechada, rendimiento, producción en verde, precio y valor</t>
  </si>
  <si>
    <t xml:space="preserve">13.5.12.1. CULTIVOS FORRAJEROS-PRADERAS POLIFITAS: </t>
  </si>
  <si>
    <t>Análisis provincial de superficie y producción, 2013</t>
  </si>
  <si>
    <t>Análisis provincial de la superficie y peso vivo mantenido, 2013</t>
  </si>
  <si>
    <t>13.9.1. FRUTALES DE FRUTO FRESCO NO CÍTRICOS: Resumen nacional de la superficie, 2013</t>
  </si>
  <si>
    <t>13.9.2. FRUTALES DE FRUTO FRESCO NO CÍTRICOS: Resumen nacional del rendimiento, producción y destino, 2013</t>
  </si>
  <si>
    <t>13.9.3.1. FRUTALES DE FRUTO FRESCO NO CÍTRICOS-MANZANO:</t>
  </si>
  <si>
    <t xml:space="preserve"> Serie histórica de superficie, árboles diseminados, rendimiento, producción, precio, valor</t>
  </si>
  <si>
    <t xml:space="preserve">13.9.3.2. FRUTALES DE FRUTO FRESCO NO CÍTRICOS-MANZANO: </t>
  </si>
  <si>
    <t>Serie histórica de superficie, árboles diseminados y producción según variedades</t>
  </si>
  <si>
    <t xml:space="preserve"> Análisis provincial de superficie, árboles diseminados, rendimiento y producción, 2013</t>
  </si>
  <si>
    <t>Análisis provincial de superficie, árboles diseminados y producción según variedades, 2013</t>
  </si>
  <si>
    <t>Análisis provincial de superficie, árboles diseminados y producción según variedades, 2013 (conclusión)</t>
  </si>
  <si>
    <t xml:space="preserve">13.9.4.1. FRUTALES DE FRUTO FRESCO NO CÍTRICOS-PERAL: </t>
  </si>
  <si>
    <t>Serie histórica  de superficie, árboles diseminados, rendimiento, producción, precio, valor</t>
  </si>
  <si>
    <t>13.9.4.2. FRUTALES DE FRUTO FRESCO NO CÍTRICOS-PERAL:</t>
  </si>
  <si>
    <t xml:space="preserve"> Serie histórica de superficie, árboles diseminados y producción según variedades</t>
  </si>
  <si>
    <t>13.9.4.3. FRUTALES DE FRUTO FRESCO NO CÍTRICOS-PERAL: Análisis provincial de superficie, árboles diseminados, rendimiento y producción, 2013</t>
  </si>
  <si>
    <t>Análisis provincial de superficie, árboles diseminados, rendimiento y producción, 2013</t>
  </si>
  <si>
    <t xml:space="preserve">13.9.8.1. FRUTALES DE FRUTO FRESCO NO CÍTRICOS- ALBARICOQUERO: </t>
  </si>
  <si>
    <t xml:space="preserve">Serie histórica de superficie, árboles diseminados, rendimiento, producción, precio, valor </t>
  </si>
  <si>
    <t>13.9.9.1. FRUTALES DE FRUTO FRESCO NO CÍTRICOS-CEREZO Y GUINDO:</t>
  </si>
  <si>
    <t xml:space="preserve"> Serie histórica de superficie, arboles diseminados, rendimiento, producción, precio, valor </t>
  </si>
  <si>
    <t xml:space="preserve">13.9.10.1. FRUTALES DE FRUTO FRESCO NO CÍTRICOS-MELOCOTONERO(1)(2): </t>
  </si>
  <si>
    <r>
      <t>(1)</t>
    </r>
    <r>
      <rPr>
        <sz val="10"/>
        <rFont val="Arial"/>
        <family val="2"/>
      </rPr>
      <t xml:space="preserve"> Incluye el nectarino hasta el año 2006</t>
    </r>
  </si>
  <si>
    <r>
      <t xml:space="preserve">(2) </t>
    </r>
    <r>
      <rPr>
        <sz val="10"/>
        <rFont val="Arial"/>
        <family val="2"/>
      </rPr>
      <t>A partir del año 2007 no incluye el nectarino</t>
    </r>
  </si>
  <si>
    <t xml:space="preserve">13.9.10.2. FRUTALES DE FRUTO FRESCO NO CÍTRICOS-NECTARINO : </t>
  </si>
  <si>
    <t>Análisis provincial de superficie, árboles diseminados y  producción según variedades, 2013</t>
  </si>
  <si>
    <t xml:space="preserve">13.9.11.1. FRUTALES DE FRUTO FRESCO NO CÍTRICOS-CIRUELO: </t>
  </si>
  <si>
    <t xml:space="preserve">13.9.13.1. FRUTALES DE FRUTO FRESCO NO CÍTRICOS-CHIRIMOYO: </t>
  </si>
  <si>
    <t>Serie histórica de superficie, árboles diseminados, rendimiento, producción, precio y valor</t>
  </si>
  <si>
    <t>13.9.14.1. FRUTALES DE FRUTO FRESCO NO CÍTRICOS-GRANADO:</t>
  </si>
  <si>
    <t xml:space="preserve"> Serie histórica de superficie, árboles diseminados, rendimiento, producción, precio y valor</t>
  </si>
  <si>
    <t xml:space="preserve">13.9.15.1. FRUTALES DE FRUTO FRESCO NO CÍTRICOS-AGUACATE: </t>
  </si>
  <si>
    <t>13.9.16.1. FRUTALES DE FRUTO FRESCO NO CÍTRICOS-PLATANERA:</t>
  </si>
  <si>
    <t xml:space="preserve"> Serie histórica de superficie, árboles diseminados, rendimiento, producción, precio, valor </t>
  </si>
  <si>
    <t>13.9.17.1. FRUTALES DE FRUTO FRESCO NO CÍTRICOS-KIWI:</t>
  </si>
  <si>
    <t xml:space="preserve"> Serie histórica  de superficie, árboles diseminados, rendimiento, producción, precio y valor</t>
  </si>
  <si>
    <t xml:space="preserve">13.9.18.1.  FRUTALES DE FRUTO FRESCO NO CÍTRICOS-PALMERA DATILERA: </t>
  </si>
  <si>
    <t xml:space="preserve">13.9.21.1.  OTROS FRUTALES DE FRUTO CARNOSO NO CÍTRICOS: </t>
  </si>
  <si>
    <t>Almeria</t>
  </si>
  <si>
    <t xml:space="preserve">                                                                                                                           </t>
  </si>
  <si>
    <t xml:space="preserve">13.10.1.1. FRUTALES DE FRUTO SECO-ALMENDRO: </t>
  </si>
  <si>
    <t>13.10.1.2. FRUTALES DE FRUTO SECO-ALMENDRO: Análisis provincial de superficie, árboles diseminados, rendimiento y producción, 2013</t>
  </si>
  <si>
    <t xml:space="preserve">13.10.2.1. FRUTALES DE FRUTO SECO-AVELLANO: </t>
  </si>
  <si>
    <t>13.10.2.2. FRUTALES DE FRUTO SECO-AVELLANO: Análisis provincial de superficie, árboles diseminados, rendimiento y producción, 2013</t>
  </si>
  <si>
    <t>13.10.3.2. FRUTALES DE FRUTO SECO-NOGAL: Análisis provincial de superficie, árboles diseminados, rendimiento y producción, 2013</t>
  </si>
  <si>
    <t>13.10.4.1. FRUTALES DE FRUTO SECO-CASTAÑO FRUTO: Análisis provincial de superficie, árboles diseminados, rendimiento y producción, 2013</t>
  </si>
  <si>
    <t>13.6.2. HORTALIZAS: Resumen nacional de superficie, rendimientos y producción, 2013</t>
  </si>
  <si>
    <t>PEREJIL</t>
  </si>
  <si>
    <t>13.6.3. HORTALIZAS: Destino de la producción, 2013 (toneladas)</t>
  </si>
  <si>
    <t xml:space="preserve">13.6.4. HORTALIZAS:Análisis provincial de la superficie según formas de cultivo, 2013 </t>
  </si>
  <si>
    <t>13.6.5. HORTALIZAS: Análisis provincial de la superficie total según cultivos, 2013 (hectáreas)</t>
  </si>
  <si>
    <t xml:space="preserve">  13.6.6. HORTALIZAS-OTRAS HORTALIZAS: Análisis provincial de superficie, rendimiento y producción, 2013</t>
  </si>
  <si>
    <t>13.6.7.3. HORTALIZAS DE HOJA O TALLO-COL: Análisis provincial de superficie, rendimiento y producción, 2013</t>
  </si>
  <si>
    <t>13.6.7.4. HORTALIZAS DE HOJA O TALLO-COL: Análisis provincial de superficie y producción según variedades, 2013</t>
  </si>
  <si>
    <t xml:space="preserve">13.6.8.1. HORTALIZAS DE HOJA O TALLO-ESPÁRRAGO: </t>
  </si>
  <si>
    <t>13.6.8.2. HORTALIZAS DE HOJA O TALLO-ESPARRAGO: Análisis provincial de superficie, rendimiento y producción, 2013</t>
  </si>
  <si>
    <t>13.6.9.3. HORTALIZAS DE HOJA O TALLO-LECHUGA: Análisis provincial de superficie, rendimiento y producción, 2013</t>
  </si>
  <si>
    <t xml:space="preserve"> Análisis provincial de superficie y producción según clases, 2013</t>
  </si>
  <si>
    <t>13.6.10.2. HORTALIZAS DE HOJA O TALLO-ESCAROLA: Análisis provincial de superficie, rendimiento y producción, 2013</t>
  </si>
  <si>
    <t>13.6.11.2. HORTALIZAS DE HOJA O TALLO-ESPINACA: Análisis provincial de superficie, rendimiento y producción, 2013</t>
  </si>
  <si>
    <t>COLIFLOR</t>
  </si>
  <si>
    <t>13.6.12.2. HORTALIZAS DE HOJA O TALLO-ACELGA: Análisis provincial de superficie, rendimiento y producción, 2013</t>
  </si>
  <si>
    <t>13.6.13.1. HORTALIZAS DE HOJA O TALLO-CARDO: Análisis provincial de superficie, rendimiento y producción, 2013</t>
  </si>
  <si>
    <t>13.6.14.1. HORTALIZAS DE HOJA O TALLO-ACHICORIA VERDE: Análisis provincial de superficie, rendimiento y producción, 2013</t>
  </si>
  <si>
    <t>13.6.15.1. HORTALIZAS DE HOJA O TALLO-ENDIVIA: Análisis provincial de superficie, rendimiento y producción, 2013</t>
  </si>
  <si>
    <t>13.6.16.1. HORTALIZAS DE HOJA O TALLO-BORRAJA: Análisis provincial de superficie, rendimiento y producción, 2013</t>
  </si>
  <si>
    <t>13.6.17.1. HORTALIZAS DE HOJA O TALLO-BERZA: Análisis provincial de superficie, rendimiento y producción, 2013</t>
  </si>
  <si>
    <t>CASTILLA-LA MANCHA</t>
  </si>
  <si>
    <t>13.6.18.1. HORTALIZAS DE HOJA O TALLO-APIO: Análisis provincial de superficie, rendimiento y producción, 2013</t>
  </si>
  <si>
    <t>13.6.19.1. HORTALIZAS DE HOJA O TALLO-GRELO: Análisis provincial de superficie, rendimiento y producción, 2013</t>
  </si>
  <si>
    <t>13.6.20.2. HORTALIZAS DE FRUTO-SANDÍA: Análisis provincial de superficie, rendimiento y producción, 2013</t>
  </si>
  <si>
    <t xml:space="preserve">13.6.21.2. HORTALIZAS DE FRUTO-MELÓN: </t>
  </si>
  <si>
    <t>13.6.21.3. HORTALIZAS DE FRUTO-MELÓN: Análisis provincial de superficie, rendimiento y producción, 2013</t>
  </si>
  <si>
    <t>13.6.21.4 HORTALIZAS DE FRUTO-MELÓN: Análisis provincial de superficie y producción según clases, 2013</t>
  </si>
  <si>
    <t>13.6.22.1. HORTALIZAS DE FRUTO-CALABAZA: Análisis provincial de superficie, rendimiento y producción, 2013</t>
  </si>
  <si>
    <t>13.6.23.2. HORTALIZAS DE FRUTO-PEPINO: Análisis provincial de superficie, rendimiento y producción, 2013</t>
  </si>
  <si>
    <t xml:space="preserve">13.6.24.1. HORTALIZAS DE FRUTO-CALABACÍN: </t>
  </si>
  <si>
    <t>13.6.24.2. HORTALIZAS DE FRUTO-CALABACÍN: Análisis provincial de superficie, rendimiento y producción, 2013</t>
  </si>
  <si>
    <t>13.6.25.1. HORTALIZAS DE FRUTO-PEPINILLO: Análisis provincial de superficie, rendimiento y producción, 2013</t>
  </si>
  <si>
    <t>13.6.26.2. HORTALIZAS DE FRUTO-BERENJENA: Análisis provincial de superficie, rendimiento y producción, 2013</t>
  </si>
  <si>
    <t xml:space="preserve">13.6.26.1. HORTALIZAS DE FRUTO-BERENJENA: </t>
  </si>
  <si>
    <t>13.6.27.3. HORTALIZAS DE FRUTO-TOMATE: Análisis provincial de superficie, rendimiento y producción, 2013</t>
  </si>
  <si>
    <t>13.6.27.4. HORTALIZAS DE FRUTO-TOMATE: Análisis provincial de superficie y producción según épocas de recolección, 2013</t>
  </si>
  <si>
    <t>13.6.28.2. HORTALIZAS DE FRUTO-PIMIENTO: Análisis provincial de superficie, rendimiento y producción, 2013</t>
  </si>
  <si>
    <t>13.6.30.2. HORTALIZAS DE FRUTO-FRESA Y FRESÓN: Análisis provincial de superficie, rendimiento y producción, 2013</t>
  </si>
  <si>
    <t xml:space="preserve">  13.6.29.1. HORTALIZAS DE FRUTO-GUINDILLA: Análisis provincial de superficie, rendimiento y producción, 2013</t>
  </si>
  <si>
    <t>13.6.31.2. HORTALIZAS DE FLOR-ALCACHOFA: Análisis provincial de superficie, rendimiento y producción, 2013</t>
  </si>
  <si>
    <t>13.6.32.2. HORTALIZAS DE FLOR-COLIFLOR: Análisis provincial de superficie, rendimiento y producción, 2013</t>
  </si>
  <si>
    <t>13.6.32.3. HORTALIZAS DE FLOR-BROCOLI: Análisis provincial de superficie, rendimiento y producción, 2013</t>
  </si>
  <si>
    <t>13.6.33.2. HORTALIZAS DE RAÍCES Y BULBOS-AJO: Análisis provincial de superficie, rendimiento y producción, 2013</t>
  </si>
  <si>
    <t xml:space="preserve">13.6.34.1. HORTALIZAS DE RAÍCES Y BULBOS-CEBOLLA: </t>
  </si>
  <si>
    <t>13.6.34.2. HORTALIZAS DE RAÍCES Y BULBOS-CEBOLLA:</t>
  </si>
  <si>
    <t>13.6.34.3. HORTALIZAS DE RAÍCES Y BULBOS-CEBOLLA: Análisis provincial de superficie, rendimiento y producción, 2013</t>
  </si>
  <si>
    <t>13.6.34.4. HORTALIZAS DE RAÍCES Y BULBOS-CEBOLLA:</t>
  </si>
  <si>
    <t xml:space="preserve"> Análisis provincial de superficie y producción según variedades, 2013</t>
  </si>
  <si>
    <t xml:space="preserve">  13.6.35.1. HORTALIZAS DE RAÍCES Y BULBOS-CEBOLLETA: Análisis provincial de superficie, rendimiento y producción, 2013</t>
  </si>
  <si>
    <t>EXTREMADURA</t>
  </si>
  <si>
    <t xml:space="preserve">   13.6.36.1. HORTALIZAS DE RAÍCES Y BULBOS-PUERRO: Análisis provincial de superficie, rendimiento y producción, 2013</t>
  </si>
  <si>
    <t xml:space="preserve">  13.6.37.1. HORTALIZAS DE RAÍCES Y BULBOS-REMOLACHA DE MESA: Análisis provincial de superficie, rendimiento y producción, 2013</t>
  </si>
  <si>
    <t>13.6.38.2. HORTALIZAS DE RAÍCES Y BULBOS-ZANAHORIA: Análisis provincial de superficie, rendimiento y producción, 2013</t>
  </si>
  <si>
    <t>13.6.39.1. HORTALIZAS DE RAÍCES Y BULBOS-RÁBANO: Análisis provincial de superficie, rendimiento y producción, 2013</t>
  </si>
  <si>
    <t xml:space="preserve">  13.6.40.1. HORTALIZAS DE RAÍCES Y BULBOS-NABO: Análisis provincial de superficie, rendimiento y producción, 2013</t>
  </si>
  <si>
    <t>13.6.41.2. HORTALIZAS LEGUMINOSAS-JUDÍAS VERDES: Análisis provincial de superficie, rendimiento y producción, 2013</t>
  </si>
  <si>
    <t>13.6.42.2. HORTALIZAS LEGUMINOSAS-GUISANTES VERDES: Análisis provincial de superficie, rendimiento y producción, 2013</t>
  </si>
  <si>
    <t>13.6.43.2. HORTALIZAS LEGUMINOSAS-HABAS VERDES: Análisis provincial de superficie, rendimiento y producción, 2013</t>
  </si>
  <si>
    <t>NAVARRA</t>
  </si>
  <si>
    <t>BALEARES</t>
  </si>
  <si>
    <t>13.8.1.1. CÍTRICOS: Resumen nacional de superficie y árboles diseminados, 2013</t>
  </si>
  <si>
    <t>13.8.1.2. CÍTRICOS: Resumen nacional de rendimiento y producción 2013</t>
  </si>
  <si>
    <t>13.8.2.3. CÍTRICOS-NARANJO  : Análisis provincial de la superficie, árboles diseminados y producción según variedades, 2013</t>
  </si>
  <si>
    <t>13.8.2.4. CÍTRICOS-NARANJO  : Análisis provincial de la superficie, árboles diseminados y producción según variedades, 2013 (continuación)</t>
  </si>
  <si>
    <t>PAIS VASCO</t>
  </si>
  <si>
    <t>Tarragano</t>
  </si>
  <si>
    <t>13.8.2.5. CÍTRICOS-NARANJO  : Análisis provincial de la superficie, árboles diseminados y producción según variedades, 2013 (conclusión)</t>
  </si>
  <si>
    <t>13.8.3.3. CÍTRICOS-MANDARINO: Análisis provincial de la superficie, árboles diseminados y producción según variedades, 2013</t>
  </si>
  <si>
    <t xml:space="preserve">13.8.4.1. CÍTRICOS-LIMONERO: </t>
  </si>
  <si>
    <t>PAÍS VASCO</t>
  </si>
  <si>
    <t>13.8.4.3. CÍTRICOS-LIMONERO: Análisis provincial de la superficie, árboles diseminados y producción según variedades, 2013</t>
  </si>
  <si>
    <t xml:space="preserve">13.8.5.1. CÍTRICOS-POMELO: </t>
  </si>
  <si>
    <t>13.8.5.2. CÍTRICOS-POMELO: Análisis provincial de superficie, árboles diseminados, rendimiento y producción, 2013</t>
  </si>
  <si>
    <t>13.8.6.2. OTROS CÍTRICOS: Análisis provincial de superficie, árboles diseminados, rendimiento y producción, 2013</t>
  </si>
  <si>
    <t>13.13.1.1. OTROS CULTIVOS LEÑOSOS: Resumen nacional de superficie plantada, 2013</t>
  </si>
  <si>
    <t xml:space="preserve">TOTAL OTROS CULTIVOS LEÑOSOS </t>
  </si>
  <si>
    <t>13.13.1.2. OTROS CULTIVOS LEÑOSOS: Resumen nacional de rendimiento y producción, 2013</t>
  </si>
  <si>
    <t>13.13.1.3. OTROS CULTIVOS LEÑOSOS: Análisis provincial de superficie y árboles diseminados en plantación regular, 2013</t>
  </si>
  <si>
    <t>13.13.2.2. OTROS CULTIVOS LEÑOSOS-ALGARROBO: Análisis provincial de superficie, árboles diseminados, rendimiento y producción, 2013</t>
  </si>
  <si>
    <t>13.13.3.2. OTROS CULTIVOS LEÑOSOS-ALCAPARRA: Análisis provincial de superficie, árboles diseminados, rendimiento y producción, 2013</t>
  </si>
  <si>
    <t>13.13.4.1 OTROS CULTIVOS LEÑOSOS-CAFETO: Análisis provincial de superficie, árboles diseminados, rendimiento y producción, 2013</t>
  </si>
  <si>
    <t>13.13.4.2 OTROS CULTIVOS LEÑOSOS-CAÑA VULGAR: Análisis provincial de superficie, árboles diseminados, rendimiento y producción, 2013</t>
  </si>
  <si>
    <t>13.13.4.3 OTROS CULTIVOS LEÑOSOS- MIMBRERA: Análisis provincial de superficie, árboles diseminados, rendimiento y producción, 2013</t>
  </si>
  <si>
    <t>13.13.4.4 OTROS CULTIVOS LEÑOSOS-MORERA Y OTROS: Análisis provincial de superficie, árboles diseminados, rendimiento y producción, 2013</t>
  </si>
  <si>
    <t>13.13.4.5 OTROS CULTIVOS LEÑOSOS-AGAVE Y PITA: Análisis provincial de superficie, árboles diseminados, rendimiento y producción, 2013</t>
  </si>
  <si>
    <t>Rendimiento ( plantas/área)</t>
  </si>
  <si>
    <t>Regadio</t>
  </si>
  <si>
    <t>Superficie y número de viticultores, campaña 2012/2013</t>
  </si>
</sst>
</file>

<file path=xl/styles.xml><?xml version="1.0" encoding="utf-8"?>
<styleSheet xmlns="http://schemas.openxmlformats.org/spreadsheetml/2006/main">
  <numFmts count="18">
    <numFmt numFmtId="5" formatCode="#,##0\ &quot;€&quot;;\-#,##0\ &quot;€&quot;"/>
    <numFmt numFmtId="164" formatCode="_-* #,##0.00\ _P_t_s_-;\-* #,##0.00\ _P_t_s_-;_-* &quot;-&quot;??\ _P_t_s_-;_-@_-"/>
    <numFmt numFmtId="165" formatCode="#,##0_);\(#,##0\)"/>
    <numFmt numFmtId="166" formatCode="#,##0.0_);\(#,##0.0\)"/>
    <numFmt numFmtId="167" formatCode="#,##0.00_);\(#,##0.00\)"/>
    <numFmt numFmtId="168" formatCode="#,##0__"/>
    <numFmt numFmtId="169" formatCode="0.0"/>
    <numFmt numFmtId="170" formatCode="#,##0;\(0.0\)"/>
    <numFmt numFmtId="171" formatCode="#,##0__;\–#,##0__;0__;@__"/>
    <numFmt numFmtId="172" formatCode="_-* #,##0.00\ [$€]_-;\-* #,##0.00\ [$€]_-;_-* &quot;-&quot;??\ [$€]_-;_-@_-"/>
    <numFmt numFmtId="173" formatCode="#,##0.0"/>
    <numFmt numFmtId="174" formatCode="#,##0_____;"/>
    <numFmt numFmtId="175" formatCode="#,##0.000000_);\(#,##0.000000\)"/>
    <numFmt numFmtId="176" formatCode="#,##0.0__;\–#,##0.0__;0.0__;@__"/>
    <numFmt numFmtId="177" formatCode="#,##0.00__;\–#,##0.00__;0.00__;@__"/>
    <numFmt numFmtId="178" formatCode="#,##0__;\–#,##0;0__;@__"/>
    <numFmt numFmtId="179" formatCode="_-* #,##0\ _P_t_s_-;\-* #,##0\ _P_t_s_-;_-* &quot;-&quot;??\ _P_t_s_-;_-@_-"/>
    <numFmt numFmtId="180" formatCode="0.0_)"/>
  </numFmts>
  <fonts count="4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Courier"/>
      <family val="3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10"/>
      <color indexed="10"/>
      <name val="Arial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sz val="10"/>
      <color indexed="18"/>
      <name val="Arial"/>
      <family val="2"/>
    </font>
    <font>
      <u/>
      <sz val="10"/>
      <name val="Arial"/>
      <family val="2"/>
    </font>
    <font>
      <sz val="9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5"/>
      <color indexed="54"/>
      <name val="Calibri"/>
      <family val="2"/>
    </font>
    <font>
      <b/>
      <sz val="11"/>
      <color indexed="54"/>
      <name val="Calibri"/>
      <family val="2"/>
    </font>
    <font>
      <sz val="18"/>
      <color indexed="54"/>
      <name val="Calibri Light"/>
      <family val="2"/>
    </font>
    <font>
      <b/>
      <sz val="13"/>
      <color indexed="54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</fills>
  <borders count="10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0"/>
      </bottom>
      <diagonal/>
    </border>
    <border>
      <left style="thin">
        <color indexed="60"/>
      </left>
      <right style="thin">
        <color indexed="60"/>
      </right>
      <top style="medium">
        <color indexed="60"/>
      </top>
      <bottom/>
      <diagonal/>
    </border>
    <border>
      <left style="thin">
        <color indexed="60"/>
      </left>
      <right/>
      <top style="medium">
        <color indexed="60"/>
      </top>
      <bottom/>
      <diagonal/>
    </border>
    <border>
      <left style="thin">
        <color indexed="60"/>
      </left>
      <right style="thin">
        <color indexed="60"/>
      </right>
      <top/>
      <bottom style="medium">
        <color indexed="60"/>
      </bottom>
      <diagonal/>
    </border>
    <border>
      <left style="thin">
        <color indexed="60"/>
      </left>
      <right/>
      <top/>
      <bottom style="medium">
        <color indexed="60"/>
      </bottom>
      <diagonal/>
    </border>
    <border>
      <left/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 style="thin">
        <color indexed="60"/>
      </right>
      <top/>
      <bottom style="medium">
        <color indexed="60"/>
      </bottom>
      <diagonal/>
    </border>
    <border>
      <left/>
      <right/>
      <top style="medium">
        <color indexed="60"/>
      </top>
      <bottom/>
      <diagonal/>
    </border>
    <border>
      <left/>
      <right style="thin">
        <color indexed="60"/>
      </right>
      <top style="medium">
        <color indexed="60"/>
      </top>
      <bottom/>
      <diagonal/>
    </border>
    <border>
      <left style="thin">
        <color indexed="60"/>
      </left>
      <right/>
      <top style="medium">
        <color indexed="60"/>
      </top>
      <bottom style="thin">
        <color indexed="60"/>
      </bottom>
      <diagonal/>
    </border>
    <border>
      <left/>
      <right/>
      <top style="medium">
        <color indexed="60"/>
      </top>
      <bottom style="thin">
        <color indexed="60"/>
      </bottom>
      <diagonal/>
    </border>
    <border>
      <left style="thin">
        <color indexed="60"/>
      </left>
      <right/>
      <top/>
      <bottom style="thin">
        <color indexed="60"/>
      </bottom>
      <diagonal/>
    </border>
    <border>
      <left/>
      <right/>
      <top/>
      <bottom style="thin">
        <color indexed="60"/>
      </bottom>
      <diagonal/>
    </border>
    <border>
      <left/>
      <right style="thin">
        <color indexed="60"/>
      </right>
      <top/>
      <bottom style="thin">
        <color indexed="60"/>
      </bottom>
      <diagonal/>
    </border>
    <border>
      <left style="thin">
        <color indexed="60"/>
      </left>
      <right/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medium">
        <color indexed="60"/>
      </bottom>
      <diagonal/>
    </border>
    <border>
      <left/>
      <right style="thin">
        <color indexed="60"/>
      </right>
      <top style="medium">
        <color indexed="60"/>
      </top>
      <bottom style="thin">
        <color indexed="60"/>
      </bottom>
      <diagonal/>
    </border>
    <border>
      <left/>
      <right style="thin">
        <color indexed="60"/>
      </right>
      <top/>
      <bottom style="medium">
        <color indexed="16"/>
      </bottom>
      <diagonal/>
    </border>
    <border>
      <left style="thin">
        <color indexed="60"/>
      </left>
      <right style="thin">
        <color indexed="60"/>
      </right>
      <top/>
      <bottom style="medium">
        <color indexed="16"/>
      </bottom>
      <diagonal/>
    </border>
    <border>
      <left style="thin">
        <color indexed="60"/>
      </left>
      <right/>
      <top/>
      <bottom style="medium">
        <color indexed="16"/>
      </bottom>
      <diagonal/>
    </border>
    <border>
      <left style="thin">
        <color indexed="60"/>
      </left>
      <right/>
      <top style="thin">
        <color indexed="60"/>
      </top>
      <bottom style="medium">
        <color indexed="60"/>
      </bottom>
      <diagonal/>
    </border>
    <border>
      <left style="thin">
        <color indexed="64"/>
      </left>
      <right/>
      <top/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/>
      <right/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medium">
        <color indexed="60"/>
      </top>
      <bottom style="thin">
        <color indexed="60"/>
      </bottom>
      <diagonal/>
    </border>
    <border>
      <left/>
      <right style="thin">
        <color indexed="60"/>
      </right>
      <top style="medium">
        <color indexed="60"/>
      </top>
      <bottom style="medium">
        <color indexed="60"/>
      </bottom>
      <diagonal/>
    </border>
    <border>
      <left style="thin">
        <color indexed="60"/>
      </left>
      <right style="thin">
        <color indexed="60"/>
      </right>
      <top style="medium">
        <color indexed="60"/>
      </top>
      <bottom style="medium">
        <color indexed="60"/>
      </bottom>
      <diagonal/>
    </border>
    <border>
      <left style="thin">
        <color indexed="60"/>
      </left>
      <right/>
      <top style="medium">
        <color indexed="60"/>
      </top>
      <bottom style="medium">
        <color indexed="60"/>
      </bottom>
      <diagonal/>
    </border>
    <border>
      <left/>
      <right style="thin">
        <color indexed="37"/>
      </right>
      <top style="medium">
        <color indexed="37"/>
      </top>
      <bottom/>
      <diagonal/>
    </border>
    <border>
      <left style="thin">
        <color indexed="37"/>
      </left>
      <right/>
      <top style="medium">
        <color indexed="37"/>
      </top>
      <bottom style="thin">
        <color indexed="37"/>
      </bottom>
      <diagonal/>
    </border>
    <border>
      <left/>
      <right style="thin">
        <color indexed="37"/>
      </right>
      <top/>
      <bottom/>
      <diagonal/>
    </border>
    <border>
      <left style="thin">
        <color indexed="37"/>
      </left>
      <right style="thin">
        <color indexed="37"/>
      </right>
      <top style="thin">
        <color indexed="37"/>
      </top>
      <bottom/>
      <diagonal/>
    </border>
    <border>
      <left style="thin">
        <color indexed="37"/>
      </left>
      <right/>
      <top style="thin">
        <color indexed="37"/>
      </top>
      <bottom/>
      <diagonal/>
    </border>
    <border>
      <left style="thin">
        <color indexed="37"/>
      </left>
      <right style="thin">
        <color indexed="37"/>
      </right>
      <top/>
      <bottom/>
      <diagonal/>
    </border>
    <border>
      <left style="thin">
        <color indexed="37"/>
      </left>
      <right/>
      <top/>
      <bottom/>
      <diagonal/>
    </border>
    <border>
      <left style="thin">
        <color indexed="64"/>
      </left>
      <right style="thin">
        <color indexed="60"/>
      </right>
      <top/>
      <bottom/>
      <diagonal/>
    </border>
    <border>
      <left style="thin">
        <color indexed="64"/>
      </left>
      <right/>
      <top/>
      <bottom style="medium">
        <color indexed="60"/>
      </bottom>
      <diagonal/>
    </border>
    <border>
      <left style="thin">
        <color indexed="64"/>
      </left>
      <right style="thin">
        <color indexed="60"/>
      </right>
      <top/>
      <bottom style="medium">
        <color indexed="60"/>
      </bottom>
      <diagonal/>
    </border>
    <border>
      <left/>
      <right style="thin">
        <color indexed="60"/>
      </right>
      <top style="thin">
        <color indexed="60"/>
      </top>
      <bottom style="medium">
        <color indexed="60"/>
      </bottom>
      <diagonal/>
    </border>
    <border>
      <left/>
      <right/>
      <top style="medium">
        <color indexed="60"/>
      </top>
      <bottom style="medium">
        <color indexed="60"/>
      </bottom>
      <diagonal/>
    </border>
    <border>
      <left/>
      <right/>
      <top style="thin">
        <color indexed="60"/>
      </top>
      <bottom style="medium">
        <color indexed="60"/>
      </bottom>
      <diagonal/>
    </border>
    <border>
      <left style="thin">
        <color indexed="60"/>
      </left>
      <right style="thin">
        <color indexed="64"/>
      </right>
      <top/>
      <bottom style="thin">
        <color indexed="60"/>
      </bottom>
      <diagonal/>
    </border>
    <border>
      <left style="thin">
        <color indexed="64"/>
      </left>
      <right style="thin">
        <color indexed="64"/>
      </right>
      <top/>
      <bottom style="thin">
        <color indexed="60"/>
      </bottom>
      <diagonal/>
    </border>
    <border>
      <left style="thin">
        <color indexed="64"/>
      </left>
      <right style="thin">
        <color indexed="60"/>
      </right>
      <top/>
      <bottom style="thin">
        <color indexed="60"/>
      </bottom>
      <diagonal/>
    </border>
    <border>
      <left style="thin">
        <color indexed="60"/>
      </left>
      <right style="thin">
        <color indexed="64"/>
      </right>
      <top style="medium">
        <color indexed="60"/>
      </top>
      <bottom/>
      <diagonal/>
    </border>
    <border>
      <left style="thin">
        <color indexed="64"/>
      </left>
      <right style="thin">
        <color indexed="64"/>
      </right>
      <top style="medium">
        <color indexed="60"/>
      </top>
      <bottom/>
      <diagonal/>
    </border>
    <border>
      <left style="thin">
        <color indexed="64"/>
      </left>
      <right/>
      <top style="medium">
        <color indexed="60"/>
      </top>
      <bottom/>
      <diagonal/>
    </border>
    <border>
      <left/>
      <right style="thin">
        <color indexed="64"/>
      </right>
      <top style="medium">
        <color indexed="60"/>
      </top>
      <bottom style="thin">
        <color indexed="60"/>
      </bottom>
      <diagonal/>
    </border>
    <border>
      <left style="thin">
        <color indexed="64"/>
      </left>
      <right/>
      <top style="medium">
        <color indexed="60"/>
      </top>
      <bottom style="thin">
        <color indexed="60"/>
      </bottom>
      <diagonal/>
    </border>
    <border>
      <left/>
      <right style="thin">
        <color theme="9" tint="-0.499984740745262"/>
      </right>
      <top/>
      <bottom style="thin">
        <color indexed="60"/>
      </bottom>
      <diagonal/>
    </border>
    <border>
      <left/>
      <right style="thin">
        <color theme="9" tint="-0.499984740745262"/>
      </right>
      <top style="medium">
        <color theme="9" tint="-0.499984740745262"/>
      </top>
      <bottom/>
      <diagonal/>
    </border>
    <border>
      <left style="thin">
        <color indexed="60"/>
      </left>
      <right style="thin">
        <color theme="9" tint="-0.499984740745262"/>
      </right>
      <top style="medium">
        <color theme="9" tint="-0.499984740745262"/>
      </top>
      <bottom style="thin">
        <color indexed="60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thin">
        <color indexed="60"/>
      </bottom>
      <diagonal/>
    </border>
    <border>
      <left style="thin">
        <color theme="9" tint="-0.499984740745262"/>
      </left>
      <right/>
      <top style="thin">
        <color indexed="60"/>
      </top>
      <bottom/>
      <diagonal/>
    </border>
    <border>
      <left style="thin">
        <color theme="9" tint="-0.499984740745262"/>
      </left>
      <right/>
      <top/>
      <bottom style="medium">
        <color indexed="60"/>
      </bottom>
      <diagonal/>
    </border>
    <border>
      <left style="thin">
        <color indexed="60"/>
      </left>
      <right style="thin">
        <color theme="9" tint="-0.499984740745262"/>
      </right>
      <top style="thin">
        <color indexed="60"/>
      </top>
      <bottom/>
      <diagonal/>
    </border>
    <border>
      <left style="thin">
        <color indexed="60"/>
      </left>
      <right style="thin">
        <color theme="9" tint="-0.499984740745262"/>
      </right>
      <top/>
      <bottom/>
      <diagonal/>
    </border>
    <border>
      <left style="thin">
        <color theme="9" tint="-0.499984740745262"/>
      </left>
      <right style="thin">
        <color theme="9" tint="-0.499984740745262"/>
      </right>
      <top style="medium">
        <color theme="9" tint="-0.499984740745262"/>
      </top>
      <bottom/>
      <diagonal/>
    </border>
    <border>
      <left style="thin">
        <color theme="9" tint="-0.499984740745262"/>
      </left>
      <right/>
      <top style="medium">
        <color theme="9" tint="-0.499984740745262"/>
      </top>
      <bottom/>
      <diagonal/>
    </border>
    <border>
      <left style="thin">
        <color theme="9" tint="-0.499984740745262"/>
      </left>
      <right style="thin">
        <color theme="9" tint="-0.499984740745262"/>
      </right>
      <top/>
      <bottom/>
      <diagonal/>
    </border>
    <border>
      <left style="thin">
        <color theme="9" tint="-0.499984740745262"/>
      </left>
      <right/>
      <top/>
      <bottom/>
      <diagonal/>
    </border>
    <border>
      <left style="thin">
        <color theme="9" tint="-0.499984740745262"/>
      </left>
      <right style="thin">
        <color theme="9" tint="-0.499984740745262"/>
      </right>
      <top/>
      <bottom style="medium">
        <color theme="9" tint="-0.499984740745262"/>
      </bottom>
      <diagonal/>
    </border>
    <border>
      <left style="thin">
        <color theme="9" tint="-0.499984740745262"/>
      </left>
      <right/>
      <top/>
      <bottom style="medium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medium">
        <color indexed="60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indexed="60"/>
      </top>
      <bottom style="medium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medium">
        <color theme="9" tint="-0.499984740745262"/>
      </top>
      <bottom style="thin">
        <color indexed="60"/>
      </bottom>
      <diagonal/>
    </border>
    <border>
      <left style="thin">
        <color theme="9" tint="-0.499984740745262"/>
      </left>
      <right/>
      <top style="medium">
        <color theme="9" tint="-0.499984740745262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/>
      <bottom style="medium">
        <color theme="9" tint="-0.499984740745262"/>
      </bottom>
      <diagonal/>
    </border>
    <border>
      <left/>
      <right style="thin">
        <color indexed="60"/>
      </right>
      <top/>
      <bottom style="medium">
        <color theme="9" tint="-0.499984740745262"/>
      </bottom>
      <diagonal/>
    </border>
    <border>
      <left style="thin">
        <color indexed="60"/>
      </left>
      <right/>
      <top/>
      <bottom style="medium">
        <color theme="9" tint="-0.499984740745262"/>
      </bottom>
      <diagonal/>
    </border>
    <border>
      <left style="thin">
        <color indexed="60"/>
      </left>
      <right style="thin">
        <color theme="9" tint="-0.499984740745262"/>
      </right>
      <top style="medium">
        <color theme="9" tint="-0.499984740745262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medium">
        <color theme="9" tint="-0.499984740745262"/>
      </bottom>
      <diagonal/>
    </border>
    <border>
      <left style="thin">
        <color indexed="60"/>
      </left>
      <right style="thin">
        <color theme="9" tint="-0.499984740745262"/>
      </right>
      <top style="thin">
        <color indexed="60"/>
      </top>
      <bottom style="medium">
        <color theme="9" tint="-0.499984740745262"/>
      </bottom>
      <diagonal/>
    </border>
    <border>
      <left style="thin">
        <color indexed="60"/>
      </left>
      <right/>
      <top style="medium">
        <color theme="9" tint="-0.499984740745262"/>
      </top>
      <bottom/>
      <diagonal/>
    </border>
    <border>
      <left style="thin">
        <color indexed="60"/>
      </left>
      <right style="thin">
        <color theme="9" tint="-0.499984740745262"/>
      </right>
      <top/>
      <bottom style="medium">
        <color indexed="60"/>
      </bottom>
      <diagonal/>
    </border>
    <border>
      <left style="thin">
        <color theme="9" tint="-0.499984740745262"/>
      </left>
      <right style="thin">
        <color theme="9" tint="-0.499984740745262"/>
      </right>
      <top style="medium">
        <color indexed="60"/>
      </top>
      <bottom/>
      <diagonal/>
    </border>
    <border>
      <left style="thin">
        <color theme="9" tint="-0.499984740745262"/>
      </left>
      <right/>
      <top style="medium">
        <color indexed="60"/>
      </top>
      <bottom/>
      <diagonal/>
    </border>
    <border>
      <left style="thin">
        <color theme="9" tint="-0.499984740745262"/>
      </left>
      <right style="thin">
        <color theme="9" tint="-0.499984740745262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medium">
        <color theme="9" tint="-0.499984740745262"/>
      </top>
      <bottom/>
      <diagonal/>
    </border>
    <border>
      <left/>
      <right style="thin">
        <color theme="9" tint="-0.499984740745262"/>
      </right>
      <top/>
      <bottom/>
      <diagonal/>
    </border>
    <border>
      <left/>
      <right style="thin">
        <color theme="9" tint="-0.499984740745262"/>
      </right>
      <top/>
      <bottom style="medium">
        <color theme="9" tint="-0.499984740745262"/>
      </bottom>
      <diagonal/>
    </border>
    <border>
      <left/>
      <right style="thin">
        <color theme="9" tint="-0.499984740745262"/>
      </right>
      <top style="thin">
        <color indexed="60"/>
      </top>
      <bottom/>
      <diagonal/>
    </border>
    <border>
      <left style="thin">
        <color theme="9" tint="-0.499984740745262"/>
      </left>
      <right style="thin">
        <color indexed="60"/>
      </right>
      <top style="thin">
        <color indexed="60"/>
      </top>
      <bottom/>
      <diagonal/>
    </border>
    <border>
      <left/>
      <right style="thin">
        <color indexed="37"/>
      </right>
      <top style="medium">
        <color indexed="37"/>
      </top>
      <bottom style="thin">
        <color indexed="37"/>
      </bottom>
      <diagonal/>
    </border>
    <border>
      <left/>
      <right/>
      <top style="medium">
        <color indexed="37"/>
      </top>
      <bottom style="thin">
        <color indexed="37"/>
      </bottom>
      <diagonal/>
    </border>
  </borders>
  <cellStyleXfs count="51">
    <xf numFmtId="0" fontId="0" fillId="0" borderId="0"/>
    <xf numFmtId="0" fontId="24" fillId="3" borderId="0" applyNumberFormat="0" applyBorder="0" applyAlignment="0" applyProtection="0"/>
    <xf numFmtId="0" fontId="24" fillId="5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2" borderId="0" applyNumberFormat="0" applyBorder="0" applyAlignment="0" applyProtection="0"/>
    <xf numFmtId="0" fontId="24" fillId="6" borderId="0" applyNumberFormat="0" applyBorder="0" applyAlignment="0" applyProtection="0"/>
    <xf numFmtId="0" fontId="24" fillId="9" borderId="0" applyNumberFormat="0" applyBorder="0" applyAlignment="0" applyProtection="0"/>
    <xf numFmtId="0" fontId="24" fillId="5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9" borderId="0" applyNumberFormat="0" applyBorder="0" applyAlignment="0" applyProtection="0"/>
    <xf numFmtId="0" fontId="24" fillId="11" borderId="0" applyNumberFormat="0" applyBorder="0" applyAlignment="0" applyProtection="0"/>
    <xf numFmtId="0" fontId="25" fillId="9" borderId="0" applyNumberFormat="0" applyBorder="0" applyAlignment="0" applyProtection="0"/>
    <xf numFmtId="0" fontId="25" fillId="5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6" fillId="6" borderId="0" applyNumberFormat="0" applyBorder="0" applyAlignment="0" applyProtection="0"/>
    <xf numFmtId="0" fontId="27" fillId="10" borderId="1" applyNumberFormat="0" applyAlignment="0" applyProtection="0"/>
    <xf numFmtId="0" fontId="28" fillId="15" borderId="2" applyNumberFormat="0" applyAlignment="0" applyProtection="0"/>
    <xf numFmtId="0" fontId="29" fillId="0" borderId="3" applyNumberFormat="0" applyFill="0" applyAlignment="0" applyProtection="0"/>
    <xf numFmtId="0" fontId="37" fillId="0" borderId="4" applyNumberFormat="0" applyFill="0" applyAlignment="0" applyProtection="0"/>
    <xf numFmtId="0" fontId="38" fillId="0" borderId="0" applyNumberFormat="0" applyFill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15" borderId="0" applyNumberFormat="0" applyBorder="0" applyAlignment="0" applyProtection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14" borderId="0" applyNumberFormat="0" applyBorder="0" applyAlignment="0" applyProtection="0"/>
    <xf numFmtId="0" fontId="30" fillId="5" borderId="1" applyNumberFormat="0" applyAlignment="0" applyProtection="0"/>
    <xf numFmtId="172" fontId="2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1" fillId="4" borderId="0" applyNumberFormat="0" applyBorder="0" applyAlignment="0" applyProtection="0"/>
    <xf numFmtId="164" fontId="2" fillId="0" borderId="0" applyFont="0" applyFill="0" applyBorder="0" applyAlignment="0" applyProtection="0"/>
    <xf numFmtId="0" fontId="32" fillId="11" borderId="0" applyNumberFormat="0" applyBorder="0" applyAlignment="0" applyProtection="0"/>
    <xf numFmtId="0" fontId="5" fillId="0" borderId="0"/>
    <xf numFmtId="37" fontId="4" fillId="0" borderId="0"/>
    <xf numFmtId="0" fontId="2" fillId="8" borderId="5" applyNumberFormat="0" applyFont="0" applyAlignment="0" applyProtection="0"/>
    <xf numFmtId="170" fontId="5" fillId="0" borderId="6">
      <alignment horizontal="right"/>
    </xf>
    <xf numFmtId="170" fontId="2" fillId="0" borderId="6">
      <alignment horizontal="right"/>
    </xf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3" fillId="10" borderId="7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40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0" applyNumberFormat="0" applyFill="0" applyBorder="0" applyAlignment="0" applyProtection="0"/>
    <xf numFmtId="0" fontId="36" fillId="0" borderId="10" applyNumberFormat="0" applyFill="0" applyAlignment="0" applyProtection="0"/>
  </cellStyleXfs>
  <cellXfs count="1819">
    <xf numFmtId="0" fontId="0" fillId="0" borderId="0" xfId="0"/>
    <xf numFmtId="0" fontId="7" fillId="0" borderId="0" xfId="0" applyFont="1" applyAlignment="1">
      <alignment horizont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10" fillId="18" borderId="11" xfId="0" applyFont="1" applyFill="1" applyBorder="1" applyAlignment="1">
      <alignment horizontal="centerContinuous"/>
    </xf>
    <xf numFmtId="0" fontId="9" fillId="18" borderId="11" xfId="0" applyFont="1" applyFill="1" applyBorder="1" applyAlignment="1">
      <alignment horizontal="centerContinuous"/>
    </xf>
    <xf numFmtId="0" fontId="0" fillId="19" borderId="12" xfId="0" applyFill="1" applyBorder="1" applyAlignment="1">
      <alignment horizontal="centerContinuous"/>
    </xf>
    <xf numFmtId="0" fontId="0" fillId="19" borderId="13" xfId="0" applyFill="1" applyBorder="1" applyAlignment="1">
      <alignment horizontal="centerContinuous"/>
    </xf>
    <xf numFmtId="0" fontId="0" fillId="19" borderId="14" xfId="0" applyFill="1" applyBorder="1" applyAlignment="1">
      <alignment horizontal="centerContinuous"/>
    </xf>
    <xf numFmtId="0" fontId="0" fillId="19" borderId="15" xfId="0" applyFill="1" applyBorder="1" applyAlignment="1">
      <alignment horizontal="centerContinuous"/>
    </xf>
    <xf numFmtId="0" fontId="0" fillId="18" borderId="16" xfId="0" applyNumberFormat="1" applyFill="1" applyBorder="1" applyAlignment="1">
      <alignment horizontal="left"/>
    </xf>
    <xf numFmtId="171" fontId="5" fillId="18" borderId="17" xfId="0" applyNumberFormat="1" applyFont="1" applyFill="1" applyBorder="1" applyAlignment="1" applyProtection="1">
      <alignment horizontal="right"/>
    </xf>
    <xf numFmtId="171" fontId="5" fillId="18" borderId="18" xfId="0" applyNumberFormat="1" applyFont="1" applyFill="1" applyBorder="1" applyAlignment="1" applyProtection="1">
      <alignment horizontal="right"/>
    </xf>
    <xf numFmtId="0" fontId="5" fillId="18" borderId="16" xfId="0" applyFont="1" applyFill="1" applyBorder="1" applyAlignment="1">
      <alignment horizontal="left"/>
    </xf>
    <xf numFmtId="0" fontId="5" fillId="0" borderId="16" xfId="0" applyFont="1" applyFill="1" applyBorder="1" applyAlignment="1">
      <alignment horizontal="left"/>
    </xf>
    <xf numFmtId="171" fontId="5" fillId="0" borderId="17" xfId="0" applyNumberFormat="1" applyFont="1" applyFill="1" applyBorder="1" applyAlignment="1" applyProtection="1">
      <alignment horizontal="right"/>
    </xf>
    <xf numFmtId="171" fontId="5" fillId="0" borderId="18" xfId="0" applyNumberFormat="1" applyFont="1" applyFill="1" applyBorder="1" applyAlignment="1" applyProtection="1">
      <alignment horizontal="right"/>
    </xf>
    <xf numFmtId="179" fontId="2" fillId="0" borderId="0" xfId="35" applyNumberFormat="1"/>
    <xf numFmtId="0" fontId="5" fillId="0" borderId="19" xfId="0" applyFont="1" applyFill="1" applyBorder="1" applyAlignment="1">
      <alignment horizontal="left"/>
    </xf>
    <xf numFmtId="171" fontId="5" fillId="0" borderId="14" xfId="0" applyNumberFormat="1" applyFont="1" applyFill="1" applyBorder="1" applyAlignment="1" applyProtection="1">
      <alignment horizontal="right"/>
    </xf>
    <xf numFmtId="0" fontId="0" fillId="18" borderId="0" xfId="0" quotePrefix="1" applyFill="1" applyBorder="1" applyAlignment="1">
      <alignment horizontal="left"/>
    </xf>
    <xf numFmtId="165" fontId="0" fillId="18" borderId="0" xfId="0" applyNumberFormat="1" applyFill="1" applyBorder="1" applyAlignment="1">
      <alignment horizontal="right"/>
    </xf>
    <xf numFmtId="3" fontId="0" fillId="0" borderId="0" xfId="0" applyNumberFormat="1" applyFill="1" applyBorder="1"/>
    <xf numFmtId="0" fontId="0" fillId="18" borderId="0" xfId="0" applyFill="1"/>
    <xf numFmtId="3" fontId="0" fillId="18" borderId="0" xfId="0" applyNumberFormat="1" applyFill="1"/>
    <xf numFmtId="0" fontId="0" fillId="18" borderId="0" xfId="0" quotePrefix="1" applyFill="1"/>
    <xf numFmtId="0" fontId="8" fillId="18" borderId="0" xfId="0" applyFont="1" applyFill="1" applyBorder="1"/>
    <xf numFmtId="0" fontId="9" fillId="18" borderId="0" xfId="0" applyFont="1" applyFill="1" applyBorder="1"/>
    <xf numFmtId="0" fontId="10" fillId="18" borderId="0" xfId="0" applyFont="1" applyFill="1" applyBorder="1" applyAlignment="1">
      <alignment horizontal="center"/>
    </xf>
    <xf numFmtId="0" fontId="10" fillId="18" borderId="11" xfId="0" applyFont="1" applyFill="1" applyBorder="1" applyAlignment="1"/>
    <xf numFmtId="0" fontId="5" fillId="19" borderId="21" xfId="0" applyFont="1" applyFill="1" applyBorder="1"/>
    <xf numFmtId="0" fontId="5" fillId="19" borderId="13" xfId="0" applyFont="1" applyFill="1" applyBorder="1" applyAlignment="1">
      <alignment horizontal="centerContinuous"/>
    </xf>
    <xf numFmtId="0" fontId="5" fillId="19" borderId="20" xfId="0" applyFont="1" applyFill="1" applyBorder="1" applyAlignment="1">
      <alignment horizontal="centerContinuous"/>
    </xf>
    <xf numFmtId="0" fontId="5" fillId="19" borderId="21" xfId="0" applyFont="1" applyFill="1" applyBorder="1" applyAlignment="1">
      <alignment horizontal="centerContinuous"/>
    </xf>
    <xf numFmtId="0" fontId="5" fillId="19" borderId="22" xfId="0" applyFont="1" applyFill="1" applyBorder="1" applyAlignment="1">
      <alignment horizontal="centerContinuous"/>
    </xf>
    <xf numFmtId="0" fontId="5" fillId="19" borderId="23" xfId="0" applyFont="1" applyFill="1" applyBorder="1" applyAlignment="1">
      <alignment horizontal="centerContinuous"/>
    </xf>
    <xf numFmtId="0" fontId="5" fillId="18" borderId="0" xfId="0" applyFont="1" applyFill="1" applyBorder="1"/>
    <xf numFmtId="0" fontId="5" fillId="19" borderId="16" xfId="0" applyFont="1" applyFill="1" applyBorder="1"/>
    <xf numFmtId="0" fontId="5" fillId="19" borderId="25" xfId="0" applyFont="1" applyFill="1" applyBorder="1" applyAlignment="1">
      <alignment horizontal="centerContinuous"/>
    </xf>
    <xf numFmtId="0" fontId="5" fillId="19" borderId="26" xfId="0" applyFont="1" applyFill="1" applyBorder="1" applyAlignment="1">
      <alignment horizontal="centerContinuous"/>
    </xf>
    <xf numFmtId="0" fontId="5" fillId="19" borderId="27" xfId="0" quotePrefix="1" applyFont="1" applyFill="1" applyBorder="1" applyAlignment="1">
      <alignment horizontal="center"/>
    </xf>
    <xf numFmtId="0" fontId="5" fillId="19" borderId="28" xfId="0" quotePrefix="1" applyFont="1" applyFill="1" applyBorder="1" applyAlignment="1">
      <alignment horizontal="center"/>
    </xf>
    <xf numFmtId="0" fontId="5" fillId="19" borderId="18" xfId="0" quotePrefix="1" applyFont="1" applyFill="1" applyBorder="1" applyAlignment="1">
      <alignment horizontal="center"/>
    </xf>
    <xf numFmtId="0" fontId="11" fillId="18" borderId="20" xfId="0" applyFont="1" applyFill="1" applyBorder="1"/>
    <xf numFmtId="171" fontId="5" fillId="18" borderId="12" xfId="0" applyNumberFormat="1" applyFont="1" applyFill="1" applyBorder="1" applyAlignment="1">
      <alignment horizontal="right"/>
    </xf>
    <xf numFmtId="171" fontId="5" fillId="18" borderId="13" xfId="0" applyNumberFormat="1" applyFont="1" applyFill="1" applyBorder="1" applyAlignment="1">
      <alignment horizontal="right"/>
    </xf>
    <xf numFmtId="0" fontId="11" fillId="18" borderId="0" xfId="0" applyFont="1" applyFill="1" applyBorder="1"/>
    <xf numFmtId="171" fontId="5" fillId="18" borderId="17" xfId="0" applyNumberFormat="1" applyFont="1" applyFill="1" applyBorder="1" applyAlignment="1">
      <alignment horizontal="right"/>
    </xf>
    <xf numFmtId="171" fontId="5" fillId="18" borderId="18" xfId="0" applyNumberFormat="1" applyFont="1" applyFill="1" applyBorder="1" applyAlignment="1">
      <alignment horizontal="right"/>
    </xf>
    <xf numFmtId="0" fontId="5" fillId="18" borderId="0" xfId="0" quotePrefix="1" applyFont="1" applyFill="1" applyBorder="1" applyAlignment="1">
      <alignment horizontal="left"/>
    </xf>
    <xf numFmtId="0" fontId="5" fillId="18" borderId="0" xfId="0" applyFont="1" applyFill="1" applyBorder="1" applyAlignment="1">
      <alignment horizontal="left"/>
    </xf>
    <xf numFmtId="0" fontId="5" fillId="18" borderId="0" xfId="0" quotePrefix="1" applyFont="1" applyFill="1" applyBorder="1"/>
    <xf numFmtId="0" fontId="11" fillId="18" borderId="0" xfId="0" applyFont="1" applyFill="1" applyBorder="1" applyAlignment="1">
      <alignment horizontal="left"/>
    </xf>
    <xf numFmtId="0" fontId="11" fillId="19" borderId="11" xfId="0" applyFont="1" applyFill="1" applyBorder="1"/>
    <xf numFmtId="171" fontId="11" fillId="19" borderId="14" xfId="0" applyNumberFormat="1" applyFont="1" applyFill="1" applyBorder="1" applyAlignment="1">
      <alignment horizontal="right"/>
    </xf>
    <xf numFmtId="171" fontId="11" fillId="19" borderId="15" xfId="0" applyNumberFormat="1" applyFont="1" applyFill="1" applyBorder="1" applyAlignment="1">
      <alignment horizontal="right"/>
    </xf>
    <xf numFmtId="0" fontId="5" fillId="19" borderId="29" xfId="0" applyFont="1" applyFill="1" applyBorder="1" applyAlignment="1">
      <alignment horizontal="centerContinuous"/>
    </xf>
    <xf numFmtId="0" fontId="5" fillId="19" borderId="30" xfId="0" applyFont="1" applyFill="1" applyBorder="1" applyAlignment="1">
      <alignment horizontal="centerContinuous"/>
    </xf>
    <xf numFmtId="0" fontId="5" fillId="19" borderId="31" xfId="0" applyFont="1" applyFill="1" applyBorder="1" applyAlignment="1">
      <alignment horizontal="centerContinuous"/>
    </xf>
    <xf numFmtId="0" fontId="5" fillId="19" borderId="28" xfId="0" applyFont="1" applyFill="1" applyBorder="1" applyAlignment="1">
      <alignment horizontal="center"/>
    </xf>
    <xf numFmtId="0" fontId="5" fillId="19" borderId="28" xfId="0" applyFont="1" applyFill="1" applyBorder="1"/>
    <xf numFmtId="0" fontId="5" fillId="19" borderId="17" xfId="0" applyFont="1" applyFill="1" applyBorder="1" applyAlignment="1">
      <alignment horizontal="center"/>
    </xf>
    <xf numFmtId="0" fontId="5" fillId="19" borderId="14" xfId="0" applyFont="1" applyFill="1" applyBorder="1" applyAlignment="1">
      <alignment horizontal="center"/>
    </xf>
    <xf numFmtId="0" fontId="5" fillId="19" borderId="14" xfId="0" applyFont="1" applyFill="1" applyBorder="1"/>
    <xf numFmtId="0" fontId="11" fillId="18" borderId="21" xfId="0" applyFont="1" applyFill="1" applyBorder="1"/>
    <xf numFmtId="0" fontId="5" fillId="18" borderId="16" xfId="0" applyFont="1" applyFill="1" applyBorder="1"/>
    <xf numFmtId="0" fontId="11" fillId="18" borderId="0" xfId="0" quotePrefix="1" applyFont="1" applyFill="1" applyBorder="1"/>
    <xf numFmtId="0" fontId="11" fillId="18" borderId="16" xfId="0" applyFont="1" applyFill="1" applyBorder="1"/>
    <xf numFmtId="0" fontId="11" fillId="19" borderId="19" xfId="0" applyFont="1" applyFill="1" applyBorder="1"/>
    <xf numFmtId="0" fontId="7" fillId="18" borderId="0" xfId="0" applyFont="1" applyFill="1" applyBorder="1" applyAlignment="1"/>
    <xf numFmtId="0" fontId="5" fillId="19" borderId="27" xfId="0" applyFont="1" applyFill="1" applyBorder="1" applyAlignment="1">
      <alignment horizontal="center"/>
    </xf>
    <xf numFmtId="0" fontId="5" fillId="19" borderId="15" xfId="0" applyFont="1" applyFill="1" applyBorder="1" applyAlignment="1">
      <alignment horizontal="center"/>
    </xf>
    <xf numFmtId="171" fontId="11" fillId="18" borderId="17" xfId="0" applyNumberFormat="1" applyFont="1" applyFill="1" applyBorder="1" applyAlignment="1">
      <alignment horizontal="right"/>
    </xf>
    <xf numFmtId="171" fontId="11" fillId="18" borderId="18" xfId="0" applyNumberFormat="1" applyFont="1" applyFill="1" applyBorder="1" applyAlignment="1">
      <alignment horizontal="right"/>
    </xf>
    <xf numFmtId="0" fontId="5" fillId="18" borderId="21" xfId="0" applyFont="1" applyFill="1" applyBorder="1"/>
    <xf numFmtId="0" fontId="11" fillId="19" borderId="16" xfId="0" applyFont="1" applyFill="1" applyBorder="1"/>
    <xf numFmtId="171" fontId="11" fillId="19" borderId="17" xfId="0" applyNumberFormat="1" applyFont="1" applyFill="1" applyBorder="1" applyAlignment="1">
      <alignment horizontal="right"/>
    </xf>
    <xf numFmtId="171" fontId="11" fillId="19" borderId="18" xfId="0" applyNumberFormat="1" applyFont="1" applyFill="1" applyBorder="1" applyAlignment="1">
      <alignment horizontal="right"/>
    </xf>
    <xf numFmtId="171" fontId="11" fillId="18" borderId="17" xfId="0" applyNumberFormat="1" applyFont="1" applyFill="1" applyBorder="1" applyAlignment="1" applyProtection="1">
      <alignment horizontal="right"/>
    </xf>
    <xf numFmtId="171" fontId="11" fillId="18" borderId="18" xfId="0" applyNumberFormat="1" applyFont="1" applyFill="1" applyBorder="1" applyAlignment="1" applyProtection="1">
      <alignment horizontal="right"/>
    </xf>
    <xf numFmtId="171" fontId="11" fillId="19" borderId="17" xfId="0" applyNumberFormat="1" applyFont="1" applyFill="1" applyBorder="1" applyAlignment="1" applyProtection="1">
      <alignment horizontal="right"/>
    </xf>
    <xf numFmtId="171" fontId="11" fillId="19" borderId="18" xfId="0" applyNumberFormat="1" applyFont="1" applyFill="1" applyBorder="1" applyAlignment="1" applyProtection="1">
      <alignment horizontal="right"/>
    </xf>
    <xf numFmtId="171" fontId="5" fillId="18" borderId="17" xfId="0" applyNumberFormat="1" applyFont="1" applyFill="1" applyBorder="1" applyAlignment="1" applyProtection="1">
      <alignment horizontal="right"/>
      <protection locked="0"/>
    </xf>
    <xf numFmtId="171" fontId="5" fillId="18" borderId="18" xfId="0" applyNumberFormat="1" applyFont="1" applyFill="1" applyBorder="1" applyAlignment="1" applyProtection="1">
      <alignment horizontal="right"/>
      <protection locked="0"/>
    </xf>
    <xf numFmtId="171" fontId="5" fillId="18" borderId="17" xfId="0" quotePrefix="1" applyNumberFormat="1" applyFont="1" applyFill="1" applyBorder="1" applyAlignment="1">
      <alignment horizontal="right"/>
    </xf>
    <xf numFmtId="171" fontId="5" fillId="19" borderId="17" xfId="0" applyNumberFormat="1" applyFont="1" applyFill="1" applyBorder="1" applyAlignment="1">
      <alignment horizontal="right"/>
    </xf>
    <xf numFmtId="171" fontId="5" fillId="19" borderId="18" xfId="0" applyNumberFormat="1" applyFont="1" applyFill="1" applyBorder="1" applyAlignment="1">
      <alignment horizontal="right"/>
    </xf>
    <xf numFmtId="171" fontId="11" fillId="18" borderId="0" xfId="0" applyNumberFormat="1" applyFont="1" applyFill="1" applyBorder="1" applyAlignment="1">
      <alignment horizontal="right"/>
    </xf>
    <xf numFmtId="0" fontId="7" fillId="18" borderId="0" xfId="0" applyFont="1" applyFill="1" applyAlignment="1">
      <alignment horizontal="center"/>
    </xf>
    <xf numFmtId="0" fontId="8" fillId="18" borderId="0" xfId="0" applyFont="1" applyFill="1"/>
    <xf numFmtId="0" fontId="9" fillId="18" borderId="0" xfId="0" applyFont="1" applyFill="1"/>
    <xf numFmtId="0" fontId="0" fillId="19" borderId="12" xfId="0" applyFill="1" applyBorder="1"/>
    <xf numFmtId="0" fontId="0" fillId="19" borderId="12" xfId="0" quotePrefix="1" applyFill="1" applyBorder="1" applyAlignment="1">
      <alignment horizontal="center"/>
    </xf>
    <xf numFmtId="0" fontId="0" fillId="19" borderId="13" xfId="0" applyFill="1" applyBorder="1"/>
    <xf numFmtId="0" fontId="0" fillId="19" borderId="17" xfId="0" quotePrefix="1" applyFill="1" applyBorder="1" applyAlignment="1">
      <alignment horizontal="center"/>
    </xf>
    <xf numFmtId="0" fontId="0" fillId="19" borderId="17" xfId="0" applyFill="1" applyBorder="1" applyAlignment="1">
      <alignment horizontal="center"/>
    </xf>
    <xf numFmtId="0" fontId="0" fillId="19" borderId="18" xfId="0" quotePrefix="1" applyFill="1" applyBorder="1" applyAlignment="1">
      <alignment horizontal="center"/>
    </xf>
    <xf numFmtId="0" fontId="0" fillId="19" borderId="14" xfId="0" applyFill="1" applyBorder="1"/>
    <xf numFmtId="0" fontId="0" fillId="19" borderId="14" xfId="0" quotePrefix="1" applyFill="1" applyBorder="1" applyAlignment="1">
      <alignment horizontal="center"/>
    </xf>
    <xf numFmtId="0" fontId="0" fillId="19" borderId="15" xfId="0" applyFill="1" applyBorder="1"/>
    <xf numFmtId="0" fontId="0" fillId="18" borderId="0" xfId="0" applyFill="1" applyAlignment="1">
      <alignment horizontal="center" vertical="center" wrapText="1"/>
    </xf>
    <xf numFmtId="0" fontId="0" fillId="18" borderId="16" xfId="0" applyFill="1" applyBorder="1" applyAlignment="1">
      <alignment horizontal="left"/>
    </xf>
    <xf numFmtId="166" fontId="0" fillId="18" borderId="17" xfId="0" applyNumberFormat="1" applyFill="1" applyBorder="1"/>
    <xf numFmtId="166" fontId="5" fillId="18" borderId="17" xfId="0" applyNumberFormat="1" applyFont="1" applyFill="1" applyBorder="1"/>
    <xf numFmtId="167" fontId="0" fillId="18" borderId="17" xfId="0" applyNumberFormat="1" applyFill="1" applyBorder="1"/>
    <xf numFmtId="165" fontId="0" fillId="18" borderId="18" xfId="0" applyNumberFormat="1" applyFill="1" applyBorder="1"/>
    <xf numFmtId="166" fontId="0" fillId="18" borderId="0" xfId="0" applyNumberFormat="1" applyFill="1" applyBorder="1" applyProtection="1"/>
    <xf numFmtId="165" fontId="5" fillId="18" borderId="18" xfId="0" applyNumberFormat="1" applyFont="1" applyFill="1" applyBorder="1"/>
    <xf numFmtId="167" fontId="2" fillId="18" borderId="17" xfId="0" applyNumberFormat="1" applyFont="1" applyFill="1" applyBorder="1"/>
    <xf numFmtId="167" fontId="5" fillId="18" borderId="17" xfId="0" applyNumberFormat="1" applyFont="1" applyFill="1" applyBorder="1"/>
    <xf numFmtId="167" fontId="5" fillId="0" borderId="17" xfId="0" applyNumberFormat="1" applyFont="1" applyFill="1" applyBorder="1"/>
    <xf numFmtId="0" fontId="0" fillId="18" borderId="20" xfId="0" applyFill="1" applyBorder="1"/>
    <xf numFmtId="0" fontId="1" fillId="18" borderId="11" xfId="0" applyFont="1" applyFill="1" applyBorder="1" applyAlignment="1">
      <alignment horizontal="centerContinuous"/>
    </xf>
    <xf numFmtId="0" fontId="0" fillId="18" borderId="11" xfId="0" applyFill="1" applyBorder="1" applyAlignment="1">
      <alignment horizontal="centerContinuous"/>
    </xf>
    <xf numFmtId="0" fontId="0" fillId="0" borderId="11" xfId="0" applyBorder="1"/>
    <xf numFmtId="0" fontId="0" fillId="19" borderId="20" xfId="0" applyFill="1" applyBorder="1"/>
    <xf numFmtId="0" fontId="0" fillId="19" borderId="21" xfId="0" applyFill="1" applyBorder="1"/>
    <xf numFmtId="0" fontId="0" fillId="19" borderId="28" xfId="0" quotePrefix="1" applyFill="1" applyBorder="1" applyAlignment="1">
      <alignment horizontal="center"/>
    </xf>
    <xf numFmtId="0" fontId="0" fillId="19" borderId="27" xfId="0" quotePrefix="1" applyFill="1" applyBorder="1" applyAlignment="1">
      <alignment horizontal="center"/>
    </xf>
    <xf numFmtId="0" fontId="0" fillId="19" borderId="11" xfId="0" applyFill="1" applyBorder="1"/>
    <xf numFmtId="0" fontId="0" fillId="19" borderId="19" xfId="0" applyFill="1" applyBorder="1"/>
    <xf numFmtId="0" fontId="0" fillId="18" borderId="0" xfId="0" applyFill="1" applyBorder="1" applyAlignment="1">
      <alignment horizontal="left"/>
    </xf>
    <xf numFmtId="166" fontId="5" fillId="18" borderId="18" xfId="0" applyNumberFormat="1" applyFont="1" applyFill="1" applyBorder="1"/>
    <xf numFmtId="0" fontId="13" fillId="18" borderId="0" xfId="0" applyFont="1" applyFill="1"/>
    <xf numFmtId="166" fontId="5" fillId="0" borderId="17" xfId="0" applyNumberFormat="1" applyFont="1" applyBorder="1"/>
    <xf numFmtId="166" fontId="5" fillId="0" borderId="18" xfId="0" applyNumberFormat="1" applyFont="1" applyBorder="1"/>
    <xf numFmtId="0" fontId="5" fillId="0" borderId="20" xfId="0" applyFont="1" applyBorder="1"/>
    <xf numFmtId="0" fontId="5" fillId="19" borderId="12" xfId="0" applyFont="1" applyFill="1" applyBorder="1" applyAlignment="1">
      <alignment horizontal="center"/>
    </xf>
    <xf numFmtId="0" fontId="5" fillId="19" borderId="13" xfId="0" quotePrefix="1" applyFont="1" applyFill="1" applyBorder="1" applyAlignment="1">
      <alignment horizontal="center"/>
    </xf>
    <xf numFmtId="0" fontId="5" fillId="19" borderId="17" xfId="0" quotePrefix="1" applyFont="1" applyFill="1" applyBorder="1" applyAlignment="1">
      <alignment horizontal="center"/>
    </xf>
    <xf numFmtId="171" fontId="5" fillId="18" borderId="12" xfId="0" applyNumberFormat="1" applyFont="1" applyFill="1" applyBorder="1" applyAlignment="1" applyProtection="1">
      <alignment horizontal="right"/>
    </xf>
    <xf numFmtId="168" fontId="5" fillId="18" borderId="0" xfId="0" applyNumberFormat="1" applyFont="1" applyFill="1" applyBorder="1"/>
    <xf numFmtId="171" fontId="5" fillId="18" borderId="18" xfId="0" quotePrefix="1" applyNumberFormat="1" applyFont="1" applyFill="1" applyBorder="1" applyAlignment="1">
      <alignment horizontal="right"/>
    </xf>
    <xf numFmtId="0" fontId="10" fillId="18" borderId="0" xfId="0" applyFont="1" applyFill="1" applyBorder="1" applyAlignment="1"/>
    <xf numFmtId="0" fontId="5" fillId="19" borderId="21" xfId="0" applyFont="1" applyFill="1" applyBorder="1" applyAlignment="1">
      <alignment horizontal="center"/>
    </xf>
    <xf numFmtId="0" fontId="5" fillId="19" borderId="33" xfId="0" applyFont="1" applyFill="1" applyBorder="1" applyAlignment="1">
      <alignment horizontal="centerContinuous"/>
    </xf>
    <xf numFmtId="0" fontId="5" fillId="19" borderId="16" xfId="0" applyFont="1" applyFill="1" applyBorder="1" applyAlignment="1">
      <alignment horizontal="center"/>
    </xf>
    <xf numFmtId="0" fontId="5" fillId="19" borderId="19" xfId="0" applyFont="1" applyFill="1" applyBorder="1" applyAlignment="1">
      <alignment horizontal="center"/>
    </xf>
    <xf numFmtId="0" fontId="5" fillId="19" borderId="14" xfId="0" quotePrefix="1" applyFont="1" applyFill="1" applyBorder="1" applyAlignment="1">
      <alignment horizontal="center"/>
    </xf>
    <xf numFmtId="171" fontId="5" fillId="18" borderId="13" xfId="0" applyNumberFormat="1" applyFont="1" applyFill="1" applyBorder="1" applyAlignment="1" applyProtection="1">
      <alignment horizontal="right"/>
    </xf>
    <xf numFmtId="0" fontId="14" fillId="0" borderId="0" xfId="0" applyFont="1"/>
    <xf numFmtId="166" fontId="5" fillId="18" borderId="17" xfId="0" applyNumberFormat="1" applyFont="1" applyFill="1" applyBorder="1" applyProtection="1"/>
    <xf numFmtId="2" fontId="0" fillId="0" borderId="0" xfId="0" applyNumberFormat="1"/>
    <xf numFmtId="166" fontId="0" fillId="0" borderId="17" xfId="0" applyNumberFormat="1" applyFill="1" applyBorder="1"/>
    <xf numFmtId="0" fontId="0" fillId="18" borderId="0" xfId="0" applyFill="1" applyAlignment="1">
      <alignment horizontal="left"/>
    </xf>
    <xf numFmtId="0" fontId="0" fillId="18" borderId="20" xfId="0" applyFill="1" applyBorder="1" applyAlignment="1">
      <alignment horizontal="left"/>
    </xf>
    <xf numFmtId="0" fontId="0" fillId="18" borderId="21" xfId="0" applyFill="1" applyBorder="1" applyAlignment="1">
      <alignment horizontal="left"/>
    </xf>
    <xf numFmtId="166" fontId="0" fillId="18" borderId="18" xfId="0" applyNumberFormat="1" applyFill="1" applyBorder="1"/>
    <xf numFmtId="166" fontId="0" fillId="18" borderId="17" xfId="0" applyNumberFormat="1" applyFill="1" applyBorder="1" applyProtection="1"/>
    <xf numFmtId="166" fontId="0" fillId="18" borderId="18" xfId="0" applyNumberFormat="1" applyFill="1" applyBorder="1" applyProtection="1"/>
    <xf numFmtId="0" fontId="0" fillId="18" borderId="11" xfId="0" applyFill="1" applyBorder="1" applyAlignment="1">
      <alignment horizontal="left"/>
    </xf>
    <xf numFmtId="0" fontId="0" fillId="18" borderId="19" xfId="0" applyFill="1" applyBorder="1" applyAlignment="1">
      <alignment horizontal="left"/>
    </xf>
    <xf numFmtId="166" fontId="0" fillId="18" borderId="14" xfId="0" applyNumberFormat="1" applyFill="1" applyBorder="1" applyProtection="1"/>
    <xf numFmtId="166" fontId="0" fillId="18" borderId="15" xfId="0" applyNumberFormat="1" applyFill="1" applyBorder="1" applyProtection="1"/>
    <xf numFmtId="0" fontId="0" fillId="0" borderId="20" xfId="0" applyBorder="1"/>
    <xf numFmtId="179" fontId="2" fillId="0" borderId="0" xfId="35" applyNumberFormat="1" applyFont="1" applyFill="1" applyBorder="1"/>
    <xf numFmtId="0" fontId="5" fillId="19" borderId="12" xfId="0" applyFont="1" applyFill="1" applyBorder="1"/>
    <xf numFmtId="0" fontId="5" fillId="19" borderId="12" xfId="0" quotePrefix="1" applyFont="1" applyFill="1" applyBorder="1" applyAlignment="1">
      <alignment horizontal="center"/>
    </xf>
    <xf numFmtId="0" fontId="5" fillId="19" borderId="13" xfId="0" applyFont="1" applyFill="1" applyBorder="1"/>
    <xf numFmtId="0" fontId="5" fillId="0" borderId="0" xfId="0" applyFont="1"/>
    <xf numFmtId="0" fontId="5" fillId="19" borderId="15" xfId="0" applyFont="1" applyFill="1" applyBorder="1"/>
    <xf numFmtId="2" fontId="5" fillId="0" borderId="0" xfId="0" applyNumberFormat="1" applyFont="1"/>
    <xf numFmtId="0" fontId="5" fillId="18" borderId="20" xfId="0" applyFont="1" applyFill="1" applyBorder="1"/>
    <xf numFmtId="0" fontId="0" fillId="18" borderId="16" xfId="0" applyFill="1" applyBorder="1" applyAlignment="1">
      <alignment horizontal="left" wrapText="1"/>
    </xf>
    <xf numFmtId="167" fontId="0" fillId="18" borderId="17" xfId="0" applyNumberFormat="1" applyFill="1" applyBorder="1" applyAlignment="1">
      <alignment horizontal="center"/>
    </xf>
    <xf numFmtId="166" fontId="0" fillId="18" borderId="14" xfId="0" applyNumberFormat="1" applyFill="1" applyBorder="1"/>
    <xf numFmtId="167" fontId="0" fillId="0" borderId="17" xfId="0" applyNumberFormat="1" applyFill="1" applyBorder="1"/>
    <xf numFmtId="0" fontId="11" fillId="19" borderId="34" xfId="0" applyFont="1" applyFill="1" applyBorder="1"/>
    <xf numFmtId="171" fontId="11" fillId="19" borderId="35" xfId="0" applyNumberFormat="1" applyFont="1" applyFill="1" applyBorder="1" applyAlignment="1">
      <alignment horizontal="right"/>
    </xf>
    <xf numFmtId="171" fontId="11" fillId="19" borderId="36" xfId="0" applyNumberFormat="1" applyFont="1" applyFill="1" applyBorder="1" applyAlignment="1">
      <alignment horizontal="right"/>
    </xf>
    <xf numFmtId="166" fontId="0" fillId="18" borderId="17" xfId="0" applyNumberFormat="1" applyFill="1" applyBorder="1" applyAlignment="1" applyProtection="1">
      <alignment horizontal="right"/>
    </xf>
    <xf numFmtId="166" fontId="5" fillId="18" borderId="17" xfId="0" applyNumberFormat="1" applyFont="1" applyFill="1" applyBorder="1" applyAlignment="1" applyProtection="1">
      <alignment horizontal="right"/>
    </xf>
    <xf numFmtId="167" fontId="0" fillId="18" borderId="17" xfId="0" applyNumberFormat="1" applyFill="1" applyBorder="1" applyAlignment="1" applyProtection="1">
      <alignment horizontal="right"/>
    </xf>
    <xf numFmtId="165" fontId="0" fillId="18" borderId="18" xfId="0" applyNumberFormat="1" applyFill="1" applyBorder="1" applyAlignment="1">
      <alignment horizontal="right"/>
    </xf>
    <xf numFmtId="166" fontId="0" fillId="18" borderId="0" xfId="0" applyNumberFormat="1" applyFill="1" applyBorder="1" applyAlignment="1" applyProtection="1">
      <alignment horizontal="right"/>
    </xf>
    <xf numFmtId="165" fontId="5" fillId="18" borderId="0" xfId="0" applyNumberFormat="1" applyFont="1" applyFill="1" applyBorder="1" applyAlignment="1">
      <alignment horizontal="right"/>
    </xf>
    <xf numFmtId="167" fontId="0" fillId="18" borderId="17" xfId="0" applyNumberFormat="1" applyFill="1" applyBorder="1" applyAlignment="1" applyProtection="1">
      <alignment horizontal="center"/>
    </xf>
    <xf numFmtId="167" fontId="0" fillId="0" borderId="17" xfId="0" applyNumberFormat="1" applyFill="1" applyBorder="1" applyAlignment="1" applyProtection="1">
      <alignment horizontal="right"/>
    </xf>
    <xf numFmtId="165" fontId="0" fillId="0" borderId="0" xfId="0" applyNumberFormat="1" applyProtection="1"/>
    <xf numFmtId="0" fontId="9" fillId="0" borderId="0" xfId="0" applyFont="1" applyAlignment="1">
      <alignment horizontal="left"/>
    </xf>
    <xf numFmtId="169" fontId="0" fillId="0" borderId="0" xfId="0" applyNumberFormat="1"/>
    <xf numFmtId="0" fontId="12" fillId="18" borderId="20" xfId="0" applyFont="1" applyFill="1" applyBorder="1"/>
    <xf numFmtId="0" fontId="12" fillId="18" borderId="0" xfId="0" quotePrefix="1" applyFont="1" applyFill="1" applyAlignment="1">
      <alignment horizontal="left"/>
    </xf>
    <xf numFmtId="0" fontId="8" fillId="0" borderId="0" xfId="0" applyFont="1" applyBorder="1"/>
    <xf numFmtId="0" fontId="9" fillId="0" borderId="0" xfId="0" applyFont="1" applyBorder="1"/>
    <xf numFmtId="0" fontId="5" fillId="19" borderId="21" xfId="0" quotePrefix="1" applyFont="1" applyFill="1" applyBorder="1" applyAlignment="1">
      <alignment horizontal="center"/>
    </xf>
    <xf numFmtId="0" fontId="5" fillId="0" borderId="0" xfId="0" applyFont="1" applyBorder="1"/>
    <xf numFmtId="0" fontId="11" fillId="19" borderId="21" xfId="0" applyFont="1" applyFill="1" applyBorder="1" applyAlignment="1">
      <alignment horizontal="left"/>
    </xf>
    <xf numFmtId="168" fontId="11" fillId="19" borderId="12" xfId="0" applyNumberFormat="1" applyFont="1" applyFill="1" applyBorder="1" applyProtection="1"/>
    <xf numFmtId="168" fontId="11" fillId="19" borderId="13" xfId="0" applyNumberFormat="1" applyFont="1" applyFill="1" applyBorder="1" applyProtection="1"/>
    <xf numFmtId="0" fontId="11" fillId="0" borderId="0" xfId="0" applyFont="1" applyBorder="1"/>
    <xf numFmtId="0" fontId="0" fillId="18" borderId="16" xfId="0" applyFill="1" applyBorder="1"/>
    <xf numFmtId="168" fontId="5" fillId="0" borderId="17" xfId="0" applyNumberFormat="1" applyFont="1" applyBorder="1" applyProtection="1"/>
    <xf numFmtId="168" fontId="5" fillId="0" borderId="17" xfId="0" applyNumberFormat="1" applyFont="1" applyBorder="1" applyAlignment="1" applyProtection="1">
      <alignment horizontal="right"/>
    </xf>
    <xf numFmtId="168" fontId="5" fillId="0" borderId="18" xfId="0" applyNumberFormat="1" applyFont="1" applyBorder="1" applyProtection="1"/>
    <xf numFmtId="0" fontId="0" fillId="18" borderId="16" xfId="0" quotePrefix="1" applyFill="1" applyBorder="1" applyAlignment="1">
      <alignment horizontal="left"/>
    </xf>
    <xf numFmtId="0" fontId="11" fillId="19" borderId="16" xfId="0" applyFont="1" applyFill="1" applyBorder="1" applyAlignment="1">
      <alignment horizontal="left"/>
    </xf>
    <xf numFmtId="168" fontId="11" fillId="19" borderId="17" xfId="0" applyNumberFormat="1" applyFont="1" applyFill="1" applyBorder="1" applyProtection="1"/>
    <xf numFmtId="168" fontId="11" fillId="19" borderId="17" xfId="0" applyNumberFormat="1" applyFont="1" applyFill="1" applyBorder="1" applyAlignment="1" applyProtection="1">
      <alignment horizontal="right"/>
    </xf>
    <xf numFmtId="168" fontId="11" fillId="19" borderId="18" xfId="0" applyNumberFormat="1" applyFont="1" applyFill="1" applyBorder="1" applyProtection="1"/>
    <xf numFmtId="0" fontId="11" fillId="0" borderId="16" xfId="0" applyFont="1" applyBorder="1"/>
    <xf numFmtId="1" fontId="5" fillId="18" borderId="17" xfId="0" applyNumberFormat="1" applyFont="1" applyFill="1" applyBorder="1" applyAlignment="1" applyProtection="1">
      <alignment horizontal="right"/>
    </xf>
    <xf numFmtId="3" fontId="11" fillId="19" borderId="17" xfId="0" applyNumberFormat="1" applyFont="1" applyFill="1" applyBorder="1" applyAlignment="1" applyProtection="1">
      <alignment horizontal="right"/>
    </xf>
    <xf numFmtId="37" fontId="11" fillId="0" borderId="17" xfId="38" applyFont="1" applyFill="1" applyBorder="1" applyAlignment="1">
      <alignment horizontal="right"/>
    </xf>
    <xf numFmtId="168" fontId="5" fillId="0" borderId="0" xfId="0" applyNumberFormat="1" applyFont="1" applyBorder="1"/>
    <xf numFmtId="37" fontId="11" fillId="19" borderId="17" xfId="38" applyFont="1" applyFill="1" applyBorder="1" applyAlignment="1">
      <alignment horizontal="right"/>
    </xf>
    <xf numFmtId="1" fontId="11" fillId="19" borderId="17" xfId="0" applyNumberFormat="1" applyFont="1" applyFill="1" applyBorder="1" applyAlignment="1" applyProtection="1">
      <alignment horizontal="right"/>
    </xf>
    <xf numFmtId="37" fontId="11" fillId="19" borderId="18" xfId="38" applyFont="1" applyFill="1" applyBorder="1" applyAlignment="1">
      <alignment horizontal="right"/>
    </xf>
    <xf numFmtId="37" fontId="11" fillId="0" borderId="0" xfId="0" applyNumberFormat="1" applyFont="1" applyBorder="1"/>
    <xf numFmtId="0" fontId="11" fillId="19" borderId="19" xfId="0" applyFont="1" applyFill="1" applyBorder="1" applyAlignment="1">
      <alignment horizontal="left"/>
    </xf>
    <xf numFmtId="168" fontId="11" fillId="19" borderId="14" xfId="0" applyNumberFormat="1" applyFont="1" applyFill="1" applyBorder="1" applyAlignment="1" applyProtection="1">
      <alignment horizontal="right"/>
    </xf>
    <xf numFmtId="168" fontId="11" fillId="19" borderId="15" xfId="0" applyNumberFormat="1" applyFont="1" applyFill="1" applyBorder="1" applyAlignment="1" applyProtection="1">
      <alignment horizontal="right"/>
    </xf>
    <xf numFmtId="3" fontId="11" fillId="0" borderId="0" xfId="0" applyNumberFormat="1" applyFont="1" applyBorder="1"/>
    <xf numFmtId="0" fontId="5" fillId="0" borderId="0" xfId="0" applyFont="1" applyBorder="1" applyAlignment="1">
      <alignment horizontal="left"/>
    </xf>
    <xf numFmtId="0" fontId="11" fillId="18" borderId="11" xfId="0" applyFont="1" applyFill="1" applyBorder="1" applyAlignment="1">
      <alignment horizontal="centerContinuous"/>
    </xf>
    <xf numFmtId="0" fontId="5" fillId="0" borderId="11" xfId="0" applyFont="1" applyBorder="1" applyAlignment="1">
      <alignment horizontal="centerContinuous"/>
    </xf>
    <xf numFmtId="0" fontId="5" fillId="19" borderId="16" xfId="0" quotePrefix="1" applyFont="1" applyFill="1" applyBorder="1" applyAlignment="1">
      <alignment horizontal="center"/>
    </xf>
    <xf numFmtId="168" fontId="11" fillId="19" borderId="13" xfId="0" applyNumberFormat="1" applyFont="1" applyFill="1" applyBorder="1" applyAlignment="1" applyProtection="1">
      <alignment horizontal="right"/>
    </xf>
    <xf numFmtId="168" fontId="5" fillId="0" borderId="18" xfId="0" applyNumberFormat="1" applyFont="1" applyBorder="1" applyAlignment="1" applyProtection="1">
      <alignment horizontal="right"/>
    </xf>
    <xf numFmtId="168" fontId="11" fillId="19" borderId="18" xfId="0" applyNumberFormat="1" applyFont="1" applyFill="1" applyBorder="1" applyAlignment="1" applyProtection="1">
      <alignment horizontal="right"/>
    </xf>
    <xf numFmtId="3" fontId="5" fillId="0" borderId="17" xfId="0" applyNumberFormat="1" applyFont="1" applyBorder="1" applyAlignment="1" applyProtection="1">
      <alignment horizontal="right"/>
    </xf>
    <xf numFmtId="37" fontId="5" fillId="0" borderId="17" xfId="38" applyFont="1" applyFill="1" applyBorder="1" applyAlignment="1">
      <alignment horizontal="right"/>
    </xf>
    <xf numFmtId="37" fontId="11" fillId="0" borderId="18" xfId="38" applyFont="1" applyFill="1" applyBorder="1" applyAlignment="1">
      <alignment horizontal="right"/>
    </xf>
    <xf numFmtId="168" fontId="11" fillId="0" borderId="0" xfId="0" applyNumberFormat="1" applyFont="1" applyBorder="1"/>
    <xf numFmtId="168" fontId="11" fillId="19" borderId="14" xfId="0" applyNumberFormat="1" applyFont="1" applyFill="1" applyBorder="1" applyProtection="1"/>
    <xf numFmtId="171" fontId="11" fillId="19" borderId="14" xfId="0" applyNumberFormat="1" applyFont="1" applyFill="1" applyBorder="1" applyAlignment="1" applyProtection="1">
      <alignment horizontal="right"/>
    </xf>
    <xf numFmtId="3" fontId="5" fillId="0" borderId="0" xfId="0" applyNumberFormat="1" applyFont="1" applyBorder="1"/>
    <xf numFmtId="171" fontId="5" fillId="18" borderId="38" xfId="0" applyNumberFormat="1" applyFont="1" applyFill="1" applyBorder="1" applyAlignment="1">
      <alignment horizontal="right"/>
    </xf>
    <xf numFmtId="171" fontId="5" fillId="18" borderId="0" xfId="0" applyNumberFormat="1" applyFont="1" applyFill="1" applyBorder="1" applyAlignment="1">
      <alignment horizontal="right"/>
    </xf>
    <xf numFmtId="171" fontId="5" fillId="18" borderId="0" xfId="0" applyNumberFormat="1" applyFont="1" applyFill="1" applyBorder="1" applyAlignment="1" applyProtection="1">
      <alignment horizontal="right"/>
    </xf>
    <xf numFmtId="165" fontId="5" fillId="18" borderId="0" xfId="0" applyNumberFormat="1" applyFont="1" applyFill="1" applyBorder="1"/>
    <xf numFmtId="166" fontId="5" fillId="18" borderId="14" xfId="0" applyNumberFormat="1" applyFont="1" applyFill="1" applyBorder="1"/>
    <xf numFmtId="166" fontId="5" fillId="18" borderId="15" xfId="0" applyNumberFormat="1" applyFont="1" applyFill="1" applyBorder="1"/>
    <xf numFmtId="0" fontId="5" fillId="19" borderId="13" xfId="0" applyFont="1" applyFill="1" applyBorder="1" applyAlignment="1">
      <alignment horizontal="center"/>
    </xf>
    <xf numFmtId="0" fontId="5" fillId="19" borderId="18" xfId="0" applyFont="1" applyFill="1" applyBorder="1" applyAlignment="1">
      <alignment horizontal="center"/>
    </xf>
    <xf numFmtId="171" fontId="11" fillId="19" borderId="15" xfId="0" applyNumberFormat="1" applyFont="1" applyFill="1" applyBorder="1" applyAlignment="1" applyProtection="1">
      <alignment horizontal="right"/>
    </xf>
    <xf numFmtId="0" fontId="0" fillId="0" borderId="0" xfId="0" applyFill="1"/>
    <xf numFmtId="166" fontId="0" fillId="0" borderId="0" xfId="0" applyNumberFormat="1" applyFill="1" applyBorder="1" applyProtection="1"/>
    <xf numFmtId="0" fontId="10" fillId="18" borderId="0" xfId="0" applyFont="1" applyFill="1" applyBorder="1" applyAlignment="1">
      <alignment horizontal="centerContinuous"/>
    </xf>
    <xf numFmtId="0" fontId="9" fillId="18" borderId="0" xfId="0" applyFont="1" applyFill="1" applyBorder="1" applyAlignment="1">
      <alignment horizontal="centerContinuous"/>
    </xf>
    <xf numFmtId="0" fontId="11" fillId="19" borderId="21" xfId="0" applyFont="1" applyFill="1" applyBorder="1"/>
    <xf numFmtId="171" fontId="11" fillId="19" borderId="12" xfId="0" applyNumberFormat="1" applyFont="1" applyFill="1" applyBorder="1" applyAlignment="1">
      <alignment horizontal="right"/>
    </xf>
    <xf numFmtId="171" fontId="11" fillId="19" borderId="12" xfId="0" applyNumberFormat="1" applyFont="1" applyFill="1" applyBorder="1" applyAlignment="1" applyProtection="1">
      <alignment horizontal="right"/>
    </xf>
    <xf numFmtId="171" fontId="11" fillId="19" borderId="13" xfId="0" applyNumberFormat="1" applyFont="1" applyFill="1" applyBorder="1" applyAlignment="1">
      <alignment horizontal="right"/>
    </xf>
    <xf numFmtId="171" fontId="5" fillId="18" borderId="12" xfId="0" applyNumberFormat="1" applyFont="1" applyFill="1" applyBorder="1" applyAlignment="1" applyProtection="1">
      <alignment horizontal="right"/>
      <protection locked="0"/>
    </xf>
    <xf numFmtId="171" fontId="5" fillId="18" borderId="0" xfId="0" applyNumberFormat="1" applyFont="1" applyFill="1" applyBorder="1"/>
    <xf numFmtId="165" fontId="0" fillId="18" borderId="17" xfId="0" applyNumberFormat="1" applyFill="1" applyBorder="1"/>
    <xf numFmtId="165" fontId="0" fillId="0" borderId="18" xfId="0" applyNumberFormat="1" applyFill="1" applyBorder="1"/>
    <xf numFmtId="0" fontId="0" fillId="0" borderId="16" xfId="0" applyFill="1" applyBorder="1" applyAlignment="1">
      <alignment horizontal="left"/>
    </xf>
    <xf numFmtId="165" fontId="0" fillId="0" borderId="17" xfId="0" applyNumberFormat="1" applyFill="1" applyBorder="1"/>
    <xf numFmtId="0" fontId="0" fillId="0" borderId="19" xfId="0" applyFill="1" applyBorder="1" applyAlignment="1">
      <alignment horizontal="left"/>
    </xf>
    <xf numFmtId="165" fontId="0" fillId="0" borderId="14" xfId="0" applyNumberFormat="1" applyFill="1" applyBorder="1"/>
    <xf numFmtId="0" fontId="5" fillId="19" borderId="19" xfId="0" applyFont="1" applyFill="1" applyBorder="1"/>
    <xf numFmtId="171" fontId="11" fillId="18" borderId="17" xfId="0" quotePrefix="1" applyNumberFormat="1" applyFont="1" applyFill="1" applyBorder="1" applyAlignment="1">
      <alignment horizontal="right"/>
    </xf>
    <xf numFmtId="0" fontId="11" fillId="18" borderId="0" xfId="0" quotePrefix="1" applyFont="1" applyFill="1" applyBorder="1" applyAlignment="1">
      <alignment horizontal="left"/>
    </xf>
    <xf numFmtId="171" fontId="5" fillId="18" borderId="12" xfId="0" quotePrefix="1" applyNumberFormat="1" applyFont="1" applyFill="1" applyBorder="1" applyAlignment="1">
      <alignment horizontal="right"/>
    </xf>
    <xf numFmtId="0" fontId="0" fillId="18" borderId="0" xfId="0" applyFill="1" applyBorder="1"/>
    <xf numFmtId="2" fontId="11" fillId="0" borderId="0" xfId="0" applyNumberFormat="1" applyFont="1" applyBorder="1" applyAlignment="1">
      <alignment horizontal="center"/>
    </xf>
    <xf numFmtId="0" fontId="0" fillId="18" borderId="11" xfId="0" applyFill="1" applyBorder="1"/>
    <xf numFmtId="166" fontId="0" fillId="18" borderId="15" xfId="0" applyNumberFormat="1" applyFill="1" applyBorder="1"/>
    <xf numFmtId="0" fontId="5" fillId="18" borderId="0" xfId="0" applyFont="1" applyFill="1" applyBorder="1" applyAlignment="1">
      <alignment horizontal="center"/>
    </xf>
    <xf numFmtId="166" fontId="0" fillId="18" borderId="0" xfId="0" applyNumberFormat="1" applyFill="1" applyBorder="1"/>
    <xf numFmtId="0" fontId="0" fillId="0" borderId="0" xfId="0" applyBorder="1"/>
    <xf numFmtId="0" fontId="10" fillId="0" borderId="0" xfId="0" applyFont="1" applyAlignment="1"/>
    <xf numFmtId="166" fontId="0" fillId="18" borderId="17" xfId="0" applyNumberFormat="1" applyFill="1" applyBorder="1" applyAlignment="1">
      <alignment horizontal="right"/>
    </xf>
    <xf numFmtId="167" fontId="0" fillId="18" borderId="17" xfId="0" applyNumberFormat="1" applyFill="1" applyBorder="1" applyAlignment="1">
      <alignment horizontal="right"/>
    </xf>
    <xf numFmtId="167" fontId="0" fillId="0" borderId="17" xfId="0" applyNumberFormat="1" applyFill="1" applyBorder="1" applyAlignment="1">
      <alignment horizontal="right"/>
    </xf>
    <xf numFmtId="165" fontId="0" fillId="0" borderId="18" xfId="0" applyNumberFormat="1" applyFill="1" applyBorder="1" applyAlignment="1">
      <alignment horizontal="right"/>
    </xf>
    <xf numFmtId="165" fontId="0" fillId="18" borderId="18" xfId="0" applyNumberFormat="1" applyFill="1" applyBorder="1" applyAlignment="1" applyProtection="1">
      <alignment horizontal="right"/>
    </xf>
    <xf numFmtId="165" fontId="0" fillId="0" borderId="18" xfId="0" applyNumberFormat="1" applyFill="1" applyBorder="1" applyAlignment="1" applyProtection="1">
      <alignment horizontal="right"/>
    </xf>
    <xf numFmtId="0" fontId="5" fillId="18" borderId="0" xfId="0" applyFont="1" applyFill="1"/>
    <xf numFmtId="171" fontId="5" fillId="18" borderId="13" xfId="0" applyNumberFormat="1" applyFont="1" applyFill="1" applyBorder="1" applyAlignment="1" applyProtection="1">
      <alignment horizontal="right"/>
      <protection locked="0"/>
    </xf>
    <xf numFmtId="171" fontId="5" fillId="18" borderId="0" xfId="0" applyNumberFormat="1" applyFont="1" applyFill="1"/>
    <xf numFmtId="0" fontId="11" fillId="18" borderId="11" xfId="0" applyFont="1" applyFill="1" applyBorder="1" applyAlignment="1"/>
    <xf numFmtId="168" fontId="5" fillId="18" borderId="12" xfId="0" applyNumberFormat="1" applyFont="1" applyFill="1" applyBorder="1" applyAlignment="1">
      <alignment horizontal="right"/>
    </xf>
    <xf numFmtId="168" fontId="5" fillId="18" borderId="13" xfId="0" applyNumberFormat="1" applyFont="1" applyFill="1" applyBorder="1" applyAlignment="1">
      <alignment horizontal="right"/>
    </xf>
    <xf numFmtId="37" fontId="5" fillId="18" borderId="0" xfId="0" applyNumberFormat="1" applyFont="1" applyFill="1" applyBorder="1"/>
    <xf numFmtId="168" fontId="5" fillId="18" borderId="0" xfId="0" applyNumberFormat="1" applyFont="1" applyFill="1"/>
    <xf numFmtId="0" fontId="0" fillId="0" borderId="0" xfId="0" quotePrefix="1" applyAlignment="1">
      <alignment horizontal="center"/>
    </xf>
    <xf numFmtId="166" fontId="0" fillId="0" borderId="0" xfId="0" applyNumberFormat="1"/>
    <xf numFmtId="3" fontId="5" fillId="18" borderId="0" xfId="0" applyNumberFormat="1" applyFont="1" applyFill="1"/>
    <xf numFmtId="0" fontId="10" fillId="18" borderId="0" xfId="0" applyFont="1" applyFill="1" applyAlignment="1"/>
    <xf numFmtId="165" fontId="5" fillId="0" borderId="18" xfId="0" applyNumberFormat="1" applyFont="1" applyFill="1" applyBorder="1"/>
    <xf numFmtId="0" fontId="0" fillId="18" borderId="16" xfId="0" applyFill="1" applyBorder="1" applyAlignment="1"/>
    <xf numFmtId="0" fontId="10" fillId="0" borderId="0" xfId="0" applyFont="1" applyFill="1" applyAlignment="1"/>
    <xf numFmtId="0" fontId="0" fillId="18" borderId="19" xfId="0" applyFill="1" applyBorder="1" applyAlignment="1">
      <alignment horizontal="left" wrapText="1"/>
    </xf>
    <xf numFmtId="167" fontId="0" fillId="18" borderId="14" xfId="0" applyNumberFormat="1" applyFill="1" applyBorder="1" applyAlignment="1">
      <alignment horizontal="center"/>
    </xf>
    <xf numFmtId="166" fontId="0" fillId="18" borderId="14" xfId="0" applyNumberFormat="1" applyFill="1" applyBorder="1" applyAlignment="1" applyProtection="1">
      <alignment horizontal="right"/>
    </xf>
    <xf numFmtId="166" fontId="5" fillId="18" borderId="14" xfId="0" applyNumberFormat="1" applyFont="1" applyFill="1" applyBorder="1" applyAlignment="1" applyProtection="1">
      <alignment horizontal="right"/>
    </xf>
    <xf numFmtId="167" fontId="0" fillId="18" borderId="14" xfId="0" applyNumberFormat="1" applyFill="1" applyBorder="1" applyAlignment="1" applyProtection="1">
      <alignment horizontal="center"/>
    </xf>
    <xf numFmtId="168" fontId="11" fillId="19" borderId="12" xfId="0" applyNumberFormat="1" applyFont="1" applyFill="1" applyBorder="1" applyAlignment="1" applyProtection="1">
      <alignment horizontal="right"/>
    </xf>
    <xf numFmtId="1" fontId="11" fillId="19" borderId="12" xfId="0" applyNumberFormat="1" applyFont="1" applyFill="1" applyBorder="1" applyAlignment="1" applyProtection="1">
      <alignment horizontal="right"/>
    </xf>
    <xf numFmtId="0" fontId="5" fillId="19" borderId="15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171" fontId="11" fillId="19" borderId="13" xfId="0" applyNumberFormat="1" applyFont="1" applyFill="1" applyBorder="1" applyAlignment="1" applyProtection="1">
      <alignment horizontal="right"/>
    </xf>
    <xf numFmtId="166" fontId="0" fillId="0" borderId="18" xfId="0" applyNumberFormat="1" applyFill="1" applyBorder="1"/>
    <xf numFmtId="0" fontId="5" fillId="19" borderId="28" xfId="0" applyFont="1" applyFill="1" applyBorder="1" applyAlignment="1">
      <alignment horizontal="center" vertical="center"/>
    </xf>
    <xf numFmtId="0" fontId="5" fillId="19" borderId="17" xfId="0" applyFont="1" applyFill="1" applyBorder="1" applyAlignment="1">
      <alignment horizontal="center" vertical="center"/>
    </xf>
    <xf numFmtId="0" fontId="5" fillId="19" borderId="14" xfId="0" applyFont="1" applyFill="1" applyBorder="1" applyAlignment="1">
      <alignment horizontal="center" vertical="center"/>
    </xf>
    <xf numFmtId="0" fontId="5" fillId="19" borderId="29" xfId="0" applyFont="1" applyFill="1" applyBorder="1" applyAlignment="1">
      <alignment horizontal="centerContinuous" vertical="center"/>
    </xf>
    <xf numFmtId="0" fontId="5" fillId="19" borderId="30" xfId="0" applyFont="1" applyFill="1" applyBorder="1" applyAlignment="1">
      <alignment horizontal="centerContinuous" vertical="center"/>
    </xf>
    <xf numFmtId="0" fontId="5" fillId="19" borderId="31" xfId="0" applyFont="1" applyFill="1" applyBorder="1" applyAlignment="1">
      <alignment horizontal="centerContinuous" vertical="center"/>
    </xf>
    <xf numFmtId="171" fontId="11" fillId="19" borderId="17" xfId="0" applyNumberFormat="1" applyFont="1" applyFill="1" applyBorder="1" applyAlignment="1" applyProtection="1">
      <alignment horizontal="right" indent="1"/>
    </xf>
    <xf numFmtId="168" fontId="5" fillId="0" borderId="17" xfId="0" applyNumberFormat="1" applyFont="1" applyBorder="1" applyAlignment="1" applyProtection="1">
      <alignment horizontal="right" indent="1"/>
    </xf>
    <xf numFmtId="167" fontId="0" fillId="18" borderId="17" xfId="0" applyNumberFormat="1" applyFill="1" applyBorder="1" applyAlignment="1">
      <alignment horizontal="right" vertical="center" indent="1"/>
    </xf>
    <xf numFmtId="0" fontId="5" fillId="19" borderId="32" xfId="0" quotePrefix="1" applyFont="1" applyFill="1" applyBorder="1" applyAlignment="1">
      <alignment horizontal="center" vertical="center"/>
    </xf>
    <xf numFmtId="0" fontId="5" fillId="19" borderId="18" xfId="0" applyFont="1" applyFill="1" applyBorder="1" applyAlignment="1">
      <alignment horizontal="center" vertical="center"/>
    </xf>
    <xf numFmtId="0" fontId="5" fillId="19" borderId="15" xfId="0" applyFont="1" applyFill="1" applyBorder="1" applyAlignment="1">
      <alignment horizontal="center" vertical="center"/>
    </xf>
    <xf numFmtId="0" fontId="0" fillId="19" borderId="20" xfId="0" applyFill="1" applyBorder="1" applyAlignment="1">
      <alignment horizontal="center" vertical="center"/>
    </xf>
    <xf numFmtId="0" fontId="0" fillId="19" borderId="0" xfId="0" quotePrefix="1" applyFill="1" applyBorder="1" applyAlignment="1">
      <alignment horizontal="center" vertical="center"/>
    </xf>
    <xf numFmtId="0" fontId="0" fillId="19" borderId="28" xfId="0" quotePrefix="1" applyFill="1" applyBorder="1" applyAlignment="1">
      <alignment horizontal="center" vertical="center"/>
    </xf>
    <xf numFmtId="0" fontId="0" fillId="19" borderId="27" xfId="0" quotePrefix="1" applyFill="1" applyBorder="1" applyAlignment="1">
      <alignment horizontal="center" vertical="center"/>
    </xf>
    <xf numFmtId="0" fontId="0" fillId="19" borderId="11" xfId="0" applyFill="1" applyBorder="1" applyAlignment="1">
      <alignment horizontal="center" vertical="center"/>
    </xf>
    <xf numFmtId="0" fontId="0" fillId="19" borderId="14" xfId="0" quotePrefix="1" applyFill="1" applyBorder="1" applyAlignment="1">
      <alignment horizontal="center" vertical="center"/>
    </xf>
    <xf numFmtId="0" fontId="0" fillId="19" borderId="14" xfId="0" applyFill="1" applyBorder="1" applyAlignment="1">
      <alignment horizontal="center" vertical="center"/>
    </xf>
    <xf numFmtId="0" fontId="0" fillId="19" borderId="15" xfId="0" applyFill="1" applyBorder="1" applyAlignment="1">
      <alignment horizontal="center" vertical="center"/>
    </xf>
    <xf numFmtId="0" fontId="5" fillId="19" borderId="25" xfId="0" applyFont="1" applyFill="1" applyBorder="1" applyAlignment="1">
      <alignment horizontal="centerContinuous" vertical="center"/>
    </xf>
    <xf numFmtId="165" fontId="0" fillId="18" borderId="15" xfId="0" applyNumberFormat="1" applyFill="1" applyBorder="1"/>
    <xf numFmtId="171" fontId="5" fillId="18" borderId="15" xfId="0" applyNumberFormat="1" applyFont="1" applyFill="1" applyBorder="1" applyAlignment="1" applyProtection="1">
      <alignment horizontal="right"/>
    </xf>
    <xf numFmtId="165" fontId="5" fillId="18" borderId="15" xfId="0" applyNumberFormat="1" applyFont="1" applyFill="1" applyBorder="1"/>
    <xf numFmtId="167" fontId="0" fillId="18" borderId="14" xfId="0" applyNumberFormat="1" applyFill="1" applyBorder="1" applyAlignment="1" applyProtection="1">
      <alignment horizontal="right"/>
    </xf>
    <xf numFmtId="0" fontId="5" fillId="19" borderId="30" xfId="0" applyFont="1" applyFill="1" applyBorder="1" applyAlignment="1">
      <alignment horizontal="center"/>
    </xf>
    <xf numFmtId="0" fontId="5" fillId="19" borderId="23" xfId="0" applyFont="1" applyFill="1" applyBorder="1" applyAlignment="1">
      <alignment horizontal="center"/>
    </xf>
    <xf numFmtId="0" fontId="11" fillId="18" borderId="16" xfId="0" applyFont="1" applyFill="1" applyBorder="1" applyAlignment="1">
      <alignment horizontal="left"/>
    </xf>
    <xf numFmtId="0" fontId="7" fillId="18" borderId="0" xfId="0" applyFont="1" applyFill="1" applyBorder="1" applyAlignment="1">
      <alignment horizontal="center"/>
    </xf>
    <xf numFmtId="0" fontId="5" fillId="19" borderId="21" xfId="0" applyFont="1" applyFill="1" applyBorder="1" applyAlignment="1">
      <alignment horizontal="center" vertical="center"/>
    </xf>
    <xf numFmtId="0" fontId="5" fillId="19" borderId="28" xfId="0" applyFont="1" applyFill="1" applyBorder="1" applyAlignment="1">
      <alignment horizontal="center" vertical="center" wrapText="1"/>
    </xf>
    <xf numFmtId="0" fontId="5" fillId="19" borderId="14" xfId="0" applyFont="1" applyFill="1" applyBorder="1" applyAlignment="1">
      <alignment horizontal="center" vertical="center" wrapText="1"/>
    </xf>
    <xf numFmtId="0" fontId="5" fillId="19" borderId="13" xfId="0" applyFont="1" applyFill="1" applyBorder="1" applyAlignment="1">
      <alignment horizontal="center" vertical="center" wrapText="1"/>
    </xf>
    <xf numFmtId="0" fontId="10" fillId="18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5" fillId="18" borderId="20" xfId="0" applyFont="1" applyFill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5" fillId="18" borderId="11" xfId="0" applyFont="1" applyFill="1" applyBorder="1" applyAlignment="1">
      <alignment horizontal="left"/>
    </xf>
    <xf numFmtId="0" fontId="5" fillId="18" borderId="19" xfId="0" applyFont="1" applyFill="1" applyBorder="1" applyAlignment="1">
      <alignment horizontal="left"/>
    </xf>
    <xf numFmtId="0" fontId="10" fillId="18" borderId="11" xfId="0" applyFont="1" applyFill="1" applyBorder="1" applyAlignment="1">
      <alignment horizontal="center"/>
    </xf>
    <xf numFmtId="37" fontId="5" fillId="18" borderId="17" xfId="0" applyNumberFormat="1" applyFont="1" applyFill="1" applyBorder="1" applyAlignment="1">
      <alignment horizontal="right"/>
    </xf>
    <xf numFmtId="37" fontId="5" fillId="18" borderId="18" xfId="0" applyNumberFormat="1" applyFont="1" applyFill="1" applyBorder="1" applyAlignment="1">
      <alignment horizontal="right"/>
    </xf>
    <xf numFmtId="0" fontId="11" fillId="18" borderId="16" xfId="0" quotePrefix="1" applyFont="1" applyFill="1" applyBorder="1"/>
    <xf numFmtId="0" fontId="5" fillId="18" borderId="16" xfId="0" quotePrefix="1" applyFont="1" applyFill="1" applyBorder="1" applyAlignment="1">
      <alignment horizontal="left"/>
    </xf>
    <xf numFmtId="0" fontId="9" fillId="18" borderId="11" xfId="0" applyFont="1" applyFill="1" applyBorder="1"/>
    <xf numFmtId="0" fontId="5" fillId="18" borderId="0" xfId="0" quotePrefix="1" applyFont="1" applyFill="1" applyBorder="1" applyAlignment="1">
      <alignment horizontal="center"/>
    </xf>
    <xf numFmtId="0" fontId="5" fillId="18" borderId="12" xfId="0" applyFont="1" applyFill="1" applyBorder="1"/>
    <xf numFmtId="171" fontId="11" fillId="18" borderId="39" xfId="0" applyNumberFormat="1" applyFont="1" applyFill="1" applyBorder="1" applyAlignment="1">
      <alignment horizontal="right"/>
    </xf>
    <xf numFmtId="0" fontId="5" fillId="18" borderId="13" xfId="0" applyFont="1" applyFill="1" applyBorder="1" applyAlignment="1"/>
    <xf numFmtId="0" fontId="5" fillId="18" borderId="20" xfId="0" applyFont="1" applyFill="1" applyBorder="1" applyAlignment="1"/>
    <xf numFmtId="37" fontId="5" fillId="18" borderId="0" xfId="0" applyNumberFormat="1" applyFont="1" applyFill="1"/>
    <xf numFmtId="0" fontId="5" fillId="18" borderId="19" xfId="0" applyFont="1" applyFill="1" applyBorder="1"/>
    <xf numFmtId="171" fontId="5" fillId="18" borderId="40" xfId="0" applyNumberFormat="1" applyFont="1" applyFill="1" applyBorder="1" applyAlignment="1">
      <alignment horizontal="right"/>
    </xf>
    <xf numFmtId="0" fontId="5" fillId="18" borderId="0" xfId="0" quotePrefix="1" applyFont="1" applyFill="1" applyAlignment="1">
      <alignment horizontal="center"/>
    </xf>
    <xf numFmtId="0" fontId="0" fillId="19" borderId="14" xfId="0" applyFill="1" applyBorder="1" applyAlignment="1">
      <alignment horizontal="center" vertical="center" wrapText="1"/>
    </xf>
    <xf numFmtId="165" fontId="0" fillId="18" borderId="17" xfId="0" applyNumberFormat="1" applyFill="1" applyBorder="1" applyAlignment="1" applyProtection="1">
      <alignment horizontal="right"/>
    </xf>
    <xf numFmtId="165" fontId="0" fillId="18" borderId="17" xfId="0" applyNumberFormat="1" applyFill="1" applyBorder="1" applyAlignment="1">
      <alignment horizontal="right"/>
    </xf>
    <xf numFmtId="165" fontId="0" fillId="0" borderId="17" xfId="0" applyNumberFormat="1" applyFill="1" applyBorder="1" applyAlignment="1">
      <alignment horizontal="right"/>
    </xf>
    <xf numFmtId="165" fontId="0" fillId="18" borderId="14" xfId="0" applyNumberFormat="1" applyFill="1" applyBorder="1" applyAlignment="1" applyProtection="1">
      <alignment horizontal="right"/>
    </xf>
    <xf numFmtId="165" fontId="0" fillId="18" borderId="14" xfId="0" applyNumberFormat="1" applyFill="1" applyBorder="1" applyAlignment="1">
      <alignment horizontal="right"/>
    </xf>
    <xf numFmtId="166" fontId="0" fillId="18" borderId="0" xfId="0" applyNumberFormat="1" applyFill="1" applyBorder="1" applyAlignment="1">
      <alignment horizontal="right"/>
    </xf>
    <xf numFmtId="165" fontId="0" fillId="18" borderId="0" xfId="0" applyNumberFormat="1" applyFill="1" applyBorder="1" applyAlignment="1" applyProtection="1">
      <alignment horizontal="right"/>
    </xf>
    <xf numFmtId="167" fontId="0" fillId="18" borderId="0" xfId="0" applyNumberFormat="1" applyFill="1" applyBorder="1" applyAlignment="1">
      <alignment horizontal="right"/>
    </xf>
    <xf numFmtId="0" fontId="0" fillId="18" borderId="0" xfId="0" applyFill="1" applyAlignment="1">
      <alignment horizontal="right"/>
    </xf>
    <xf numFmtId="166" fontId="0" fillId="18" borderId="0" xfId="0" applyNumberFormat="1" applyFill="1"/>
    <xf numFmtId="0" fontId="15" fillId="0" borderId="0" xfId="0" applyFont="1"/>
    <xf numFmtId="0" fontId="5" fillId="19" borderId="12" xfId="0" applyFont="1" applyFill="1" applyBorder="1" applyAlignment="1">
      <alignment horizontal="center" vertical="center" wrapText="1"/>
    </xf>
    <xf numFmtId="171" fontId="5" fillId="18" borderId="18" xfId="0" applyNumberFormat="1" applyFont="1" applyFill="1" applyBorder="1"/>
    <xf numFmtId="165" fontId="2" fillId="18" borderId="17" xfId="0" applyNumberFormat="1" applyFont="1" applyFill="1" applyBorder="1" applyAlignment="1">
      <alignment horizontal="right"/>
    </xf>
    <xf numFmtId="165" fontId="2" fillId="18" borderId="17" xfId="0" applyNumberFormat="1" applyFont="1" applyFill="1" applyBorder="1" applyAlignment="1">
      <alignment horizontal="right" indent="1"/>
    </xf>
    <xf numFmtId="165" fontId="2" fillId="18" borderId="18" xfId="0" applyNumberFormat="1" applyFont="1" applyFill="1" applyBorder="1" applyAlignment="1">
      <alignment horizontal="right"/>
    </xf>
    <xf numFmtId="165" fontId="0" fillId="0" borderId="0" xfId="0" applyNumberFormat="1" applyFill="1" applyBorder="1" applyAlignment="1">
      <alignment horizontal="right"/>
    </xf>
    <xf numFmtId="0" fontId="12" fillId="18" borderId="20" xfId="0" applyFont="1" applyFill="1" applyBorder="1" applyAlignment="1">
      <alignment horizontal="left"/>
    </xf>
    <xf numFmtId="166" fontId="0" fillId="18" borderId="20" xfId="0" applyNumberFormat="1" applyFill="1" applyBorder="1" applyAlignment="1">
      <alignment horizontal="right"/>
    </xf>
    <xf numFmtId="165" fontId="0" fillId="18" borderId="20" xfId="0" applyNumberFormat="1" applyFill="1" applyBorder="1" applyAlignment="1" applyProtection="1">
      <alignment horizontal="right"/>
    </xf>
    <xf numFmtId="165" fontId="0" fillId="18" borderId="20" xfId="0" applyNumberFormat="1" applyFill="1" applyBorder="1" applyAlignment="1">
      <alignment horizontal="right"/>
    </xf>
    <xf numFmtId="167" fontId="0" fillId="18" borderId="20" xfId="0" applyNumberFormat="1" applyFill="1" applyBorder="1" applyAlignment="1">
      <alignment horizontal="right"/>
    </xf>
    <xf numFmtId="171" fontId="11" fillId="19" borderId="12" xfId="0" quotePrefix="1" applyNumberFormat="1" applyFont="1" applyFill="1" applyBorder="1" applyAlignment="1">
      <alignment horizontal="right"/>
    </xf>
    <xf numFmtId="171" fontId="11" fillId="19" borderId="17" xfId="0" quotePrefix="1" applyNumberFormat="1" applyFont="1" applyFill="1" applyBorder="1" applyAlignment="1">
      <alignment horizontal="right"/>
    </xf>
    <xf numFmtId="171" fontId="11" fillId="19" borderId="14" xfId="0" quotePrefix="1" applyNumberFormat="1" applyFont="1" applyFill="1" applyBorder="1" applyAlignment="1">
      <alignment horizontal="right"/>
    </xf>
    <xf numFmtId="0" fontId="7" fillId="0" borderId="0" xfId="0" applyFont="1" applyAlignment="1"/>
    <xf numFmtId="166" fontId="2" fillId="18" borderId="18" xfId="0" applyNumberFormat="1" applyFont="1" applyFill="1" applyBorder="1" applyProtection="1"/>
    <xf numFmtId="166" fontId="2" fillId="18" borderId="17" xfId="0" applyNumberFormat="1" applyFont="1" applyFill="1" applyBorder="1"/>
    <xf numFmtId="166" fontId="2" fillId="18" borderId="14" xfId="0" applyNumberFormat="1" applyFont="1" applyFill="1" applyBorder="1"/>
    <xf numFmtId="166" fontId="2" fillId="18" borderId="15" xfId="0" applyNumberFormat="1" applyFont="1" applyFill="1" applyBorder="1" applyProtection="1"/>
    <xf numFmtId="0" fontId="9" fillId="19" borderId="13" xfId="0" applyFont="1" applyFill="1" applyBorder="1" applyAlignment="1">
      <alignment horizontal="center" vertical="center" wrapText="1"/>
    </xf>
    <xf numFmtId="0" fontId="0" fillId="19" borderId="17" xfId="0" quotePrefix="1" applyFill="1" applyBorder="1" applyAlignment="1">
      <alignment horizontal="center" vertical="center" wrapText="1"/>
    </xf>
    <xf numFmtId="0" fontId="0" fillId="19" borderId="17" xfId="0" applyFill="1" applyBorder="1" applyAlignment="1">
      <alignment horizontal="center" vertical="center" wrapText="1"/>
    </xf>
    <xf numFmtId="166" fontId="0" fillId="18" borderId="18" xfId="0" applyNumberFormat="1" applyFill="1" applyBorder="1" applyAlignment="1">
      <alignment horizontal="right"/>
    </xf>
    <xf numFmtId="167" fontId="5" fillId="0" borderId="17" xfId="0" applyNumberFormat="1" applyFont="1" applyFill="1" applyBorder="1" applyAlignment="1">
      <alignment horizontal="right"/>
    </xf>
    <xf numFmtId="166" fontId="0" fillId="18" borderId="15" xfId="0" applyNumberFormat="1" applyFill="1" applyBorder="1" applyAlignment="1">
      <alignment horizontal="right"/>
    </xf>
    <xf numFmtId="166" fontId="0" fillId="18" borderId="20" xfId="0" applyNumberFormat="1" applyFill="1" applyBorder="1" applyAlignment="1" applyProtection="1">
      <alignment horizontal="right"/>
    </xf>
    <xf numFmtId="0" fontId="12" fillId="18" borderId="0" xfId="0" applyFont="1" applyFill="1"/>
    <xf numFmtId="165" fontId="0" fillId="0" borderId="0" xfId="0" applyNumberFormat="1"/>
    <xf numFmtId="171" fontId="5" fillId="18" borderId="14" xfId="0" applyNumberFormat="1" applyFont="1" applyFill="1" applyBorder="1" applyAlignment="1" applyProtection="1">
      <alignment horizontal="right"/>
    </xf>
    <xf numFmtId="0" fontId="11" fillId="19" borderId="20" xfId="0" applyFont="1" applyFill="1" applyBorder="1"/>
    <xf numFmtId="0" fontId="5" fillId="18" borderId="17" xfId="0" applyFont="1" applyFill="1" applyBorder="1" applyAlignment="1">
      <alignment horizontal="center"/>
    </xf>
    <xf numFmtId="0" fontId="5" fillId="18" borderId="18" xfId="0" applyFont="1" applyFill="1" applyBorder="1" applyAlignment="1">
      <alignment horizontal="center"/>
    </xf>
    <xf numFmtId="0" fontId="12" fillId="18" borderId="20" xfId="0" quotePrefix="1" applyFont="1" applyFill="1" applyBorder="1" applyAlignment="1">
      <alignment horizontal="left"/>
    </xf>
    <xf numFmtId="165" fontId="0" fillId="18" borderId="18" xfId="0" quotePrefix="1" applyNumberFormat="1" applyFill="1" applyBorder="1" applyAlignment="1">
      <alignment horizontal="right"/>
    </xf>
    <xf numFmtId="171" fontId="5" fillId="18" borderId="14" xfId="0" applyNumberFormat="1" applyFont="1" applyFill="1" applyBorder="1" applyAlignment="1">
      <alignment horizontal="right"/>
    </xf>
    <xf numFmtId="0" fontId="10" fillId="18" borderId="11" xfId="0" applyFont="1" applyFill="1" applyBorder="1" applyAlignment="1">
      <alignment horizontal="left"/>
    </xf>
    <xf numFmtId="0" fontId="9" fillId="0" borderId="11" xfId="0" applyFont="1" applyBorder="1"/>
    <xf numFmtId="165" fontId="0" fillId="18" borderId="14" xfId="0" applyNumberFormat="1" applyFill="1" applyBorder="1"/>
    <xf numFmtId="165" fontId="0" fillId="18" borderId="17" xfId="0" quotePrefix="1" applyNumberFormat="1" applyFill="1" applyBorder="1" applyAlignment="1">
      <alignment horizontal="right"/>
    </xf>
    <xf numFmtId="166" fontId="0" fillId="18" borderId="20" xfId="0" applyNumberFormat="1" applyFill="1" applyBorder="1"/>
    <xf numFmtId="166" fontId="0" fillId="18" borderId="20" xfId="0" applyNumberFormat="1" applyFill="1" applyBorder="1" applyProtection="1"/>
    <xf numFmtId="167" fontId="0" fillId="18" borderId="20" xfId="0" applyNumberFormat="1" applyFill="1" applyBorder="1"/>
    <xf numFmtId="9" fontId="10" fillId="18" borderId="0" xfId="42" applyFont="1" applyFill="1" applyAlignment="1"/>
    <xf numFmtId="0" fontId="11" fillId="18" borderId="0" xfId="0" applyFont="1" applyFill="1"/>
    <xf numFmtId="0" fontId="5" fillId="18" borderId="11" xfId="0" applyFont="1" applyFill="1" applyBorder="1"/>
    <xf numFmtId="0" fontId="5" fillId="19" borderId="27" xfId="0" applyFont="1" applyFill="1" applyBorder="1" applyAlignment="1">
      <alignment horizontal="center" vertical="center" wrapText="1"/>
    </xf>
    <xf numFmtId="0" fontId="5" fillId="18" borderId="12" xfId="0" applyFont="1" applyFill="1" applyBorder="1" applyAlignment="1">
      <alignment horizontal="right"/>
    </xf>
    <xf numFmtId="0" fontId="5" fillId="18" borderId="13" xfId="0" applyFont="1" applyFill="1" applyBorder="1" applyAlignment="1">
      <alignment horizontal="right"/>
    </xf>
    <xf numFmtId="171" fontId="11" fillId="18" borderId="18" xfId="0" quotePrefix="1" applyNumberFormat="1" applyFont="1" applyFill="1" applyBorder="1" applyAlignment="1">
      <alignment horizontal="right"/>
    </xf>
    <xf numFmtId="3" fontId="5" fillId="18" borderId="20" xfId="0" quotePrefix="1" applyNumberFormat="1" applyFont="1" applyFill="1" applyBorder="1" applyAlignment="1">
      <alignment horizontal="center"/>
    </xf>
    <xf numFmtId="3" fontId="5" fillId="18" borderId="20" xfId="0" applyNumberFormat="1" applyFont="1" applyFill="1" applyBorder="1"/>
    <xf numFmtId="3" fontId="5" fillId="18" borderId="0" xfId="0" quotePrefix="1" applyNumberFormat="1" applyFont="1" applyFill="1" applyBorder="1" applyAlignment="1">
      <alignment horizontal="center"/>
    </xf>
    <xf numFmtId="3" fontId="5" fillId="18" borderId="0" xfId="0" applyNumberFormat="1" applyFont="1" applyFill="1" applyBorder="1"/>
    <xf numFmtId="0" fontId="10" fillId="18" borderId="11" xfId="0" applyFont="1" applyFill="1" applyBorder="1" applyAlignment="1">
      <alignment horizontal="right"/>
    </xf>
    <xf numFmtId="0" fontId="5" fillId="18" borderId="21" xfId="0" applyFont="1" applyFill="1" applyBorder="1" applyAlignment="1">
      <alignment horizontal="left"/>
    </xf>
    <xf numFmtId="0" fontId="11" fillId="0" borderId="16" xfId="0" applyFont="1" applyFill="1" applyBorder="1" applyAlignment="1">
      <alignment horizontal="left"/>
    </xf>
    <xf numFmtId="0" fontId="0" fillId="18" borderId="0" xfId="0" applyFill="1" applyBorder="1" applyAlignment="1">
      <alignment horizontal="centerContinuous"/>
    </xf>
    <xf numFmtId="0" fontId="16" fillId="18" borderId="0" xfId="0" applyFont="1" applyFill="1"/>
    <xf numFmtId="165" fontId="16" fillId="18" borderId="0" xfId="0" applyNumberFormat="1" applyFont="1" applyFill="1"/>
    <xf numFmtId="0" fontId="17" fillId="18" borderId="16" xfId="0" applyFont="1" applyFill="1" applyBorder="1"/>
    <xf numFmtId="171" fontId="11" fillId="18" borderId="0" xfId="0" applyNumberFormat="1" applyFont="1" applyFill="1"/>
    <xf numFmtId="0" fontId="0" fillId="19" borderId="12" xfId="0" applyFill="1" applyBorder="1" applyAlignment="1">
      <alignment horizontal="center"/>
    </xf>
    <xf numFmtId="165" fontId="0" fillId="18" borderId="20" xfId="0" applyNumberFormat="1" applyFill="1" applyBorder="1"/>
    <xf numFmtId="1" fontId="0" fillId="0" borderId="20" xfId="0" applyNumberFormat="1" applyBorder="1"/>
    <xf numFmtId="165" fontId="0" fillId="18" borderId="0" xfId="0" applyNumberFormat="1" applyFill="1" applyBorder="1"/>
    <xf numFmtId="167" fontId="0" fillId="18" borderId="0" xfId="0" applyNumberFormat="1" applyFill="1" applyBorder="1"/>
    <xf numFmtId="1" fontId="0" fillId="0" borderId="0" xfId="0" applyNumberFormat="1" applyBorder="1"/>
    <xf numFmtId="0" fontId="0" fillId="18" borderId="0" xfId="0" applyFill="1" applyBorder="1" applyAlignment="1">
      <alignment horizontal="center"/>
    </xf>
    <xf numFmtId="0" fontId="13" fillId="18" borderId="11" xfId="0" applyFont="1" applyFill="1" applyBorder="1" applyAlignment="1">
      <alignment horizontal="left"/>
    </xf>
    <xf numFmtId="165" fontId="0" fillId="18" borderId="18" xfId="0" applyNumberFormat="1" applyFill="1" applyBorder="1" applyProtection="1"/>
    <xf numFmtId="0" fontId="1" fillId="18" borderId="11" xfId="0" applyFont="1" applyFill="1" applyBorder="1" applyAlignment="1">
      <alignment horizontal="left"/>
    </xf>
    <xf numFmtId="0" fontId="18" fillId="19" borderId="28" xfId="0" quotePrefix="1" applyFont="1" applyFill="1" applyBorder="1" applyAlignment="1">
      <alignment horizontal="center"/>
    </xf>
    <xf numFmtId="176" fontId="5" fillId="0" borderId="17" xfId="0" applyNumberFormat="1" applyFont="1" applyFill="1" applyBorder="1" applyAlignment="1" applyProtection="1">
      <alignment horizontal="right"/>
    </xf>
    <xf numFmtId="173" fontId="0" fillId="18" borderId="0" xfId="0" applyNumberFormat="1" applyFill="1"/>
    <xf numFmtId="176" fontId="5" fillId="0" borderId="14" xfId="0" applyNumberFormat="1" applyFont="1" applyFill="1" applyBorder="1" applyAlignment="1" applyProtection="1">
      <alignment horizontal="right"/>
    </xf>
    <xf numFmtId="171" fontId="5" fillId="0" borderId="15" xfId="0" applyNumberFormat="1" applyFont="1" applyFill="1" applyBorder="1" applyAlignment="1" applyProtection="1">
      <alignment horizontal="right"/>
    </xf>
    <xf numFmtId="0" fontId="5" fillId="18" borderId="17" xfId="0" applyFont="1" applyFill="1" applyBorder="1" applyAlignment="1">
      <alignment horizontal="center" vertical="center"/>
    </xf>
    <xf numFmtId="168" fontId="5" fillId="18" borderId="17" xfId="0" applyNumberFormat="1" applyFont="1" applyFill="1" applyBorder="1" applyAlignment="1">
      <alignment horizontal="center"/>
    </xf>
    <xf numFmtId="5" fontId="5" fillId="18" borderId="0" xfId="0" applyNumberFormat="1" applyFont="1" applyFill="1"/>
    <xf numFmtId="165" fontId="0" fillId="0" borderId="18" xfId="0" applyNumberFormat="1" applyFill="1" applyBorder="1" applyProtection="1"/>
    <xf numFmtId="165" fontId="0" fillId="18" borderId="17" xfId="0" applyNumberFormat="1" applyFill="1" applyBorder="1" applyProtection="1"/>
    <xf numFmtId="167" fontId="0" fillId="18" borderId="17" xfId="0" applyNumberFormat="1" applyFill="1" applyBorder="1" applyProtection="1"/>
    <xf numFmtId="166" fontId="0" fillId="0" borderId="14" xfId="0" applyNumberFormat="1" applyFill="1" applyBorder="1"/>
    <xf numFmtId="166" fontId="5" fillId="18" borderId="14" xfId="0" applyNumberFormat="1" applyFont="1" applyFill="1" applyBorder="1" applyProtection="1"/>
    <xf numFmtId="171" fontId="5" fillId="18" borderId="12" xfId="0" quotePrefix="1" applyNumberFormat="1" applyFont="1" applyFill="1" applyBorder="1" applyAlignment="1" applyProtection="1">
      <alignment horizontal="right"/>
    </xf>
    <xf numFmtId="171" fontId="5" fillId="18" borderId="17" xfId="0" quotePrefix="1" applyNumberFormat="1" applyFont="1" applyFill="1" applyBorder="1" applyAlignment="1" applyProtection="1">
      <alignment horizontal="right"/>
    </xf>
    <xf numFmtId="171" fontId="5" fillId="18" borderId="18" xfId="0" quotePrefix="1" applyNumberFormat="1" applyFont="1" applyFill="1" applyBorder="1" applyAlignment="1" applyProtection="1">
      <alignment horizontal="right"/>
    </xf>
    <xf numFmtId="0" fontId="5" fillId="0" borderId="0" xfId="0" applyFont="1" applyFill="1"/>
    <xf numFmtId="0" fontId="10" fillId="0" borderId="0" xfId="0" applyFont="1" applyFill="1"/>
    <xf numFmtId="0" fontId="10" fillId="0" borderId="11" xfId="0" applyFont="1" applyFill="1" applyBorder="1"/>
    <xf numFmtId="0" fontId="10" fillId="18" borderId="0" xfId="0" applyFont="1" applyFill="1"/>
    <xf numFmtId="0" fontId="11" fillId="18" borderId="21" xfId="0" quotePrefix="1" applyFont="1" applyFill="1" applyBorder="1" applyAlignment="1">
      <alignment horizontal="left"/>
    </xf>
    <xf numFmtId="171" fontId="19" fillId="18" borderId="17" xfId="0" applyNumberFormat="1" applyFont="1" applyFill="1" applyBorder="1" applyAlignment="1">
      <alignment horizontal="right"/>
    </xf>
    <xf numFmtId="171" fontId="19" fillId="18" borderId="17" xfId="0" applyNumberFormat="1" applyFont="1" applyFill="1" applyBorder="1" applyAlignment="1" applyProtection="1">
      <alignment horizontal="right"/>
    </xf>
    <xf numFmtId="171" fontId="19" fillId="18" borderId="18" xfId="0" applyNumberFormat="1" applyFont="1" applyFill="1" applyBorder="1" applyAlignment="1">
      <alignment horizontal="right"/>
    </xf>
    <xf numFmtId="171" fontId="19" fillId="18" borderId="17" xfId="0" quotePrefix="1" applyNumberFormat="1" applyFont="1" applyFill="1" applyBorder="1" applyAlignment="1">
      <alignment horizontal="right"/>
    </xf>
    <xf numFmtId="171" fontId="20" fillId="18" borderId="17" xfId="0" applyNumberFormat="1" applyFont="1" applyFill="1" applyBorder="1" applyAlignment="1">
      <alignment horizontal="right"/>
    </xf>
    <xf numFmtId="171" fontId="20" fillId="18" borderId="17" xfId="0" applyNumberFormat="1" applyFont="1" applyFill="1" applyBorder="1" applyAlignment="1" applyProtection="1">
      <alignment horizontal="right"/>
    </xf>
    <xf numFmtId="171" fontId="20" fillId="18" borderId="18" xfId="0" applyNumberFormat="1" applyFont="1" applyFill="1" applyBorder="1" applyAlignment="1">
      <alignment horizontal="right"/>
    </xf>
    <xf numFmtId="1" fontId="19" fillId="18" borderId="17" xfId="0" applyNumberFormat="1" applyFont="1" applyFill="1" applyBorder="1" applyAlignment="1">
      <alignment horizontal="right"/>
    </xf>
    <xf numFmtId="1" fontId="20" fillId="18" borderId="17" xfId="0" applyNumberFormat="1" applyFont="1" applyFill="1" applyBorder="1" applyAlignment="1">
      <alignment horizontal="right"/>
    </xf>
    <xf numFmtId="1" fontId="19" fillId="18" borderId="17" xfId="0" applyNumberFormat="1" applyFont="1" applyFill="1" applyBorder="1" applyAlignment="1" applyProtection="1">
      <alignment horizontal="right"/>
    </xf>
    <xf numFmtId="1" fontId="19" fillId="18" borderId="18" xfId="0" applyNumberFormat="1" applyFont="1" applyFill="1" applyBorder="1" applyAlignment="1">
      <alignment horizontal="right"/>
    </xf>
    <xf numFmtId="0" fontId="11" fillId="19" borderId="19" xfId="0" quotePrefix="1" applyFont="1" applyFill="1" applyBorder="1" applyAlignment="1">
      <alignment horizontal="left" indent="2"/>
    </xf>
    <xf numFmtId="171" fontId="21" fillId="19" borderId="14" xfId="0" applyNumberFormat="1" applyFont="1" applyFill="1" applyBorder="1" applyAlignment="1">
      <alignment horizontal="right"/>
    </xf>
    <xf numFmtId="171" fontId="21" fillId="19" borderId="15" xfId="0" applyNumberFormat="1" applyFont="1" applyFill="1" applyBorder="1" applyAlignment="1">
      <alignment horizontal="right"/>
    </xf>
    <xf numFmtId="0" fontId="10" fillId="18" borderId="0" xfId="0" applyFont="1" applyFill="1" applyBorder="1"/>
    <xf numFmtId="0" fontId="10" fillId="18" borderId="0" xfId="0" quotePrefix="1" applyFont="1" applyFill="1" applyBorder="1" applyAlignment="1"/>
    <xf numFmtId="0" fontId="5" fillId="19" borderId="12" xfId="0" applyFont="1" applyFill="1" applyBorder="1" applyAlignment="1"/>
    <xf numFmtId="0" fontId="20" fillId="18" borderId="0" xfId="0" applyFont="1" applyFill="1"/>
    <xf numFmtId="171" fontId="19" fillId="18" borderId="18" xfId="0" quotePrefix="1" applyNumberFormat="1" applyFont="1" applyFill="1" applyBorder="1" applyAlignment="1">
      <alignment horizontal="right"/>
    </xf>
    <xf numFmtId="171" fontId="20" fillId="0" borderId="17" xfId="0" applyNumberFormat="1" applyFont="1" applyFill="1" applyBorder="1" applyAlignment="1">
      <alignment horizontal="right"/>
    </xf>
    <xf numFmtId="171" fontId="20" fillId="0" borderId="18" xfId="0" applyNumberFormat="1" applyFont="1" applyFill="1" applyBorder="1" applyAlignment="1" applyProtection="1">
      <alignment horizontal="right"/>
    </xf>
    <xf numFmtId="171" fontId="19" fillId="18" borderId="18" xfId="0" applyNumberFormat="1" applyFont="1" applyFill="1" applyBorder="1" applyAlignment="1" applyProtection="1">
      <alignment horizontal="right"/>
    </xf>
    <xf numFmtId="171" fontId="11" fillId="19" borderId="18" xfId="0" quotePrefix="1" applyNumberFormat="1" applyFont="1" applyFill="1" applyBorder="1" applyAlignment="1">
      <alignment horizontal="right"/>
    </xf>
    <xf numFmtId="171" fontId="0" fillId="18" borderId="18" xfId="0" applyNumberFormat="1" applyFill="1" applyBorder="1" applyAlignment="1" applyProtection="1">
      <alignment horizontal="right"/>
    </xf>
    <xf numFmtId="0" fontId="5" fillId="18" borderId="0" xfId="0" applyNumberFormat="1" applyFont="1" applyFill="1"/>
    <xf numFmtId="0" fontId="8" fillId="0" borderId="0" xfId="0" applyFont="1" applyFill="1"/>
    <xf numFmtId="0" fontId="9" fillId="0" borderId="0" xfId="0" applyFont="1" applyFill="1"/>
    <xf numFmtId="0" fontId="10" fillId="0" borderId="11" xfId="0" applyFont="1" applyFill="1" applyBorder="1" applyAlignment="1">
      <alignment horizontal="centerContinuous"/>
    </xf>
    <xf numFmtId="0" fontId="9" fillId="0" borderId="11" xfId="0" applyFont="1" applyFill="1" applyBorder="1" applyAlignment="1">
      <alignment horizontal="centerContinuous"/>
    </xf>
    <xf numFmtId="176" fontId="5" fillId="18" borderId="17" xfId="0" applyNumberFormat="1" applyFont="1" applyFill="1" applyBorder="1" applyAlignment="1" applyProtection="1">
      <alignment horizontal="right"/>
    </xf>
    <xf numFmtId="176" fontId="5" fillId="18" borderId="18" xfId="0" applyNumberFormat="1" applyFont="1" applyFill="1" applyBorder="1" applyAlignment="1" applyProtection="1">
      <alignment horizontal="right"/>
    </xf>
    <xf numFmtId="176" fontId="5" fillId="18" borderId="15" xfId="0" applyNumberFormat="1" applyFont="1" applyFill="1" applyBorder="1" applyAlignment="1" applyProtection="1">
      <alignment horizontal="right"/>
    </xf>
    <xf numFmtId="0" fontId="5" fillId="0" borderId="20" xfId="0" applyFont="1" applyFill="1" applyBorder="1"/>
    <xf numFmtId="0" fontId="11" fillId="0" borderId="11" xfId="0" applyFont="1" applyFill="1" applyBorder="1" applyAlignment="1">
      <alignment horizontal="centerContinuous"/>
    </xf>
    <xf numFmtId="0" fontId="5" fillId="0" borderId="11" xfId="0" applyFont="1" applyFill="1" applyBorder="1" applyAlignment="1">
      <alignment horizontal="centerContinuous"/>
    </xf>
    <xf numFmtId="176" fontId="5" fillId="18" borderId="14" xfId="0" applyNumberFormat="1" applyFont="1" applyFill="1" applyBorder="1" applyAlignment="1" applyProtection="1">
      <alignment horizontal="right"/>
    </xf>
    <xf numFmtId="177" fontId="5" fillId="18" borderId="17" xfId="0" applyNumberFormat="1" applyFont="1" applyFill="1" applyBorder="1" applyAlignment="1" applyProtection="1">
      <alignment horizontal="right"/>
    </xf>
    <xf numFmtId="177" fontId="5" fillId="18" borderId="14" xfId="0" applyNumberFormat="1" applyFont="1" applyFill="1" applyBorder="1" applyAlignment="1" applyProtection="1">
      <alignment horizontal="right"/>
    </xf>
    <xf numFmtId="0" fontId="5" fillId="0" borderId="11" xfId="0" applyFont="1" applyFill="1" applyBorder="1"/>
    <xf numFmtId="0" fontId="5" fillId="0" borderId="0" xfId="0" applyFont="1" applyFill="1" applyBorder="1" applyAlignment="1">
      <alignment horizontal="center"/>
    </xf>
    <xf numFmtId="168" fontId="5" fillId="0" borderId="0" xfId="0" applyNumberFormat="1" applyFont="1" applyFill="1"/>
    <xf numFmtId="0" fontId="11" fillId="0" borderId="16" xfId="0" applyFont="1" applyFill="1" applyBorder="1"/>
    <xf numFmtId="176" fontId="5" fillId="18" borderId="17" xfId="0" quotePrefix="1" applyNumberFormat="1" applyFont="1" applyFill="1" applyBorder="1" applyAlignment="1">
      <alignment horizontal="right"/>
    </xf>
    <xf numFmtId="177" fontId="5" fillId="18" borderId="17" xfId="0" quotePrefix="1" applyNumberFormat="1" applyFont="1" applyFill="1" applyBorder="1" applyAlignment="1">
      <alignment horizontal="right"/>
    </xf>
    <xf numFmtId="176" fontId="5" fillId="18" borderId="14" xfId="0" quotePrefix="1" applyNumberFormat="1" applyFont="1" applyFill="1" applyBorder="1" applyAlignment="1">
      <alignment horizontal="right"/>
    </xf>
    <xf numFmtId="171" fontId="5" fillId="18" borderId="14" xfId="0" quotePrefix="1" applyNumberFormat="1" applyFont="1" applyFill="1" applyBorder="1" applyAlignment="1">
      <alignment horizontal="right"/>
    </xf>
    <xf numFmtId="0" fontId="5" fillId="0" borderId="20" xfId="0" quotePrefix="1" applyFont="1" applyFill="1" applyBorder="1" applyAlignment="1">
      <alignment horizontal="left"/>
    </xf>
    <xf numFmtId="171" fontId="5" fillId="0" borderId="13" xfId="0" quotePrefix="1" applyNumberFormat="1" applyFont="1" applyFill="1" applyBorder="1" applyAlignment="1">
      <alignment horizontal="right"/>
    </xf>
    <xf numFmtId="171" fontId="5" fillId="0" borderId="18" xfId="0" quotePrefix="1" applyNumberFormat="1" applyFont="1" applyFill="1" applyBorder="1" applyAlignment="1">
      <alignment horizontal="right"/>
    </xf>
    <xf numFmtId="177" fontId="5" fillId="0" borderId="17" xfId="0" quotePrefix="1" applyNumberFormat="1" applyFont="1" applyFill="1" applyBorder="1" applyAlignment="1">
      <alignment horizontal="right"/>
    </xf>
    <xf numFmtId="0" fontId="5" fillId="18" borderId="0" xfId="0" applyFont="1" applyFill="1" applyAlignment="1">
      <alignment horizontal="center" vertical="center" wrapText="1"/>
    </xf>
    <xf numFmtId="0" fontId="9" fillId="0" borderId="11" xfId="0" applyFont="1" applyFill="1" applyBorder="1"/>
    <xf numFmtId="176" fontId="5" fillId="18" borderId="17" xfId="0" applyNumberFormat="1" applyFont="1" applyFill="1" applyBorder="1" applyAlignment="1">
      <alignment horizontal="right"/>
    </xf>
    <xf numFmtId="176" fontId="5" fillId="18" borderId="18" xfId="0" applyNumberFormat="1" applyFont="1" applyFill="1" applyBorder="1" applyAlignment="1">
      <alignment horizontal="right"/>
    </xf>
    <xf numFmtId="176" fontId="5" fillId="18" borderId="15" xfId="0" applyNumberFormat="1" applyFont="1" applyFill="1" applyBorder="1" applyAlignment="1">
      <alignment horizontal="right"/>
    </xf>
    <xf numFmtId="0" fontId="5" fillId="0" borderId="20" xfId="0" applyFont="1" applyFill="1" applyBorder="1" applyAlignment="1">
      <alignment horizontal="left"/>
    </xf>
    <xf numFmtId="166" fontId="5" fillId="0" borderId="20" xfId="0" applyNumberFormat="1" applyFont="1" applyFill="1" applyBorder="1"/>
    <xf numFmtId="165" fontId="5" fillId="0" borderId="20" xfId="0" applyNumberFormat="1" applyFont="1" applyFill="1" applyBorder="1"/>
    <xf numFmtId="175" fontId="5" fillId="0" borderId="20" xfId="0" applyNumberFormat="1" applyFont="1" applyFill="1" applyBorder="1"/>
    <xf numFmtId="166" fontId="5" fillId="0" borderId="0" xfId="0" applyNumberFormat="1" applyFont="1" applyFill="1" applyBorder="1"/>
    <xf numFmtId="165" fontId="5" fillId="0" borderId="0" xfId="0" applyNumberFormat="1" applyFont="1" applyFill="1" applyBorder="1"/>
    <xf numFmtId="167" fontId="5" fillId="0" borderId="0" xfId="0" applyNumberFormat="1" applyFont="1" applyFill="1" applyBorder="1"/>
    <xf numFmtId="176" fontId="5" fillId="18" borderId="14" xfId="0" applyNumberFormat="1" applyFont="1" applyFill="1" applyBorder="1" applyAlignment="1">
      <alignment horizontal="right"/>
    </xf>
    <xf numFmtId="176" fontId="5" fillId="18" borderId="17" xfId="0" applyNumberFormat="1" applyFont="1" applyFill="1" applyBorder="1" applyAlignment="1" applyProtection="1">
      <alignment horizontal="right"/>
      <protection locked="0"/>
    </xf>
    <xf numFmtId="177" fontId="5" fillId="18" borderId="17" xfId="0" applyNumberFormat="1" applyFont="1" applyFill="1" applyBorder="1" applyAlignment="1" applyProtection="1">
      <alignment horizontal="right"/>
      <protection locked="0"/>
    </xf>
    <xf numFmtId="176" fontId="5" fillId="18" borderId="14" xfId="0" applyNumberFormat="1" applyFont="1" applyFill="1" applyBorder="1" applyAlignment="1" applyProtection="1">
      <alignment horizontal="right"/>
      <protection locked="0"/>
    </xf>
    <xf numFmtId="171" fontId="5" fillId="18" borderId="14" xfId="0" applyNumberFormat="1" applyFont="1" applyFill="1" applyBorder="1" applyAlignment="1" applyProtection="1">
      <alignment horizontal="right"/>
      <protection locked="0"/>
    </xf>
    <xf numFmtId="0" fontId="5" fillId="0" borderId="16" xfId="0" applyFont="1" applyFill="1" applyBorder="1" applyAlignment="1">
      <alignment horizontal="left" wrapText="1"/>
    </xf>
    <xf numFmtId="0" fontId="5" fillId="0" borderId="20" xfId="0" applyFont="1" applyFill="1" applyBorder="1" applyAlignment="1">
      <alignment horizontal="left" wrapText="1"/>
    </xf>
    <xf numFmtId="1" fontId="5" fillId="0" borderId="20" xfId="0" applyNumberFormat="1" applyFont="1" applyFill="1" applyBorder="1" applyAlignment="1">
      <alignment horizontal="right" wrapText="1"/>
    </xf>
    <xf numFmtId="173" fontId="5" fillId="0" borderId="20" xfId="0" applyNumberFormat="1" applyFont="1" applyFill="1" applyBorder="1"/>
    <xf numFmtId="2" fontId="5" fillId="0" borderId="20" xfId="0" applyNumberFormat="1" applyFont="1" applyFill="1" applyBorder="1"/>
    <xf numFmtId="3" fontId="5" fillId="0" borderId="20" xfId="0" applyNumberFormat="1" applyFont="1" applyFill="1" applyBorder="1" applyAlignment="1">
      <alignment horizontal="right" wrapText="1"/>
    </xf>
    <xf numFmtId="0" fontId="5" fillId="0" borderId="0" xfId="0" applyFont="1" applyFill="1" applyBorder="1" applyAlignment="1">
      <alignment horizontal="right" wrapText="1"/>
    </xf>
    <xf numFmtId="0" fontId="5" fillId="0" borderId="0" xfId="0" applyFont="1" applyFill="1" applyBorder="1"/>
    <xf numFmtId="1" fontId="5" fillId="0" borderId="0" xfId="0" applyNumberFormat="1" applyFont="1" applyFill="1" applyBorder="1" applyAlignment="1">
      <alignment horizontal="right" wrapText="1"/>
    </xf>
    <xf numFmtId="173" fontId="5" fillId="0" borderId="0" xfId="0" applyNumberFormat="1" applyFont="1" applyFill="1" applyBorder="1"/>
    <xf numFmtId="2" fontId="5" fillId="0" borderId="0" xfId="0" applyNumberFormat="1" applyFont="1" applyFill="1" applyBorder="1"/>
    <xf numFmtId="3" fontId="5" fillId="0" borderId="0" xfId="0" applyNumberFormat="1" applyFont="1" applyFill="1" applyBorder="1" applyAlignment="1">
      <alignment horizontal="right" wrapText="1"/>
    </xf>
    <xf numFmtId="0" fontId="5" fillId="0" borderId="0" xfId="0" applyFont="1" applyFill="1" applyBorder="1" applyAlignment="1">
      <alignment horizontal="centerContinuous"/>
    </xf>
    <xf numFmtId="176" fontId="5" fillId="18" borderId="18" xfId="0" applyNumberFormat="1" applyFont="1" applyFill="1" applyBorder="1" applyAlignment="1" applyProtection="1">
      <alignment horizontal="right"/>
      <protection locked="0"/>
    </xf>
    <xf numFmtId="0" fontId="5" fillId="0" borderId="19" xfId="0" applyFont="1" applyFill="1" applyBorder="1" applyAlignment="1">
      <alignment horizontal="left" wrapText="1"/>
    </xf>
    <xf numFmtId="176" fontId="5" fillId="18" borderId="15" xfId="0" applyNumberFormat="1" applyFont="1" applyFill="1" applyBorder="1" applyAlignment="1" applyProtection="1">
      <alignment horizontal="right"/>
      <protection locked="0"/>
    </xf>
    <xf numFmtId="166" fontId="5" fillId="0" borderId="17" xfId="0" applyNumberFormat="1" applyFont="1" applyFill="1" applyBorder="1" applyAlignment="1">
      <alignment horizontal="right"/>
    </xf>
    <xf numFmtId="165" fontId="5" fillId="0" borderId="17" xfId="0" applyNumberFormat="1" applyFont="1" applyFill="1" applyBorder="1" applyAlignment="1">
      <alignment horizontal="right"/>
    </xf>
    <xf numFmtId="165" fontId="5" fillId="0" borderId="18" xfId="0" applyNumberFormat="1" applyFont="1" applyFill="1" applyBorder="1" applyAlignment="1">
      <alignment horizontal="right"/>
    </xf>
    <xf numFmtId="167" fontId="5" fillId="18" borderId="17" xfId="0" applyNumberFormat="1" applyFont="1" applyFill="1" applyBorder="1" applyAlignment="1">
      <alignment horizontal="right"/>
    </xf>
    <xf numFmtId="165" fontId="5" fillId="0" borderId="0" xfId="0" applyNumberFormat="1" applyFont="1" applyFill="1" applyBorder="1" applyAlignment="1">
      <alignment horizontal="right"/>
    </xf>
    <xf numFmtId="166" fontId="5" fillId="0" borderId="14" xfId="0" applyNumberFormat="1" applyFont="1" applyFill="1" applyBorder="1" applyAlignment="1">
      <alignment horizontal="right"/>
    </xf>
    <xf numFmtId="165" fontId="5" fillId="0" borderId="14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left"/>
    </xf>
    <xf numFmtId="166" fontId="5" fillId="0" borderId="17" xfId="0" applyNumberFormat="1" applyFont="1" applyFill="1" applyBorder="1" applyAlignment="1" applyProtection="1">
      <alignment horizontal="right"/>
    </xf>
    <xf numFmtId="39" fontId="5" fillId="0" borderId="17" xfId="0" applyNumberFormat="1" applyFont="1" applyFill="1" applyBorder="1" applyAlignment="1">
      <alignment horizontal="right"/>
    </xf>
    <xf numFmtId="37" fontId="5" fillId="0" borderId="13" xfId="0" applyNumberFormat="1" applyFont="1" applyFill="1" applyBorder="1" applyAlignment="1">
      <alignment horizontal="right"/>
    </xf>
    <xf numFmtId="166" fontId="5" fillId="0" borderId="0" xfId="0" applyNumberFormat="1" applyFont="1" applyFill="1" applyBorder="1" applyAlignment="1" applyProtection="1">
      <alignment horizontal="right"/>
    </xf>
    <xf numFmtId="37" fontId="5" fillId="0" borderId="18" xfId="0" applyNumberFormat="1" applyFont="1" applyFill="1" applyBorder="1" applyAlignment="1">
      <alignment horizontal="right"/>
    </xf>
    <xf numFmtId="39" fontId="5" fillId="18" borderId="17" xfId="0" applyNumberFormat="1" applyFont="1" applyFill="1" applyBorder="1" applyAlignment="1">
      <alignment horizontal="right"/>
    </xf>
    <xf numFmtId="166" fontId="5" fillId="0" borderId="17" xfId="0" applyNumberFormat="1" applyFont="1" applyFill="1" applyBorder="1"/>
    <xf numFmtId="37" fontId="5" fillId="0" borderId="17" xfId="0" applyNumberFormat="1" applyFont="1" applyFill="1" applyBorder="1"/>
    <xf numFmtId="39" fontId="5" fillId="0" borderId="17" xfId="0" applyNumberFormat="1" applyFont="1" applyFill="1" applyBorder="1"/>
    <xf numFmtId="37" fontId="5" fillId="0" borderId="13" xfId="0" applyNumberFormat="1" applyFont="1" applyFill="1" applyBorder="1"/>
    <xf numFmtId="37" fontId="5" fillId="0" borderId="0" xfId="0" applyNumberFormat="1" applyFont="1" applyFill="1" applyBorder="1"/>
    <xf numFmtId="37" fontId="5" fillId="0" borderId="18" xfId="0" applyNumberFormat="1" applyFont="1" applyFill="1" applyBorder="1"/>
    <xf numFmtId="37" fontId="5" fillId="18" borderId="18" xfId="0" applyNumberFormat="1" applyFont="1" applyFill="1" applyBorder="1"/>
    <xf numFmtId="166" fontId="5" fillId="0" borderId="18" xfId="0" applyNumberFormat="1" applyFont="1" applyFill="1" applyBorder="1"/>
    <xf numFmtId="166" fontId="5" fillId="0" borderId="14" xfId="0" applyNumberFormat="1" applyFont="1" applyFill="1" applyBorder="1"/>
    <xf numFmtId="166" fontId="5" fillId="0" borderId="15" xfId="0" applyNumberFormat="1" applyFont="1" applyFill="1" applyBorder="1"/>
    <xf numFmtId="171" fontId="11" fillId="19" borderId="16" xfId="0" applyNumberFormat="1" applyFont="1" applyFill="1" applyBorder="1" applyAlignment="1">
      <alignment horizontal="left"/>
    </xf>
    <xf numFmtId="171" fontId="11" fillId="19" borderId="19" xfId="0" applyNumberFormat="1" applyFont="1" applyFill="1" applyBorder="1" applyAlignment="1">
      <alignment horizontal="left"/>
    </xf>
    <xf numFmtId="0" fontId="10" fillId="18" borderId="0" xfId="0" applyFont="1" applyFill="1" applyBorder="1" applyAlignment="1">
      <alignment horizontal="left"/>
    </xf>
    <xf numFmtId="37" fontId="5" fillId="0" borderId="14" xfId="0" applyNumberFormat="1" applyFont="1" applyFill="1" applyBorder="1"/>
    <xf numFmtId="37" fontId="5" fillId="0" borderId="17" xfId="0" applyNumberFormat="1" applyFont="1" applyFill="1" applyBorder="1" applyAlignment="1">
      <alignment horizontal="right"/>
    </xf>
    <xf numFmtId="37" fontId="5" fillId="0" borderId="0" xfId="0" applyNumberFormat="1" applyFont="1" applyFill="1" applyBorder="1" applyAlignment="1">
      <alignment horizontal="right"/>
    </xf>
    <xf numFmtId="0" fontId="12" fillId="0" borderId="20" xfId="0" applyFont="1" applyFill="1" applyBorder="1"/>
    <xf numFmtId="0" fontId="12" fillId="0" borderId="20" xfId="0" applyFont="1" applyFill="1" applyBorder="1" applyAlignment="1">
      <alignment horizontal="left"/>
    </xf>
    <xf numFmtId="0" fontId="12" fillId="0" borderId="0" xfId="0" applyFont="1" applyFill="1" applyAlignment="1"/>
    <xf numFmtId="37" fontId="5" fillId="0" borderId="14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/>
    <xf numFmtId="174" fontId="5" fillId="18" borderId="0" xfId="0" applyNumberFormat="1" applyFont="1" applyFill="1"/>
    <xf numFmtId="0" fontId="10" fillId="18" borderId="11" xfId="0" applyFont="1" applyFill="1" applyBorder="1"/>
    <xf numFmtId="178" fontId="5" fillId="18" borderId="12" xfId="0" applyNumberFormat="1" applyFont="1" applyFill="1" applyBorder="1" applyAlignment="1">
      <alignment horizontal="right"/>
    </xf>
    <xf numFmtId="178" fontId="5" fillId="18" borderId="13" xfId="0" applyNumberFormat="1" applyFont="1" applyFill="1" applyBorder="1" applyAlignment="1">
      <alignment horizontal="right"/>
    </xf>
    <xf numFmtId="178" fontId="5" fillId="18" borderId="17" xfId="0" applyNumberFormat="1" applyFont="1" applyFill="1" applyBorder="1" applyAlignment="1">
      <alignment horizontal="right"/>
    </xf>
    <xf numFmtId="178" fontId="5" fillId="18" borderId="18" xfId="0" applyNumberFormat="1" applyFont="1" applyFill="1" applyBorder="1" applyAlignment="1">
      <alignment horizontal="right"/>
    </xf>
    <xf numFmtId="178" fontId="11" fillId="18" borderId="17" xfId="0" applyNumberFormat="1" applyFont="1" applyFill="1" applyBorder="1" applyAlignment="1">
      <alignment horizontal="right"/>
    </xf>
    <xf numFmtId="178" fontId="11" fillId="18" borderId="18" xfId="0" applyNumberFormat="1" applyFont="1" applyFill="1" applyBorder="1" applyAlignment="1">
      <alignment horizontal="right"/>
    </xf>
    <xf numFmtId="0" fontId="11" fillId="19" borderId="0" xfId="0" applyFont="1" applyFill="1" applyBorder="1" applyAlignment="1">
      <alignment horizontal="left"/>
    </xf>
    <xf numFmtId="178" fontId="11" fillId="19" borderId="17" xfId="0" applyNumberFormat="1" applyFont="1" applyFill="1" applyBorder="1" applyAlignment="1">
      <alignment horizontal="right"/>
    </xf>
    <xf numFmtId="178" fontId="11" fillId="19" borderId="18" xfId="0" applyNumberFormat="1" applyFont="1" applyFill="1" applyBorder="1" applyAlignment="1">
      <alignment horizontal="right"/>
    </xf>
    <xf numFmtId="178" fontId="11" fillId="19" borderId="12" xfId="0" applyNumberFormat="1" applyFont="1" applyFill="1" applyBorder="1" applyAlignment="1">
      <alignment horizontal="right"/>
    </xf>
    <xf numFmtId="178" fontId="11" fillId="19" borderId="13" xfId="0" applyNumberFormat="1" applyFont="1" applyFill="1" applyBorder="1" applyAlignment="1">
      <alignment horizontal="right"/>
    </xf>
    <xf numFmtId="178" fontId="11" fillId="19" borderId="14" xfId="0" applyNumberFormat="1" applyFont="1" applyFill="1" applyBorder="1" applyAlignment="1">
      <alignment horizontal="right"/>
    </xf>
    <xf numFmtId="178" fontId="11" fillId="19" borderId="14" xfId="0" quotePrefix="1" applyNumberFormat="1" applyFont="1" applyFill="1" applyBorder="1" applyAlignment="1">
      <alignment horizontal="right"/>
    </xf>
    <xf numFmtId="178" fontId="11" fillId="19" borderId="15" xfId="0" applyNumberFormat="1" applyFont="1" applyFill="1" applyBorder="1" applyAlignment="1">
      <alignment horizontal="right"/>
    </xf>
    <xf numFmtId="178" fontId="5" fillId="18" borderId="12" xfId="0" quotePrefix="1" applyNumberFormat="1" applyFont="1" applyFill="1" applyBorder="1" applyAlignment="1">
      <alignment horizontal="right"/>
    </xf>
    <xf numFmtId="178" fontId="5" fillId="18" borderId="12" xfId="0" applyNumberFormat="1" applyFont="1" applyFill="1" applyBorder="1" applyAlignment="1" applyProtection="1">
      <alignment horizontal="right"/>
    </xf>
    <xf numFmtId="178" fontId="5" fillId="18" borderId="17" xfId="0" quotePrefix="1" applyNumberFormat="1" applyFont="1" applyFill="1" applyBorder="1" applyAlignment="1">
      <alignment horizontal="right"/>
    </xf>
    <xf numFmtId="178" fontId="5" fillId="18" borderId="17" xfId="0" applyNumberFormat="1" applyFont="1" applyFill="1" applyBorder="1" applyAlignment="1" applyProtection="1">
      <alignment horizontal="right"/>
    </xf>
    <xf numFmtId="178" fontId="5" fillId="18" borderId="18" xfId="0" quotePrefix="1" applyNumberFormat="1" applyFont="1" applyFill="1" applyBorder="1" applyAlignment="1">
      <alignment horizontal="right"/>
    </xf>
    <xf numFmtId="178" fontId="11" fillId="19" borderId="17" xfId="0" applyNumberFormat="1" applyFont="1" applyFill="1" applyBorder="1" applyAlignment="1" applyProtection="1">
      <alignment horizontal="right"/>
    </xf>
    <xf numFmtId="178" fontId="11" fillId="19" borderId="17" xfId="0" quotePrefix="1" applyNumberFormat="1" applyFont="1" applyFill="1" applyBorder="1" applyAlignment="1">
      <alignment horizontal="right"/>
    </xf>
    <xf numFmtId="178" fontId="11" fillId="19" borderId="18" xfId="0" applyNumberFormat="1" applyFont="1" applyFill="1" applyBorder="1" applyAlignment="1" applyProtection="1">
      <alignment horizontal="right"/>
    </xf>
    <xf numFmtId="178" fontId="11" fillId="19" borderId="14" xfId="0" applyNumberFormat="1" applyFont="1" applyFill="1" applyBorder="1" applyAlignment="1" applyProtection="1">
      <alignment horizontal="right"/>
    </xf>
    <xf numFmtId="178" fontId="11" fillId="19" borderId="15" xfId="0" applyNumberFormat="1" applyFont="1" applyFill="1" applyBorder="1" applyAlignment="1" applyProtection="1">
      <alignment horizontal="right"/>
    </xf>
    <xf numFmtId="37" fontId="0" fillId="18" borderId="17" xfId="0" applyNumberFormat="1" applyFill="1" applyBorder="1"/>
    <xf numFmtId="37" fontId="0" fillId="18" borderId="18" xfId="0" applyNumberFormat="1" applyFill="1" applyBorder="1"/>
    <xf numFmtId="37" fontId="0" fillId="18" borderId="14" xfId="0" applyNumberFormat="1" applyFill="1" applyBorder="1"/>
    <xf numFmtId="37" fontId="0" fillId="18" borderId="15" xfId="0" applyNumberFormat="1" applyFill="1" applyBorder="1"/>
    <xf numFmtId="37" fontId="5" fillId="18" borderId="17" xfId="0" applyNumberFormat="1" applyFont="1" applyFill="1" applyBorder="1"/>
    <xf numFmtId="37" fontId="0" fillId="18" borderId="14" xfId="0" applyNumberFormat="1" applyFill="1" applyBorder="1" applyAlignment="1">
      <alignment horizontal="right" vertical="center" indent="1"/>
    </xf>
    <xf numFmtId="178" fontId="5" fillId="18" borderId="18" xfId="0" applyNumberFormat="1" applyFont="1" applyFill="1" applyBorder="1" applyAlignment="1" applyProtection="1">
      <alignment horizontal="right"/>
    </xf>
    <xf numFmtId="0" fontId="7" fillId="18" borderId="0" xfId="0" applyFont="1" applyFill="1"/>
    <xf numFmtId="0" fontId="5" fillId="19" borderId="21" xfId="0" applyNumberFormat="1" applyFont="1" applyFill="1" applyBorder="1" applyAlignment="1">
      <alignment horizontal="center"/>
    </xf>
    <xf numFmtId="0" fontId="5" fillId="19" borderId="12" xfId="0" applyNumberFormat="1" applyFont="1" applyFill="1" applyBorder="1" applyAlignment="1">
      <alignment horizontal="center"/>
    </xf>
    <xf numFmtId="0" fontId="5" fillId="19" borderId="16" xfId="0" applyNumberFormat="1" applyFont="1" applyFill="1" applyBorder="1" applyAlignment="1">
      <alignment horizontal="center"/>
    </xf>
    <xf numFmtId="0" fontId="5" fillId="19" borderId="17" xfId="0" applyNumberFormat="1" applyFont="1" applyFill="1" applyBorder="1" applyAlignment="1">
      <alignment horizontal="center"/>
    </xf>
    <xf numFmtId="0" fontId="5" fillId="18" borderId="20" xfId="0" applyNumberFormat="1" applyFont="1" applyFill="1" applyBorder="1"/>
    <xf numFmtId="0" fontId="5" fillId="18" borderId="12" xfId="0" applyNumberFormat="1" applyFont="1" applyFill="1" applyBorder="1" applyAlignment="1">
      <alignment horizontal="center"/>
    </xf>
    <xf numFmtId="0" fontId="5" fillId="18" borderId="20" xfId="0" applyNumberFormat="1" applyFont="1" applyFill="1" applyBorder="1" applyAlignment="1">
      <alignment horizontal="center"/>
    </xf>
    <xf numFmtId="0" fontId="11" fillId="18" borderId="17" xfId="0" applyFont="1" applyFill="1" applyBorder="1"/>
    <xf numFmtId="0" fontId="5" fillId="18" borderId="17" xfId="0" applyFont="1" applyFill="1" applyBorder="1"/>
    <xf numFmtId="0" fontId="11" fillId="0" borderId="39" xfId="0" applyFont="1" applyFill="1" applyBorder="1"/>
    <xf numFmtId="171" fontId="11" fillId="19" borderId="39" xfId="0" applyNumberFormat="1" applyFont="1" applyFill="1" applyBorder="1" applyAlignment="1">
      <alignment horizontal="right"/>
    </xf>
    <xf numFmtId="171" fontId="11" fillId="19" borderId="24" xfId="0" applyNumberFormat="1" applyFont="1" applyFill="1" applyBorder="1" applyAlignment="1">
      <alignment horizontal="right"/>
    </xf>
    <xf numFmtId="0" fontId="11" fillId="18" borderId="40" xfId="0" applyFont="1" applyFill="1" applyBorder="1"/>
    <xf numFmtId="0" fontId="5" fillId="18" borderId="40" xfId="0" applyFont="1" applyFill="1" applyBorder="1"/>
    <xf numFmtId="171" fontId="11" fillId="18" borderId="16" xfId="0" applyNumberFormat="1" applyFont="1" applyFill="1" applyBorder="1" applyAlignment="1">
      <alignment horizontal="right"/>
    </xf>
    <xf numFmtId="171" fontId="11" fillId="18" borderId="40" xfId="0" applyNumberFormat="1" applyFont="1" applyFill="1" applyBorder="1" applyAlignment="1">
      <alignment horizontal="right"/>
    </xf>
    <xf numFmtId="0" fontId="11" fillId="19" borderId="14" xfId="0" applyFont="1" applyFill="1" applyBorder="1"/>
    <xf numFmtId="0" fontId="5" fillId="0" borderId="21" xfId="0" applyFont="1" applyFill="1" applyBorder="1"/>
    <xf numFmtId="0" fontId="5" fillId="0" borderId="12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/>
    </xf>
    <xf numFmtId="3" fontId="5" fillId="18" borderId="17" xfId="0" applyNumberFormat="1" applyFont="1" applyFill="1" applyBorder="1" applyAlignment="1">
      <alignment horizontal="right"/>
    </xf>
    <xf numFmtId="3" fontId="5" fillId="18" borderId="18" xfId="0" applyNumberFormat="1" applyFont="1" applyFill="1" applyBorder="1" applyAlignment="1">
      <alignment horizontal="right"/>
    </xf>
    <xf numFmtId="0" fontId="11" fillId="18" borderId="39" xfId="0" applyFont="1" applyFill="1" applyBorder="1"/>
    <xf numFmtId="0" fontId="5" fillId="19" borderId="13" xfId="0" quotePrefix="1" applyFont="1" applyFill="1" applyBorder="1" applyAlignment="1">
      <alignment horizontal="centerContinuous"/>
    </xf>
    <xf numFmtId="0" fontId="5" fillId="19" borderId="24" xfId="0" quotePrefix="1" applyFont="1" applyFill="1" applyBorder="1" applyAlignment="1">
      <alignment horizontal="centerContinuous"/>
    </xf>
    <xf numFmtId="166" fontId="5" fillId="18" borderId="17" xfId="0" applyNumberFormat="1" applyFont="1" applyFill="1" applyBorder="1" applyAlignment="1">
      <alignment horizontal="right"/>
    </xf>
    <xf numFmtId="37" fontId="5" fillId="18" borderId="0" xfId="0" applyNumberFormat="1" applyFont="1" applyFill="1" applyBorder="1" applyAlignment="1">
      <alignment horizontal="right"/>
    </xf>
    <xf numFmtId="166" fontId="5" fillId="18" borderId="14" xfId="0" applyNumberFormat="1" applyFont="1" applyFill="1" applyBorder="1" applyAlignment="1">
      <alignment horizontal="right"/>
    </xf>
    <xf numFmtId="37" fontId="5" fillId="18" borderId="14" xfId="0" applyNumberFormat="1" applyFont="1" applyFill="1" applyBorder="1" applyAlignment="1">
      <alignment horizontal="right"/>
    </xf>
    <xf numFmtId="39" fontId="5" fillId="18" borderId="0" xfId="0" applyNumberFormat="1" applyFont="1" applyFill="1" applyBorder="1" applyAlignment="1">
      <alignment horizontal="right"/>
    </xf>
    <xf numFmtId="39" fontId="5" fillId="0" borderId="0" xfId="0" applyNumberFormat="1" applyFont="1"/>
    <xf numFmtId="0" fontId="5" fillId="19" borderId="28" xfId="0" applyNumberFormat="1" applyFont="1" applyFill="1" applyBorder="1" applyAlignment="1">
      <alignment horizontal="center"/>
    </xf>
    <xf numFmtId="0" fontId="5" fillId="19" borderId="16" xfId="0" applyNumberFormat="1" applyFont="1" applyFill="1" applyBorder="1"/>
    <xf numFmtId="37" fontId="5" fillId="0" borderId="0" xfId="0" applyNumberFormat="1" applyFont="1" applyProtection="1"/>
    <xf numFmtId="3" fontId="5" fillId="0" borderId="0" xfId="0" applyNumberFormat="1" applyFont="1"/>
    <xf numFmtId="0" fontId="11" fillId="19" borderId="0" xfId="0" applyFont="1" applyFill="1" applyBorder="1"/>
    <xf numFmtId="2" fontId="9" fillId="18" borderId="11" xfId="0" applyNumberFormat="1" applyFont="1" applyFill="1" applyBorder="1" applyAlignment="1">
      <alignment horizontal="centerContinuous"/>
    </xf>
    <xf numFmtId="0" fontId="5" fillId="0" borderId="16" xfId="0" applyFont="1" applyBorder="1" applyAlignment="1">
      <alignment horizontal="left" wrapText="1"/>
    </xf>
    <xf numFmtId="177" fontId="5" fillId="0" borderId="17" xfId="0" applyNumberFormat="1" applyFont="1" applyFill="1" applyBorder="1" applyAlignment="1" applyProtection="1">
      <alignment horizontal="right"/>
    </xf>
    <xf numFmtId="0" fontId="5" fillId="0" borderId="19" xfId="0" applyFont="1" applyBorder="1" applyAlignment="1">
      <alignment horizontal="left" wrapText="1"/>
    </xf>
    <xf numFmtId="2" fontId="5" fillId="18" borderId="20" xfId="0" applyNumberFormat="1" applyFont="1" applyFill="1" applyBorder="1"/>
    <xf numFmtId="0" fontId="5" fillId="18" borderId="0" xfId="0" applyFont="1" applyFill="1" applyBorder="1" applyAlignment="1"/>
    <xf numFmtId="171" fontId="5" fillId="0" borderId="39" xfId="0" applyNumberFormat="1" applyFont="1" applyFill="1" applyBorder="1" applyAlignment="1">
      <alignment horizontal="right"/>
    </xf>
    <xf numFmtId="171" fontId="5" fillId="0" borderId="24" xfId="0" applyNumberFormat="1" applyFont="1" applyFill="1" applyBorder="1" applyAlignment="1">
      <alignment horizontal="right"/>
    </xf>
    <xf numFmtId="0" fontId="5" fillId="18" borderId="26" xfId="0" applyFont="1" applyFill="1" applyBorder="1"/>
    <xf numFmtId="171" fontId="5" fillId="18" borderId="39" xfId="0" applyNumberFormat="1" applyFont="1" applyFill="1" applyBorder="1" applyAlignment="1">
      <alignment horizontal="right"/>
    </xf>
    <xf numFmtId="171" fontId="5" fillId="18" borderId="24" xfId="0" applyNumberFormat="1" applyFont="1" applyFill="1" applyBorder="1" applyAlignment="1">
      <alignment horizontal="right"/>
    </xf>
    <xf numFmtId="0" fontId="5" fillId="18" borderId="16" xfId="0" applyFont="1" applyFill="1" applyBorder="1" applyAlignment="1">
      <alignment horizontal="left" vertical="center"/>
    </xf>
    <xf numFmtId="171" fontId="5" fillId="18" borderId="15" xfId="0" applyNumberFormat="1" applyFont="1" applyFill="1" applyBorder="1" applyAlignment="1">
      <alignment horizontal="right"/>
    </xf>
    <xf numFmtId="0" fontId="11" fillId="19" borderId="44" xfId="0" applyFont="1" applyFill="1" applyBorder="1" applyAlignment="1">
      <alignment vertical="center"/>
    </xf>
    <xf numFmtId="171" fontId="11" fillId="19" borderId="45" xfId="0" applyNumberFormat="1" applyFont="1" applyFill="1" applyBorder="1" applyAlignment="1">
      <alignment horizontal="right" vertical="center"/>
    </xf>
    <xf numFmtId="171" fontId="11" fillId="19" borderId="46" xfId="0" applyNumberFormat="1" applyFont="1" applyFill="1" applyBorder="1" applyAlignment="1">
      <alignment horizontal="right" vertical="center"/>
    </xf>
    <xf numFmtId="168" fontId="5" fillId="18" borderId="17" xfId="0" applyNumberFormat="1" applyFont="1" applyFill="1" applyBorder="1" applyAlignment="1">
      <alignment horizontal="right"/>
    </xf>
    <xf numFmtId="168" fontId="5" fillId="18" borderId="18" xfId="0" applyNumberFormat="1" applyFont="1" applyFill="1" applyBorder="1" applyAlignment="1">
      <alignment horizontal="right"/>
    </xf>
    <xf numFmtId="171" fontId="5" fillId="18" borderId="28" xfId="0" applyNumberFormat="1" applyFont="1" applyFill="1" applyBorder="1" applyAlignment="1">
      <alignment horizontal="right"/>
    </xf>
    <xf numFmtId="171" fontId="5" fillId="18" borderId="27" xfId="0" applyNumberFormat="1" applyFont="1" applyFill="1" applyBorder="1" applyAlignment="1">
      <alignment horizontal="right"/>
    </xf>
    <xf numFmtId="0" fontId="11" fillId="18" borderId="42" xfId="0" quotePrefix="1" applyFont="1" applyFill="1" applyBorder="1"/>
    <xf numFmtId="0" fontId="11" fillId="19" borderId="19" xfId="0" applyFont="1" applyFill="1" applyBorder="1" applyAlignment="1">
      <alignment vertical="center"/>
    </xf>
    <xf numFmtId="171" fontId="11" fillId="19" borderId="14" xfId="0" applyNumberFormat="1" applyFont="1" applyFill="1" applyBorder="1" applyAlignment="1">
      <alignment horizontal="right" vertical="center"/>
    </xf>
    <xf numFmtId="171" fontId="11" fillId="19" borderId="15" xfId="0" applyNumberFormat="1" applyFont="1" applyFill="1" applyBorder="1" applyAlignment="1">
      <alignment horizontal="right" vertical="center"/>
    </xf>
    <xf numFmtId="176" fontId="5" fillId="18" borderId="0" xfId="0" applyNumberFormat="1" applyFont="1" applyFill="1" applyBorder="1" applyAlignment="1" applyProtection="1">
      <alignment horizontal="right"/>
    </xf>
    <xf numFmtId="0" fontId="5" fillId="18" borderId="11" xfId="0" applyFont="1" applyFill="1" applyBorder="1" applyAlignment="1">
      <alignment horizontal="centerContinuous"/>
    </xf>
    <xf numFmtId="0" fontId="5" fillId="18" borderId="20" xfId="0" applyFont="1" applyFill="1" applyBorder="1" applyAlignment="1">
      <alignment horizontal="center"/>
    </xf>
    <xf numFmtId="166" fontId="5" fillId="18" borderId="20" xfId="0" applyNumberFormat="1" applyFont="1" applyFill="1" applyBorder="1"/>
    <xf numFmtId="166" fontId="5" fillId="18" borderId="0" xfId="0" applyNumberFormat="1" applyFont="1" applyFill="1" applyBorder="1"/>
    <xf numFmtId="0" fontId="5" fillId="19" borderId="33" xfId="0" applyFont="1" applyFill="1" applyBorder="1" applyAlignment="1">
      <alignment horizontal="left"/>
    </xf>
    <xf numFmtId="37" fontId="5" fillId="18" borderId="0" xfId="0" applyNumberFormat="1" applyFont="1" applyFill="1" applyProtection="1"/>
    <xf numFmtId="0" fontId="5" fillId="0" borderId="16" xfId="0" applyFont="1" applyFill="1" applyBorder="1"/>
    <xf numFmtId="171" fontId="5" fillId="0" borderId="17" xfId="0" applyNumberFormat="1" applyFont="1" applyFill="1" applyBorder="1" applyAlignment="1">
      <alignment horizontal="right"/>
    </xf>
    <xf numFmtId="171" fontId="5" fillId="0" borderId="18" xfId="0" applyNumberFormat="1" applyFont="1" applyFill="1" applyBorder="1" applyAlignment="1">
      <alignment horizontal="right"/>
    </xf>
    <xf numFmtId="168" fontId="11" fillId="18" borderId="0" xfId="0" applyNumberFormat="1" applyFont="1" applyFill="1" applyBorder="1"/>
    <xf numFmtId="37" fontId="11" fillId="18" borderId="0" xfId="0" applyNumberFormat="1" applyFont="1" applyFill="1"/>
    <xf numFmtId="0" fontId="0" fillId="0" borderId="0" xfId="0" applyFont="1"/>
    <xf numFmtId="37" fontId="5" fillId="18" borderId="0" xfId="0" applyNumberFormat="1" applyFont="1" applyFill="1" applyBorder="1" applyAlignment="1"/>
    <xf numFmtId="168" fontId="11" fillId="18" borderId="0" xfId="0" applyNumberFormat="1" applyFont="1" applyFill="1"/>
    <xf numFmtId="169" fontId="5" fillId="0" borderId="0" xfId="0" applyNumberFormat="1" applyFont="1" applyBorder="1"/>
    <xf numFmtId="166" fontId="5" fillId="18" borderId="12" xfId="0" applyNumberFormat="1" applyFont="1" applyFill="1" applyBorder="1" applyAlignment="1">
      <alignment horizontal="right"/>
    </xf>
    <xf numFmtId="3" fontId="9" fillId="0" borderId="11" xfId="0" applyNumberFormat="1" applyFont="1" applyBorder="1"/>
    <xf numFmtId="3" fontId="9" fillId="0" borderId="11" xfId="0" applyNumberFormat="1" applyFont="1" applyFill="1" applyBorder="1" applyAlignment="1">
      <alignment horizontal="center"/>
    </xf>
    <xf numFmtId="0" fontId="0" fillId="0" borderId="16" xfId="0" applyNumberFormat="1" applyBorder="1" applyAlignment="1">
      <alignment horizontal="left"/>
    </xf>
    <xf numFmtId="0" fontId="0" fillId="0" borderId="19" xfId="0" applyNumberFormat="1" applyBorder="1" applyAlignment="1">
      <alignment horizontal="left"/>
    </xf>
    <xf numFmtId="0" fontId="12" fillId="0" borderId="0" xfId="0" applyFont="1"/>
    <xf numFmtId="0" fontId="0" fillId="18" borderId="0" xfId="0" applyNumberFormat="1" applyFill="1" applyBorder="1" applyAlignment="1">
      <alignment horizontal="left"/>
    </xf>
    <xf numFmtId="0" fontId="0" fillId="18" borderId="21" xfId="0" applyNumberFormat="1" applyFill="1" applyBorder="1" applyAlignment="1">
      <alignment horizontal="left"/>
    </xf>
    <xf numFmtId="167" fontId="5" fillId="0" borderId="12" xfId="0" applyNumberFormat="1" applyFont="1" applyFill="1" applyBorder="1" applyAlignment="1">
      <alignment horizontal="right"/>
    </xf>
    <xf numFmtId="166" fontId="5" fillId="0" borderId="13" xfId="0" applyNumberFormat="1" applyFont="1" applyFill="1" applyBorder="1" applyAlignment="1">
      <alignment horizontal="right"/>
    </xf>
    <xf numFmtId="166" fontId="5" fillId="0" borderId="18" xfId="0" applyNumberFormat="1" applyFont="1" applyFill="1" applyBorder="1" applyAlignment="1">
      <alignment horizontal="right"/>
    </xf>
    <xf numFmtId="3" fontId="9" fillId="18" borderId="11" xfId="0" applyNumberFormat="1" applyFont="1" applyFill="1" applyBorder="1"/>
    <xf numFmtId="3" fontId="9" fillId="18" borderId="11" xfId="0" applyNumberFormat="1" applyFont="1" applyFill="1" applyBorder="1" applyAlignment="1">
      <alignment horizontal="center"/>
    </xf>
    <xf numFmtId="166" fontId="5" fillId="18" borderId="0" xfId="0" applyNumberFormat="1" applyFont="1" applyFill="1" applyBorder="1" applyProtection="1"/>
    <xf numFmtId="3" fontId="5" fillId="18" borderId="0" xfId="0" applyNumberFormat="1" applyFont="1" applyFill="1" applyBorder="1" applyAlignment="1" applyProtection="1">
      <alignment horizontal="left"/>
    </xf>
    <xf numFmtId="0" fontId="7" fillId="18" borderId="0" xfId="0" applyFont="1" applyFill="1" applyBorder="1"/>
    <xf numFmtId="171" fontId="11" fillId="0" borderId="17" xfId="0" applyNumberFormat="1" applyFont="1" applyFill="1" applyBorder="1" applyAlignment="1">
      <alignment horizontal="right"/>
    </xf>
    <xf numFmtId="171" fontId="11" fillId="0" borderId="17" xfId="0" applyNumberFormat="1" applyFont="1" applyFill="1" applyBorder="1" applyAlignment="1" applyProtection="1">
      <alignment horizontal="right"/>
    </xf>
    <xf numFmtId="166" fontId="5" fillId="0" borderId="0" xfId="0" applyNumberFormat="1" applyFont="1" applyFill="1" applyBorder="1" applyProtection="1"/>
    <xf numFmtId="0" fontId="11" fillId="18" borderId="0" xfId="0" applyFont="1" applyFill="1" applyBorder="1" applyAlignment="1">
      <alignment horizontal="center"/>
    </xf>
    <xf numFmtId="166" fontId="11" fillId="18" borderId="0" xfId="0" applyNumberFormat="1" applyFont="1" applyFill="1" applyBorder="1" applyProtection="1"/>
    <xf numFmtId="171" fontId="11" fillId="18" borderId="0" xfId="0" applyNumberFormat="1" applyFont="1" applyFill="1" applyBorder="1" applyAlignment="1" applyProtection="1">
      <alignment horizontal="right"/>
    </xf>
    <xf numFmtId="171" fontId="5" fillId="18" borderId="0" xfId="0" quotePrefix="1" applyNumberFormat="1" applyFont="1" applyFill="1" applyBorder="1" applyAlignment="1">
      <alignment horizontal="right"/>
    </xf>
    <xf numFmtId="0" fontId="5" fillId="0" borderId="16" xfId="0" applyFont="1" applyBorder="1" applyAlignment="1">
      <alignment horizontal="left"/>
    </xf>
    <xf numFmtId="166" fontId="5" fillId="18" borderId="0" xfId="0" applyNumberFormat="1" applyFont="1" applyFill="1" applyBorder="1" applyAlignment="1">
      <alignment horizontal="right"/>
    </xf>
    <xf numFmtId="165" fontId="5" fillId="18" borderId="18" xfId="0" applyNumberFormat="1" applyFont="1" applyFill="1" applyBorder="1" applyAlignment="1">
      <alignment horizontal="right"/>
    </xf>
    <xf numFmtId="3" fontId="5" fillId="18" borderId="14" xfId="0" applyNumberFormat="1" applyFont="1" applyFill="1" applyBorder="1" applyAlignment="1">
      <alignment horizontal="right"/>
    </xf>
    <xf numFmtId="165" fontId="5" fillId="18" borderId="17" xfId="0" applyNumberFormat="1" applyFont="1" applyFill="1" applyBorder="1" applyAlignment="1" applyProtection="1">
      <alignment horizontal="right"/>
    </xf>
    <xf numFmtId="167" fontId="5" fillId="18" borderId="17" xfId="0" applyNumberFormat="1" applyFont="1" applyFill="1" applyBorder="1" applyAlignment="1" applyProtection="1">
      <alignment horizontal="right"/>
    </xf>
    <xf numFmtId="165" fontId="5" fillId="18" borderId="18" xfId="0" applyNumberFormat="1" applyFont="1" applyFill="1" applyBorder="1" applyAlignment="1" applyProtection="1">
      <alignment horizontal="right"/>
    </xf>
    <xf numFmtId="1" fontId="5" fillId="18" borderId="14" xfId="0" applyNumberFormat="1" applyFont="1" applyFill="1" applyBorder="1" applyAlignment="1" applyProtection="1">
      <alignment horizontal="right"/>
    </xf>
    <xf numFmtId="165" fontId="5" fillId="18" borderId="14" xfId="0" applyNumberFormat="1" applyFont="1" applyFill="1" applyBorder="1" applyAlignment="1" applyProtection="1">
      <alignment horizontal="right"/>
    </xf>
    <xf numFmtId="3" fontId="5" fillId="18" borderId="17" xfId="0" applyNumberFormat="1" applyFont="1" applyFill="1" applyBorder="1" applyAlignment="1" applyProtection="1">
      <alignment horizontal="right"/>
    </xf>
    <xf numFmtId="169" fontId="0" fillId="0" borderId="0" xfId="0" applyNumberFormat="1" applyBorder="1"/>
    <xf numFmtId="3" fontId="5" fillId="18" borderId="14" xfId="0" applyNumberFormat="1" applyFont="1" applyFill="1" applyBorder="1" applyAlignment="1" applyProtection="1">
      <alignment horizontal="right"/>
    </xf>
    <xf numFmtId="166" fontId="5" fillId="18" borderId="12" xfId="0" applyNumberFormat="1" applyFont="1" applyFill="1" applyBorder="1" applyAlignment="1" applyProtection="1">
      <alignment horizontal="right"/>
    </xf>
    <xf numFmtId="3" fontId="5" fillId="18" borderId="17" xfId="0" applyNumberFormat="1" applyFont="1" applyFill="1" applyBorder="1" applyAlignment="1" applyProtection="1">
      <alignment horizontal="right" indent="1"/>
    </xf>
    <xf numFmtId="165" fontId="5" fillId="18" borderId="17" xfId="0" applyNumberFormat="1" applyFont="1" applyFill="1" applyBorder="1" applyAlignment="1" applyProtection="1">
      <alignment horizontal="right" indent="1"/>
    </xf>
    <xf numFmtId="166" fontId="5" fillId="18" borderId="17" xfId="0" applyNumberFormat="1" applyFont="1" applyFill="1" applyBorder="1" applyAlignment="1" applyProtection="1">
      <alignment horizontal="right" indent="1"/>
    </xf>
    <xf numFmtId="167" fontId="5" fillId="18" borderId="17" xfId="0" applyNumberFormat="1" applyFont="1" applyFill="1" applyBorder="1" applyAlignment="1" applyProtection="1">
      <alignment horizontal="right" indent="1"/>
    </xf>
    <xf numFmtId="165" fontId="5" fillId="0" borderId="13" xfId="0" applyNumberFormat="1" applyFont="1" applyFill="1" applyBorder="1" applyAlignment="1" applyProtection="1">
      <alignment horizontal="right" indent="1"/>
    </xf>
    <xf numFmtId="165" fontId="5" fillId="0" borderId="18" xfId="0" applyNumberFormat="1" applyFont="1" applyFill="1" applyBorder="1" applyAlignment="1" applyProtection="1">
      <alignment horizontal="right" indent="1"/>
    </xf>
    <xf numFmtId="167" fontId="5" fillId="0" borderId="17" xfId="0" applyNumberFormat="1" applyFont="1" applyFill="1" applyBorder="1" applyAlignment="1" applyProtection="1">
      <alignment horizontal="right" indent="1"/>
    </xf>
    <xf numFmtId="3" fontId="5" fillId="18" borderId="14" xfId="0" applyNumberFormat="1" applyFont="1" applyFill="1" applyBorder="1" applyAlignment="1" applyProtection="1">
      <alignment horizontal="right" indent="1"/>
    </xf>
    <xf numFmtId="165" fontId="5" fillId="18" borderId="14" xfId="0" applyNumberFormat="1" applyFont="1" applyFill="1" applyBorder="1" applyAlignment="1" applyProtection="1">
      <alignment horizontal="right" indent="1"/>
    </xf>
    <xf numFmtId="166" fontId="5" fillId="18" borderId="14" xfId="0" applyNumberFormat="1" applyFont="1" applyFill="1" applyBorder="1" applyAlignment="1" applyProtection="1">
      <alignment horizontal="right" indent="1"/>
    </xf>
    <xf numFmtId="1" fontId="5" fillId="18" borderId="12" xfId="0" applyNumberFormat="1" applyFont="1" applyFill="1" applyBorder="1" applyAlignment="1" applyProtection="1">
      <alignment horizontal="right"/>
    </xf>
    <xf numFmtId="165" fontId="5" fillId="18" borderId="12" xfId="0" applyNumberFormat="1" applyFont="1" applyFill="1" applyBorder="1" applyAlignment="1" applyProtection="1">
      <alignment horizontal="right"/>
    </xf>
    <xf numFmtId="167" fontId="5" fillId="18" borderId="12" xfId="0" applyNumberFormat="1" applyFont="1" applyFill="1" applyBorder="1" applyAlignment="1" applyProtection="1">
      <alignment horizontal="right"/>
    </xf>
    <xf numFmtId="165" fontId="5" fillId="18" borderId="13" xfId="0" applyNumberFormat="1" applyFont="1" applyFill="1" applyBorder="1" applyAlignment="1" applyProtection="1">
      <alignment horizontal="right"/>
    </xf>
    <xf numFmtId="0" fontId="7" fillId="18" borderId="0" xfId="0" applyFont="1" applyFill="1" applyAlignment="1"/>
    <xf numFmtId="168" fontId="11" fillId="0" borderId="0" xfId="0" applyNumberFormat="1" applyFont="1" applyFill="1"/>
    <xf numFmtId="0" fontId="11" fillId="0" borderId="0" xfId="0" applyFont="1" applyFill="1"/>
    <xf numFmtId="37" fontId="11" fillId="0" borderId="0" xfId="0" applyNumberFormat="1" applyFont="1" applyFill="1"/>
    <xf numFmtId="0" fontId="5" fillId="19" borderId="29" xfId="0" applyFont="1" applyFill="1" applyBorder="1" applyAlignment="1"/>
    <xf numFmtId="168" fontId="5" fillId="0" borderId="0" xfId="0" applyNumberFormat="1" applyFont="1" applyFill="1" applyBorder="1"/>
    <xf numFmtId="0" fontId="3" fillId="18" borderId="0" xfId="33" applyFill="1" applyAlignment="1" applyProtection="1"/>
    <xf numFmtId="171" fontId="11" fillId="18" borderId="12" xfId="0" applyNumberFormat="1" applyFont="1" applyFill="1" applyBorder="1" applyAlignment="1" applyProtection="1">
      <alignment horizontal="right"/>
    </xf>
    <xf numFmtId="171" fontId="11" fillId="18" borderId="12" xfId="0" applyNumberFormat="1" applyFont="1" applyFill="1" applyBorder="1" applyAlignment="1">
      <alignment horizontal="right"/>
    </xf>
    <xf numFmtId="171" fontId="11" fillId="18" borderId="13" xfId="0" applyNumberFormat="1" applyFont="1" applyFill="1" applyBorder="1" applyAlignment="1" applyProtection="1">
      <alignment horizontal="right"/>
    </xf>
    <xf numFmtId="165" fontId="5" fillId="18" borderId="0" xfId="0" applyNumberFormat="1" applyFont="1" applyFill="1" applyBorder="1" applyAlignment="1">
      <alignment horizontal="center"/>
    </xf>
    <xf numFmtId="0" fontId="5" fillId="18" borderId="13" xfId="0" applyFont="1" applyFill="1" applyBorder="1"/>
    <xf numFmtId="0" fontId="11" fillId="18" borderId="20" xfId="0" quotePrefix="1" applyFont="1" applyFill="1" applyBorder="1" applyAlignment="1">
      <alignment horizontal="left"/>
    </xf>
    <xf numFmtId="171" fontId="5" fillId="18" borderId="20" xfId="0" applyNumberFormat="1" applyFont="1" applyFill="1" applyBorder="1" applyAlignment="1">
      <alignment horizontal="right"/>
    </xf>
    <xf numFmtId="0" fontId="11" fillId="19" borderId="11" xfId="0" quotePrefix="1" applyFont="1" applyFill="1" applyBorder="1" applyAlignment="1">
      <alignment horizontal="left"/>
    </xf>
    <xf numFmtId="171" fontId="11" fillId="19" borderId="11" xfId="0" applyNumberFormat="1" applyFont="1" applyFill="1" applyBorder="1" applyAlignment="1">
      <alignment horizontal="right"/>
    </xf>
    <xf numFmtId="0" fontId="5" fillId="18" borderId="0" xfId="0" applyFont="1" applyFill="1" applyAlignment="1"/>
    <xf numFmtId="0" fontId="11" fillId="18" borderId="13" xfId="0" applyFont="1" applyFill="1" applyBorder="1"/>
    <xf numFmtId="0" fontId="11" fillId="18" borderId="0" xfId="0" applyNumberFormat="1" applyFont="1" applyFill="1" applyBorder="1"/>
    <xf numFmtId="0" fontId="5" fillId="18" borderId="0" xfId="0" applyNumberFormat="1" applyFont="1" applyFill="1" applyBorder="1"/>
    <xf numFmtId="0" fontId="11" fillId="18" borderId="19" xfId="0" applyFont="1" applyFill="1" applyBorder="1"/>
    <xf numFmtId="171" fontId="11" fillId="18" borderId="15" xfId="0" applyNumberFormat="1" applyFont="1" applyFill="1" applyBorder="1"/>
    <xf numFmtId="0" fontId="3" fillId="0" borderId="0" xfId="33" applyAlignment="1" applyProtection="1"/>
    <xf numFmtId="0" fontId="5" fillId="0" borderId="11" xfId="0" applyFont="1" applyBorder="1"/>
    <xf numFmtId="173" fontId="5" fillId="18" borderId="20" xfId="0" applyNumberFormat="1" applyFont="1" applyFill="1" applyBorder="1" applyAlignment="1">
      <alignment horizontal="right"/>
    </xf>
    <xf numFmtId="176" fontId="5" fillId="18" borderId="16" xfId="0" applyNumberFormat="1" applyFont="1" applyFill="1" applyBorder="1" applyAlignment="1" applyProtection="1">
      <alignment horizontal="right"/>
    </xf>
    <xf numFmtId="169" fontId="5" fillId="0" borderId="0" xfId="0" applyNumberFormat="1" applyFont="1"/>
    <xf numFmtId="176" fontId="5" fillId="18" borderId="19" xfId="0" applyNumberFormat="1" applyFont="1" applyFill="1" applyBorder="1" applyAlignment="1" applyProtection="1">
      <alignment horizontal="right"/>
    </xf>
    <xf numFmtId="173" fontId="5" fillId="0" borderId="0" xfId="0" applyNumberFormat="1" applyFont="1"/>
    <xf numFmtId="37" fontId="11" fillId="18" borderId="0" xfId="0" applyNumberFormat="1" applyFont="1" applyFill="1" applyProtection="1"/>
    <xf numFmtId="3" fontId="11" fillId="18" borderId="0" xfId="0" applyNumberFormat="1" applyFont="1" applyFill="1" applyBorder="1"/>
    <xf numFmtId="0" fontId="11" fillId="18" borderId="11" xfId="0" applyFont="1" applyFill="1" applyBorder="1" applyAlignment="1">
      <alignment horizontal="center"/>
    </xf>
    <xf numFmtId="37" fontId="5" fillId="18" borderId="11" xfId="0" applyNumberFormat="1" applyFont="1" applyFill="1" applyBorder="1" applyAlignment="1">
      <alignment horizontal="centerContinuous"/>
    </xf>
    <xf numFmtId="37" fontId="5" fillId="19" borderId="28" xfId="0" applyNumberFormat="1" applyFont="1" applyFill="1" applyBorder="1" applyAlignment="1">
      <alignment horizontal="center"/>
    </xf>
    <xf numFmtId="0" fontId="12" fillId="18" borderId="0" xfId="0" applyFont="1" applyFill="1" applyBorder="1"/>
    <xf numFmtId="171" fontId="11" fillId="19" borderId="0" xfId="0" applyNumberFormat="1" applyFont="1" applyFill="1" applyBorder="1" applyAlignment="1">
      <alignment horizontal="right"/>
    </xf>
    <xf numFmtId="0" fontId="5" fillId="18" borderId="0" xfId="0" applyFont="1" applyFill="1" applyBorder="1" applyAlignment="1">
      <alignment horizontal="centerContinuous"/>
    </xf>
    <xf numFmtId="3" fontId="11" fillId="18" borderId="0" xfId="0" applyNumberFormat="1" applyFont="1" applyFill="1"/>
    <xf numFmtId="0" fontId="11" fillId="0" borderId="0" xfId="0" applyFont="1" applyFill="1" applyBorder="1"/>
    <xf numFmtId="171" fontId="11" fillId="0" borderId="18" xfId="0" applyNumberFormat="1" applyFont="1" applyFill="1" applyBorder="1" applyAlignment="1">
      <alignment horizontal="right"/>
    </xf>
    <xf numFmtId="0" fontId="5" fillId="18" borderId="0" xfId="0" applyFont="1" applyFill="1" applyAlignment="1">
      <alignment horizontal="center"/>
    </xf>
    <xf numFmtId="0" fontId="5" fillId="18" borderId="11" xfId="0" applyFont="1" applyFill="1" applyBorder="1" applyAlignment="1">
      <alignment horizontal="center"/>
    </xf>
    <xf numFmtId="0" fontId="5" fillId="18" borderId="18" xfId="0" applyFont="1" applyFill="1" applyBorder="1"/>
    <xf numFmtId="171" fontId="0" fillId="18" borderId="17" xfId="0" applyNumberFormat="1" applyFill="1" applyBorder="1" applyAlignment="1" applyProtection="1">
      <alignment horizontal="right"/>
    </xf>
    <xf numFmtId="171" fontId="11" fillId="18" borderId="14" xfId="0" applyNumberFormat="1" applyFont="1" applyFill="1" applyBorder="1" applyAlignment="1" applyProtection="1">
      <alignment horizontal="right"/>
    </xf>
    <xf numFmtId="0" fontId="5" fillId="18" borderId="15" xfId="0" applyFont="1" applyFill="1" applyBorder="1"/>
    <xf numFmtId="165" fontId="5" fillId="18" borderId="20" xfId="0" applyNumberFormat="1" applyFont="1" applyFill="1" applyBorder="1"/>
    <xf numFmtId="165" fontId="5" fillId="18" borderId="20" xfId="0" applyNumberFormat="1" applyFont="1" applyFill="1" applyBorder="1" applyAlignment="1">
      <alignment horizontal="center"/>
    </xf>
    <xf numFmtId="0" fontId="3" fillId="18" borderId="0" xfId="33" applyFill="1" applyBorder="1" applyAlignment="1" applyProtection="1">
      <alignment horizontal="left"/>
    </xf>
    <xf numFmtId="0" fontId="22" fillId="18" borderId="0" xfId="0" applyFont="1" applyFill="1"/>
    <xf numFmtId="37" fontId="5" fillId="0" borderId="0" xfId="0" applyNumberFormat="1" applyFont="1"/>
    <xf numFmtId="165" fontId="5" fillId="18" borderId="17" xfId="0" applyNumberFormat="1" applyFont="1" applyFill="1" applyBorder="1"/>
    <xf numFmtId="171" fontId="5" fillId="18" borderId="11" xfId="0" applyNumberFormat="1" applyFont="1" applyFill="1" applyBorder="1" applyAlignment="1">
      <alignment horizontal="right"/>
    </xf>
    <xf numFmtId="171" fontId="5" fillId="18" borderId="20" xfId="0" applyNumberFormat="1" applyFont="1" applyFill="1" applyBorder="1" applyAlignment="1"/>
    <xf numFmtId="171" fontId="11" fillId="19" borderId="11" xfId="0" applyNumberFormat="1" applyFont="1" applyFill="1" applyBorder="1" applyAlignment="1"/>
    <xf numFmtId="0" fontId="23" fillId="18" borderId="0" xfId="0" applyFont="1" applyFill="1"/>
    <xf numFmtId="166" fontId="5" fillId="18" borderId="12" xfId="0" applyNumberFormat="1" applyFont="1" applyFill="1" applyBorder="1"/>
    <xf numFmtId="0" fontId="5" fillId="0" borderId="0" xfId="0" applyFont="1" applyFill="1" applyBorder="1" applyAlignment="1">
      <alignment horizontal="left"/>
    </xf>
    <xf numFmtId="166" fontId="5" fillId="0" borderId="0" xfId="0" applyNumberFormat="1" applyFont="1" applyFill="1" applyBorder="1" applyAlignment="1">
      <alignment horizontal="right"/>
    </xf>
    <xf numFmtId="166" fontId="5" fillId="0" borderId="0" xfId="0" applyNumberFormat="1" applyFont="1" applyFill="1"/>
    <xf numFmtId="169" fontId="5" fillId="0" borderId="0" xfId="0" applyNumberFormat="1" applyFont="1" applyFill="1"/>
    <xf numFmtId="0" fontId="10" fillId="0" borderId="0" xfId="0" applyFont="1" applyFill="1" applyBorder="1" applyAlignment="1"/>
    <xf numFmtId="1" fontId="5" fillId="19" borderId="21" xfId="0" applyNumberFormat="1" applyFont="1" applyFill="1" applyBorder="1" applyAlignment="1">
      <alignment horizontal="center"/>
    </xf>
    <xf numFmtId="1" fontId="5" fillId="19" borderId="13" xfId="0" applyNumberFormat="1" applyFont="1" applyFill="1" applyBorder="1" applyAlignment="1">
      <alignment horizontal="center"/>
    </xf>
    <xf numFmtId="1" fontId="5" fillId="19" borderId="16" xfId="0" applyNumberFormat="1" applyFont="1" applyFill="1" applyBorder="1" applyAlignment="1">
      <alignment horizontal="center"/>
    </xf>
    <xf numFmtId="1" fontId="5" fillId="19" borderId="28" xfId="0" applyNumberFormat="1" applyFont="1" applyFill="1" applyBorder="1" applyAlignment="1">
      <alignment horizontal="center"/>
    </xf>
    <xf numFmtId="1" fontId="5" fillId="19" borderId="18" xfId="0" applyNumberFormat="1" applyFont="1" applyFill="1" applyBorder="1" applyAlignment="1">
      <alignment horizontal="center"/>
    </xf>
    <xf numFmtId="1" fontId="5" fillId="19" borderId="19" xfId="0" applyNumberFormat="1" applyFont="1" applyFill="1" applyBorder="1" applyAlignment="1">
      <alignment horizontal="center"/>
    </xf>
    <xf numFmtId="1" fontId="5" fillId="19" borderId="14" xfId="0" applyNumberFormat="1" applyFont="1" applyFill="1" applyBorder="1" applyAlignment="1">
      <alignment horizontal="center"/>
    </xf>
    <xf numFmtId="1" fontId="5" fillId="19" borderId="15" xfId="0" applyNumberFormat="1" applyFont="1" applyFill="1" applyBorder="1" applyAlignment="1">
      <alignment horizontal="center"/>
    </xf>
    <xf numFmtId="166" fontId="5" fillId="0" borderId="15" xfId="0" applyNumberFormat="1" applyFont="1" applyFill="1" applyBorder="1" applyAlignment="1">
      <alignment horizontal="right"/>
    </xf>
    <xf numFmtId="0" fontId="7" fillId="0" borderId="0" xfId="0" applyFont="1" applyFill="1" applyAlignment="1"/>
    <xf numFmtId="177" fontId="5" fillId="18" borderId="18" xfId="0" applyNumberFormat="1" applyFont="1" applyFill="1" applyBorder="1" applyAlignment="1" applyProtection="1">
      <alignment horizontal="right"/>
    </xf>
    <xf numFmtId="0" fontId="5" fillId="0" borderId="26" xfId="0" applyFont="1" applyFill="1" applyBorder="1" applyAlignment="1">
      <alignment horizontal="left"/>
    </xf>
    <xf numFmtId="177" fontId="5" fillId="18" borderId="39" xfId="0" applyNumberFormat="1" applyFont="1" applyFill="1" applyBorder="1" applyAlignment="1" applyProtection="1">
      <alignment horizontal="right"/>
    </xf>
    <xf numFmtId="177" fontId="5" fillId="18" borderId="24" xfId="0" applyNumberFormat="1" applyFont="1" applyFill="1" applyBorder="1" applyAlignment="1" applyProtection="1">
      <alignment horizontal="right"/>
    </xf>
    <xf numFmtId="0" fontId="5" fillId="0" borderId="31" xfId="0" applyFont="1" applyFill="1" applyBorder="1"/>
    <xf numFmtId="0" fontId="5" fillId="19" borderId="41" xfId="0" applyFont="1" applyFill="1" applyBorder="1" applyAlignment="1">
      <alignment horizontal="center" vertical="center"/>
    </xf>
    <xf numFmtId="4" fontId="5" fillId="19" borderId="29" xfId="0" applyNumberFormat="1" applyFont="1" applyFill="1" applyBorder="1" applyAlignment="1" applyProtection="1">
      <alignment horizontal="center" vertical="center"/>
    </xf>
    <xf numFmtId="0" fontId="5" fillId="0" borderId="42" xfId="0" applyFont="1" applyFill="1" applyBorder="1" applyAlignment="1">
      <alignment horizontal="left"/>
    </xf>
    <xf numFmtId="177" fontId="5" fillId="18" borderId="27" xfId="0" applyNumberFormat="1" applyFont="1" applyFill="1" applyBorder="1" applyAlignment="1" applyProtection="1">
      <alignment horizontal="right"/>
    </xf>
    <xf numFmtId="177" fontId="5" fillId="18" borderId="42" xfId="0" applyNumberFormat="1" applyFont="1" applyFill="1" applyBorder="1" applyAlignment="1" applyProtection="1">
      <alignment horizontal="right"/>
    </xf>
    <xf numFmtId="177" fontId="5" fillId="18" borderId="28" xfId="0" applyNumberFormat="1" applyFont="1" applyFill="1" applyBorder="1" applyAlignment="1" applyProtection="1">
      <alignment horizontal="right"/>
    </xf>
    <xf numFmtId="177" fontId="5" fillId="18" borderId="16" xfId="0" applyNumberFormat="1" applyFont="1" applyFill="1" applyBorder="1" applyAlignment="1" applyProtection="1">
      <alignment horizontal="right"/>
    </xf>
    <xf numFmtId="177" fontId="5" fillId="18" borderId="26" xfId="0" applyNumberFormat="1" applyFont="1" applyFill="1" applyBorder="1" applyAlignment="1" applyProtection="1">
      <alignment horizontal="right"/>
    </xf>
    <xf numFmtId="4" fontId="5" fillId="0" borderId="27" xfId="0" applyNumberFormat="1" applyFont="1" applyFill="1" applyBorder="1" applyAlignment="1"/>
    <xf numFmtId="4" fontId="5" fillId="0" borderId="18" xfId="0" applyNumberFormat="1" applyFont="1" applyFill="1" applyBorder="1" applyAlignment="1"/>
    <xf numFmtId="177" fontId="5" fillId="0" borderId="16" xfId="0" applyNumberFormat="1" applyFont="1" applyFill="1" applyBorder="1" applyAlignment="1" applyProtection="1">
      <alignment horizontal="right"/>
    </xf>
    <xf numFmtId="177" fontId="5" fillId="0" borderId="18" xfId="0" applyNumberFormat="1" applyFont="1" applyFill="1" applyBorder="1" applyAlignment="1" applyProtection="1">
      <alignment horizontal="right"/>
    </xf>
    <xf numFmtId="4" fontId="5" fillId="18" borderId="18" xfId="0" applyNumberFormat="1" applyFont="1" applyFill="1" applyBorder="1" applyAlignment="1"/>
    <xf numFmtId="4" fontId="5" fillId="18" borderId="15" xfId="0" applyNumberFormat="1" applyFont="1" applyFill="1" applyBorder="1" applyAlignment="1"/>
    <xf numFmtId="177" fontId="5" fillId="18" borderId="19" xfId="0" applyNumberFormat="1" applyFont="1" applyFill="1" applyBorder="1" applyAlignment="1" applyProtection="1">
      <alignment horizontal="right"/>
    </xf>
    <xf numFmtId="177" fontId="5" fillId="18" borderId="15" xfId="0" applyNumberFormat="1" applyFont="1" applyFill="1" applyBorder="1" applyAlignment="1" applyProtection="1">
      <alignment horizontal="right"/>
    </xf>
    <xf numFmtId="0" fontId="5" fillId="18" borderId="21" xfId="0" quotePrefix="1" applyFont="1" applyFill="1" applyBorder="1" applyAlignment="1">
      <alignment horizontal="left"/>
    </xf>
    <xf numFmtId="171" fontId="5" fillId="18" borderId="21" xfId="0" applyNumberFormat="1" applyFont="1" applyFill="1" applyBorder="1" applyAlignment="1" applyProtection="1">
      <alignment horizontal="right"/>
    </xf>
    <xf numFmtId="171" fontId="5" fillId="18" borderId="38" xfId="0" applyNumberFormat="1" applyFont="1" applyFill="1" applyBorder="1" applyAlignment="1" applyProtection="1">
      <alignment horizontal="right"/>
    </xf>
    <xf numFmtId="171" fontId="5" fillId="18" borderId="54" xfId="0" applyNumberFormat="1" applyFont="1" applyFill="1" applyBorder="1" applyAlignment="1">
      <alignment horizontal="right"/>
    </xf>
    <xf numFmtId="171" fontId="5" fillId="18" borderId="21" xfId="0" applyNumberFormat="1" applyFont="1" applyFill="1" applyBorder="1" applyAlignment="1">
      <alignment horizontal="right"/>
    </xf>
    <xf numFmtId="171" fontId="5" fillId="18" borderId="16" xfId="0" applyNumberFormat="1" applyFont="1" applyFill="1" applyBorder="1" applyAlignment="1" applyProtection="1">
      <alignment horizontal="right"/>
    </xf>
    <xf numFmtId="171" fontId="5" fillId="18" borderId="16" xfId="0" applyNumberFormat="1" applyFont="1" applyFill="1" applyBorder="1" applyAlignment="1">
      <alignment horizontal="right"/>
    </xf>
    <xf numFmtId="171" fontId="5" fillId="18" borderId="38" xfId="0" quotePrefix="1" applyNumberFormat="1" applyFont="1" applyFill="1" applyBorder="1" applyAlignment="1">
      <alignment horizontal="right"/>
    </xf>
    <xf numFmtId="171" fontId="5" fillId="18" borderId="16" xfId="0" quotePrefix="1" applyNumberFormat="1" applyFont="1" applyFill="1" applyBorder="1" applyAlignment="1">
      <alignment horizontal="right"/>
    </xf>
    <xf numFmtId="171" fontId="11" fillId="19" borderId="19" xfId="0" applyNumberFormat="1" applyFont="1" applyFill="1" applyBorder="1" applyAlignment="1" applyProtection="1">
      <alignment horizontal="right"/>
    </xf>
    <xf numFmtId="171" fontId="11" fillId="19" borderId="15" xfId="0" quotePrefix="1" applyNumberFormat="1" applyFont="1" applyFill="1" applyBorder="1" applyAlignment="1">
      <alignment horizontal="right"/>
    </xf>
    <xf numFmtId="171" fontId="11" fillId="19" borderId="55" xfId="0" quotePrefix="1" applyNumberFormat="1" applyFont="1" applyFill="1" applyBorder="1" applyAlignment="1">
      <alignment horizontal="right"/>
    </xf>
    <xf numFmtId="171" fontId="11" fillId="19" borderId="56" xfId="0" applyNumberFormat="1" applyFont="1" applyFill="1" applyBorder="1" applyAlignment="1">
      <alignment horizontal="right"/>
    </xf>
    <xf numFmtId="171" fontId="11" fillId="19" borderId="19" xfId="0" applyNumberFormat="1" applyFont="1" applyFill="1" applyBorder="1" applyAlignment="1">
      <alignment horizontal="right"/>
    </xf>
    <xf numFmtId="168" fontId="9" fillId="18" borderId="0" xfId="0" applyNumberFormat="1" applyFont="1" applyFill="1" applyBorder="1"/>
    <xf numFmtId="165" fontId="5" fillId="18" borderId="14" xfId="0" applyNumberFormat="1" applyFont="1" applyFill="1" applyBorder="1"/>
    <xf numFmtId="180" fontId="5" fillId="18" borderId="0" xfId="0" applyNumberFormat="1" applyFont="1" applyFill="1" applyBorder="1"/>
    <xf numFmtId="39" fontId="13" fillId="18" borderId="0" xfId="0" applyNumberFormat="1" applyFont="1" applyFill="1" applyBorder="1"/>
    <xf numFmtId="0" fontId="13" fillId="0" borderId="0" xfId="0" applyFont="1"/>
    <xf numFmtId="0" fontId="5" fillId="19" borderId="22" xfId="0" applyFont="1" applyFill="1" applyBorder="1" applyAlignment="1">
      <alignment horizontal="centerContinuous" vertical="center"/>
    </xf>
    <xf numFmtId="0" fontId="5" fillId="19" borderId="23" xfId="0" applyFont="1" applyFill="1" applyBorder="1" applyAlignment="1">
      <alignment horizontal="centerContinuous" vertical="center"/>
    </xf>
    <xf numFmtId="0" fontId="5" fillId="19" borderId="33" xfId="0" applyFont="1" applyFill="1" applyBorder="1" applyAlignment="1">
      <alignment horizontal="centerContinuous" vertical="center"/>
    </xf>
    <xf numFmtId="0" fontId="5" fillId="19" borderId="13" xfId="0" quotePrefix="1" applyFont="1" applyFill="1" applyBorder="1" applyAlignment="1">
      <alignment horizontal="center" vertical="center"/>
    </xf>
    <xf numFmtId="0" fontId="5" fillId="19" borderId="15" xfId="0" quotePrefix="1" applyFont="1" applyFill="1" applyBorder="1" applyAlignment="1">
      <alignment horizontal="center" vertical="center"/>
    </xf>
    <xf numFmtId="0" fontId="5" fillId="19" borderId="20" xfId="0" applyFont="1" applyFill="1" applyBorder="1" applyAlignment="1">
      <alignment horizontal="center" vertical="center"/>
    </xf>
    <xf numFmtId="0" fontId="5" fillId="19" borderId="0" xfId="0" applyFont="1" applyFill="1" applyBorder="1" applyAlignment="1">
      <alignment horizontal="center" vertical="center"/>
    </xf>
    <xf numFmtId="0" fontId="5" fillId="19" borderId="16" xfId="0" applyFont="1" applyFill="1" applyBorder="1" applyAlignment="1">
      <alignment horizontal="center" vertical="center"/>
    </xf>
    <xf numFmtId="0" fontId="5" fillId="19" borderId="12" xfId="0" applyFont="1" applyFill="1" applyBorder="1" applyAlignment="1">
      <alignment horizontal="center" vertical="center"/>
    </xf>
    <xf numFmtId="0" fontId="5" fillId="19" borderId="30" xfId="0" applyFont="1" applyFill="1" applyBorder="1" applyAlignment="1">
      <alignment horizontal="center" vertical="center"/>
    </xf>
    <xf numFmtId="0" fontId="5" fillId="19" borderId="13" xfId="0" applyFont="1" applyFill="1" applyBorder="1" applyAlignment="1">
      <alignment horizontal="center" vertical="center"/>
    </xf>
    <xf numFmtId="0" fontId="5" fillId="19" borderId="32" xfId="0" applyFont="1" applyFill="1" applyBorder="1" applyAlignment="1">
      <alignment horizontal="center" vertical="center"/>
    </xf>
    <xf numFmtId="0" fontId="5" fillId="19" borderId="16" xfId="0" quotePrefix="1" applyFont="1" applyFill="1" applyBorder="1" applyAlignment="1">
      <alignment horizontal="center" vertical="center"/>
    </xf>
    <xf numFmtId="0" fontId="5" fillId="19" borderId="27" xfId="0" applyFont="1" applyFill="1" applyBorder="1" applyAlignment="1">
      <alignment horizontal="center" vertical="center"/>
    </xf>
    <xf numFmtId="0" fontId="5" fillId="19" borderId="58" xfId="0" applyFont="1" applyFill="1" applyBorder="1" applyAlignment="1">
      <alignment horizontal="center" vertical="center"/>
    </xf>
    <xf numFmtId="0" fontId="5" fillId="19" borderId="44" xfId="0" applyFont="1" applyFill="1" applyBorder="1" applyAlignment="1">
      <alignment horizontal="center" vertical="center"/>
    </xf>
    <xf numFmtId="0" fontId="5" fillId="19" borderId="21" xfId="0" applyFont="1" applyFill="1" applyBorder="1" applyAlignment="1">
      <alignment vertical="center"/>
    </xf>
    <xf numFmtId="0" fontId="5" fillId="18" borderId="0" xfId="0" applyFont="1" applyFill="1" applyAlignment="1">
      <alignment vertical="center"/>
    </xf>
    <xf numFmtId="0" fontId="5" fillId="19" borderId="29" xfId="0" applyFont="1" applyFill="1" applyBorder="1" applyAlignment="1">
      <alignment vertical="center"/>
    </xf>
    <xf numFmtId="0" fontId="5" fillId="19" borderId="31" xfId="0" applyFont="1" applyFill="1" applyBorder="1" applyAlignment="1">
      <alignment vertical="center"/>
    </xf>
    <xf numFmtId="0" fontId="5" fillId="19" borderId="19" xfId="0" applyFont="1" applyFill="1" applyBorder="1" applyAlignment="1">
      <alignment vertical="center"/>
    </xf>
    <xf numFmtId="0" fontId="5" fillId="19" borderId="16" xfId="0" applyFont="1" applyFill="1" applyBorder="1" applyAlignment="1">
      <alignment vertical="center"/>
    </xf>
    <xf numFmtId="0" fontId="5" fillId="19" borderId="14" xfId="0" applyFont="1" applyFill="1" applyBorder="1" applyAlignment="1">
      <alignment horizontal="center" vertical="top" wrapText="1"/>
    </xf>
    <xf numFmtId="0" fontId="5" fillId="19" borderId="15" xfId="0" applyFont="1" applyFill="1" applyBorder="1" applyAlignment="1">
      <alignment horizontal="center" vertical="top" wrapText="1"/>
    </xf>
    <xf numFmtId="0" fontId="5" fillId="19" borderId="13" xfId="0" applyFont="1" applyFill="1" applyBorder="1" applyAlignment="1">
      <alignment vertical="center"/>
    </xf>
    <xf numFmtId="0" fontId="0" fillId="19" borderId="20" xfId="0" applyFill="1" applyBorder="1" applyAlignment="1">
      <alignment vertical="center"/>
    </xf>
    <xf numFmtId="0" fontId="0" fillId="19" borderId="11" xfId="0" applyFill="1" applyBorder="1" applyAlignment="1">
      <alignment vertical="center"/>
    </xf>
    <xf numFmtId="0" fontId="5" fillId="19" borderId="17" xfId="0" applyFont="1" applyFill="1" applyBorder="1" applyAlignment="1">
      <alignment horizontal="center" vertical="top"/>
    </xf>
    <xf numFmtId="0" fontId="5" fillId="19" borderId="14" xfId="0" applyFont="1" applyFill="1" applyBorder="1" applyAlignment="1">
      <alignment vertical="center"/>
    </xf>
    <xf numFmtId="0" fontId="5" fillId="19" borderId="18" xfId="0" applyFont="1" applyFill="1" applyBorder="1" applyAlignment="1">
      <alignment horizontal="center" vertical="top"/>
    </xf>
    <xf numFmtId="0" fontId="5" fillId="19" borderId="14" xfId="0" applyFont="1" applyFill="1" applyBorder="1" applyAlignment="1">
      <alignment horizontal="center" vertical="top"/>
    </xf>
    <xf numFmtId="0" fontId="5" fillId="19" borderId="15" xfId="0" applyFont="1" applyFill="1" applyBorder="1" applyAlignment="1">
      <alignment horizontal="center" vertical="top"/>
    </xf>
    <xf numFmtId="1" fontId="5" fillId="19" borderId="21" xfId="0" applyNumberFormat="1" applyFont="1" applyFill="1" applyBorder="1" applyAlignment="1">
      <alignment horizontal="center" vertical="center"/>
    </xf>
    <xf numFmtId="1" fontId="5" fillId="19" borderId="13" xfId="0" applyNumberFormat="1" applyFont="1" applyFill="1" applyBorder="1" applyAlignment="1">
      <alignment horizontal="center" vertical="center"/>
    </xf>
    <xf numFmtId="1" fontId="5" fillId="19" borderId="12" xfId="0" applyNumberFormat="1" applyFont="1" applyFill="1" applyBorder="1" applyAlignment="1">
      <alignment horizontal="center" vertical="center"/>
    </xf>
    <xf numFmtId="1" fontId="5" fillId="19" borderId="22" xfId="0" applyNumberFormat="1" applyFont="1" applyFill="1" applyBorder="1" applyAlignment="1">
      <alignment horizontal="centerContinuous" vertical="center"/>
    </xf>
    <xf numFmtId="1" fontId="5" fillId="19" borderId="23" xfId="0" applyNumberFormat="1" applyFont="1" applyFill="1" applyBorder="1" applyAlignment="1">
      <alignment horizontal="center" vertical="center"/>
    </xf>
    <xf numFmtId="1" fontId="5" fillId="19" borderId="33" xfId="0" applyNumberFormat="1" applyFont="1" applyFill="1" applyBorder="1" applyAlignment="1">
      <alignment horizontal="left" vertical="center"/>
    </xf>
    <xf numFmtId="1" fontId="5" fillId="19" borderId="16" xfId="0" applyNumberFormat="1" applyFont="1" applyFill="1" applyBorder="1" applyAlignment="1">
      <alignment horizontal="center" vertical="center"/>
    </xf>
    <xf numFmtId="1" fontId="5" fillId="19" borderId="28" xfId="0" applyNumberFormat="1" applyFont="1" applyFill="1" applyBorder="1" applyAlignment="1">
      <alignment horizontal="center" vertical="center"/>
    </xf>
    <xf numFmtId="1" fontId="5" fillId="19" borderId="18" xfId="0" applyNumberFormat="1" applyFont="1" applyFill="1" applyBorder="1" applyAlignment="1">
      <alignment horizontal="center" vertical="center"/>
    </xf>
    <xf numFmtId="1" fontId="5" fillId="19" borderId="29" xfId="0" applyNumberFormat="1" applyFont="1" applyFill="1" applyBorder="1" applyAlignment="1">
      <alignment vertical="center"/>
    </xf>
    <xf numFmtId="1" fontId="5" fillId="19" borderId="30" xfId="0" applyNumberFormat="1" applyFont="1" applyFill="1" applyBorder="1" applyAlignment="1">
      <alignment horizontal="center" vertical="center"/>
    </xf>
    <xf numFmtId="1" fontId="5" fillId="19" borderId="31" xfId="0" applyNumberFormat="1" applyFont="1" applyFill="1" applyBorder="1" applyAlignment="1">
      <alignment horizontal="centerContinuous" vertical="center"/>
    </xf>
    <xf numFmtId="1" fontId="5" fillId="19" borderId="17" xfId="0" applyNumberFormat="1" applyFont="1" applyFill="1" applyBorder="1" applyAlignment="1">
      <alignment horizontal="center" vertical="center"/>
    </xf>
    <xf numFmtId="1" fontId="5" fillId="19" borderId="19" xfId="0" applyNumberFormat="1" applyFont="1" applyFill="1" applyBorder="1" applyAlignment="1">
      <alignment horizontal="center" vertical="center"/>
    </xf>
    <xf numFmtId="1" fontId="5" fillId="19" borderId="32" xfId="0" applyNumberFormat="1" applyFont="1" applyFill="1" applyBorder="1" applyAlignment="1">
      <alignment horizontal="center" vertical="center"/>
    </xf>
    <xf numFmtId="1" fontId="5" fillId="19" borderId="14" xfId="0" applyNumberFormat="1" applyFont="1" applyFill="1" applyBorder="1" applyAlignment="1">
      <alignment horizontal="center" vertical="center"/>
    </xf>
    <xf numFmtId="1" fontId="5" fillId="19" borderId="15" xfId="0" applyNumberFormat="1" applyFont="1" applyFill="1" applyBorder="1" applyAlignment="1">
      <alignment horizontal="center" vertical="center"/>
    </xf>
    <xf numFmtId="1" fontId="5" fillId="19" borderId="12" xfId="0" applyNumberFormat="1" applyFont="1" applyFill="1" applyBorder="1" applyAlignment="1">
      <alignment vertical="center"/>
    </xf>
    <xf numFmtId="0" fontId="11" fillId="20" borderId="16" xfId="0" applyFont="1" applyFill="1" applyBorder="1"/>
    <xf numFmtId="171" fontId="11" fillId="20" borderId="17" xfId="0" applyNumberFormat="1" applyFont="1" applyFill="1" applyBorder="1" applyAlignment="1">
      <alignment horizontal="right"/>
    </xf>
    <xf numFmtId="171" fontId="11" fillId="20" borderId="18" xfId="0" applyNumberFormat="1" applyFont="1" applyFill="1" applyBorder="1" applyAlignment="1">
      <alignment horizontal="right"/>
    </xf>
    <xf numFmtId="0" fontId="11" fillId="20" borderId="19" xfId="0" applyFont="1" applyFill="1" applyBorder="1"/>
    <xf numFmtId="171" fontId="11" fillId="20" borderId="14" xfId="0" applyNumberFormat="1" applyFont="1" applyFill="1" applyBorder="1" applyAlignment="1">
      <alignment horizontal="right"/>
    </xf>
    <xf numFmtId="171" fontId="11" fillId="20" borderId="15" xfId="0" applyNumberFormat="1" applyFont="1" applyFill="1" applyBorder="1" applyAlignment="1">
      <alignment horizontal="right"/>
    </xf>
    <xf numFmtId="0" fontId="10" fillId="18" borderId="0" xfId="0" applyFont="1" applyFill="1" applyAlignment="1">
      <alignment vertical="center"/>
    </xf>
    <xf numFmtId="1" fontId="5" fillId="19" borderId="22" xfId="0" applyNumberFormat="1" applyFont="1" applyFill="1" applyBorder="1" applyAlignment="1">
      <alignment horizontal="center" vertical="center"/>
    </xf>
    <xf numFmtId="1" fontId="5" fillId="19" borderId="17" xfId="0" applyNumberFormat="1" applyFont="1" applyFill="1" applyBorder="1" applyAlignment="1">
      <alignment horizontal="center" vertical="top"/>
    </xf>
    <xf numFmtId="0" fontId="5" fillId="19" borderId="28" xfId="0" quotePrefix="1" applyFont="1" applyFill="1" applyBorder="1" applyAlignment="1">
      <alignment horizontal="center" vertical="center"/>
    </xf>
    <xf numFmtId="0" fontId="5" fillId="19" borderId="17" xfId="0" quotePrefix="1" applyFont="1" applyFill="1" applyBorder="1" applyAlignment="1">
      <alignment horizontal="center" vertical="center"/>
    </xf>
    <xf numFmtId="0" fontId="5" fillId="19" borderId="21" xfId="0" quotePrefix="1" applyFont="1" applyFill="1" applyBorder="1" applyAlignment="1">
      <alignment horizontal="center" vertical="center"/>
    </xf>
    <xf numFmtId="0" fontId="5" fillId="19" borderId="19" xfId="0" quotePrefix="1" applyFont="1" applyFill="1" applyBorder="1" applyAlignment="1">
      <alignment horizontal="center" vertical="center"/>
    </xf>
    <xf numFmtId="0" fontId="5" fillId="19" borderId="14" xfId="0" quotePrefix="1" applyFont="1" applyFill="1" applyBorder="1" applyAlignment="1">
      <alignment horizontal="center" vertical="center"/>
    </xf>
    <xf numFmtId="0" fontId="0" fillId="19" borderId="19" xfId="0" applyFill="1" applyBorder="1" applyAlignment="1">
      <alignment vertical="center"/>
    </xf>
    <xf numFmtId="0" fontId="5" fillId="18" borderId="0" xfId="0" quotePrefix="1" applyFont="1" applyFill="1" applyAlignment="1">
      <alignment horizontal="left"/>
    </xf>
    <xf numFmtId="0" fontId="10" fillId="18" borderId="0" xfId="0" applyFont="1" applyFill="1" applyBorder="1" applyAlignment="1">
      <alignment horizontal="center" vertical="center"/>
    </xf>
    <xf numFmtId="0" fontId="5" fillId="19" borderId="24" xfId="0" applyFont="1" applyFill="1" applyBorder="1" applyAlignment="1">
      <alignment horizontal="center" vertical="top"/>
    </xf>
    <xf numFmtId="0" fontId="5" fillId="19" borderId="25" xfId="0" applyFont="1" applyFill="1" applyBorder="1" applyAlignment="1">
      <alignment horizontal="center" vertical="top"/>
    </xf>
    <xf numFmtId="0" fontId="5" fillId="19" borderId="20" xfId="0" applyFont="1" applyFill="1" applyBorder="1" applyAlignment="1">
      <alignment vertical="center"/>
    </xf>
    <xf numFmtId="0" fontId="5" fillId="19" borderId="13" xfId="0" applyFont="1" applyFill="1" applyBorder="1" applyAlignment="1">
      <alignment horizontal="centerContinuous" vertical="center"/>
    </xf>
    <xf numFmtId="0" fontId="5" fillId="19" borderId="20" xfId="0" applyFont="1" applyFill="1" applyBorder="1" applyAlignment="1">
      <alignment horizontal="centerContinuous" vertical="center"/>
    </xf>
    <xf numFmtId="0" fontId="5" fillId="19" borderId="21" xfId="0" applyFont="1" applyFill="1" applyBorder="1" applyAlignment="1">
      <alignment horizontal="centerContinuous" vertical="center"/>
    </xf>
    <xf numFmtId="0" fontId="5" fillId="19" borderId="0" xfId="0" applyFont="1" applyFill="1" applyBorder="1" applyAlignment="1">
      <alignment vertical="center"/>
    </xf>
    <xf numFmtId="0" fontId="5" fillId="19" borderId="24" xfId="0" applyFont="1" applyFill="1" applyBorder="1" applyAlignment="1">
      <alignment horizontal="centerContinuous" vertical="center"/>
    </xf>
    <xf numFmtId="0" fontId="5" fillId="19" borderId="26" xfId="0" applyFont="1" applyFill="1" applyBorder="1" applyAlignment="1">
      <alignment horizontal="centerContinuous" vertical="center"/>
    </xf>
    <xf numFmtId="0" fontId="5" fillId="19" borderId="27" xfId="0" quotePrefix="1" applyFont="1" applyFill="1" applyBorder="1" applyAlignment="1">
      <alignment horizontal="center" vertical="center"/>
    </xf>
    <xf numFmtId="0" fontId="5" fillId="19" borderId="18" xfId="0" quotePrefix="1" applyFont="1" applyFill="1" applyBorder="1" applyAlignment="1">
      <alignment horizontal="center" vertical="center"/>
    </xf>
    <xf numFmtId="0" fontId="0" fillId="19" borderId="21" xfId="0" applyFill="1" applyBorder="1" applyAlignment="1">
      <alignment vertical="center"/>
    </xf>
    <xf numFmtId="0" fontId="0" fillId="19" borderId="22" xfId="0" applyFill="1" applyBorder="1" applyAlignment="1">
      <alignment horizontal="centerContinuous" vertical="center"/>
    </xf>
    <xf numFmtId="0" fontId="0" fillId="19" borderId="33" xfId="0" applyFill="1" applyBorder="1" applyAlignment="1">
      <alignment horizontal="centerContinuous" vertical="center"/>
    </xf>
    <xf numFmtId="0" fontId="0" fillId="19" borderId="23" xfId="0" applyFill="1" applyBorder="1" applyAlignment="1">
      <alignment horizontal="centerContinuous" vertical="center"/>
    </xf>
    <xf numFmtId="0" fontId="0" fillId="19" borderId="14" xfId="0" quotePrefix="1" applyFill="1" applyBorder="1" applyAlignment="1">
      <alignment horizontal="center" vertical="top"/>
    </xf>
    <xf numFmtId="0" fontId="0" fillId="19" borderId="15" xfId="0" quotePrefix="1" applyFill="1" applyBorder="1" applyAlignment="1">
      <alignment horizontal="center" vertical="top"/>
    </xf>
    <xf numFmtId="0" fontId="5" fillId="18" borderId="0" xfId="0" applyFont="1" applyFill="1" applyBorder="1" applyAlignment="1">
      <alignment vertical="center"/>
    </xf>
    <xf numFmtId="0" fontId="5" fillId="19" borderId="37" xfId="0" quotePrefix="1" applyFont="1" applyFill="1" applyBorder="1" applyAlignment="1">
      <alignment horizontal="center" vertical="center"/>
    </xf>
    <xf numFmtId="0" fontId="5" fillId="19" borderId="25" xfId="0" applyFont="1" applyFill="1" applyBorder="1" applyAlignment="1">
      <alignment horizontal="centerContinuous" vertical="top"/>
    </xf>
    <xf numFmtId="0" fontId="5" fillId="19" borderId="26" xfId="0" applyFont="1" applyFill="1" applyBorder="1" applyAlignment="1">
      <alignment horizontal="centerContinuous" vertical="top"/>
    </xf>
    <xf numFmtId="0" fontId="5" fillId="19" borderId="24" xfId="0" applyFont="1" applyFill="1" applyBorder="1" applyAlignment="1">
      <alignment horizontal="centerContinuous" vertical="top"/>
    </xf>
    <xf numFmtId="0" fontId="5" fillId="19" borderId="14" xfId="0" quotePrefix="1" applyFont="1" applyFill="1" applyBorder="1" applyAlignment="1">
      <alignment horizontal="center" vertical="top"/>
    </xf>
    <xf numFmtId="0" fontId="5" fillId="19" borderId="19" xfId="0" applyFont="1" applyFill="1" applyBorder="1" applyAlignment="1">
      <alignment horizontal="center" vertical="top"/>
    </xf>
    <xf numFmtId="0" fontId="9" fillId="0" borderId="0" xfId="0" applyFont="1" applyAlignment="1">
      <alignment vertical="center"/>
    </xf>
    <xf numFmtId="0" fontId="5" fillId="19" borderId="17" xfId="0" quotePrefix="1" applyFont="1" applyFill="1" applyBorder="1" applyAlignment="1">
      <alignment horizontal="center" vertical="top"/>
    </xf>
    <xf numFmtId="0" fontId="5" fillId="19" borderId="18" xfId="0" quotePrefix="1" applyFont="1" applyFill="1" applyBorder="1" applyAlignment="1">
      <alignment horizontal="center" vertical="top"/>
    </xf>
    <xf numFmtId="0" fontId="5" fillId="19" borderId="26" xfId="0" applyFont="1" applyFill="1" applyBorder="1" applyAlignment="1">
      <alignment horizontal="center" vertical="top"/>
    </xf>
    <xf numFmtId="0" fontId="0" fillId="0" borderId="20" xfId="0" applyFill="1" applyBorder="1"/>
    <xf numFmtId="167" fontId="5" fillId="0" borderId="14" xfId="0" applyNumberFormat="1" applyFont="1" applyFill="1" applyBorder="1"/>
    <xf numFmtId="165" fontId="0" fillId="0" borderId="15" xfId="0" applyNumberFormat="1" applyFill="1" applyBorder="1"/>
    <xf numFmtId="0" fontId="10" fillId="18" borderId="0" xfId="0" applyFont="1" applyFill="1" applyBorder="1" applyAlignment="1">
      <alignment vertical="center"/>
    </xf>
    <xf numFmtId="0" fontId="9" fillId="18" borderId="0" xfId="0" applyFont="1" applyFill="1" applyBorder="1" applyAlignment="1">
      <alignment vertical="center"/>
    </xf>
    <xf numFmtId="0" fontId="5" fillId="19" borderId="12" xfId="0" quotePrefix="1" applyFont="1" applyFill="1" applyBorder="1" applyAlignment="1">
      <alignment horizontal="center" vertical="center"/>
    </xf>
    <xf numFmtId="0" fontId="5" fillId="19" borderId="37" xfId="0" applyFont="1" applyFill="1" applyBorder="1" applyAlignment="1">
      <alignment horizontal="center" vertical="center"/>
    </xf>
    <xf numFmtId="0" fontId="5" fillId="19" borderId="19" xfId="0" quotePrefix="1" applyFont="1" applyFill="1" applyBorder="1" applyAlignment="1">
      <alignment horizontal="center" vertical="top"/>
    </xf>
    <xf numFmtId="0" fontId="5" fillId="19" borderId="27" xfId="0" applyFont="1" applyFill="1" applyBorder="1" applyAlignment="1">
      <alignment vertical="center"/>
    </xf>
    <xf numFmtId="39" fontId="5" fillId="0" borderId="14" xfId="0" applyNumberFormat="1" applyFont="1" applyFill="1" applyBorder="1" applyAlignment="1">
      <alignment horizontal="right"/>
    </xf>
    <xf numFmtId="167" fontId="5" fillId="18" borderId="17" xfId="0" applyNumberFormat="1" applyFont="1" applyFill="1" applyBorder="1" applyAlignment="1">
      <alignment horizontal="right" indent="1"/>
    </xf>
    <xf numFmtId="0" fontId="0" fillId="18" borderId="0" xfId="0" applyFill="1" applyAlignment="1">
      <alignment vertical="center"/>
    </xf>
    <xf numFmtId="0" fontId="0" fillId="0" borderId="0" xfId="0" applyAlignment="1">
      <alignment vertical="center"/>
    </xf>
    <xf numFmtId="0" fontId="0" fillId="19" borderId="14" xfId="0" applyFill="1" applyBorder="1" applyAlignment="1">
      <alignment horizontal="center" vertical="top"/>
    </xf>
    <xf numFmtId="0" fontId="5" fillId="19" borderId="16" xfId="0" applyFont="1" applyFill="1" applyBorder="1" applyAlignment="1">
      <alignment horizontal="center" vertical="top"/>
    </xf>
    <xf numFmtId="0" fontId="0" fillId="19" borderId="12" xfId="0" applyFill="1" applyBorder="1" applyAlignment="1">
      <alignment vertical="center"/>
    </xf>
    <xf numFmtId="0" fontId="0" fillId="19" borderId="12" xfId="0" quotePrefix="1" applyFill="1" applyBorder="1" applyAlignment="1">
      <alignment horizontal="center" vertical="center"/>
    </xf>
    <xf numFmtId="0" fontId="0" fillId="19" borderId="13" xfId="0" applyFill="1" applyBorder="1" applyAlignment="1">
      <alignment vertical="center"/>
    </xf>
    <xf numFmtId="0" fontId="0" fillId="19" borderId="17" xfId="0" quotePrefix="1" applyFill="1" applyBorder="1" applyAlignment="1">
      <alignment horizontal="center" vertical="center"/>
    </xf>
    <xf numFmtId="0" fontId="0" fillId="19" borderId="17" xfId="0" applyFill="1" applyBorder="1" applyAlignment="1">
      <alignment horizontal="center" vertical="center"/>
    </xf>
    <xf numFmtId="0" fontId="0" fillId="19" borderId="18" xfId="0" quotePrefix="1" applyFill="1" applyBorder="1" applyAlignment="1">
      <alignment horizontal="center" vertical="center"/>
    </xf>
    <xf numFmtId="0" fontId="0" fillId="19" borderId="14" xfId="0" applyFill="1" applyBorder="1" applyAlignment="1">
      <alignment vertical="center"/>
    </xf>
    <xf numFmtId="0" fontId="0" fillId="19" borderId="15" xfId="0" applyFill="1" applyBorder="1" applyAlignment="1">
      <alignment vertical="center"/>
    </xf>
    <xf numFmtId="171" fontId="11" fillId="18" borderId="38" xfId="0" applyNumberFormat="1" applyFont="1" applyFill="1" applyBorder="1" applyAlignment="1">
      <alignment horizontal="right"/>
    </xf>
    <xf numFmtId="171" fontId="11" fillId="18" borderId="38" xfId="0" applyNumberFormat="1" applyFont="1" applyFill="1" applyBorder="1" applyAlignment="1" applyProtection="1">
      <alignment horizontal="right"/>
    </xf>
    <xf numFmtId="171" fontId="5" fillId="18" borderId="38" xfId="0" applyNumberFormat="1" applyFont="1" applyFill="1" applyBorder="1" applyAlignment="1" applyProtection="1">
      <alignment horizontal="right"/>
      <protection locked="0"/>
    </xf>
    <xf numFmtId="0" fontId="5" fillId="21" borderId="0" xfId="0" applyFont="1" applyFill="1" applyBorder="1"/>
    <xf numFmtId="168" fontId="5" fillId="21" borderId="0" xfId="0" applyNumberFormat="1" applyFont="1" applyFill="1" applyBorder="1"/>
    <xf numFmtId="171" fontId="11" fillId="21" borderId="0" xfId="0" applyNumberFormat="1" applyFont="1" applyFill="1" applyBorder="1" applyAlignment="1">
      <alignment horizontal="right"/>
    </xf>
    <xf numFmtId="171" fontId="5" fillId="18" borderId="6" xfId="0" applyNumberFormat="1" applyFont="1" applyFill="1" applyBorder="1" applyAlignment="1" applyProtection="1">
      <alignment horizontal="right"/>
    </xf>
    <xf numFmtId="0" fontId="11" fillId="22" borderId="0" xfId="0" applyFont="1" applyFill="1" applyBorder="1"/>
    <xf numFmtId="171" fontId="11" fillId="22" borderId="38" xfId="0" applyNumberFormat="1" applyFont="1" applyFill="1" applyBorder="1" applyAlignment="1">
      <alignment horizontal="right"/>
    </xf>
    <xf numFmtId="0" fontId="11" fillId="22" borderId="19" xfId="0" applyFont="1" applyFill="1" applyBorder="1"/>
    <xf numFmtId="171" fontId="11" fillId="22" borderId="14" xfId="0" applyNumberFormat="1" applyFont="1" applyFill="1" applyBorder="1" applyAlignment="1">
      <alignment horizontal="right"/>
    </xf>
    <xf numFmtId="171" fontId="11" fillId="22" borderId="14" xfId="0" applyNumberFormat="1" applyFont="1" applyFill="1" applyBorder="1" applyAlignment="1" applyProtection="1">
      <alignment horizontal="right"/>
    </xf>
    <xf numFmtId="171" fontId="11" fillId="22" borderId="15" xfId="0" applyNumberFormat="1" applyFont="1" applyFill="1" applyBorder="1" applyAlignment="1">
      <alignment horizontal="right"/>
    </xf>
    <xf numFmtId="0" fontId="11" fillId="22" borderId="16" xfId="0" applyFont="1" applyFill="1" applyBorder="1"/>
    <xf numFmtId="171" fontId="11" fillId="22" borderId="17" xfId="0" applyNumberFormat="1" applyFont="1" applyFill="1" applyBorder="1" applyAlignment="1">
      <alignment horizontal="right"/>
    </xf>
    <xf numFmtId="171" fontId="11" fillId="22" borderId="17" xfId="0" applyNumberFormat="1" applyFont="1" applyFill="1" applyBorder="1" applyAlignment="1" applyProtection="1">
      <alignment horizontal="right"/>
    </xf>
    <xf numFmtId="171" fontId="11" fillId="22" borderId="18" xfId="0" applyNumberFormat="1" applyFont="1" applyFill="1" applyBorder="1" applyAlignment="1">
      <alignment horizontal="right"/>
    </xf>
    <xf numFmtId="0" fontId="5" fillId="19" borderId="0" xfId="0" applyFont="1" applyFill="1" applyBorder="1" applyAlignment="1">
      <alignment horizontal="centerContinuous" vertical="top"/>
    </xf>
    <xf numFmtId="0" fontId="5" fillId="19" borderId="17" xfId="0" applyFont="1" applyFill="1" applyBorder="1" applyAlignment="1">
      <alignment horizontal="centerContinuous" vertical="top"/>
    </xf>
    <xf numFmtId="171" fontId="11" fillId="22" borderId="17" xfId="0" quotePrefix="1" applyNumberFormat="1" applyFont="1" applyFill="1" applyBorder="1" applyAlignment="1">
      <alignment horizontal="right"/>
    </xf>
    <xf numFmtId="171" fontId="5" fillId="22" borderId="17" xfId="0" quotePrefix="1" applyNumberFormat="1" applyFont="1" applyFill="1" applyBorder="1" applyAlignment="1">
      <alignment horizontal="right"/>
    </xf>
    <xf numFmtId="171" fontId="11" fillId="22" borderId="18" xfId="0" applyNumberFormat="1" applyFont="1" applyFill="1" applyBorder="1" applyAlignment="1" applyProtection="1">
      <alignment horizontal="right"/>
    </xf>
    <xf numFmtId="0" fontId="0" fillId="19" borderId="16" xfId="0" quotePrefix="1" applyFill="1" applyBorder="1" applyAlignment="1">
      <alignment horizontal="center" vertical="center"/>
    </xf>
    <xf numFmtId="0" fontId="0" fillId="19" borderId="12" xfId="0" applyFill="1" applyBorder="1" applyAlignment="1">
      <alignment horizontal="centerContinuous" vertical="center"/>
    </xf>
    <xf numFmtId="0" fontId="0" fillId="19" borderId="13" xfId="0" applyFill="1" applyBorder="1" applyAlignment="1">
      <alignment horizontal="centerContinuous" vertical="center"/>
    </xf>
    <xf numFmtId="0" fontId="0" fillId="19" borderId="14" xfId="0" applyFill="1" applyBorder="1" applyAlignment="1">
      <alignment horizontal="centerContinuous" vertical="top"/>
    </xf>
    <xf numFmtId="0" fontId="0" fillId="19" borderId="15" xfId="0" applyFill="1" applyBorder="1" applyAlignment="1">
      <alignment horizontal="centerContinuous" vertical="top"/>
    </xf>
    <xf numFmtId="0" fontId="0" fillId="18" borderId="16" xfId="0" applyNumberFormat="1" applyFill="1" applyBorder="1" applyAlignment="1">
      <alignment horizontal="left" indent="1"/>
    </xf>
    <xf numFmtId="0" fontId="0" fillId="18" borderId="16" xfId="0" applyFill="1" applyBorder="1" applyAlignment="1">
      <alignment horizontal="left" indent="1"/>
    </xf>
    <xf numFmtId="0" fontId="0" fillId="0" borderId="16" xfId="0" applyFill="1" applyBorder="1" applyAlignment="1">
      <alignment horizontal="left" indent="1"/>
    </xf>
    <xf numFmtId="0" fontId="0" fillId="0" borderId="19" xfId="0" applyFill="1" applyBorder="1" applyAlignment="1">
      <alignment horizontal="left" indent="1"/>
    </xf>
    <xf numFmtId="165" fontId="0" fillId="18" borderId="17" xfId="0" applyNumberFormat="1" applyFill="1" applyBorder="1" applyAlignment="1">
      <alignment horizontal="right" indent="1"/>
    </xf>
    <xf numFmtId="165" fontId="0" fillId="18" borderId="18" xfId="0" applyNumberFormat="1" applyFill="1" applyBorder="1" applyAlignment="1">
      <alignment horizontal="right" indent="1"/>
    </xf>
    <xf numFmtId="165" fontId="0" fillId="0" borderId="18" xfId="0" applyNumberFormat="1" applyFill="1" applyBorder="1" applyAlignment="1">
      <alignment horizontal="right" indent="1"/>
    </xf>
    <xf numFmtId="165" fontId="0" fillId="0" borderId="17" xfId="0" applyNumberFormat="1" applyFill="1" applyBorder="1" applyAlignment="1">
      <alignment horizontal="right" indent="1"/>
    </xf>
    <xf numFmtId="165" fontId="0" fillId="0" borderId="14" xfId="0" applyNumberFormat="1" applyFill="1" applyBorder="1" applyAlignment="1">
      <alignment horizontal="right" indent="1"/>
    </xf>
    <xf numFmtId="0" fontId="5" fillId="19" borderId="28" xfId="0" applyFont="1" applyFill="1" applyBorder="1" applyAlignment="1">
      <alignment vertical="center"/>
    </xf>
    <xf numFmtId="0" fontId="5" fillId="19" borderId="11" xfId="0" applyFont="1" applyFill="1" applyBorder="1" applyAlignment="1">
      <alignment vertical="center"/>
    </xf>
    <xf numFmtId="0" fontId="5" fillId="19" borderId="12" xfId="0" applyFont="1" applyFill="1" applyBorder="1" applyAlignment="1">
      <alignment horizontal="centerContinuous" vertical="center"/>
    </xf>
    <xf numFmtId="0" fontId="5" fillId="19" borderId="43" xfId="0" applyFont="1" applyFill="1" applyBorder="1" applyAlignment="1">
      <alignment horizontal="centerContinuous" vertical="center"/>
    </xf>
    <xf numFmtId="0" fontId="5" fillId="19" borderId="39" xfId="0" applyFont="1" applyFill="1" applyBorder="1" applyAlignment="1">
      <alignment horizontal="centerContinuous" vertical="center"/>
    </xf>
    <xf numFmtId="171" fontId="5" fillId="18" borderId="17" xfId="37" applyNumberFormat="1" applyFont="1" applyFill="1" applyBorder="1" applyAlignment="1">
      <alignment horizontal="right"/>
    </xf>
    <xf numFmtId="171" fontId="5" fillId="18" borderId="18" xfId="37" applyNumberFormat="1" applyFont="1" applyFill="1" applyBorder="1" applyAlignment="1">
      <alignment horizontal="right"/>
    </xf>
    <xf numFmtId="171" fontId="11" fillId="18" borderId="17" xfId="37" applyNumberFormat="1" applyFont="1" applyFill="1" applyBorder="1" applyAlignment="1">
      <alignment horizontal="right"/>
    </xf>
    <xf numFmtId="171" fontId="11" fillId="18" borderId="18" xfId="37" applyNumberFormat="1" applyFont="1" applyFill="1" applyBorder="1" applyAlignment="1">
      <alignment horizontal="right"/>
    </xf>
    <xf numFmtId="171" fontId="5" fillId="18" borderId="17" xfId="37" applyNumberFormat="1" applyFont="1" applyFill="1" applyBorder="1" applyAlignment="1" applyProtection="1">
      <alignment horizontal="right"/>
    </xf>
    <xf numFmtId="171" fontId="5" fillId="18" borderId="17" xfId="37" quotePrefix="1" applyNumberFormat="1" applyFont="1" applyFill="1" applyBorder="1" applyAlignment="1">
      <alignment horizontal="right"/>
    </xf>
    <xf numFmtId="171" fontId="11" fillId="22" borderId="14" xfId="37" applyNumberFormat="1" applyFont="1" applyFill="1" applyBorder="1" applyAlignment="1">
      <alignment horizontal="right"/>
    </xf>
    <xf numFmtId="171" fontId="11" fillId="22" borderId="15" xfId="37" applyNumberFormat="1" applyFont="1" applyFill="1" applyBorder="1" applyAlignment="1">
      <alignment horizontal="right"/>
    </xf>
    <xf numFmtId="171" fontId="5" fillId="18" borderId="12" xfId="37" applyNumberFormat="1" applyFont="1" applyFill="1" applyBorder="1" applyAlignment="1">
      <alignment horizontal="right"/>
    </xf>
    <xf numFmtId="171" fontId="5" fillId="18" borderId="13" xfId="37" applyNumberFormat="1" applyFont="1" applyFill="1" applyBorder="1" applyAlignment="1">
      <alignment horizontal="right"/>
    </xf>
    <xf numFmtId="0" fontId="0" fillId="19" borderId="15" xfId="0" quotePrefix="1" applyFill="1" applyBorder="1" applyAlignment="1">
      <alignment horizontal="center" vertical="center"/>
    </xf>
    <xf numFmtId="171" fontId="5" fillId="22" borderId="17" xfId="0" applyNumberFormat="1" applyFont="1" applyFill="1" applyBorder="1" applyAlignment="1">
      <alignment horizontal="right"/>
    </xf>
    <xf numFmtId="0" fontId="11" fillId="22" borderId="21" xfId="0" applyFont="1" applyFill="1" applyBorder="1"/>
    <xf numFmtId="171" fontId="11" fillId="22" borderId="12" xfId="0" applyNumberFormat="1" applyFont="1" applyFill="1" applyBorder="1" applyAlignment="1">
      <alignment horizontal="right"/>
    </xf>
    <xf numFmtId="171" fontId="11" fillId="22" borderId="12" xfId="0" applyNumberFormat="1" applyFont="1" applyFill="1" applyBorder="1" applyAlignment="1" applyProtection="1">
      <alignment horizontal="right"/>
    </xf>
    <xf numFmtId="171" fontId="11" fillId="22" borderId="13" xfId="0" applyNumberFormat="1" applyFont="1" applyFill="1" applyBorder="1" applyAlignment="1">
      <alignment horizontal="right"/>
    </xf>
    <xf numFmtId="0" fontId="10" fillId="18" borderId="11" xfId="0" applyFont="1" applyFill="1" applyBorder="1" applyAlignment="1">
      <alignment vertical="center"/>
    </xf>
    <xf numFmtId="0" fontId="9" fillId="18" borderId="11" xfId="0" applyFont="1" applyFill="1" applyBorder="1" applyAlignment="1">
      <alignment vertical="center"/>
    </xf>
    <xf numFmtId="0" fontId="9" fillId="18" borderId="0" xfId="0" applyFont="1" applyFill="1" applyAlignment="1">
      <alignment vertical="center"/>
    </xf>
    <xf numFmtId="0" fontId="1" fillId="18" borderId="11" xfId="0" applyFont="1" applyFill="1" applyBorder="1" applyAlignment="1">
      <alignment horizontal="centerContinuous" vertical="center"/>
    </xf>
    <xf numFmtId="0" fontId="0" fillId="18" borderId="11" xfId="0" applyFill="1" applyBorder="1" applyAlignment="1">
      <alignment horizontal="centerContinuous" vertical="center"/>
    </xf>
    <xf numFmtId="0" fontId="11" fillId="18" borderId="11" xfId="0" applyFont="1" applyFill="1" applyBorder="1" applyAlignment="1">
      <alignment vertical="center"/>
    </xf>
    <xf numFmtId="0" fontId="11" fillId="18" borderId="16" xfId="0" applyFont="1" applyFill="1" applyBorder="1" applyAlignment="1">
      <alignment vertical="center"/>
    </xf>
    <xf numFmtId="37" fontId="5" fillId="18" borderId="17" xfId="0" applyNumberFormat="1" applyFont="1" applyFill="1" applyBorder="1" applyAlignment="1">
      <alignment horizontal="right" vertical="center"/>
    </xf>
    <xf numFmtId="0" fontId="0" fillId="19" borderId="17" xfId="0" quotePrefix="1" applyFill="1" applyBorder="1" applyAlignment="1">
      <alignment horizontal="center" vertical="top"/>
    </xf>
    <xf numFmtId="0" fontId="0" fillId="19" borderId="18" xfId="0" quotePrefix="1" applyFill="1" applyBorder="1" applyAlignment="1">
      <alignment horizontal="center" vertical="top"/>
    </xf>
    <xf numFmtId="0" fontId="11" fillId="22" borderId="11" xfId="0" applyFont="1" applyFill="1" applyBorder="1"/>
    <xf numFmtId="0" fontId="5" fillId="22" borderId="16" xfId="0" applyFont="1" applyFill="1" applyBorder="1"/>
    <xf numFmtId="171" fontId="5" fillId="22" borderId="18" xfId="0" applyNumberFormat="1" applyFont="1" applyFill="1" applyBorder="1" applyAlignment="1">
      <alignment horizontal="right"/>
    </xf>
    <xf numFmtId="0" fontId="5" fillId="19" borderId="18" xfId="0" applyFont="1" applyFill="1" applyBorder="1" applyAlignment="1">
      <alignment horizontal="centerContinuous" vertical="top"/>
    </xf>
    <xf numFmtId="0" fontId="5" fillId="19" borderId="16" xfId="0" applyFont="1" applyFill="1" applyBorder="1" applyAlignment="1">
      <alignment horizontal="centerContinuous" vertical="top"/>
    </xf>
    <xf numFmtId="0" fontId="5" fillId="19" borderId="68" xfId="0" applyFont="1" applyFill="1" applyBorder="1" applyAlignment="1">
      <alignment horizontal="centerContinuous" vertical="top"/>
    </xf>
    <xf numFmtId="0" fontId="5" fillId="19" borderId="69" xfId="0" applyFont="1" applyFill="1" applyBorder="1" applyAlignment="1">
      <alignment horizontal="centerContinuous" vertical="center"/>
    </xf>
    <xf numFmtId="0" fontId="5" fillId="19" borderId="70" xfId="0" applyFont="1" applyFill="1" applyBorder="1" applyAlignment="1">
      <alignment horizontal="centerContinuous" vertical="center"/>
    </xf>
    <xf numFmtId="0" fontId="5" fillId="19" borderId="71" xfId="0" applyFont="1" applyFill="1" applyBorder="1" applyAlignment="1">
      <alignment horizontal="centerContinuous" vertical="top"/>
    </xf>
    <xf numFmtId="0" fontId="5" fillId="19" borderId="72" xfId="0" quotePrefix="1" applyFont="1" applyFill="1" applyBorder="1" applyAlignment="1">
      <alignment horizontal="center" vertical="center"/>
    </xf>
    <xf numFmtId="0" fontId="0" fillId="19" borderId="73" xfId="0" quotePrefix="1" applyFill="1" applyBorder="1" applyAlignment="1">
      <alignment horizontal="center" vertical="center"/>
    </xf>
    <xf numFmtId="0" fontId="5" fillId="19" borderId="74" xfId="0" quotePrefix="1" applyFont="1" applyFill="1" applyBorder="1" applyAlignment="1">
      <alignment horizontal="center" vertical="center"/>
    </xf>
    <xf numFmtId="0" fontId="5" fillId="19" borderId="75" xfId="0" quotePrefix="1" applyFont="1" applyFill="1" applyBorder="1" applyAlignment="1">
      <alignment horizontal="center" vertical="center"/>
    </xf>
    <xf numFmtId="168" fontId="5" fillId="18" borderId="76" xfId="0" applyNumberFormat="1" applyFont="1" applyFill="1" applyBorder="1"/>
    <xf numFmtId="168" fontId="5" fillId="18" borderId="77" xfId="0" applyNumberFormat="1" applyFont="1" applyFill="1" applyBorder="1"/>
    <xf numFmtId="171" fontId="5" fillId="18" borderId="78" xfId="0" applyNumberFormat="1" applyFont="1" applyFill="1" applyBorder="1" applyAlignment="1">
      <alignment horizontal="right"/>
    </xf>
    <xf numFmtId="171" fontId="5" fillId="18" borderId="79" xfId="0" applyNumberFormat="1" applyFont="1" applyFill="1" applyBorder="1" applyAlignment="1">
      <alignment horizontal="right"/>
    </xf>
    <xf numFmtId="171" fontId="5" fillId="18" borderId="78" xfId="0" applyNumberFormat="1" applyFont="1" applyFill="1" applyBorder="1" applyAlignment="1" applyProtection="1">
      <alignment horizontal="right"/>
    </xf>
    <xf numFmtId="171" fontId="5" fillId="18" borderId="78" xfId="0" quotePrefix="1" applyNumberFormat="1" applyFont="1" applyFill="1" applyBorder="1" applyAlignment="1">
      <alignment horizontal="right"/>
    </xf>
    <xf numFmtId="171" fontId="11" fillId="22" borderId="80" xfId="0" applyNumberFormat="1" applyFont="1" applyFill="1" applyBorder="1" applyAlignment="1">
      <alignment horizontal="right"/>
    </xf>
    <xf numFmtId="171" fontId="11" fillId="22" borderId="81" xfId="0" applyNumberFormat="1" applyFont="1" applyFill="1" applyBorder="1" applyAlignment="1">
      <alignment horizontal="right"/>
    </xf>
    <xf numFmtId="171" fontId="11" fillId="18" borderId="78" xfId="0" applyNumberFormat="1" applyFont="1" applyFill="1" applyBorder="1" applyAlignment="1">
      <alignment horizontal="right"/>
    </xf>
    <xf numFmtId="171" fontId="5" fillId="18" borderId="76" xfId="0" applyNumberFormat="1" applyFont="1" applyFill="1" applyBorder="1" applyAlignment="1">
      <alignment horizontal="right"/>
    </xf>
    <xf numFmtId="171" fontId="5" fillId="18" borderId="76" xfId="0" applyNumberFormat="1" applyFont="1" applyFill="1" applyBorder="1" applyAlignment="1" applyProtection="1">
      <alignment horizontal="right"/>
    </xf>
    <xf numFmtId="171" fontId="11" fillId="19" borderId="78" xfId="0" applyNumberFormat="1" applyFont="1" applyFill="1" applyBorder="1" applyAlignment="1">
      <alignment horizontal="right"/>
    </xf>
    <xf numFmtId="171" fontId="11" fillId="19" borderId="78" xfId="0" applyNumberFormat="1" applyFont="1" applyFill="1" applyBorder="1" applyAlignment="1" applyProtection="1">
      <alignment horizontal="right"/>
    </xf>
    <xf numFmtId="171" fontId="11" fillId="18" borderId="78" xfId="0" applyNumberFormat="1" applyFont="1" applyFill="1" applyBorder="1" applyAlignment="1" applyProtection="1">
      <alignment horizontal="right"/>
    </xf>
    <xf numFmtId="171" fontId="11" fillId="19" borderId="82" xfId="0" applyNumberFormat="1" applyFont="1" applyFill="1" applyBorder="1" applyAlignment="1">
      <alignment horizontal="right"/>
    </xf>
    <xf numFmtId="171" fontId="11" fillId="19" borderId="82" xfId="0" applyNumberFormat="1" applyFont="1" applyFill="1" applyBorder="1" applyAlignment="1" applyProtection="1">
      <alignment horizontal="right"/>
    </xf>
    <xf numFmtId="171" fontId="11" fillId="19" borderId="76" xfId="0" applyNumberFormat="1" applyFont="1" applyFill="1" applyBorder="1" applyAlignment="1">
      <alignment horizontal="right"/>
    </xf>
    <xf numFmtId="171" fontId="11" fillId="19" borderId="76" xfId="0" applyNumberFormat="1" applyFont="1" applyFill="1" applyBorder="1" applyAlignment="1" applyProtection="1">
      <alignment horizontal="right"/>
    </xf>
    <xf numFmtId="171" fontId="5" fillId="18" borderId="77" xfId="0" applyNumberFormat="1" applyFont="1" applyFill="1" applyBorder="1" applyAlignment="1">
      <alignment horizontal="right"/>
    </xf>
    <xf numFmtId="171" fontId="11" fillId="19" borderId="79" xfId="0" applyNumberFormat="1" applyFont="1" applyFill="1" applyBorder="1" applyAlignment="1">
      <alignment horizontal="right"/>
    </xf>
    <xf numFmtId="171" fontId="11" fillId="18" borderId="79" xfId="0" applyNumberFormat="1" applyFont="1" applyFill="1" applyBorder="1" applyAlignment="1">
      <alignment horizontal="right"/>
    </xf>
    <xf numFmtId="166" fontId="5" fillId="18" borderId="78" xfId="0" applyNumberFormat="1" applyFont="1" applyFill="1" applyBorder="1"/>
    <xf numFmtId="166" fontId="5" fillId="18" borderId="79" xfId="0" applyNumberFormat="1" applyFont="1" applyFill="1" applyBorder="1"/>
    <xf numFmtId="166" fontId="0" fillId="18" borderId="78" xfId="0" applyNumberFormat="1" applyFill="1" applyBorder="1"/>
    <xf numFmtId="166" fontId="0" fillId="18" borderId="79" xfId="0" applyNumberFormat="1" applyFill="1" applyBorder="1"/>
    <xf numFmtId="167" fontId="0" fillId="18" borderId="78" xfId="0" applyNumberFormat="1" applyFill="1" applyBorder="1"/>
    <xf numFmtId="167" fontId="0" fillId="0" borderId="78" xfId="0" applyNumberFormat="1" applyFill="1" applyBorder="1"/>
    <xf numFmtId="168" fontId="5" fillId="18" borderId="76" xfId="0" applyNumberFormat="1" applyFont="1" applyFill="1" applyBorder="1" applyAlignment="1">
      <alignment horizontal="right"/>
    </xf>
    <xf numFmtId="168" fontId="5" fillId="18" borderId="77" xfId="0" applyNumberFormat="1" applyFont="1" applyFill="1" applyBorder="1" applyAlignment="1">
      <alignment horizontal="right"/>
    </xf>
    <xf numFmtId="0" fontId="5" fillId="19" borderId="76" xfId="0" applyFont="1" applyFill="1" applyBorder="1" applyAlignment="1">
      <alignment horizontal="centerContinuous" vertical="center"/>
    </xf>
    <xf numFmtId="0" fontId="5" fillId="19" borderId="83" xfId="0" quotePrefix="1" applyFont="1" applyFill="1" applyBorder="1" applyAlignment="1">
      <alignment horizontal="center" vertical="center"/>
    </xf>
    <xf numFmtId="0" fontId="5" fillId="19" borderId="84" xfId="0" applyFont="1" applyFill="1" applyBorder="1" applyAlignment="1">
      <alignment horizontal="centerContinuous" vertical="center"/>
    </xf>
    <xf numFmtId="0" fontId="5" fillId="19" borderId="85" xfId="0" applyFont="1" applyFill="1" applyBorder="1" applyAlignment="1">
      <alignment horizontal="centerContinuous" vertical="center"/>
    </xf>
    <xf numFmtId="0" fontId="5" fillId="19" borderId="80" xfId="0" applyFont="1" applyFill="1" applyBorder="1" applyAlignment="1">
      <alignment horizontal="center" vertical="center"/>
    </xf>
    <xf numFmtId="0" fontId="5" fillId="19" borderId="80" xfId="0" quotePrefix="1" applyFont="1" applyFill="1" applyBorder="1" applyAlignment="1">
      <alignment horizontal="center" vertical="center"/>
    </xf>
    <xf numFmtId="0" fontId="5" fillId="19" borderId="81" xfId="0" applyFont="1" applyFill="1" applyBorder="1" applyAlignment="1">
      <alignment horizontal="center" vertical="center"/>
    </xf>
    <xf numFmtId="0" fontId="5" fillId="19" borderId="41" xfId="0" applyFont="1" applyFill="1" applyBorder="1" applyAlignment="1">
      <alignment horizontal="centerContinuous" vertical="center"/>
    </xf>
    <xf numFmtId="0" fontId="5" fillId="19" borderId="86" xfId="0" applyFont="1" applyFill="1" applyBorder="1" applyAlignment="1">
      <alignment horizontal="center" vertical="center"/>
    </xf>
    <xf numFmtId="0" fontId="5" fillId="19" borderId="86" xfId="0" applyFont="1" applyFill="1" applyBorder="1" applyAlignment="1">
      <alignment vertical="center"/>
    </xf>
    <xf numFmtId="171" fontId="5" fillId="22" borderId="78" xfId="0" applyNumberFormat="1" applyFont="1" applyFill="1" applyBorder="1" applyAlignment="1">
      <alignment horizontal="right"/>
    </xf>
    <xf numFmtId="171" fontId="5" fillId="22" borderId="78" xfId="0" applyNumberFormat="1" applyFont="1" applyFill="1" applyBorder="1" applyAlignment="1" applyProtection="1">
      <alignment horizontal="right"/>
    </xf>
    <xf numFmtId="171" fontId="5" fillId="22" borderId="79" xfId="0" applyNumberFormat="1" applyFont="1" applyFill="1" applyBorder="1" applyAlignment="1">
      <alignment horizontal="right"/>
    </xf>
    <xf numFmtId="0" fontId="5" fillId="19" borderId="81" xfId="0" applyFont="1" applyFill="1" applyBorder="1" applyAlignment="1">
      <alignment horizontal="center" vertical="top" wrapText="1"/>
    </xf>
    <xf numFmtId="0" fontId="11" fillId="19" borderId="87" xfId="0" applyFont="1" applyFill="1" applyBorder="1"/>
    <xf numFmtId="171" fontId="11" fillId="19" borderId="86" xfId="0" applyNumberFormat="1" applyFont="1" applyFill="1" applyBorder="1" applyAlignment="1">
      <alignment horizontal="right"/>
    </xf>
    <xf numFmtId="171" fontId="11" fillId="19" borderId="86" xfId="0" applyNumberFormat="1" applyFont="1" applyFill="1" applyBorder="1" applyAlignment="1" applyProtection="1">
      <alignment horizontal="right"/>
    </xf>
    <xf numFmtId="171" fontId="11" fillId="19" borderId="88" xfId="0" applyNumberFormat="1" applyFont="1" applyFill="1" applyBorder="1" applyAlignment="1">
      <alignment horizontal="right"/>
    </xf>
    <xf numFmtId="0" fontId="5" fillId="19" borderId="89" xfId="0" applyFont="1" applyFill="1" applyBorder="1" applyAlignment="1">
      <alignment horizontal="centerContinuous" vertical="center"/>
    </xf>
    <xf numFmtId="0" fontId="5" fillId="19" borderId="90" xfId="0" applyFont="1" applyFill="1" applyBorder="1" applyAlignment="1">
      <alignment horizontal="center" vertical="center"/>
    </xf>
    <xf numFmtId="0" fontId="5" fillId="19" borderId="91" xfId="0" quotePrefix="1" applyFont="1" applyFill="1" applyBorder="1" applyAlignment="1">
      <alignment horizontal="center" vertical="center"/>
    </xf>
    <xf numFmtId="0" fontId="5" fillId="19" borderId="75" xfId="0" applyFont="1" applyFill="1" applyBorder="1" applyAlignment="1">
      <alignment horizontal="centerContinuous" vertical="top"/>
    </xf>
    <xf numFmtId="0" fontId="0" fillId="19" borderId="92" xfId="0" applyFill="1" applyBorder="1" applyAlignment="1">
      <alignment vertical="center"/>
    </xf>
    <xf numFmtId="165" fontId="0" fillId="18" borderId="79" xfId="0" applyNumberFormat="1" applyFill="1" applyBorder="1"/>
    <xf numFmtId="165" fontId="0" fillId="0" borderId="79" xfId="0" applyNumberFormat="1" applyFill="1" applyBorder="1"/>
    <xf numFmtId="0" fontId="0" fillId="19" borderId="82" xfId="0" applyFill="1" applyBorder="1"/>
    <xf numFmtId="0" fontId="0" fillId="19" borderId="73" xfId="0" applyFill="1" applyBorder="1"/>
    <xf numFmtId="0" fontId="5" fillId="19" borderId="19" xfId="0" applyFont="1" applyFill="1" applyBorder="1" applyAlignment="1">
      <alignment horizontal="center" vertical="center"/>
    </xf>
    <xf numFmtId="0" fontId="0" fillId="19" borderId="17" xfId="0" applyFill="1" applyBorder="1" applyAlignment="1">
      <alignment horizontal="center" vertical="top"/>
    </xf>
    <xf numFmtId="0" fontId="0" fillId="19" borderId="82" xfId="0" quotePrefix="1" applyFill="1" applyBorder="1" applyAlignment="1">
      <alignment horizontal="center" vertical="center"/>
    </xf>
    <xf numFmtId="166" fontId="0" fillId="0" borderId="80" xfId="0" applyNumberFormat="1" applyFill="1" applyBorder="1"/>
    <xf numFmtId="0" fontId="0" fillId="19" borderId="93" xfId="0" quotePrefix="1" applyFill="1" applyBorder="1" applyAlignment="1">
      <alignment horizontal="center" vertical="center"/>
    </xf>
    <xf numFmtId="0" fontId="0" fillId="19" borderId="75" xfId="0" quotePrefix="1" applyFill="1" applyBorder="1" applyAlignment="1">
      <alignment horizontal="center" vertical="center"/>
    </xf>
    <xf numFmtId="0" fontId="0" fillId="19" borderId="78" xfId="0" quotePrefix="1" applyFill="1" applyBorder="1" applyAlignment="1">
      <alignment horizontal="center" vertical="center"/>
    </xf>
    <xf numFmtId="0" fontId="0" fillId="19" borderId="79" xfId="0" quotePrefix="1" applyFill="1" applyBorder="1" applyAlignment="1">
      <alignment horizontal="center" vertical="center"/>
    </xf>
    <xf numFmtId="166" fontId="0" fillId="18" borderId="12" xfId="0" applyNumberFormat="1" applyFill="1" applyBorder="1"/>
    <xf numFmtId="166" fontId="0" fillId="18" borderId="13" xfId="0" applyNumberFormat="1" applyFill="1" applyBorder="1"/>
    <xf numFmtId="166" fontId="0" fillId="18" borderId="94" xfId="0" applyNumberFormat="1" applyFill="1" applyBorder="1"/>
    <xf numFmtId="166" fontId="0" fillId="18" borderId="95" xfId="0" applyNumberFormat="1" applyFill="1" applyBorder="1"/>
    <xf numFmtId="166" fontId="0" fillId="18" borderId="82" xfId="0" applyNumberFormat="1" applyFill="1" applyBorder="1"/>
    <xf numFmtId="166" fontId="0" fillId="18" borderId="73" xfId="0" applyNumberFormat="1" applyFill="1" applyBorder="1"/>
    <xf numFmtId="0" fontId="5" fillId="19" borderId="16" xfId="0" applyFont="1" applyFill="1" applyBorder="1" applyAlignment="1">
      <alignment horizontal="centerContinuous" vertical="center"/>
    </xf>
    <xf numFmtId="0" fontId="5" fillId="19" borderId="68" xfId="0" applyFont="1" applyFill="1" applyBorder="1" applyAlignment="1">
      <alignment horizontal="centerContinuous" vertical="center"/>
    </xf>
    <xf numFmtId="0" fontId="5" fillId="19" borderId="86" xfId="0" quotePrefix="1" applyFont="1" applyFill="1" applyBorder="1" applyAlignment="1">
      <alignment horizontal="center" vertical="center"/>
    </xf>
    <xf numFmtId="0" fontId="5" fillId="19" borderId="74" xfId="0" applyFont="1" applyFill="1" applyBorder="1" applyAlignment="1">
      <alignment horizontal="center" vertical="center"/>
    </xf>
    <xf numFmtId="0" fontId="5" fillId="19" borderId="96" xfId="0" quotePrefix="1" applyFont="1" applyFill="1" applyBorder="1" applyAlignment="1">
      <alignment horizontal="center" vertical="center"/>
    </xf>
    <xf numFmtId="0" fontId="5" fillId="19" borderId="96" xfId="0" applyFont="1" applyFill="1" applyBorder="1" applyAlignment="1">
      <alignment horizontal="center" vertical="center"/>
    </xf>
    <xf numFmtId="171" fontId="5" fillId="18" borderId="79" xfId="0" applyNumberFormat="1" applyFont="1" applyFill="1" applyBorder="1" applyAlignment="1" applyProtection="1">
      <alignment horizontal="right"/>
    </xf>
    <xf numFmtId="171" fontId="11" fillId="19" borderId="77" xfId="0" applyNumberFormat="1" applyFont="1" applyFill="1" applyBorder="1" applyAlignment="1" applyProtection="1">
      <alignment horizontal="right"/>
    </xf>
    <xf numFmtId="0" fontId="5" fillId="21" borderId="16" xfId="0" applyFont="1" applyFill="1" applyBorder="1"/>
    <xf numFmtId="171" fontId="5" fillId="21" borderId="17" xfId="0" applyNumberFormat="1" applyFont="1" applyFill="1" applyBorder="1" applyAlignment="1" applyProtection="1">
      <alignment horizontal="right"/>
    </xf>
    <xf numFmtId="171" fontId="5" fillId="21" borderId="18" xfId="0" applyNumberFormat="1" applyFont="1" applyFill="1" applyBorder="1" applyAlignment="1" applyProtection="1">
      <alignment horizontal="right"/>
    </xf>
    <xf numFmtId="171" fontId="5" fillId="21" borderId="78" xfId="0" applyNumberFormat="1" applyFont="1" applyFill="1" applyBorder="1" applyAlignment="1">
      <alignment horizontal="right"/>
    </xf>
    <xf numFmtId="171" fontId="5" fillId="21" borderId="78" xfId="0" applyNumberFormat="1" applyFont="1" applyFill="1" applyBorder="1" applyAlignment="1" applyProtection="1">
      <alignment horizontal="right"/>
    </xf>
    <xf numFmtId="171" fontId="5" fillId="21" borderId="79" xfId="0" applyNumberFormat="1" applyFont="1" applyFill="1" applyBorder="1" applyAlignment="1" applyProtection="1">
      <alignment horizontal="right"/>
    </xf>
    <xf numFmtId="171" fontId="5" fillId="18" borderId="77" xfId="0" applyNumberFormat="1" applyFont="1" applyFill="1" applyBorder="1" applyAlignment="1" applyProtection="1">
      <alignment horizontal="right"/>
    </xf>
    <xf numFmtId="171" fontId="11" fillId="19" borderId="73" xfId="0" applyNumberFormat="1" applyFont="1" applyFill="1" applyBorder="1" applyAlignment="1">
      <alignment horizontal="right"/>
    </xf>
    <xf numFmtId="37" fontId="0" fillId="18" borderId="17" xfId="0" applyNumberFormat="1" applyFill="1" applyBorder="1" applyAlignment="1">
      <alignment horizontal="right" vertical="center" indent="1"/>
    </xf>
    <xf numFmtId="178" fontId="2" fillId="18" borderId="17" xfId="0" applyNumberFormat="1" applyFont="1" applyFill="1" applyBorder="1" applyAlignment="1">
      <alignment horizontal="right"/>
    </xf>
    <xf numFmtId="0" fontId="2" fillId="18" borderId="16" xfId="0" applyFont="1" applyFill="1" applyBorder="1"/>
    <xf numFmtId="0" fontId="0" fillId="19" borderId="20" xfId="0" applyFill="1" applyBorder="1" applyAlignment="1">
      <alignment horizontal="centerContinuous" vertical="center"/>
    </xf>
    <xf numFmtId="0" fontId="0" fillId="19" borderId="24" xfId="0" applyFill="1" applyBorder="1" applyAlignment="1">
      <alignment horizontal="centerContinuous" vertical="center"/>
    </xf>
    <xf numFmtId="0" fontId="0" fillId="19" borderId="26" xfId="0" applyFill="1" applyBorder="1" applyAlignment="1">
      <alignment horizontal="centerContinuous" vertical="center"/>
    </xf>
    <xf numFmtId="178" fontId="2" fillId="18" borderId="12" xfId="0" applyNumberFormat="1" applyFont="1" applyFill="1" applyBorder="1" applyAlignment="1">
      <alignment horizontal="right"/>
    </xf>
    <xf numFmtId="178" fontId="2" fillId="18" borderId="12" xfId="0" quotePrefix="1" applyNumberFormat="1" applyFont="1" applyFill="1" applyBorder="1" applyAlignment="1">
      <alignment horizontal="right"/>
    </xf>
    <xf numFmtId="178" fontId="2" fillId="18" borderId="12" xfId="0" applyNumberFormat="1" applyFont="1" applyFill="1" applyBorder="1" applyAlignment="1" applyProtection="1">
      <alignment horizontal="right"/>
    </xf>
    <xf numFmtId="178" fontId="2" fillId="18" borderId="13" xfId="0" applyNumberFormat="1" applyFont="1" applyFill="1" applyBorder="1" applyAlignment="1">
      <alignment horizontal="right"/>
    </xf>
    <xf numFmtId="178" fontId="11" fillId="22" borderId="17" xfId="0" applyNumberFormat="1" applyFont="1" applyFill="1" applyBorder="1" applyAlignment="1">
      <alignment horizontal="right"/>
    </xf>
    <xf numFmtId="178" fontId="11" fillId="22" borderId="17" xfId="0" quotePrefix="1" applyNumberFormat="1" applyFont="1" applyFill="1" applyBorder="1" applyAlignment="1">
      <alignment horizontal="right"/>
    </xf>
    <xf numFmtId="178" fontId="11" fillId="22" borderId="17" xfId="0" applyNumberFormat="1" applyFont="1" applyFill="1" applyBorder="1" applyAlignment="1" applyProtection="1">
      <alignment horizontal="right"/>
    </xf>
    <xf numFmtId="178" fontId="11" fillId="22" borderId="18" xfId="0" applyNumberFormat="1" applyFont="1" applyFill="1" applyBorder="1" applyAlignment="1">
      <alignment horizontal="right"/>
    </xf>
    <xf numFmtId="178" fontId="2" fillId="18" borderId="17" xfId="0" applyNumberFormat="1" applyFont="1" applyFill="1" applyBorder="1" applyAlignment="1" applyProtection="1">
      <alignment horizontal="right"/>
    </xf>
    <xf numFmtId="178" fontId="2" fillId="18" borderId="18" xfId="0" applyNumberFormat="1" applyFont="1" applyFill="1" applyBorder="1" applyAlignment="1">
      <alignment horizontal="right"/>
    </xf>
    <xf numFmtId="178" fontId="2" fillId="18" borderId="17" xfId="0" quotePrefix="1" applyNumberFormat="1" applyFont="1" applyFill="1" applyBorder="1" applyAlignment="1">
      <alignment horizontal="right"/>
    </xf>
    <xf numFmtId="178" fontId="11" fillId="22" borderId="14" xfId="0" applyNumberFormat="1" applyFont="1" applyFill="1" applyBorder="1" applyAlignment="1">
      <alignment horizontal="right"/>
    </xf>
    <xf numFmtId="178" fontId="11" fillId="22" borderId="14" xfId="0" quotePrefix="1" applyNumberFormat="1" applyFont="1" applyFill="1" applyBorder="1" applyAlignment="1">
      <alignment horizontal="right"/>
    </xf>
    <xf numFmtId="178" fontId="11" fillId="22" borderId="14" xfId="0" applyNumberFormat="1" applyFont="1" applyFill="1" applyBorder="1" applyAlignment="1" applyProtection="1">
      <alignment horizontal="right"/>
    </xf>
    <xf numFmtId="178" fontId="11" fillId="22" borderId="15" xfId="0" applyNumberFormat="1" applyFont="1" applyFill="1" applyBorder="1" applyAlignment="1">
      <alignment horizontal="right"/>
    </xf>
    <xf numFmtId="0" fontId="5" fillId="19" borderId="11" xfId="0" applyFont="1" applyFill="1" applyBorder="1" applyAlignment="1">
      <alignment horizontal="center" vertical="center"/>
    </xf>
    <xf numFmtId="0" fontId="5" fillId="19" borderId="28" xfId="0" applyNumberFormat="1" applyFont="1" applyFill="1" applyBorder="1" applyAlignment="1">
      <alignment horizontal="center" vertical="center"/>
    </xf>
    <xf numFmtId="0" fontId="5" fillId="19" borderId="23" xfId="0" applyFont="1" applyFill="1" applyBorder="1" applyAlignment="1">
      <alignment horizontal="center" vertical="center"/>
    </xf>
    <xf numFmtId="0" fontId="5" fillId="19" borderId="33" xfId="0" applyFont="1" applyFill="1" applyBorder="1" applyAlignment="1">
      <alignment horizontal="center" vertical="center"/>
    </xf>
    <xf numFmtId="0" fontId="5" fillId="19" borderId="21" xfId="0" applyNumberFormat="1" applyFont="1" applyFill="1" applyBorder="1" applyAlignment="1">
      <alignment vertical="center"/>
    </xf>
    <xf numFmtId="0" fontId="5" fillId="19" borderId="20" xfId="0" applyNumberFormat="1" applyFont="1" applyFill="1" applyBorder="1" applyAlignment="1">
      <alignment horizontal="center" vertical="center"/>
    </xf>
    <xf numFmtId="0" fontId="5" fillId="19" borderId="16" xfId="0" applyNumberFormat="1" applyFont="1" applyFill="1" applyBorder="1" applyAlignment="1">
      <alignment horizontal="center" vertical="center"/>
    </xf>
    <xf numFmtId="0" fontId="5" fillId="19" borderId="27" xfId="0" applyNumberFormat="1" applyFont="1" applyFill="1" applyBorder="1" applyAlignment="1">
      <alignment horizontal="center" vertical="center"/>
    </xf>
    <xf numFmtId="0" fontId="5" fillId="19" borderId="19" xfId="0" applyNumberFormat="1" applyFont="1" applyFill="1" applyBorder="1" applyAlignment="1">
      <alignment vertical="center"/>
    </xf>
    <xf numFmtId="0" fontId="5" fillId="19" borderId="32" xfId="0" applyNumberFormat="1" applyFont="1" applyFill="1" applyBorder="1" applyAlignment="1">
      <alignment horizontal="center" vertical="center"/>
    </xf>
    <xf numFmtId="0" fontId="5" fillId="19" borderId="14" xfId="0" applyNumberFormat="1" applyFont="1" applyFill="1" applyBorder="1" applyAlignment="1">
      <alignment horizontal="center" vertical="center"/>
    </xf>
    <xf numFmtId="0" fontId="5" fillId="19" borderId="15" xfId="0" applyNumberFormat="1" applyFont="1" applyFill="1" applyBorder="1" applyAlignment="1">
      <alignment horizontal="center" vertical="center"/>
    </xf>
    <xf numFmtId="0" fontId="2" fillId="18" borderId="16" xfId="37" applyFont="1" applyFill="1" applyBorder="1"/>
    <xf numFmtId="171" fontId="2" fillId="18" borderId="17" xfId="37" applyNumberFormat="1" applyFont="1" applyFill="1" applyBorder="1" applyAlignment="1">
      <alignment horizontal="right"/>
    </xf>
    <xf numFmtId="171" fontId="2" fillId="18" borderId="18" xfId="37" applyNumberFormat="1" applyFont="1" applyFill="1" applyBorder="1" applyAlignment="1">
      <alignment horizontal="right"/>
    </xf>
    <xf numFmtId="171" fontId="2" fillId="18" borderId="17" xfId="37" quotePrefix="1" applyNumberFormat="1" applyFont="1" applyFill="1" applyBorder="1" applyAlignment="1">
      <alignment horizontal="right"/>
    </xf>
    <xf numFmtId="171" fontId="2" fillId="18" borderId="18" xfId="37" quotePrefix="1" applyNumberFormat="1" applyFont="1" applyFill="1" applyBorder="1" applyAlignment="1">
      <alignment horizontal="right"/>
    </xf>
    <xf numFmtId="0" fontId="11" fillId="18" borderId="16" xfId="37" applyFont="1" applyFill="1" applyBorder="1"/>
    <xf numFmtId="0" fontId="11" fillId="22" borderId="21" xfId="37" applyFont="1" applyFill="1" applyBorder="1"/>
    <xf numFmtId="171" fontId="11" fillId="22" borderId="12" xfId="37" applyNumberFormat="1" applyFont="1" applyFill="1" applyBorder="1" applyAlignment="1">
      <alignment horizontal="right"/>
    </xf>
    <xf numFmtId="171" fontId="11" fillId="22" borderId="12" xfId="37" quotePrefix="1" applyNumberFormat="1" applyFont="1" applyFill="1" applyBorder="1" applyAlignment="1">
      <alignment horizontal="right"/>
    </xf>
    <xf numFmtId="171" fontId="11" fillId="22" borderId="13" xfId="37" quotePrefix="1" applyNumberFormat="1" applyFont="1" applyFill="1" applyBorder="1" applyAlignment="1">
      <alignment horizontal="right"/>
    </xf>
    <xf numFmtId="0" fontId="11" fillId="22" borderId="16" xfId="37" applyFont="1" applyFill="1" applyBorder="1"/>
    <xf numFmtId="171" fontId="11" fillId="22" borderId="17" xfId="37" applyNumberFormat="1" applyFont="1" applyFill="1" applyBorder="1" applyAlignment="1">
      <alignment horizontal="right"/>
    </xf>
    <xf numFmtId="171" fontId="11" fillId="22" borderId="17" xfId="37" quotePrefix="1" applyNumberFormat="1" applyFont="1" applyFill="1" applyBorder="1" applyAlignment="1">
      <alignment horizontal="right"/>
    </xf>
    <xf numFmtId="171" fontId="11" fillId="22" borderId="18" xfId="37" quotePrefix="1" applyNumberFormat="1" applyFont="1" applyFill="1" applyBorder="1" applyAlignment="1">
      <alignment horizontal="right"/>
    </xf>
    <xf numFmtId="0" fontId="11" fillId="22" borderId="19" xfId="37" applyFont="1" applyFill="1" applyBorder="1"/>
    <xf numFmtId="0" fontId="2" fillId="18" borderId="0" xfId="0" applyFont="1" applyFill="1"/>
    <xf numFmtId="171" fontId="11" fillId="22" borderId="13" xfId="37" applyNumberFormat="1" applyFont="1" applyFill="1" applyBorder="1" applyAlignment="1">
      <alignment horizontal="right"/>
    </xf>
    <xf numFmtId="171" fontId="11" fillId="22" borderId="18" xfId="37" applyNumberFormat="1" applyFont="1" applyFill="1" applyBorder="1" applyAlignment="1">
      <alignment horizontal="right"/>
    </xf>
    <xf numFmtId="171" fontId="5" fillId="22" borderId="18" xfId="0" quotePrefix="1" applyNumberFormat="1" applyFont="1" applyFill="1" applyBorder="1" applyAlignment="1">
      <alignment horizontal="right"/>
    </xf>
    <xf numFmtId="0" fontId="2" fillId="22" borderId="16" xfId="37" applyFont="1" applyFill="1" applyBorder="1"/>
    <xf numFmtId="171" fontId="2" fillId="22" borderId="17" xfId="37" applyNumberFormat="1" applyFont="1" applyFill="1" applyBorder="1" applyAlignment="1">
      <alignment horizontal="right"/>
    </xf>
    <xf numFmtId="171" fontId="2" fillId="22" borderId="17" xfId="37" quotePrefix="1" applyNumberFormat="1" applyFont="1" applyFill="1" applyBorder="1" applyAlignment="1">
      <alignment horizontal="right"/>
    </xf>
    <xf numFmtId="171" fontId="2" fillId="22" borderId="18" xfId="37" applyNumberFormat="1" applyFont="1" applyFill="1" applyBorder="1" applyAlignment="1">
      <alignment horizontal="right"/>
    </xf>
    <xf numFmtId="0" fontId="5" fillId="19" borderId="15" xfId="0" applyFont="1" applyFill="1" applyBorder="1" applyAlignment="1">
      <alignment vertical="center"/>
    </xf>
    <xf numFmtId="165" fontId="5" fillId="18" borderId="13" xfId="0" applyNumberFormat="1" applyFont="1" applyFill="1" applyBorder="1"/>
    <xf numFmtId="37" fontId="5" fillId="19" borderId="17" xfId="0" applyNumberFormat="1" applyFont="1" applyFill="1" applyBorder="1" applyAlignment="1">
      <alignment horizontal="center" vertical="center"/>
    </xf>
    <xf numFmtId="37" fontId="5" fillId="19" borderId="14" xfId="0" applyNumberFormat="1" applyFont="1" applyFill="1" applyBorder="1" applyAlignment="1">
      <alignment horizontal="center" vertical="top"/>
    </xf>
    <xf numFmtId="37" fontId="5" fillId="19" borderId="15" xfId="0" applyNumberFormat="1" applyFont="1" applyFill="1" applyBorder="1" applyAlignment="1">
      <alignment horizontal="center" vertical="top"/>
    </xf>
    <xf numFmtId="0" fontId="5" fillId="19" borderId="0" xfId="0" quotePrefix="1" applyFont="1" applyFill="1" applyBorder="1" applyAlignment="1">
      <alignment horizontal="center" vertical="center"/>
    </xf>
    <xf numFmtId="0" fontId="5" fillId="19" borderId="0" xfId="0" applyNumberFormat="1" applyFont="1" applyFill="1" applyBorder="1" applyAlignment="1">
      <alignment horizontal="center" vertical="center"/>
    </xf>
    <xf numFmtId="0" fontId="5" fillId="19" borderId="28" xfId="0" applyNumberFormat="1" applyFont="1" applyFill="1" applyBorder="1" applyAlignment="1">
      <alignment vertical="center"/>
    </xf>
    <xf numFmtId="0" fontId="5" fillId="19" borderId="0" xfId="0" applyNumberFormat="1" applyFont="1" applyFill="1" applyBorder="1" applyAlignment="1">
      <alignment horizontal="centerContinuous" vertical="center"/>
    </xf>
    <xf numFmtId="0" fontId="5" fillId="19" borderId="11" xfId="0" applyNumberFormat="1" applyFont="1" applyFill="1" applyBorder="1" applyAlignment="1">
      <alignment horizontal="center" vertical="center"/>
    </xf>
    <xf numFmtId="0" fontId="5" fillId="19" borderId="22" xfId="0" applyFont="1" applyFill="1" applyBorder="1" applyAlignment="1">
      <alignment vertical="center"/>
    </xf>
    <xf numFmtId="0" fontId="5" fillId="19" borderId="17" xfId="0" applyFont="1" applyFill="1" applyBorder="1" applyAlignment="1">
      <alignment vertical="center"/>
    </xf>
    <xf numFmtId="0" fontId="5" fillId="19" borderId="17" xfId="0" applyFont="1" applyFill="1" applyBorder="1" applyAlignment="1">
      <alignment horizontal="centerContinuous" vertical="center"/>
    </xf>
    <xf numFmtId="0" fontId="5" fillId="19" borderId="18" xfId="0" applyFont="1" applyFill="1" applyBorder="1" applyAlignment="1">
      <alignment horizontal="centerContinuous" vertical="center"/>
    </xf>
    <xf numFmtId="0" fontId="5" fillId="19" borderId="27" xfId="0" applyFont="1" applyFill="1" applyBorder="1" applyAlignment="1">
      <alignment horizontal="centerContinuous" vertical="center"/>
    </xf>
    <xf numFmtId="171" fontId="5" fillId="22" borderId="14" xfId="0" applyNumberFormat="1" applyFont="1" applyFill="1" applyBorder="1" applyAlignment="1" applyProtection="1">
      <alignment horizontal="right"/>
    </xf>
    <xf numFmtId="0" fontId="5" fillId="22" borderId="15" xfId="0" applyFont="1" applyFill="1" applyBorder="1"/>
    <xf numFmtId="37" fontId="5" fillId="18" borderId="18" xfId="0" applyNumberFormat="1" applyFont="1" applyFill="1" applyBorder="1" applyAlignment="1">
      <alignment horizontal="right" vertical="center"/>
    </xf>
    <xf numFmtId="0" fontId="5" fillId="18" borderId="0" xfId="0" applyFont="1" applyFill="1" applyBorder="1" applyAlignment="1">
      <alignment horizontal="center" vertical="center"/>
    </xf>
    <xf numFmtId="0" fontId="5" fillId="18" borderId="0" xfId="0" applyFont="1" applyFill="1" applyBorder="1" applyAlignment="1">
      <alignment vertical="top"/>
    </xf>
    <xf numFmtId="171" fontId="11" fillId="18" borderId="14" xfId="0" applyNumberFormat="1" applyFont="1" applyFill="1" applyBorder="1" applyAlignment="1">
      <alignment horizontal="right"/>
    </xf>
    <xf numFmtId="171" fontId="11" fillId="18" borderId="15" xfId="0" applyNumberFormat="1" applyFont="1" applyFill="1" applyBorder="1" applyAlignment="1">
      <alignment horizontal="right"/>
    </xf>
    <xf numFmtId="0" fontId="10" fillId="18" borderId="0" xfId="0" applyFont="1" applyFill="1" applyAlignment="1">
      <alignment horizontal="center" vertical="center"/>
    </xf>
    <xf numFmtId="171" fontId="2" fillId="18" borderId="18" xfId="0" applyNumberFormat="1" applyFont="1" applyFill="1" applyBorder="1" applyAlignment="1">
      <alignment horizontal="right"/>
    </xf>
    <xf numFmtId="0" fontId="5" fillId="0" borderId="16" xfId="0" applyFont="1" applyFill="1" applyBorder="1" applyAlignment="1">
      <alignment horizontal="center" vertical="center" wrapText="1"/>
    </xf>
    <xf numFmtId="0" fontId="5" fillId="0" borderId="17" xfId="0" quotePrefix="1" applyFont="1" applyFill="1" applyBorder="1" applyAlignment="1">
      <alignment horizontal="center" vertical="center"/>
    </xf>
    <xf numFmtId="0" fontId="5" fillId="0" borderId="18" xfId="0" quotePrefix="1" applyFont="1" applyFill="1" applyBorder="1" applyAlignment="1">
      <alignment horizontal="center" vertical="center"/>
    </xf>
    <xf numFmtId="0" fontId="11" fillId="19" borderId="21" xfId="0" applyFont="1" applyFill="1" applyBorder="1" applyAlignment="1">
      <alignment vertical="center"/>
    </xf>
    <xf numFmtId="0" fontId="11" fillId="19" borderId="16" xfId="0" applyFont="1" applyFill="1" applyBorder="1" applyAlignment="1">
      <alignment vertical="center"/>
    </xf>
    <xf numFmtId="0" fontId="5" fillId="22" borderId="0" xfId="0" applyFont="1" applyFill="1" applyBorder="1" applyAlignment="1">
      <alignment vertical="center"/>
    </xf>
    <xf numFmtId="37" fontId="5" fillId="18" borderId="17" xfId="0" quotePrefix="1" applyNumberFormat="1" applyFont="1" applyFill="1" applyBorder="1" applyAlignment="1">
      <alignment horizontal="center"/>
    </xf>
    <xf numFmtId="37" fontId="5" fillId="18" borderId="13" xfId="0" quotePrefix="1" applyNumberFormat="1" applyFont="1" applyFill="1" applyBorder="1" applyAlignment="1">
      <alignment horizontal="center"/>
    </xf>
    <xf numFmtId="0" fontId="5" fillId="18" borderId="97" xfId="0" applyFont="1" applyFill="1" applyBorder="1"/>
    <xf numFmtId="0" fontId="5" fillId="18" borderId="92" xfId="0" quotePrefix="1" applyFont="1" applyFill="1" applyBorder="1" applyAlignment="1">
      <alignment horizontal="center"/>
    </xf>
    <xf numFmtId="2" fontId="0" fillId="19" borderId="12" xfId="0" applyNumberFormat="1" applyFill="1" applyBorder="1" applyAlignment="1">
      <alignment vertical="center"/>
    </xf>
    <xf numFmtId="2" fontId="0" fillId="19" borderId="13" xfId="0" quotePrefix="1" applyNumberFormat="1" applyFill="1" applyBorder="1" applyAlignment="1">
      <alignment horizontal="centerContinuous" vertical="center"/>
    </xf>
    <xf numFmtId="2" fontId="0" fillId="19" borderId="21" xfId="0" applyNumberFormat="1" applyFill="1" applyBorder="1" applyAlignment="1">
      <alignment horizontal="centerContinuous" vertical="center"/>
    </xf>
    <xf numFmtId="2" fontId="0" fillId="19" borderId="12" xfId="0" quotePrefix="1" applyNumberFormat="1" applyFill="1" applyBorder="1" applyAlignment="1">
      <alignment horizontal="center" vertical="center"/>
    </xf>
    <xf numFmtId="2" fontId="0" fillId="19" borderId="13" xfId="0" applyNumberFormat="1" applyFill="1" applyBorder="1" applyAlignment="1">
      <alignment horizontal="centerContinuous" vertical="center"/>
    </xf>
    <xf numFmtId="2" fontId="0" fillId="19" borderId="20" xfId="0" applyNumberFormat="1" applyFill="1" applyBorder="1" applyAlignment="1">
      <alignment horizontal="centerContinuous" vertical="center"/>
    </xf>
    <xf numFmtId="0" fontId="0" fillId="19" borderId="26" xfId="0" quotePrefix="1" applyFill="1" applyBorder="1" applyAlignment="1">
      <alignment horizontal="centerContinuous" vertical="center"/>
    </xf>
    <xf numFmtId="0" fontId="0" fillId="19" borderId="25" xfId="0" applyFill="1" applyBorder="1" applyAlignment="1">
      <alignment horizontal="centerContinuous" vertical="center"/>
    </xf>
    <xf numFmtId="165" fontId="0" fillId="18" borderId="17" xfId="0" applyNumberFormat="1" applyFill="1" applyBorder="1" applyAlignment="1" applyProtection="1">
      <alignment horizontal="right" indent="1"/>
    </xf>
    <xf numFmtId="165" fontId="0" fillId="18" borderId="14" xfId="0" applyNumberFormat="1" applyFill="1" applyBorder="1" applyAlignment="1" applyProtection="1">
      <alignment horizontal="right" indent="1"/>
    </xf>
    <xf numFmtId="167" fontId="0" fillId="18" borderId="17" xfId="0" applyNumberFormat="1" applyFill="1" applyBorder="1" applyAlignment="1">
      <alignment horizontal="right" indent="1"/>
    </xf>
    <xf numFmtId="165" fontId="0" fillId="0" borderId="17" xfId="0" applyNumberFormat="1" applyFill="1" applyBorder="1" applyAlignment="1" applyProtection="1">
      <alignment horizontal="right" indent="1"/>
    </xf>
    <xf numFmtId="165" fontId="0" fillId="0" borderId="14" xfId="0" applyNumberFormat="1" applyFill="1" applyBorder="1" applyAlignment="1" applyProtection="1">
      <alignment horizontal="right" indent="1"/>
    </xf>
    <xf numFmtId="165" fontId="0" fillId="18" borderId="14" xfId="0" applyNumberFormat="1" applyFill="1" applyBorder="1" applyAlignment="1">
      <alignment horizontal="right" indent="1"/>
    </xf>
    <xf numFmtId="165" fontId="0" fillId="18" borderId="15" xfId="0" applyNumberFormat="1" applyFill="1" applyBorder="1" applyAlignment="1">
      <alignment horizontal="right" indent="1"/>
    </xf>
    <xf numFmtId="0" fontId="2" fillId="19" borderId="21" xfId="0" quotePrefix="1" applyFont="1" applyFill="1" applyBorder="1" applyAlignment="1">
      <alignment horizontal="center"/>
    </xf>
    <xf numFmtId="0" fontId="2" fillId="19" borderId="21" xfId="0" applyFont="1" applyFill="1" applyBorder="1" applyAlignment="1">
      <alignment horizontal="center"/>
    </xf>
    <xf numFmtId="0" fontId="2" fillId="19" borderId="16" xfId="0" applyFont="1" applyFill="1" applyBorder="1" applyAlignment="1">
      <alignment horizontal="center" vertical="center"/>
    </xf>
    <xf numFmtId="0" fontId="2" fillId="19" borderId="19" xfId="0" applyFont="1" applyFill="1" applyBorder="1" applyAlignment="1">
      <alignment horizontal="center" vertical="top"/>
    </xf>
    <xf numFmtId="0" fontId="2" fillId="19" borderId="19" xfId="0" quotePrefix="1" applyFont="1" applyFill="1" applyBorder="1" applyAlignment="1">
      <alignment horizontal="center" vertical="top"/>
    </xf>
    <xf numFmtId="0" fontId="0" fillId="19" borderId="32" xfId="0" applyFill="1" applyBorder="1" applyAlignment="1">
      <alignment horizontal="center" vertical="center"/>
    </xf>
    <xf numFmtId="0" fontId="0" fillId="19" borderId="32" xfId="0" quotePrefix="1" applyFill="1" applyBorder="1" applyAlignment="1">
      <alignment horizontal="center" vertical="center"/>
    </xf>
    <xf numFmtId="0" fontId="0" fillId="19" borderId="37" xfId="0" quotePrefix="1" applyFill="1" applyBorder="1" applyAlignment="1">
      <alignment horizontal="center" vertical="center"/>
    </xf>
    <xf numFmtId="0" fontId="0" fillId="18" borderId="19" xfId="0" applyFill="1" applyBorder="1" applyAlignment="1">
      <alignment horizontal="left" indent="1"/>
    </xf>
    <xf numFmtId="0" fontId="0" fillId="19" borderId="28" xfId="0" applyFill="1" applyBorder="1" applyAlignment="1">
      <alignment horizontal="center" vertical="center"/>
    </xf>
    <xf numFmtId="0" fontId="0" fillId="19" borderId="27" xfId="0" applyFill="1" applyBorder="1" applyAlignment="1">
      <alignment horizontal="center" vertical="center"/>
    </xf>
    <xf numFmtId="0" fontId="5" fillId="19" borderId="28" xfId="0" applyFont="1" applyFill="1" applyBorder="1" applyAlignment="1">
      <alignment horizontal="centerContinuous" vertical="center"/>
    </xf>
    <xf numFmtId="0" fontId="0" fillId="19" borderId="37" xfId="0" applyFill="1" applyBorder="1" applyAlignment="1">
      <alignment horizontal="center" vertical="center"/>
    </xf>
    <xf numFmtId="171" fontId="2" fillId="18" borderId="17" xfId="0" applyNumberFormat="1" applyFont="1" applyFill="1" applyBorder="1" applyAlignment="1">
      <alignment horizontal="right"/>
    </xf>
    <xf numFmtId="0" fontId="9" fillId="19" borderId="12" xfId="0" applyFont="1" applyFill="1" applyBorder="1" applyAlignment="1">
      <alignment horizontal="centerContinuous" vertical="center"/>
    </xf>
    <xf numFmtId="0" fontId="9" fillId="19" borderId="13" xfId="0" applyFont="1" applyFill="1" applyBorder="1" applyAlignment="1">
      <alignment horizontal="centerContinuous" vertical="center"/>
    </xf>
    <xf numFmtId="0" fontId="0" fillId="19" borderId="13" xfId="0" quotePrefix="1" applyFill="1" applyBorder="1" applyAlignment="1">
      <alignment horizontal="center" vertical="center"/>
    </xf>
    <xf numFmtId="171" fontId="2" fillId="18" borderId="17" xfId="0" applyNumberFormat="1" applyFont="1" applyFill="1" applyBorder="1" applyAlignment="1" applyProtection="1">
      <alignment horizontal="right"/>
    </xf>
    <xf numFmtId="171" fontId="2" fillId="18" borderId="17" xfId="0" quotePrefix="1" applyNumberFormat="1" applyFont="1" applyFill="1" applyBorder="1" applyAlignment="1">
      <alignment horizontal="right"/>
    </xf>
    <xf numFmtId="0" fontId="2" fillId="18" borderId="21" xfId="0" applyFont="1" applyFill="1" applyBorder="1"/>
    <xf numFmtId="171" fontId="2" fillId="18" borderId="12" xfId="0" quotePrefix="1" applyNumberFormat="1" applyFont="1" applyFill="1" applyBorder="1" applyAlignment="1">
      <alignment horizontal="right"/>
    </xf>
    <xf numFmtId="171" fontId="2" fillId="18" borderId="12" xfId="0" applyNumberFormat="1" applyFont="1" applyFill="1" applyBorder="1" applyAlignment="1">
      <alignment horizontal="right"/>
    </xf>
    <xf numFmtId="171" fontId="2" fillId="18" borderId="13" xfId="0" applyNumberFormat="1" applyFont="1" applyFill="1" applyBorder="1" applyAlignment="1">
      <alignment horizontal="right"/>
    </xf>
    <xf numFmtId="171" fontId="2" fillId="18" borderId="12" xfId="0" applyNumberFormat="1" applyFont="1" applyFill="1" applyBorder="1" applyAlignment="1" applyProtection="1">
      <alignment horizontal="right"/>
    </xf>
    <xf numFmtId="0" fontId="2" fillId="18" borderId="0" xfId="0" applyFont="1" applyFill="1" applyBorder="1"/>
    <xf numFmtId="171" fontId="11" fillId="22" borderId="12" xfId="0" quotePrefix="1" applyNumberFormat="1" applyFont="1" applyFill="1" applyBorder="1" applyAlignment="1">
      <alignment horizontal="right"/>
    </xf>
    <xf numFmtId="0" fontId="0" fillId="19" borderId="18" xfId="0" applyFill="1" applyBorder="1" applyAlignment="1">
      <alignment horizontal="center" vertical="center"/>
    </xf>
    <xf numFmtId="0" fontId="5" fillId="19" borderId="25" xfId="0" applyFont="1" applyFill="1" applyBorder="1" applyAlignment="1">
      <alignment horizontal="center" vertical="center"/>
    </xf>
    <xf numFmtId="0" fontId="0" fillId="19" borderId="16" xfId="0" applyFill="1" applyBorder="1" applyAlignment="1">
      <alignment vertical="center"/>
    </xf>
    <xf numFmtId="165" fontId="0" fillId="0" borderId="15" xfId="0" applyNumberFormat="1" applyFill="1" applyBorder="1" applyAlignment="1">
      <alignment horizontal="right" indent="1"/>
    </xf>
    <xf numFmtId="166" fontId="0" fillId="0" borderId="15" xfId="0" applyNumberFormat="1" applyFill="1" applyBorder="1"/>
    <xf numFmtId="165" fontId="0" fillId="0" borderId="15" xfId="0" applyNumberFormat="1" applyFill="1" applyBorder="1" applyAlignment="1">
      <alignment horizontal="right"/>
    </xf>
    <xf numFmtId="167" fontId="0" fillId="21" borderId="17" xfId="0" applyNumberFormat="1" applyFill="1" applyBorder="1"/>
    <xf numFmtId="3" fontId="0" fillId="21" borderId="15" xfId="0" applyNumberFormat="1" applyFill="1" applyBorder="1"/>
    <xf numFmtId="167" fontId="0" fillId="0" borderId="80" xfId="0" applyNumberFormat="1" applyFill="1" applyBorder="1"/>
    <xf numFmtId="165" fontId="0" fillId="0" borderId="73" xfId="0" applyNumberFormat="1" applyFill="1" applyBorder="1"/>
    <xf numFmtId="168" fontId="5" fillId="19" borderId="28" xfId="0" applyNumberFormat="1" applyFont="1" applyFill="1" applyBorder="1" applyAlignment="1">
      <alignment horizontal="center" vertical="center"/>
    </xf>
    <xf numFmtId="0" fontId="5" fillId="19" borderId="24" xfId="0" applyFont="1" applyFill="1" applyBorder="1" applyAlignment="1">
      <alignment vertical="center"/>
    </xf>
    <xf numFmtId="0" fontId="5" fillId="19" borderId="26" xfId="0" quotePrefix="1" applyFont="1" applyFill="1" applyBorder="1" applyAlignment="1">
      <alignment horizontal="left" vertical="center"/>
    </xf>
    <xf numFmtId="0" fontId="5" fillId="19" borderId="24" xfId="0" applyFont="1" applyFill="1" applyBorder="1" applyAlignment="1">
      <alignment vertical="top"/>
    </xf>
    <xf numFmtId="0" fontId="5" fillId="19" borderId="26" xfId="0" quotePrefix="1" applyFont="1" applyFill="1" applyBorder="1" applyAlignment="1">
      <alignment horizontal="left" vertical="top"/>
    </xf>
    <xf numFmtId="171" fontId="2" fillId="18" borderId="13" xfId="0" applyNumberFormat="1" applyFont="1" applyFill="1" applyBorder="1" applyAlignment="1" applyProtection="1">
      <alignment horizontal="right"/>
    </xf>
    <xf numFmtId="171" fontId="2" fillId="18" borderId="18" xfId="0" applyNumberFormat="1" applyFont="1" applyFill="1" applyBorder="1" applyAlignment="1" applyProtection="1">
      <alignment horizontal="right"/>
    </xf>
    <xf numFmtId="171" fontId="2" fillId="18" borderId="17" xfId="0" applyNumberFormat="1" applyFont="1" applyFill="1" applyBorder="1" applyAlignment="1" applyProtection="1">
      <alignment horizontal="right"/>
      <protection locked="0"/>
    </xf>
    <xf numFmtId="171" fontId="2" fillId="18" borderId="18" xfId="0" applyNumberFormat="1" applyFont="1" applyFill="1" applyBorder="1" applyAlignment="1" applyProtection="1">
      <alignment horizontal="right"/>
      <protection locked="0"/>
    </xf>
    <xf numFmtId="168" fontId="5" fillId="19" borderId="32" xfId="0" applyNumberFormat="1" applyFont="1" applyFill="1" applyBorder="1" applyAlignment="1">
      <alignment horizontal="center" vertical="center"/>
    </xf>
    <xf numFmtId="0" fontId="18" fillId="19" borderId="14" xfId="0" quotePrefix="1" applyFont="1" applyFill="1" applyBorder="1" applyAlignment="1">
      <alignment horizontal="center" vertical="center"/>
    </xf>
    <xf numFmtId="0" fontId="18" fillId="19" borderId="15" xfId="0" quotePrefix="1" applyFont="1" applyFill="1" applyBorder="1" applyAlignment="1">
      <alignment horizontal="center" vertical="center"/>
    </xf>
    <xf numFmtId="0" fontId="11" fillId="21" borderId="16" xfId="0" applyFont="1" applyFill="1" applyBorder="1"/>
    <xf numFmtId="171" fontId="11" fillId="21" borderId="17" xfId="0" applyNumberFormat="1" applyFont="1" applyFill="1" applyBorder="1" applyAlignment="1">
      <alignment horizontal="right"/>
    </xf>
    <xf numFmtId="171" fontId="11" fillId="21" borderId="17" xfId="0" applyNumberFormat="1" applyFont="1" applyFill="1" applyBorder="1" applyAlignment="1" applyProtection="1">
      <alignment horizontal="right"/>
    </xf>
    <xf numFmtId="171" fontId="11" fillId="21" borderId="18" xfId="0" applyNumberFormat="1" applyFont="1" applyFill="1" applyBorder="1" applyAlignment="1">
      <alignment horizontal="right"/>
    </xf>
    <xf numFmtId="0" fontId="5" fillId="21" borderId="0" xfId="0" applyFont="1" applyFill="1"/>
    <xf numFmtId="0" fontId="2" fillId="18" borderId="69" xfId="0" applyFont="1" applyFill="1" applyBorder="1"/>
    <xf numFmtId="171" fontId="2" fillId="18" borderId="76" xfId="0" applyNumberFormat="1" applyFont="1" applyFill="1" applyBorder="1" applyAlignment="1">
      <alignment horizontal="right"/>
    </xf>
    <xf numFmtId="171" fontId="2" fillId="18" borderId="76" xfId="0" applyNumberFormat="1" applyFont="1" applyFill="1" applyBorder="1" applyAlignment="1" applyProtection="1">
      <alignment horizontal="right"/>
    </xf>
    <xf numFmtId="171" fontId="2" fillId="18" borderId="77" xfId="0" applyNumberFormat="1" applyFont="1" applyFill="1" applyBorder="1" applyAlignment="1">
      <alignment horizontal="right"/>
    </xf>
    <xf numFmtId="0" fontId="2" fillId="18" borderId="98" xfId="0" applyFont="1" applyFill="1" applyBorder="1"/>
    <xf numFmtId="171" fontId="2" fillId="18" borderId="78" xfId="0" applyNumberFormat="1" applyFont="1" applyFill="1" applyBorder="1" applyAlignment="1" applyProtection="1">
      <alignment horizontal="right"/>
    </xf>
    <xf numFmtId="171" fontId="2" fillId="18" borderId="78" xfId="0" applyNumberFormat="1" applyFont="1" applyFill="1" applyBorder="1" applyAlignment="1">
      <alignment horizontal="right"/>
    </xf>
    <xf numFmtId="171" fontId="2" fillId="18" borderId="79" xfId="0" applyNumberFormat="1" applyFont="1" applyFill="1" applyBorder="1" applyAlignment="1" applyProtection="1">
      <alignment horizontal="right"/>
    </xf>
    <xf numFmtId="171" fontId="2" fillId="18" borderId="79" xfId="0" applyNumberFormat="1" applyFont="1" applyFill="1" applyBorder="1" applyAlignment="1">
      <alignment horizontal="right"/>
    </xf>
    <xf numFmtId="0" fontId="11" fillId="18" borderId="98" xfId="0" applyFont="1" applyFill="1" applyBorder="1"/>
    <xf numFmtId="171" fontId="2" fillId="18" borderId="78" xfId="0" applyNumberFormat="1" applyFont="1" applyFill="1" applyBorder="1" applyAlignment="1" applyProtection="1">
      <alignment horizontal="right"/>
      <protection locked="0"/>
    </xf>
    <xf numFmtId="171" fontId="2" fillId="18" borderId="78" xfId="0" quotePrefix="1" applyNumberFormat="1" applyFont="1" applyFill="1" applyBorder="1" applyAlignment="1">
      <alignment horizontal="right"/>
    </xf>
    <xf numFmtId="0" fontId="11" fillId="22" borderId="98" xfId="0" applyFont="1" applyFill="1" applyBorder="1"/>
    <xf numFmtId="171" fontId="11" fillId="22" borderId="78" xfId="0" applyNumberFormat="1" applyFont="1" applyFill="1" applyBorder="1" applyAlignment="1">
      <alignment horizontal="right"/>
    </xf>
    <xf numFmtId="171" fontId="11" fillId="22" borderId="78" xfId="0" applyNumberFormat="1" applyFont="1" applyFill="1" applyBorder="1" applyAlignment="1" applyProtection="1">
      <alignment horizontal="right"/>
    </xf>
    <xf numFmtId="171" fontId="11" fillId="22" borderId="79" xfId="0" applyNumberFormat="1" applyFont="1" applyFill="1" applyBorder="1" applyAlignment="1">
      <alignment horizontal="right"/>
    </xf>
    <xf numFmtId="0" fontId="11" fillId="22" borderId="99" xfId="0" applyFont="1" applyFill="1" applyBorder="1"/>
    <xf numFmtId="171" fontId="11" fillId="22" borderId="80" xfId="0" applyNumberFormat="1" applyFont="1" applyFill="1" applyBorder="1" applyAlignment="1" applyProtection="1">
      <alignment horizontal="right"/>
    </xf>
    <xf numFmtId="171" fontId="2" fillId="18" borderId="76" xfId="0" applyNumberFormat="1" applyFont="1" applyFill="1" applyBorder="1" applyAlignment="1" applyProtection="1">
      <alignment horizontal="right"/>
      <protection locked="0"/>
    </xf>
    <xf numFmtId="171" fontId="2" fillId="18" borderId="77" xfId="0" applyNumberFormat="1" applyFont="1" applyFill="1" applyBorder="1" applyAlignment="1" applyProtection="1">
      <alignment horizontal="right"/>
    </xf>
    <xf numFmtId="0" fontId="5" fillId="19" borderId="13" xfId="0" quotePrefix="1" applyFont="1" applyFill="1" applyBorder="1" applyAlignment="1">
      <alignment horizontal="centerContinuous" vertical="center"/>
    </xf>
    <xf numFmtId="0" fontId="5" fillId="0" borderId="0" xfId="0" applyFont="1" applyAlignment="1">
      <alignment vertical="center"/>
    </xf>
    <xf numFmtId="0" fontId="5" fillId="19" borderId="24" xfId="0" quotePrefix="1" applyFont="1" applyFill="1" applyBorder="1" applyAlignment="1">
      <alignment horizontal="centerContinuous" vertical="center"/>
    </xf>
    <xf numFmtId="176" fontId="5" fillId="18" borderId="0" xfId="0" applyNumberFormat="1" applyFont="1" applyFill="1" applyBorder="1" applyAlignment="1" applyProtection="1">
      <alignment horizontal="right" vertical="center"/>
    </xf>
    <xf numFmtId="0" fontId="5" fillId="19" borderId="33" xfId="0" applyFont="1" applyFill="1" applyBorder="1" applyAlignment="1">
      <alignment horizontal="left" vertical="center"/>
    </xf>
    <xf numFmtId="0" fontId="5" fillId="19" borderId="41" xfId="0" applyFont="1" applyFill="1" applyBorder="1" applyAlignment="1">
      <alignment vertical="center"/>
    </xf>
    <xf numFmtId="0" fontId="5" fillId="19" borderId="12" xfId="0" applyFont="1" applyFill="1" applyBorder="1" applyAlignment="1">
      <alignment vertical="center"/>
    </xf>
    <xf numFmtId="37" fontId="5" fillId="18" borderId="0" xfId="0" applyNumberFormat="1" applyFont="1" applyFill="1" applyAlignment="1" applyProtection="1">
      <alignment vertical="center"/>
    </xf>
    <xf numFmtId="0" fontId="2" fillId="0" borderId="16" xfId="0" applyFont="1" applyFill="1" applyBorder="1"/>
    <xf numFmtId="0" fontId="11" fillId="22" borderId="69" xfId="0" applyFont="1" applyFill="1" applyBorder="1"/>
    <xf numFmtId="171" fontId="11" fillId="22" borderId="76" xfId="0" applyNumberFormat="1" applyFont="1" applyFill="1" applyBorder="1" applyAlignment="1" applyProtection="1">
      <alignment horizontal="right"/>
    </xf>
    <xf numFmtId="171" fontId="11" fillId="22" borderId="77" xfId="0" applyNumberFormat="1" applyFont="1" applyFill="1" applyBorder="1" applyAlignment="1" applyProtection="1">
      <alignment horizontal="right"/>
    </xf>
    <xf numFmtId="171" fontId="11" fillId="22" borderId="79" xfId="0" applyNumberFormat="1" applyFont="1" applyFill="1" applyBorder="1" applyAlignment="1" applyProtection="1">
      <alignment horizontal="right"/>
    </xf>
    <xf numFmtId="171" fontId="11" fillId="22" borderId="78" xfId="0" quotePrefix="1" applyNumberFormat="1" applyFont="1" applyFill="1" applyBorder="1" applyAlignment="1">
      <alignment horizontal="right"/>
    </xf>
    <xf numFmtId="171" fontId="2" fillId="18" borderId="79" xfId="0" applyNumberFormat="1" applyFont="1" applyFill="1" applyBorder="1" applyAlignment="1" applyProtection="1">
      <alignment horizontal="right"/>
      <protection locked="0"/>
    </xf>
    <xf numFmtId="0" fontId="11" fillId="21" borderId="0" xfId="0" quotePrefix="1" applyFont="1" applyFill="1" applyBorder="1"/>
    <xf numFmtId="0" fontId="8" fillId="21" borderId="0" xfId="0" applyFont="1" applyFill="1" applyBorder="1"/>
    <xf numFmtId="0" fontId="10" fillId="21" borderId="0" xfId="0" applyFont="1" applyFill="1" applyBorder="1" applyAlignment="1">
      <alignment horizontal="centerContinuous"/>
    </xf>
    <xf numFmtId="0" fontId="5" fillId="19" borderId="23" xfId="0" applyFont="1" applyFill="1" applyBorder="1" applyAlignment="1">
      <alignment horizontal="center" vertical="center"/>
    </xf>
    <xf numFmtId="0" fontId="5" fillId="19" borderId="21" xfId="0" applyFont="1" applyFill="1" applyBorder="1" applyAlignment="1">
      <alignment horizontal="center" vertical="center"/>
    </xf>
    <xf numFmtId="0" fontId="5" fillId="19" borderId="16" xfId="0" applyFont="1" applyFill="1" applyBorder="1" applyAlignment="1">
      <alignment horizontal="center" vertical="center"/>
    </xf>
    <xf numFmtId="0" fontId="5" fillId="19" borderId="19" xfId="0" applyFont="1" applyFill="1" applyBorder="1" applyAlignment="1">
      <alignment horizontal="center" vertical="center"/>
    </xf>
    <xf numFmtId="0" fontId="5" fillId="19" borderId="12" xfId="0" applyFont="1" applyFill="1" applyBorder="1" applyAlignment="1">
      <alignment horizontal="center" vertical="center"/>
    </xf>
    <xf numFmtId="0" fontId="5" fillId="19" borderId="17" xfId="0" applyFont="1" applyFill="1" applyBorder="1" applyAlignment="1">
      <alignment horizontal="center" vertical="center"/>
    </xf>
    <xf numFmtId="0" fontId="5" fillId="19" borderId="41" xfId="0" applyFont="1" applyFill="1" applyBorder="1" applyAlignment="1">
      <alignment horizontal="center" vertical="center"/>
    </xf>
    <xf numFmtId="0" fontId="5" fillId="19" borderId="47" xfId="0" applyFont="1" applyFill="1" applyBorder="1" applyAlignment="1">
      <alignment horizontal="center" vertical="center"/>
    </xf>
    <xf numFmtId="0" fontId="5" fillId="19" borderId="49" xfId="0" applyFont="1" applyFill="1" applyBorder="1" applyAlignment="1">
      <alignment horizontal="center" vertical="center"/>
    </xf>
    <xf numFmtId="0" fontId="5" fillId="19" borderId="50" xfId="0" applyFont="1" applyFill="1" applyBorder="1" applyAlignment="1">
      <alignment horizontal="center" vertical="center"/>
    </xf>
    <xf numFmtId="0" fontId="5" fillId="19" borderId="50" xfId="0" quotePrefix="1" applyFont="1" applyFill="1" applyBorder="1" applyAlignment="1">
      <alignment horizontal="center" vertical="center"/>
    </xf>
    <xf numFmtId="0" fontId="5" fillId="19" borderId="51" xfId="0" quotePrefix="1" applyFont="1" applyFill="1" applyBorder="1" applyAlignment="1">
      <alignment horizontal="center" vertical="center"/>
    </xf>
    <xf numFmtId="0" fontId="5" fillId="19" borderId="52" xfId="0" quotePrefix="1" applyFont="1" applyFill="1" applyBorder="1" applyAlignment="1">
      <alignment horizontal="center" vertical="center"/>
    </xf>
    <xf numFmtId="0" fontId="5" fillId="19" borderId="52" xfId="0" applyFont="1" applyFill="1" applyBorder="1" applyAlignment="1">
      <alignment horizontal="center" vertical="center"/>
    </xf>
    <xf numFmtId="0" fontId="5" fillId="19" borderId="53" xfId="0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166" fontId="2" fillId="18" borderId="14" xfId="0" applyNumberFormat="1" applyFont="1" applyFill="1" applyBorder="1" applyAlignment="1" applyProtection="1">
      <alignment horizontal="right"/>
    </xf>
    <xf numFmtId="0" fontId="5" fillId="19" borderId="23" xfId="0" applyFont="1" applyFill="1" applyBorder="1" applyAlignment="1">
      <alignment horizontal="center" vertical="center"/>
    </xf>
    <xf numFmtId="0" fontId="5" fillId="19" borderId="20" xfId="0" applyFont="1" applyFill="1" applyBorder="1" applyAlignment="1">
      <alignment horizontal="center" vertical="center"/>
    </xf>
    <xf numFmtId="0" fontId="5" fillId="19" borderId="21" xfId="0" applyFont="1" applyFill="1" applyBorder="1" applyAlignment="1">
      <alignment horizontal="center" vertical="center"/>
    </xf>
    <xf numFmtId="0" fontId="5" fillId="19" borderId="0" xfId="0" applyFont="1" applyFill="1" applyBorder="1" applyAlignment="1">
      <alignment horizontal="center" vertical="center"/>
    </xf>
    <xf numFmtId="0" fontId="5" fillId="19" borderId="16" xfId="0" applyFont="1" applyFill="1" applyBorder="1" applyAlignment="1">
      <alignment horizontal="center" vertical="center"/>
    </xf>
    <xf numFmtId="0" fontId="5" fillId="19" borderId="11" xfId="0" applyFont="1" applyFill="1" applyBorder="1" applyAlignment="1">
      <alignment horizontal="center" vertical="center"/>
    </xf>
    <xf numFmtId="0" fontId="5" fillId="19" borderId="30" xfId="0" applyFont="1" applyFill="1" applyBorder="1" applyAlignment="1">
      <alignment horizontal="center" vertical="center"/>
    </xf>
    <xf numFmtId="0" fontId="5" fillId="19" borderId="12" xfId="0" applyFont="1" applyFill="1" applyBorder="1" applyAlignment="1">
      <alignment horizontal="center" vertical="center"/>
    </xf>
    <xf numFmtId="0" fontId="5" fillId="19" borderId="17" xfId="0" applyFont="1" applyFill="1" applyBorder="1" applyAlignment="1">
      <alignment horizontal="center" vertical="center"/>
    </xf>
    <xf numFmtId="167" fontId="0" fillId="0" borderId="14" xfId="0" applyNumberFormat="1" applyFill="1" applyBorder="1" applyAlignment="1">
      <alignment horizontal="right"/>
    </xf>
    <xf numFmtId="167" fontId="0" fillId="0" borderId="14" xfId="0" applyNumberFormat="1" applyFill="1" applyBorder="1"/>
    <xf numFmtId="165" fontId="0" fillId="0" borderId="14" xfId="0" applyNumberFormat="1" applyFill="1" applyBorder="1" applyAlignment="1">
      <alignment horizontal="right"/>
    </xf>
    <xf numFmtId="166" fontId="0" fillId="0" borderId="14" xfId="0" applyNumberFormat="1" applyFill="1" applyBorder="1" applyAlignment="1">
      <alignment horizontal="right"/>
    </xf>
    <xf numFmtId="3" fontId="0" fillId="0" borderId="15" xfId="0" applyNumberFormat="1" applyFill="1" applyBorder="1" applyAlignment="1">
      <alignment horizontal="right"/>
    </xf>
    <xf numFmtId="0" fontId="2" fillId="0" borderId="0" xfId="0" applyFont="1"/>
    <xf numFmtId="165" fontId="0" fillId="0" borderId="15" xfId="0" applyNumberFormat="1" applyFill="1" applyBorder="1" applyProtection="1"/>
    <xf numFmtId="165" fontId="5" fillId="0" borderId="15" xfId="0" applyNumberFormat="1" applyFont="1" applyFill="1" applyBorder="1"/>
    <xf numFmtId="167" fontId="0" fillId="0" borderId="14" xfId="0" applyNumberFormat="1" applyFill="1" applyBorder="1" applyAlignment="1" applyProtection="1">
      <alignment horizontal="right"/>
    </xf>
    <xf numFmtId="171" fontId="11" fillId="22" borderId="76" xfId="0" applyNumberFormat="1" applyFont="1" applyFill="1" applyBorder="1" applyAlignment="1">
      <alignment horizontal="right"/>
    </xf>
    <xf numFmtId="0" fontId="11" fillId="21" borderId="98" xfId="0" applyFont="1" applyFill="1" applyBorder="1"/>
    <xf numFmtId="171" fontId="11" fillId="21" borderId="78" xfId="0" applyNumberFormat="1" applyFont="1" applyFill="1" applyBorder="1" applyAlignment="1" applyProtection="1">
      <alignment horizontal="right"/>
    </xf>
    <xf numFmtId="171" fontId="11" fillId="21" borderId="79" xfId="0" applyNumberFormat="1" applyFont="1" applyFill="1" applyBorder="1" applyAlignment="1" applyProtection="1">
      <alignment horizontal="right"/>
    </xf>
    <xf numFmtId="171" fontId="11" fillId="22" borderId="81" xfId="0" applyNumberFormat="1" applyFont="1" applyFill="1" applyBorder="1" applyAlignment="1" applyProtection="1">
      <alignment horizontal="right"/>
    </xf>
    <xf numFmtId="0" fontId="5" fillId="19" borderId="21" xfId="0" applyFont="1" applyFill="1" applyBorder="1" applyAlignment="1">
      <alignment horizontal="center" vertical="center"/>
    </xf>
    <xf numFmtId="0" fontId="5" fillId="19" borderId="16" xfId="0" applyFont="1" applyFill="1" applyBorder="1" applyAlignment="1">
      <alignment horizontal="center" vertical="center"/>
    </xf>
    <xf numFmtId="0" fontId="5" fillId="19" borderId="16" xfId="0" quotePrefix="1" applyFont="1" applyFill="1" applyBorder="1" applyAlignment="1">
      <alignment horizontal="center" vertical="center"/>
    </xf>
    <xf numFmtId="0" fontId="5" fillId="19" borderId="12" xfId="0" applyFont="1" applyFill="1" applyBorder="1" applyAlignment="1">
      <alignment horizontal="center" vertical="center"/>
    </xf>
    <xf numFmtId="0" fontId="5" fillId="19" borderId="13" xfId="0" applyFont="1" applyFill="1" applyBorder="1" applyAlignment="1">
      <alignment horizontal="center" vertical="center"/>
    </xf>
    <xf numFmtId="0" fontId="5" fillId="19" borderId="27" xfId="0" applyFont="1" applyFill="1" applyBorder="1" applyAlignment="1">
      <alignment horizontal="center" vertical="center"/>
    </xf>
    <xf numFmtId="0" fontId="5" fillId="19" borderId="17" xfId="0" applyFont="1" applyFill="1" applyBorder="1" applyAlignment="1">
      <alignment horizontal="center" vertical="center"/>
    </xf>
    <xf numFmtId="0" fontId="5" fillId="19" borderId="28" xfId="0" applyFont="1" applyFill="1" applyBorder="1" applyAlignment="1">
      <alignment horizontal="center" vertical="center"/>
    </xf>
    <xf numFmtId="0" fontId="5" fillId="19" borderId="18" xfId="0" applyFont="1" applyFill="1" applyBorder="1" applyAlignment="1">
      <alignment horizontal="center" vertical="center"/>
    </xf>
    <xf numFmtId="0" fontId="5" fillId="19" borderId="32" xfId="0" applyFont="1" applyFill="1" applyBorder="1" applyAlignment="1">
      <alignment horizontal="centerContinuous" vertical="center"/>
    </xf>
    <xf numFmtId="0" fontId="5" fillId="19" borderId="14" xfId="0" applyFont="1" applyFill="1" applyBorder="1" applyAlignment="1">
      <alignment horizontal="centerContinuous" vertical="center"/>
    </xf>
    <xf numFmtId="171" fontId="11" fillId="22" borderId="76" xfId="0" quotePrefix="1" applyNumberFormat="1" applyFont="1" applyFill="1" applyBorder="1" applyAlignment="1">
      <alignment horizontal="right"/>
    </xf>
    <xf numFmtId="0" fontId="5" fillId="19" borderId="28" xfId="0" quotePrefix="1" applyFont="1" applyFill="1" applyBorder="1" applyAlignment="1">
      <alignment horizontal="left" vertical="center"/>
    </xf>
    <xf numFmtId="0" fontId="5" fillId="0" borderId="0" xfId="0" applyFont="1" applyFill="1" applyAlignment="1">
      <alignment vertical="center"/>
    </xf>
    <xf numFmtId="0" fontId="5" fillId="19" borderId="17" xfId="0" applyFont="1" applyFill="1" applyBorder="1" applyAlignment="1">
      <alignment horizontal="center" vertical="center"/>
    </xf>
    <xf numFmtId="0" fontId="5" fillId="19" borderId="28" xfId="0" applyFont="1" applyFill="1" applyBorder="1" applyAlignment="1">
      <alignment horizontal="center" vertical="center"/>
    </xf>
    <xf numFmtId="0" fontId="5" fillId="19" borderId="22" xfId="0" applyFont="1" applyFill="1" applyBorder="1" applyAlignment="1">
      <alignment horizontal="center" vertical="center"/>
    </xf>
    <xf numFmtId="0" fontId="5" fillId="19" borderId="23" xfId="0" applyFont="1" applyFill="1" applyBorder="1" applyAlignment="1">
      <alignment horizontal="center" vertical="center"/>
    </xf>
    <xf numFmtId="0" fontId="5" fillId="19" borderId="21" xfId="0" applyFont="1" applyFill="1" applyBorder="1" applyAlignment="1">
      <alignment horizontal="center" vertical="center"/>
    </xf>
    <xf numFmtId="0" fontId="5" fillId="19" borderId="16" xfId="0" applyFont="1" applyFill="1" applyBorder="1" applyAlignment="1">
      <alignment horizontal="center" vertical="center"/>
    </xf>
    <xf numFmtId="0" fontId="5" fillId="19" borderId="19" xfId="0" applyFont="1" applyFill="1" applyBorder="1" applyAlignment="1">
      <alignment horizontal="center" vertical="center"/>
    </xf>
    <xf numFmtId="0" fontId="5" fillId="19" borderId="16" xfId="0" quotePrefix="1" applyFont="1" applyFill="1" applyBorder="1" applyAlignment="1">
      <alignment horizontal="center" vertical="center"/>
    </xf>
    <xf numFmtId="0" fontId="5" fillId="19" borderId="13" xfId="0" applyFont="1" applyFill="1" applyBorder="1" applyAlignment="1">
      <alignment horizontal="center" vertical="center"/>
    </xf>
    <xf numFmtId="0" fontId="5" fillId="19" borderId="17" xfId="0" applyFont="1" applyFill="1" applyBorder="1" applyAlignment="1">
      <alignment horizontal="center" vertical="center"/>
    </xf>
    <xf numFmtId="0" fontId="5" fillId="19" borderId="28" xfId="0" applyFont="1" applyFill="1" applyBorder="1" applyAlignment="1">
      <alignment horizontal="center" vertical="center"/>
    </xf>
    <xf numFmtId="0" fontId="5" fillId="19" borderId="18" xfId="0" applyFont="1" applyFill="1" applyBorder="1" applyAlignment="1">
      <alignment horizontal="center" vertical="center"/>
    </xf>
    <xf numFmtId="0" fontId="5" fillId="19" borderId="21" xfId="0" applyFont="1" applyFill="1" applyBorder="1" applyAlignment="1">
      <alignment horizontal="center" vertical="center"/>
    </xf>
    <xf numFmtId="0" fontId="5" fillId="19" borderId="16" xfId="0" applyFont="1" applyFill="1" applyBorder="1" applyAlignment="1">
      <alignment horizontal="center" vertical="center"/>
    </xf>
    <xf numFmtId="0" fontId="5" fillId="19" borderId="19" xfId="0" applyFont="1" applyFill="1" applyBorder="1" applyAlignment="1">
      <alignment horizontal="center" vertical="center"/>
    </xf>
    <xf numFmtId="0" fontId="5" fillId="19" borderId="21" xfId="0" applyFont="1" applyFill="1" applyBorder="1" applyAlignment="1">
      <alignment horizontal="center"/>
    </xf>
    <xf numFmtId="0" fontId="5" fillId="19" borderId="12" xfId="0" applyFont="1" applyFill="1" applyBorder="1" applyAlignment="1">
      <alignment horizontal="center" vertical="center"/>
    </xf>
    <xf numFmtId="0" fontId="5" fillId="19" borderId="13" xfId="0" applyFont="1" applyFill="1" applyBorder="1" applyAlignment="1">
      <alignment horizontal="center" vertical="center"/>
    </xf>
    <xf numFmtId="0" fontId="5" fillId="19" borderId="17" xfId="0" applyFont="1" applyFill="1" applyBorder="1" applyAlignment="1">
      <alignment horizontal="center" vertical="center"/>
    </xf>
    <xf numFmtId="0" fontId="5" fillId="19" borderId="28" xfId="0" applyFont="1" applyFill="1" applyBorder="1" applyAlignment="1">
      <alignment horizontal="center" vertical="center"/>
    </xf>
    <xf numFmtId="0" fontId="5" fillId="19" borderId="14" xfId="0" applyFont="1" applyFill="1" applyBorder="1" applyAlignment="1">
      <alignment horizontal="center" vertical="center"/>
    </xf>
    <xf numFmtId="0" fontId="5" fillId="19" borderId="14" xfId="0" quotePrefix="1" applyFont="1" applyFill="1" applyBorder="1" applyAlignment="1">
      <alignment horizontal="center" vertical="center"/>
    </xf>
    <xf numFmtId="0" fontId="5" fillId="19" borderId="16" xfId="0" applyFont="1" applyFill="1" applyBorder="1" applyAlignment="1">
      <alignment horizontal="center" vertical="center"/>
    </xf>
    <xf numFmtId="0" fontId="5" fillId="19" borderId="12" xfId="0" applyFont="1" applyFill="1" applyBorder="1" applyAlignment="1">
      <alignment horizontal="center" vertical="center"/>
    </xf>
    <xf numFmtId="0" fontId="5" fillId="19" borderId="27" xfId="0" applyFont="1" applyFill="1" applyBorder="1" applyAlignment="1">
      <alignment horizontal="center" vertical="center"/>
    </xf>
    <xf numFmtId="0" fontId="5" fillId="19" borderId="17" xfId="0" applyFont="1" applyFill="1" applyBorder="1" applyAlignment="1">
      <alignment horizontal="center" vertical="center"/>
    </xf>
    <xf numFmtId="0" fontId="5" fillId="19" borderId="28" xfId="0" applyFont="1" applyFill="1" applyBorder="1" applyAlignment="1">
      <alignment horizontal="center" vertical="center"/>
    </xf>
    <xf numFmtId="0" fontId="5" fillId="19" borderId="14" xfId="0" applyFont="1" applyFill="1" applyBorder="1" applyAlignment="1">
      <alignment horizontal="center" vertical="center"/>
    </xf>
    <xf numFmtId="0" fontId="5" fillId="19" borderId="14" xfId="0" quotePrefix="1" applyFont="1" applyFill="1" applyBorder="1" applyAlignment="1">
      <alignment horizontal="center" vertical="center"/>
    </xf>
    <xf numFmtId="0" fontId="5" fillId="19" borderId="17" xfId="0" applyNumberFormat="1" applyFont="1" applyFill="1" applyBorder="1" applyAlignment="1">
      <alignment horizontal="center" vertical="center"/>
    </xf>
    <xf numFmtId="0" fontId="5" fillId="19" borderId="13" xfId="0" applyNumberFormat="1" applyFont="1" applyFill="1" applyBorder="1" applyAlignment="1">
      <alignment horizontal="center" vertical="center"/>
    </xf>
    <xf numFmtId="0" fontId="5" fillId="19" borderId="18" xfId="0" applyFont="1" applyFill="1" applyBorder="1" applyAlignment="1">
      <alignment horizontal="center" vertical="center"/>
    </xf>
    <xf numFmtId="177" fontId="5" fillId="0" borderId="14" xfId="0" applyNumberFormat="1" applyFont="1" applyFill="1" applyBorder="1" applyAlignment="1" applyProtection="1">
      <alignment horizontal="right"/>
    </xf>
    <xf numFmtId="167" fontId="5" fillId="0" borderId="14" xfId="0" applyNumberFormat="1" applyFont="1" applyFill="1" applyBorder="1" applyAlignment="1">
      <alignment horizontal="right"/>
    </xf>
    <xf numFmtId="171" fontId="5" fillId="0" borderId="15" xfId="0" quotePrefix="1" applyNumberFormat="1" applyFont="1" applyFill="1" applyBorder="1" applyAlignment="1">
      <alignment horizontal="right"/>
    </xf>
    <xf numFmtId="37" fontId="5" fillId="0" borderId="15" xfId="0" applyNumberFormat="1" applyFont="1" applyFill="1" applyBorder="1" applyAlignment="1">
      <alignment horizontal="right"/>
    </xf>
    <xf numFmtId="165" fontId="5" fillId="0" borderId="15" xfId="0" applyNumberFormat="1" applyFont="1" applyFill="1" applyBorder="1" applyAlignment="1">
      <alignment horizontal="right"/>
    </xf>
    <xf numFmtId="167" fontId="5" fillId="0" borderId="14" xfId="0" applyNumberFormat="1" applyFont="1" applyFill="1" applyBorder="1" applyAlignment="1" applyProtection="1">
      <alignment horizontal="right"/>
    </xf>
    <xf numFmtId="165" fontId="5" fillId="0" borderId="15" xfId="0" applyNumberFormat="1" applyFont="1" applyFill="1" applyBorder="1" applyAlignment="1" applyProtection="1">
      <alignment horizontal="right"/>
    </xf>
    <xf numFmtId="167" fontId="5" fillId="0" borderId="14" xfId="0" applyNumberFormat="1" applyFont="1" applyFill="1" applyBorder="1" applyAlignment="1" applyProtection="1">
      <alignment horizontal="right" indent="1"/>
    </xf>
    <xf numFmtId="165" fontId="5" fillId="0" borderId="15" xfId="0" applyNumberFormat="1" applyFont="1" applyFill="1" applyBorder="1" applyAlignment="1" applyProtection="1">
      <alignment horizontal="right" indent="1"/>
    </xf>
    <xf numFmtId="171" fontId="5" fillId="0" borderId="15" xfId="0" applyNumberFormat="1" applyFont="1" applyFill="1" applyBorder="1" applyAlignment="1">
      <alignment horizontal="right"/>
    </xf>
    <xf numFmtId="165" fontId="5" fillId="0" borderId="18" xfId="0" applyNumberFormat="1" applyFont="1" applyFill="1" applyBorder="1" applyAlignment="1" applyProtection="1">
      <alignment horizontal="right"/>
    </xf>
    <xf numFmtId="0" fontId="5" fillId="19" borderId="23" xfId="0" applyFont="1" applyFill="1" applyBorder="1" applyAlignment="1">
      <alignment horizontal="center" vertical="center"/>
    </xf>
    <xf numFmtId="0" fontId="5" fillId="19" borderId="20" xfId="0" applyFont="1" applyFill="1" applyBorder="1" applyAlignment="1">
      <alignment horizontal="center" vertical="center"/>
    </xf>
    <xf numFmtId="0" fontId="5" fillId="19" borderId="21" xfId="0" applyFont="1" applyFill="1" applyBorder="1" applyAlignment="1">
      <alignment horizontal="center" vertical="center"/>
    </xf>
    <xf numFmtId="0" fontId="5" fillId="19" borderId="0" xfId="0" applyFont="1" applyFill="1" applyBorder="1" applyAlignment="1">
      <alignment horizontal="center" vertical="center"/>
    </xf>
    <xf numFmtId="0" fontId="5" fillId="19" borderId="16" xfId="0" applyFont="1" applyFill="1" applyBorder="1" applyAlignment="1">
      <alignment horizontal="center" vertical="center"/>
    </xf>
    <xf numFmtId="0" fontId="5" fillId="19" borderId="11" xfId="0" applyFont="1" applyFill="1" applyBorder="1" applyAlignment="1">
      <alignment horizontal="center" vertical="center"/>
    </xf>
    <xf numFmtId="0" fontId="5" fillId="19" borderId="19" xfId="0" applyFont="1" applyFill="1" applyBorder="1" applyAlignment="1">
      <alignment horizontal="center" vertical="center"/>
    </xf>
    <xf numFmtId="0" fontId="5" fillId="19" borderId="29" xfId="0" applyFont="1" applyFill="1" applyBorder="1" applyAlignment="1">
      <alignment horizontal="center" vertical="center"/>
    </xf>
    <xf numFmtId="0" fontId="5" fillId="19" borderId="30" xfId="0" applyFont="1" applyFill="1" applyBorder="1" applyAlignment="1">
      <alignment horizontal="center" vertical="center"/>
    </xf>
    <xf numFmtId="0" fontId="5" fillId="19" borderId="12" xfId="0" applyFont="1" applyFill="1" applyBorder="1" applyAlignment="1">
      <alignment horizontal="center" vertical="center"/>
    </xf>
    <xf numFmtId="0" fontId="5" fillId="19" borderId="13" xfId="0" applyFont="1" applyFill="1" applyBorder="1" applyAlignment="1">
      <alignment horizontal="center" vertical="center"/>
    </xf>
    <xf numFmtId="0" fontId="5" fillId="19" borderId="27" xfId="0" applyFont="1" applyFill="1" applyBorder="1" applyAlignment="1">
      <alignment horizontal="center" vertical="center"/>
    </xf>
    <xf numFmtId="0" fontId="5" fillId="19" borderId="17" xfId="0" applyFont="1" applyFill="1" applyBorder="1" applyAlignment="1">
      <alignment horizontal="center" vertical="center"/>
    </xf>
    <xf numFmtId="0" fontId="5" fillId="19" borderId="28" xfId="0" applyFont="1" applyFill="1" applyBorder="1" applyAlignment="1">
      <alignment horizontal="center" vertical="center"/>
    </xf>
    <xf numFmtId="0" fontId="5" fillId="19" borderId="14" xfId="0" applyFont="1" applyFill="1" applyBorder="1" applyAlignment="1">
      <alignment horizontal="center" vertical="center"/>
    </xf>
    <xf numFmtId="0" fontId="5" fillId="19" borderId="14" xfId="0" quotePrefix="1" applyFont="1" applyFill="1" applyBorder="1" applyAlignment="1">
      <alignment horizontal="center" vertical="center"/>
    </xf>
    <xf numFmtId="0" fontId="5" fillId="19" borderId="28" xfId="0" applyNumberFormat="1" applyFont="1" applyFill="1" applyBorder="1" applyAlignment="1">
      <alignment horizontal="center" vertical="center"/>
    </xf>
    <xf numFmtId="0" fontId="5" fillId="19" borderId="17" xfId="0" applyNumberFormat="1" applyFont="1" applyFill="1" applyBorder="1" applyAlignment="1">
      <alignment horizontal="center" vertical="center"/>
    </xf>
    <xf numFmtId="0" fontId="5" fillId="19" borderId="41" xfId="0" applyFont="1" applyFill="1" applyBorder="1" applyAlignment="1">
      <alignment horizontal="center" vertical="center"/>
    </xf>
    <xf numFmtId="0" fontId="5" fillId="19" borderId="18" xfId="0" applyFont="1" applyFill="1" applyBorder="1" applyAlignment="1">
      <alignment horizontal="center" vertical="center"/>
    </xf>
    <xf numFmtId="0" fontId="5" fillId="19" borderId="21" xfId="0" applyNumberFormat="1" applyFont="1" applyFill="1" applyBorder="1" applyAlignment="1">
      <alignment horizontal="center" vertical="center"/>
    </xf>
    <xf numFmtId="0" fontId="5" fillId="19" borderId="12" xfId="0" applyNumberFormat="1" applyFont="1" applyFill="1" applyBorder="1" applyAlignment="1">
      <alignment horizontal="center" vertical="center"/>
    </xf>
    <xf numFmtId="0" fontId="5" fillId="19" borderId="18" xfId="0" applyNumberFormat="1" applyFont="1" applyFill="1" applyBorder="1" applyAlignment="1">
      <alignment horizontal="center" vertical="center"/>
    </xf>
    <xf numFmtId="171" fontId="2" fillId="18" borderId="79" xfId="0" quotePrefix="1" applyNumberFormat="1" applyFont="1" applyFill="1" applyBorder="1" applyAlignment="1">
      <alignment horizontal="right"/>
    </xf>
    <xf numFmtId="0" fontId="5" fillId="19" borderId="16" xfId="0" applyNumberFormat="1" applyFont="1" applyFill="1" applyBorder="1" applyAlignment="1">
      <alignment vertical="center"/>
    </xf>
    <xf numFmtId="2" fontId="5" fillId="19" borderId="13" xfId="0" quotePrefix="1" applyNumberFormat="1" applyFont="1" applyFill="1" applyBorder="1" applyAlignment="1">
      <alignment horizontal="center" vertical="center"/>
    </xf>
    <xf numFmtId="2" fontId="5" fillId="19" borderId="17" xfId="0" quotePrefix="1" applyNumberFormat="1" applyFont="1" applyFill="1" applyBorder="1" applyAlignment="1">
      <alignment horizontal="center" vertical="center"/>
    </xf>
    <xf numFmtId="2" fontId="5" fillId="19" borderId="14" xfId="0" quotePrefix="1" applyNumberFormat="1" applyFont="1" applyFill="1" applyBorder="1" applyAlignment="1">
      <alignment horizontal="center" vertical="center"/>
    </xf>
    <xf numFmtId="0" fontId="5" fillId="19" borderId="42" xfId="0" applyFont="1" applyFill="1" applyBorder="1" applyAlignment="1">
      <alignment horizontal="center" vertical="center"/>
    </xf>
    <xf numFmtId="0" fontId="5" fillId="19" borderId="12" xfId="0" applyFont="1" applyFill="1" applyBorder="1" applyAlignment="1">
      <alignment horizontal="left" vertical="center"/>
    </xf>
    <xf numFmtId="0" fontId="5" fillId="19" borderId="0" xfId="0" applyFont="1" applyFill="1" applyBorder="1" applyAlignment="1">
      <alignment horizontal="centerContinuous" vertical="center"/>
    </xf>
    <xf numFmtId="0" fontId="5" fillId="19" borderId="57" xfId="0" applyFont="1" applyFill="1" applyBorder="1" applyAlignment="1">
      <alignment horizontal="center" vertical="center"/>
    </xf>
    <xf numFmtId="168" fontId="2" fillId="18" borderId="0" xfId="0" applyNumberFormat="1" applyFont="1" applyFill="1"/>
    <xf numFmtId="37" fontId="2" fillId="18" borderId="0" xfId="0" applyNumberFormat="1" applyFont="1" applyFill="1"/>
    <xf numFmtId="0" fontId="5" fillId="19" borderId="23" xfId="0" applyFont="1" applyFill="1" applyBorder="1" applyAlignment="1">
      <alignment horizontal="left" vertical="center"/>
    </xf>
    <xf numFmtId="0" fontId="5" fillId="19" borderId="38" xfId="0" applyFont="1" applyFill="1" applyBorder="1" applyAlignment="1">
      <alignment horizontal="center" vertical="center"/>
    </xf>
    <xf numFmtId="0" fontId="5" fillId="19" borderId="43" xfId="0" applyFont="1" applyFill="1" applyBorder="1" applyAlignment="1">
      <alignment horizontal="left" vertical="center"/>
    </xf>
    <xf numFmtId="176" fontId="5" fillId="0" borderId="15" xfId="0" applyNumberFormat="1" applyFont="1" applyFill="1" applyBorder="1" applyAlignment="1" applyProtection="1">
      <alignment horizontal="right"/>
    </xf>
    <xf numFmtId="4" fontId="5" fillId="18" borderId="17" xfId="0" applyNumberFormat="1" applyFont="1" applyFill="1" applyBorder="1" applyAlignment="1" applyProtection="1">
      <alignment horizontal="right"/>
    </xf>
    <xf numFmtId="4" fontId="5" fillId="0" borderId="17" xfId="0" applyNumberFormat="1" applyFont="1" applyFill="1" applyBorder="1" applyAlignment="1" applyProtection="1">
      <alignment horizontal="right"/>
    </xf>
    <xf numFmtId="177" fontId="5" fillId="0" borderId="14" xfId="0" quotePrefix="1" applyNumberFormat="1" applyFont="1" applyFill="1" applyBorder="1" applyAlignment="1">
      <alignment horizontal="right"/>
    </xf>
    <xf numFmtId="176" fontId="5" fillId="0" borderId="15" xfId="0" applyNumberFormat="1" applyFont="1" applyFill="1" applyBorder="1" applyAlignment="1">
      <alignment horizontal="right"/>
    </xf>
    <xf numFmtId="4" fontId="5" fillId="18" borderId="17" xfId="0" applyNumberFormat="1" applyFont="1" applyFill="1" applyBorder="1" applyAlignment="1">
      <alignment horizontal="right"/>
    </xf>
    <xf numFmtId="4" fontId="5" fillId="0" borderId="17" xfId="0" applyNumberFormat="1" applyFont="1" applyFill="1" applyBorder="1" applyAlignment="1">
      <alignment horizontal="right"/>
    </xf>
    <xf numFmtId="177" fontId="5" fillId="0" borderId="14" xfId="0" applyNumberFormat="1" applyFont="1" applyFill="1" applyBorder="1" applyAlignment="1" applyProtection="1">
      <alignment horizontal="right"/>
      <protection locked="0"/>
    </xf>
    <xf numFmtId="171" fontId="5" fillId="0" borderId="15" xfId="0" applyNumberFormat="1" applyFont="1" applyFill="1" applyBorder="1" applyAlignment="1" applyProtection="1">
      <alignment horizontal="right"/>
      <protection locked="0"/>
    </xf>
    <xf numFmtId="4" fontId="5" fillId="18" borderId="17" xfId="0" applyNumberFormat="1" applyFont="1" applyFill="1" applyBorder="1" applyAlignment="1" applyProtection="1">
      <alignment horizontal="right"/>
      <protection locked="0"/>
    </xf>
    <xf numFmtId="4" fontId="5" fillId="0" borderId="17" xfId="0" applyNumberFormat="1" applyFont="1" applyFill="1" applyBorder="1" applyAlignment="1" applyProtection="1">
      <alignment horizontal="right"/>
      <protection locked="0"/>
    </xf>
    <xf numFmtId="37" fontId="5" fillId="0" borderId="15" xfId="0" applyNumberFormat="1" applyFont="1" applyFill="1" applyBorder="1"/>
    <xf numFmtId="4" fontId="5" fillId="0" borderId="17" xfId="0" applyNumberFormat="1" applyFont="1" applyFill="1" applyBorder="1"/>
    <xf numFmtId="4" fontId="5" fillId="0" borderId="14" xfId="0" applyNumberFormat="1" applyFont="1" applyFill="1" applyBorder="1"/>
    <xf numFmtId="0" fontId="2" fillId="19" borderId="22" xfId="0" applyFont="1" applyFill="1" applyBorder="1" applyAlignment="1">
      <alignment horizontal="centerContinuous" vertical="center"/>
    </xf>
    <xf numFmtId="171" fontId="1" fillId="19" borderId="17" xfId="0" applyNumberFormat="1" applyFont="1" applyFill="1" applyBorder="1" applyAlignment="1">
      <alignment horizontal="right"/>
    </xf>
    <xf numFmtId="0" fontId="5" fillId="19" borderId="14" xfId="0" applyFont="1" applyFill="1" applyBorder="1" applyAlignment="1">
      <alignment horizontal="center" vertical="center"/>
    </xf>
    <xf numFmtId="0" fontId="2" fillId="19" borderId="14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19" borderId="21" xfId="0" applyFill="1" applyBorder="1" applyAlignment="1">
      <alignment horizontal="center" vertical="center" wrapText="1"/>
    </xf>
    <xf numFmtId="0" fontId="0" fillId="19" borderId="19" xfId="0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/>
    </xf>
    <xf numFmtId="0" fontId="10" fillId="18" borderId="0" xfId="0" applyFont="1" applyFill="1" applyBorder="1" applyAlignment="1">
      <alignment horizontal="center" vertical="center"/>
    </xf>
    <xf numFmtId="0" fontId="5" fillId="19" borderId="74" xfId="0" quotePrefix="1" applyFont="1" applyFill="1" applyBorder="1" applyAlignment="1">
      <alignment horizontal="center" vertical="center"/>
    </xf>
    <xf numFmtId="0" fontId="5" fillId="19" borderId="75" xfId="0" quotePrefix="1" applyFont="1" applyFill="1" applyBorder="1" applyAlignment="1">
      <alignment horizontal="center" vertical="center"/>
    </xf>
    <xf numFmtId="0" fontId="5" fillId="18" borderId="0" xfId="0" applyFont="1" applyFill="1" applyBorder="1" applyAlignment="1">
      <alignment horizontal="left"/>
    </xf>
    <xf numFmtId="0" fontId="5" fillId="19" borderId="22" xfId="0" applyFont="1" applyFill="1" applyBorder="1" applyAlignment="1">
      <alignment horizontal="center" vertical="center"/>
    </xf>
    <xf numFmtId="0" fontId="5" fillId="19" borderId="23" xfId="0" applyFont="1" applyFill="1" applyBorder="1" applyAlignment="1">
      <alignment horizontal="center" vertical="center"/>
    </xf>
    <xf numFmtId="0" fontId="5" fillId="19" borderId="33" xfId="0" applyFont="1" applyFill="1" applyBorder="1" applyAlignment="1">
      <alignment horizontal="center" vertical="center"/>
    </xf>
    <xf numFmtId="0" fontId="5" fillId="19" borderId="20" xfId="0" applyFont="1" applyFill="1" applyBorder="1" applyAlignment="1">
      <alignment horizontal="center" vertical="center"/>
    </xf>
    <xf numFmtId="0" fontId="5" fillId="19" borderId="21" xfId="0" applyFont="1" applyFill="1" applyBorder="1" applyAlignment="1">
      <alignment horizontal="center" vertical="center"/>
    </xf>
    <xf numFmtId="0" fontId="5" fillId="19" borderId="0" xfId="0" applyFont="1" applyFill="1" applyBorder="1" applyAlignment="1">
      <alignment horizontal="center" vertical="center"/>
    </xf>
    <xf numFmtId="0" fontId="5" fillId="19" borderId="16" xfId="0" applyFont="1" applyFill="1" applyBorder="1" applyAlignment="1">
      <alignment horizontal="center" vertical="center"/>
    </xf>
    <xf numFmtId="0" fontId="5" fillId="19" borderId="11" xfId="0" applyFont="1" applyFill="1" applyBorder="1" applyAlignment="1">
      <alignment horizontal="center" vertical="center"/>
    </xf>
    <xf numFmtId="0" fontId="5" fillId="19" borderId="19" xfId="0" applyFont="1" applyFill="1" applyBorder="1" applyAlignment="1">
      <alignment horizontal="center" vertical="center"/>
    </xf>
    <xf numFmtId="0" fontId="5" fillId="19" borderId="28" xfId="0" applyFont="1" applyFill="1" applyBorder="1" applyAlignment="1">
      <alignment horizontal="center" vertical="center" wrapText="1"/>
    </xf>
    <xf numFmtId="0" fontId="5" fillId="19" borderId="14" xfId="0" applyFont="1" applyFill="1" applyBorder="1" applyAlignment="1">
      <alignment horizontal="center" vertical="center" wrapText="1"/>
    </xf>
    <xf numFmtId="0" fontId="5" fillId="19" borderId="13" xfId="0" applyFont="1" applyFill="1" applyBorder="1" applyAlignment="1">
      <alignment horizontal="center" vertical="center" wrapText="1"/>
    </xf>
    <xf numFmtId="0" fontId="5" fillId="19" borderId="18" xfId="0" applyFont="1" applyFill="1" applyBorder="1" applyAlignment="1">
      <alignment horizontal="center" vertical="center" wrapText="1"/>
    </xf>
    <xf numFmtId="0" fontId="5" fillId="19" borderId="15" xfId="0" applyFont="1" applyFill="1" applyBorder="1" applyAlignment="1">
      <alignment horizontal="center" vertical="center" wrapText="1"/>
    </xf>
    <xf numFmtId="0" fontId="10" fillId="18" borderId="0" xfId="0" applyFont="1" applyFill="1" applyBorder="1" applyAlignment="1">
      <alignment horizontal="center"/>
    </xf>
    <xf numFmtId="0" fontId="11" fillId="18" borderId="0" xfId="0" applyFont="1" applyFill="1" applyBorder="1" applyAlignment="1">
      <alignment horizontal="left"/>
    </xf>
    <xf numFmtId="0" fontId="11" fillId="18" borderId="16" xfId="0" applyFont="1" applyFill="1" applyBorder="1" applyAlignment="1">
      <alignment horizontal="left"/>
    </xf>
    <xf numFmtId="0" fontId="11" fillId="19" borderId="11" xfId="0" applyFont="1" applyFill="1" applyBorder="1" applyAlignment="1">
      <alignment horizontal="left"/>
    </xf>
    <xf numFmtId="0" fontId="11" fillId="19" borderId="19" xfId="0" applyFont="1" applyFill="1" applyBorder="1" applyAlignment="1">
      <alignment horizontal="left"/>
    </xf>
    <xf numFmtId="0" fontId="11" fillId="18" borderId="20" xfId="0" applyFont="1" applyFill="1" applyBorder="1" applyAlignment="1">
      <alignment horizontal="left"/>
    </xf>
    <xf numFmtId="0" fontId="11" fillId="18" borderId="21" xfId="0" applyFont="1" applyFill="1" applyBorder="1" applyAlignment="1">
      <alignment horizontal="left"/>
    </xf>
    <xf numFmtId="0" fontId="11" fillId="18" borderId="0" xfId="0" quotePrefix="1" applyFont="1" applyFill="1" applyBorder="1" applyAlignment="1">
      <alignment horizontal="left"/>
    </xf>
    <xf numFmtId="0" fontId="11" fillId="18" borderId="16" xfId="0" quotePrefix="1" applyFont="1" applyFill="1" applyBorder="1" applyAlignment="1">
      <alignment horizontal="left"/>
    </xf>
    <xf numFmtId="0" fontId="5" fillId="19" borderId="29" xfId="0" applyFont="1" applyFill="1" applyBorder="1" applyAlignment="1">
      <alignment horizontal="center" vertical="center"/>
    </xf>
    <xf numFmtId="0" fontId="5" fillId="19" borderId="30" xfId="0" applyFont="1" applyFill="1" applyBorder="1" applyAlignment="1">
      <alignment horizontal="center" vertical="center"/>
    </xf>
    <xf numFmtId="0" fontId="5" fillId="19" borderId="21" xfId="0" applyFont="1" applyFill="1" applyBorder="1" applyAlignment="1">
      <alignment horizontal="center" vertical="center" wrapText="1"/>
    </xf>
    <xf numFmtId="0" fontId="5" fillId="19" borderId="16" xfId="0" applyFont="1" applyFill="1" applyBorder="1" applyAlignment="1">
      <alignment horizontal="center" vertical="center" wrapText="1"/>
    </xf>
    <xf numFmtId="0" fontId="5" fillId="19" borderId="19" xfId="0" applyFont="1" applyFill="1" applyBorder="1" applyAlignment="1">
      <alignment horizontal="center" vertical="center" wrapText="1"/>
    </xf>
    <xf numFmtId="0" fontId="5" fillId="19" borderId="31" xfId="0" applyFont="1" applyFill="1" applyBorder="1" applyAlignment="1">
      <alignment horizontal="center" vertical="center"/>
    </xf>
    <xf numFmtId="0" fontId="7" fillId="18" borderId="0" xfId="0" applyFont="1" applyFill="1" applyAlignment="1">
      <alignment horizontal="center"/>
    </xf>
    <xf numFmtId="0" fontId="0" fillId="19" borderId="21" xfId="0" quotePrefix="1" applyFill="1" applyBorder="1" applyAlignment="1">
      <alignment horizontal="center" vertical="center" wrapText="1"/>
    </xf>
    <xf numFmtId="0" fontId="0" fillId="19" borderId="16" xfId="0" quotePrefix="1" applyFill="1" applyBorder="1" applyAlignment="1">
      <alignment horizontal="center" vertical="center" wrapText="1"/>
    </xf>
    <xf numFmtId="0" fontId="0" fillId="19" borderId="19" xfId="0" quotePrefix="1" applyFill="1" applyBorder="1" applyAlignment="1">
      <alignment horizontal="center" vertical="center" wrapText="1"/>
    </xf>
    <xf numFmtId="0" fontId="10" fillId="18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0" fillId="19" borderId="0" xfId="0" quotePrefix="1" applyFill="1" applyBorder="1" applyAlignment="1">
      <alignment horizontal="center" vertical="center"/>
    </xf>
    <xf numFmtId="0" fontId="0" fillId="19" borderId="16" xfId="0" quotePrefix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5" fillId="19" borderId="13" xfId="0" applyFont="1" applyFill="1" applyBorder="1" applyAlignment="1">
      <alignment horizontal="center"/>
    </xf>
    <xf numFmtId="0" fontId="5" fillId="19" borderId="21" xfId="0" applyFont="1" applyFill="1" applyBorder="1" applyAlignment="1">
      <alignment horizontal="center"/>
    </xf>
    <xf numFmtId="0" fontId="5" fillId="19" borderId="22" xfId="0" quotePrefix="1" applyFont="1" applyFill="1" applyBorder="1" applyAlignment="1">
      <alignment horizontal="center" vertical="center"/>
    </xf>
    <xf numFmtId="0" fontId="5" fillId="19" borderId="23" xfId="0" quotePrefix="1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/>
    </xf>
    <xf numFmtId="0" fontId="5" fillId="19" borderId="21" xfId="0" quotePrefix="1" applyFont="1" applyFill="1" applyBorder="1" applyAlignment="1">
      <alignment horizontal="center" vertical="center"/>
    </xf>
    <xf numFmtId="0" fontId="5" fillId="19" borderId="16" xfId="0" quotePrefix="1" applyFont="1" applyFill="1" applyBorder="1" applyAlignment="1">
      <alignment horizontal="center" vertical="center"/>
    </xf>
    <xf numFmtId="0" fontId="5" fillId="19" borderId="19" xfId="0" quotePrefix="1" applyFont="1" applyFill="1" applyBorder="1" applyAlignment="1">
      <alignment horizontal="center" vertical="center"/>
    </xf>
    <xf numFmtId="0" fontId="5" fillId="18" borderId="20" xfId="0" applyFont="1" applyFill="1" applyBorder="1" applyAlignment="1">
      <alignment horizontal="left"/>
    </xf>
    <xf numFmtId="0" fontId="0" fillId="18" borderId="20" xfId="0" applyFill="1" applyBorder="1" applyAlignment="1">
      <alignment horizontal="left"/>
    </xf>
    <xf numFmtId="0" fontId="5" fillId="19" borderId="24" xfId="0" applyFont="1" applyFill="1" applyBorder="1" applyAlignment="1">
      <alignment horizontal="center" vertical="top"/>
    </xf>
    <xf numFmtId="0" fontId="5" fillId="19" borderId="25" xfId="0" applyFont="1" applyFill="1" applyBorder="1" applyAlignment="1">
      <alignment horizontal="center" vertical="top"/>
    </xf>
    <xf numFmtId="0" fontId="5" fillId="19" borderId="26" xfId="0" applyFont="1" applyFill="1" applyBorder="1" applyAlignment="1">
      <alignment horizontal="center" vertical="top"/>
    </xf>
    <xf numFmtId="0" fontId="5" fillId="0" borderId="20" xfId="0" applyFont="1" applyBorder="1" applyAlignment="1">
      <alignment horizontal="left" wrapText="1"/>
    </xf>
    <xf numFmtId="0" fontId="7" fillId="0" borderId="0" xfId="0" applyFont="1" applyBorder="1" applyAlignment="1">
      <alignment horizontal="center"/>
    </xf>
    <xf numFmtId="0" fontId="0" fillId="0" borderId="23" xfId="0" applyBorder="1" applyAlignment="1">
      <alignment vertical="center"/>
    </xf>
    <xf numFmtId="0" fontId="5" fillId="19" borderId="12" xfId="0" applyFont="1" applyFill="1" applyBorder="1" applyAlignment="1">
      <alignment horizontal="center" vertical="center"/>
    </xf>
    <xf numFmtId="0" fontId="5" fillId="19" borderId="80" xfId="0" quotePrefix="1" applyFont="1" applyFill="1" applyBorder="1" applyAlignment="1">
      <alignment horizontal="center" vertical="center"/>
    </xf>
    <xf numFmtId="0" fontId="5" fillId="18" borderId="16" xfId="0" applyFont="1" applyFill="1" applyBorder="1" applyAlignment="1">
      <alignment horizontal="left"/>
    </xf>
    <xf numFmtId="0" fontId="5" fillId="18" borderId="11" xfId="0" applyFont="1" applyFill="1" applyBorder="1" applyAlignment="1">
      <alignment horizontal="left"/>
    </xf>
    <xf numFmtId="0" fontId="5" fillId="18" borderId="19" xfId="0" applyFont="1" applyFill="1" applyBorder="1" applyAlignment="1">
      <alignment horizontal="left"/>
    </xf>
    <xf numFmtId="0" fontId="0" fillId="19" borderId="22" xfId="0" quotePrefix="1" applyFill="1" applyBorder="1" applyAlignment="1">
      <alignment horizontal="center" vertical="center"/>
    </xf>
    <xf numFmtId="0" fontId="0" fillId="19" borderId="33" xfId="0" quotePrefix="1" applyFill="1" applyBorder="1" applyAlignment="1">
      <alignment horizontal="center" vertical="center"/>
    </xf>
    <xf numFmtId="0" fontId="0" fillId="19" borderId="22" xfId="0" applyFill="1" applyBorder="1" applyAlignment="1">
      <alignment horizontal="center" vertical="center"/>
    </xf>
    <xf numFmtId="0" fontId="0" fillId="19" borderId="23" xfId="0" applyFill="1" applyBorder="1" applyAlignment="1">
      <alignment horizontal="center" vertical="center"/>
    </xf>
    <xf numFmtId="0" fontId="5" fillId="19" borderId="13" xfId="0" applyFont="1" applyFill="1" applyBorder="1" applyAlignment="1">
      <alignment horizontal="center" vertical="center"/>
    </xf>
    <xf numFmtId="0" fontId="5" fillId="19" borderId="39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19" borderId="21" xfId="0" applyFill="1" applyBorder="1" applyAlignment="1">
      <alignment horizontal="center" vertical="center"/>
    </xf>
    <xf numFmtId="0" fontId="0" fillId="19" borderId="19" xfId="0" applyFill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39" xfId="0" applyBorder="1" applyAlignment="1">
      <alignment vertical="center"/>
    </xf>
    <xf numFmtId="0" fontId="10" fillId="18" borderId="0" xfId="0" applyFont="1" applyFill="1" applyAlignment="1">
      <alignment horizontal="center"/>
    </xf>
    <xf numFmtId="0" fontId="0" fillId="18" borderId="0" xfId="0" applyFill="1" applyBorder="1" applyAlignment="1">
      <alignment horizontal="left"/>
    </xf>
    <xf numFmtId="0" fontId="0" fillId="19" borderId="33" xfId="0" applyFill="1" applyBorder="1" applyAlignment="1">
      <alignment horizontal="center" vertical="center"/>
    </xf>
    <xf numFmtId="0" fontId="0" fillId="18" borderId="11" xfId="0" applyFill="1" applyBorder="1" applyAlignment="1">
      <alignment horizontal="left"/>
    </xf>
    <xf numFmtId="0" fontId="0" fillId="18" borderId="19" xfId="0" applyFill="1" applyBorder="1" applyAlignment="1">
      <alignment horizontal="left"/>
    </xf>
    <xf numFmtId="0" fontId="0" fillId="18" borderId="16" xfId="0" applyFill="1" applyBorder="1" applyAlignment="1">
      <alignment horizontal="left"/>
    </xf>
    <xf numFmtId="0" fontId="0" fillId="19" borderId="16" xfId="0" applyFill="1" applyBorder="1" applyAlignment="1">
      <alignment vertical="center" wrapText="1"/>
    </xf>
    <xf numFmtId="0" fontId="0" fillId="19" borderId="19" xfId="0" applyFill="1" applyBorder="1" applyAlignment="1">
      <alignment vertical="center" wrapText="1"/>
    </xf>
    <xf numFmtId="9" fontId="10" fillId="18" borderId="0" xfId="42" applyFont="1" applyFill="1" applyAlignment="1">
      <alignment horizontal="center"/>
    </xf>
    <xf numFmtId="9" fontId="10" fillId="18" borderId="0" xfId="42" applyFont="1" applyFill="1" applyAlignment="1">
      <alignment horizontal="center" vertical="center"/>
    </xf>
    <xf numFmtId="0" fontId="5" fillId="19" borderId="77" xfId="0" applyFont="1" applyFill="1" applyBorder="1" applyAlignment="1">
      <alignment horizontal="center" vertical="center" wrapText="1"/>
    </xf>
    <xf numFmtId="0" fontId="5" fillId="19" borderId="79" xfId="0" applyFont="1" applyFill="1" applyBorder="1" applyAlignment="1">
      <alignment horizontal="center" vertical="center" wrapText="1"/>
    </xf>
    <xf numFmtId="0" fontId="5" fillId="19" borderId="81" xfId="0" applyFont="1" applyFill="1" applyBorder="1" applyAlignment="1">
      <alignment horizontal="center" vertical="center" wrapText="1"/>
    </xf>
    <xf numFmtId="0" fontId="5" fillId="19" borderId="20" xfId="0" applyFont="1" applyFill="1" applyBorder="1" applyAlignment="1">
      <alignment horizontal="center" vertical="center" wrapText="1"/>
    </xf>
    <xf numFmtId="0" fontId="5" fillId="19" borderId="0" xfId="0" applyFont="1" applyFill="1" applyBorder="1" applyAlignment="1">
      <alignment horizontal="center" vertical="center" wrapText="1"/>
    </xf>
    <xf numFmtId="0" fontId="5" fillId="19" borderId="11" xfId="0" applyFont="1" applyFill="1" applyBorder="1" applyAlignment="1">
      <alignment horizontal="center" vertical="center" wrapText="1"/>
    </xf>
    <xf numFmtId="0" fontId="5" fillId="19" borderId="90" xfId="0" applyFont="1" applyFill="1" applyBorder="1" applyAlignment="1">
      <alignment horizontal="center" vertical="center" wrapText="1"/>
    </xf>
    <xf numFmtId="0" fontId="5" fillId="19" borderId="86" xfId="0" applyFont="1" applyFill="1" applyBorder="1" applyAlignment="1">
      <alignment horizontal="center" vertical="center" wrapText="1"/>
    </xf>
    <xf numFmtId="0" fontId="5" fillId="19" borderId="92" xfId="0" applyFont="1" applyFill="1" applyBorder="1" applyAlignment="1">
      <alignment horizontal="center" vertical="center" wrapText="1"/>
    </xf>
    <xf numFmtId="0" fontId="5" fillId="19" borderId="88" xfId="0" applyFont="1" applyFill="1" applyBorder="1" applyAlignment="1">
      <alignment horizontal="center" vertical="center" wrapText="1"/>
    </xf>
    <xf numFmtId="0" fontId="5" fillId="19" borderId="77" xfId="0" applyFont="1" applyFill="1" applyBorder="1" applyAlignment="1">
      <alignment horizontal="center" wrapText="1"/>
    </xf>
    <xf numFmtId="0" fontId="5" fillId="19" borderId="79" xfId="0" applyFont="1" applyFill="1" applyBorder="1" applyAlignment="1">
      <alignment horizontal="center" wrapText="1"/>
    </xf>
    <xf numFmtId="0" fontId="5" fillId="19" borderId="79" xfId="0" applyFont="1" applyFill="1" applyBorder="1" applyAlignment="1">
      <alignment horizontal="center" vertical="top" wrapText="1"/>
    </xf>
    <xf numFmtId="0" fontId="5" fillId="18" borderId="0" xfId="0" applyFont="1" applyFill="1" applyAlignment="1">
      <alignment horizontal="left"/>
    </xf>
    <xf numFmtId="0" fontId="10" fillId="18" borderId="11" xfId="0" applyFont="1" applyFill="1" applyBorder="1" applyAlignment="1">
      <alignment horizontal="center" vertical="center"/>
    </xf>
    <xf numFmtId="171" fontId="5" fillId="18" borderId="13" xfId="0" applyNumberFormat="1" applyFont="1" applyFill="1" applyBorder="1" applyAlignment="1">
      <alignment horizontal="center"/>
    </xf>
    <xf numFmtId="171" fontId="5" fillId="18" borderId="20" xfId="0" applyNumberFormat="1" applyFont="1" applyFill="1" applyBorder="1" applyAlignment="1">
      <alignment horizontal="center"/>
    </xf>
    <xf numFmtId="171" fontId="5" fillId="18" borderId="15" xfId="0" applyNumberFormat="1" applyFont="1" applyFill="1" applyBorder="1" applyAlignment="1">
      <alignment horizontal="center"/>
    </xf>
    <xf numFmtId="171" fontId="5" fillId="18" borderId="11" xfId="0" applyNumberFormat="1" applyFont="1" applyFill="1" applyBorder="1" applyAlignment="1">
      <alignment horizontal="center"/>
    </xf>
    <xf numFmtId="37" fontId="5" fillId="19" borderId="18" xfId="0" applyNumberFormat="1" applyFont="1" applyFill="1" applyBorder="1" applyAlignment="1">
      <alignment horizontal="center" vertical="center" wrapText="1"/>
    </xf>
    <xf numFmtId="37" fontId="5" fillId="19" borderId="0" xfId="0" applyNumberFormat="1" applyFont="1" applyFill="1" applyBorder="1" applyAlignment="1">
      <alignment horizontal="center" vertical="center" wrapText="1"/>
    </xf>
    <xf numFmtId="37" fontId="5" fillId="19" borderId="24" xfId="0" applyNumberFormat="1" applyFont="1" applyFill="1" applyBorder="1" applyAlignment="1">
      <alignment horizontal="center" vertical="center" wrapText="1"/>
    </xf>
    <xf numFmtId="37" fontId="5" fillId="19" borderId="25" xfId="0" applyNumberFormat="1" applyFont="1" applyFill="1" applyBorder="1" applyAlignment="1">
      <alignment horizontal="center" vertical="center" wrapText="1"/>
    </xf>
    <xf numFmtId="37" fontId="5" fillId="19" borderId="37" xfId="0" quotePrefix="1" applyNumberFormat="1" applyFont="1" applyFill="1" applyBorder="1" applyAlignment="1">
      <alignment horizontal="center" vertical="center"/>
    </xf>
    <xf numFmtId="37" fontId="5" fillId="19" borderId="59" xfId="0" quotePrefix="1" applyNumberFormat="1" applyFont="1" applyFill="1" applyBorder="1" applyAlignment="1">
      <alignment horizontal="center" vertical="center"/>
    </xf>
    <xf numFmtId="37" fontId="5" fillId="22" borderId="41" xfId="0" quotePrefix="1" applyNumberFormat="1" applyFont="1" applyFill="1" applyBorder="1" applyAlignment="1">
      <alignment horizontal="center" vertical="center" wrapText="1"/>
    </xf>
    <xf numFmtId="37" fontId="5" fillId="22" borderId="32" xfId="0" quotePrefix="1" applyNumberFormat="1" applyFont="1" applyFill="1" applyBorder="1" applyAlignment="1">
      <alignment horizontal="center" vertical="center" wrapText="1"/>
    </xf>
    <xf numFmtId="37" fontId="2" fillId="22" borderId="27" xfId="0" quotePrefix="1" applyNumberFormat="1" applyFont="1" applyFill="1" applyBorder="1" applyAlignment="1">
      <alignment horizontal="center" vertical="center"/>
    </xf>
    <xf numFmtId="37" fontId="5" fillId="22" borderId="15" xfId="0" quotePrefix="1" applyNumberFormat="1" applyFont="1" applyFill="1" applyBorder="1" applyAlignment="1">
      <alignment horizontal="center" vertical="center"/>
    </xf>
    <xf numFmtId="37" fontId="2" fillId="22" borderId="28" xfId="0" applyNumberFormat="1" applyFont="1" applyFill="1" applyBorder="1" applyAlignment="1">
      <alignment horizontal="center" vertical="center"/>
    </xf>
    <xf numFmtId="37" fontId="5" fillId="22" borderId="14" xfId="0" applyNumberFormat="1" applyFont="1" applyFill="1" applyBorder="1" applyAlignment="1">
      <alignment horizontal="center" vertical="center"/>
    </xf>
    <xf numFmtId="37" fontId="2" fillId="19" borderId="13" xfId="0" applyNumberFormat="1" applyFont="1" applyFill="1" applyBorder="1" applyAlignment="1">
      <alignment horizontal="center" vertical="center"/>
    </xf>
    <xf numFmtId="37" fontId="5" fillId="19" borderId="20" xfId="0" applyNumberFormat="1" applyFont="1" applyFill="1" applyBorder="1" applyAlignment="1">
      <alignment horizontal="center" vertical="center"/>
    </xf>
    <xf numFmtId="37" fontId="5" fillId="19" borderId="24" xfId="0" applyNumberFormat="1" applyFont="1" applyFill="1" applyBorder="1" applyAlignment="1">
      <alignment horizontal="center" vertical="center"/>
    </xf>
    <xf numFmtId="37" fontId="5" fillId="19" borderId="25" xfId="0" applyNumberFormat="1" applyFont="1" applyFill="1" applyBorder="1" applyAlignment="1">
      <alignment horizontal="center" vertical="center"/>
    </xf>
    <xf numFmtId="0" fontId="2" fillId="19" borderId="27" xfId="0" quotePrefix="1" applyFont="1" applyFill="1" applyBorder="1" applyAlignment="1">
      <alignment horizontal="center" vertical="center"/>
    </xf>
    <xf numFmtId="0" fontId="5" fillId="19" borderId="88" xfId="0" quotePrefix="1" applyFont="1" applyFill="1" applyBorder="1" applyAlignment="1">
      <alignment horizontal="center" vertical="center"/>
    </xf>
    <xf numFmtId="37" fontId="5" fillId="22" borderId="41" xfId="0" applyNumberFormat="1" applyFont="1" applyFill="1" applyBorder="1" applyAlignment="1">
      <alignment horizontal="center" vertical="center" wrapText="1"/>
    </xf>
    <xf numFmtId="37" fontId="5" fillId="19" borderId="32" xfId="0" applyNumberFormat="1" applyFont="1" applyFill="1" applyBorder="1" applyAlignment="1">
      <alignment horizontal="center" vertical="center" wrapText="1"/>
    </xf>
    <xf numFmtId="0" fontId="0" fillId="19" borderId="16" xfId="0" applyFill="1" applyBorder="1" applyAlignment="1">
      <alignment vertical="center"/>
    </xf>
    <xf numFmtId="0" fontId="0" fillId="19" borderId="19" xfId="0" applyFill="1" applyBorder="1" applyAlignment="1">
      <alignment vertical="center"/>
    </xf>
    <xf numFmtId="0" fontId="5" fillId="19" borderId="28" xfId="0" quotePrefix="1" applyFont="1" applyFill="1" applyBorder="1" applyAlignment="1">
      <alignment horizontal="center" vertical="center" wrapText="1"/>
    </xf>
    <xf numFmtId="0" fontId="5" fillId="19" borderId="14" xfId="0" quotePrefix="1" applyFont="1" applyFill="1" applyBorder="1" applyAlignment="1">
      <alignment horizontal="center" vertical="center" wrapText="1"/>
    </xf>
    <xf numFmtId="37" fontId="5" fillId="19" borderId="43" xfId="0" applyNumberFormat="1" applyFont="1" applyFill="1" applyBorder="1" applyAlignment="1">
      <alignment horizontal="center" vertical="center" wrapText="1"/>
    </xf>
    <xf numFmtId="0" fontId="0" fillId="0" borderId="11" xfId="0" applyBorder="1"/>
    <xf numFmtId="37" fontId="2" fillId="19" borderId="20" xfId="0" applyNumberFormat="1" applyFont="1" applyFill="1" applyBorder="1" applyAlignment="1">
      <alignment horizontal="center" vertical="center"/>
    </xf>
    <xf numFmtId="37" fontId="2" fillId="19" borderId="24" xfId="0" applyNumberFormat="1" applyFont="1" applyFill="1" applyBorder="1" applyAlignment="1">
      <alignment horizontal="center" vertical="center"/>
    </xf>
    <xf numFmtId="37" fontId="2" fillId="19" borderId="25" xfId="0" applyNumberFormat="1" applyFont="1" applyFill="1" applyBorder="1" applyAlignment="1">
      <alignment horizontal="center" vertical="center"/>
    </xf>
    <xf numFmtId="37" fontId="2" fillId="19" borderId="15" xfId="0" applyNumberFormat="1" applyFont="1" applyFill="1" applyBorder="1" applyAlignment="1">
      <alignment horizontal="center" vertical="center"/>
    </xf>
    <xf numFmtId="37" fontId="5" fillId="19" borderId="11" xfId="0" applyNumberFormat="1" applyFont="1" applyFill="1" applyBorder="1" applyAlignment="1">
      <alignment horizontal="center" vertical="center"/>
    </xf>
    <xf numFmtId="0" fontId="2" fillId="19" borderId="21" xfId="0" applyFont="1" applyFill="1" applyBorder="1" applyAlignment="1">
      <alignment horizontal="center" vertical="center" wrapText="1"/>
    </xf>
    <xf numFmtId="0" fontId="0" fillId="19" borderId="28" xfId="0" quotePrefix="1" applyFill="1" applyBorder="1" applyAlignment="1">
      <alignment horizontal="center" vertical="center" wrapText="1"/>
    </xf>
    <xf numFmtId="0" fontId="0" fillId="19" borderId="14" xfId="0" quotePrefix="1" applyFill="1" applyBorder="1" applyAlignment="1">
      <alignment horizontal="center" vertical="center" wrapText="1"/>
    </xf>
    <xf numFmtId="0" fontId="0" fillId="19" borderId="28" xfId="0" applyFill="1" applyBorder="1" applyAlignment="1">
      <alignment horizontal="center" vertical="center" wrapText="1"/>
    </xf>
    <xf numFmtId="0" fontId="0" fillId="19" borderId="14" xfId="0" applyFill="1" applyBorder="1" applyAlignment="1">
      <alignment horizontal="center" vertical="center" wrapText="1"/>
    </xf>
    <xf numFmtId="0" fontId="0" fillId="19" borderId="27" xfId="0" quotePrefix="1" applyFill="1" applyBorder="1" applyAlignment="1">
      <alignment horizontal="center" vertical="center" wrapText="1"/>
    </xf>
    <xf numFmtId="0" fontId="0" fillId="19" borderId="15" xfId="0" quotePrefix="1" applyFill="1" applyBorder="1" applyAlignment="1">
      <alignment horizontal="center" vertical="center" wrapText="1"/>
    </xf>
    <xf numFmtId="0" fontId="5" fillId="19" borderId="12" xfId="0" applyFont="1" applyFill="1" applyBorder="1" applyAlignment="1">
      <alignment horizontal="center" vertical="center" wrapText="1"/>
    </xf>
    <xf numFmtId="0" fontId="5" fillId="19" borderId="17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19" borderId="24" xfId="0" applyFill="1" applyBorder="1" applyAlignment="1">
      <alignment vertical="center"/>
    </xf>
    <xf numFmtId="0" fontId="0" fillId="19" borderId="25" xfId="0" applyFill="1" applyBorder="1" applyAlignment="1">
      <alignment vertical="center"/>
    </xf>
    <xf numFmtId="0" fontId="9" fillId="19" borderId="13" xfId="0" applyFont="1" applyFill="1" applyBorder="1" applyAlignment="1">
      <alignment horizontal="center" vertical="center"/>
    </xf>
    <xf numFmtId="0" fontId="9" fillId="19" borderId="20" xfId="0" applyFont="1" applyFill="1" applyBorder="1" applyAlignment="1">
      <alignment horizontal="center" vertical="center"/>
    </xf>
    <xf numFmtId="0" fontId="0" fillId="19" borderId="18" xfId="0" applyFill="1" applyBorder="1" applyAlignment="1">
      <alignment horizontal="center" vertical="center"/>
    </xf>
    <xf numFmtId="0" fontId="0" fillId="19" borderId="0" xfId="0" applyFill="1" applyBorder="1" applyAlignment="1">
      <alignment horizontal="center" vertical="center"/>
    </xf>
    <xf numFmtId="0" fontId="0" fillId="19" borderId="12" xfId="0" quotePrefix="1" applyFill="1" applyBorder="1" applyAlignment="1">
      <alignment horizontal="center" vertical="center" wrapText="1"/>
    </xf>
    <xf numFmtId="0" fontId="0" fillId="19" borderId="17" xfId="0" quotePrefix="1" applyFill="1" applyBorder="1" applyAlignment="1">
      <alignment horizontal="center" vertical="center" wrapText="1"/>
    </xf>
    <xf numFmtId="0" fontId="2" fillId="19" borderId="12" xfId="0" quotePrefix="1" applyFont="1" applyFill="1" applyBorder="1" applyAlignment="1">
      <alignment horizontal="center" vertical="center" wrapText="1"/>
    </xf>
    <xf numFmtId="0" fontId="5" fillId="19" borderId="60" xfId="0" applyFont="1" applyFill="1" applyBorder="1" applyAlignment="1">
      <alignment horizontal="center" vertical="center"/>
    </xf>
    <xf numFmtId="0" fontId="5" fillId="19" borderId="61" xfId="0" applyFont="1" applyFill="1" applyBorder="1" applyAlignment="1">
      <alignment horizontal="center" vertical="center"/>
    </xf>
    <xf numFmtId="0" fontId="5" fillId="19" borderId="62" xfId="0" applyFont="1" applyFill="1" applyBorder="1" applyAlignment="1">
      <alignment horizontal="center" vertical="center"/>
    </xf>
    <xf numFmtId="0" fontId="5" fillId="19" borderId="63" xfId="0" applyFont="1" applyFill="1" applyBorder="1" applyAlignment="1">
      <alignment horizontal="center" vertical="center"/>
    </xf>
    <xf numFmtId="0" fontId="5" fillId="19" borderId="64" xfId="0" applyFont="1" applyFill="1" applyBorder="1" applyAlignment="1">
      <alignment horizontal="center" vertical="center"/>
    </xf>
    <xf numFmtId="0" fontId="5" fillId="19" borderId="65" xfId="0" applyFont="1" applyFill="1" applyBorder="1" applyAlignment="1">
      <alignment horizontal="center" vertical="center"/>
    </xf>
    <xf numFmtId="0" fontId="0" fillId="19" borderId="20" xfId="0" applyFill="1" applyBorder="1" applyAlignment="1">
      <alignment horizontal="center" vertical="center" wrapText="1"/>
    </xf>
    <xf numFmtId="0" fontId="0" fillId="19" borderId="24" xfId="0" applyFill="1" applyBorder="1" applyAlignment="1">
      <alignment horizontal="center" vertical="center" wrapText="1"/>
    </xf>
    <xf numFmtId="0" fontId="0" fillId="19" borderId="25" xfId="0" applyFill="1" applyBorder="1" applyAlignment="1">
      <alignment horizontal="center" vertical="center" wrapText="1"/>
    </xf>
    <xf numFmtId="0" fontId="0" fillId="19" borderId="26" xfId="0" applyFill="1" applyBorder="1" applyAlignment="1">
      <alignment horizontal="center" vertical="center" wrapText="1"/>
    </xf>
    <xf numFmtId="0" fontId="5" fillId="19" borderId="21" xfId="0" quotePrefix="1" applyFont="1" applyFill="1" applyBorder="1" applyAlignment="1">
      <alignment horizontal="center" vertical="center" wrapText="1"/>
    </xf>
    <xf numFmtId="0" fontId="5" fillId="19" borderId="16" xfId="0" quotePrefix="1" applyFont="1" applyFill="1" applyBorder="1" applyAlignment="1">
      <alignment horizontal="center" vertical="center" wrapText="1"/>
    </xf>
    <xf numFmtId="0" fontId="5" fillId="19" borderId="19" xfId="0" quotePrefix="1" applyFont="1" applyFill="1" applyBorder="1" applyAlignment="1">
      <alignment horizontal="center" vertical="center" wrapText="1"/>
    </xf>
    <xf numFmtId="0" fontId="0" fillId="19" borderId="13" xfId="0" quotePrefix="1" applyFill="1" applyBorder="1" applyAlignment="1">
      <alignment horizontal="center" vertical="center" wrapText="1"/>
    </xf>
    <xf numFmtId="0" fontId="0" fillId="19" borderId="20" xfId="0" quotePrefix="1" applyFill="1" applyBorder="1" applyAlignment="1">
      <alignment horizontal="center" vertical="center" wrapText="1"/>
    </xf>
    <xf numFmtId="0" fontId="0" fillId="19" borderId="18" xfId="0" quotePrefix="1" applyFill="1" applyBorder="1" applyAlignment="1">
      <alignment horizontal="center" vertical="center" wrapText="1"/>
    </xf>
    <xf numFmtId="0" fontId="0" fillId="19" borderId="0" xfId="0" quotePrefix="1" applyFill="1" applyBorder="1" applyAlignment="1">
      <alignment horizontal="center" vertical="center" wrapText="1"/>
    </xf>
    <xf numFmtId="0" fontId="0" fillId="19" borderId="24" xfId="0" quotePrefix="1" applyFill="1" applyBorder="1" applyAlignment="1">
      <alignment horizontal="center" vertical="center" wrapText="1"/>
    </xf>
    <xf numFmtId="0" fontId="0" fillId="19" borderId="25" xfId="0" quotePrefix="1" applyFill="1" applyBorder="1" applyAlignment="1">
      <alignment horizontal="center" vertical="center" wrapText="1"/>
    </xf>
    <xf numFmtId="0" fontId="5" fillId="19" borderId="24" xfId="0" applyFont="1" applyFill="1" applyBorder="1" applyAlignment="1">
      <alignment horizontal="center" vertical="center"/>
    </xf>
    <xf numFmtId="0" fontId="5" fillId="19" borderId="25" xfId="0" applyFont="1" applyFill="1" applyBorder="1" applyAlignment="1">
      <alignment horizontal="center" vertical="center"/>
    </xf>
    <xf numFmtId="0" fontId="5" fillId="19" borderId="26" xfId="0" applyFont="1" applyFill="1" applyBorder="1" applyAlignment="1">
      <alignment horizontal="center" vertical="center"/>
    </xf>
    <xf numFmtId="0" fontId="0" fillId="19" borderId="26" xfId="0" quotePrefix="1" applyFill="1" applyBorder="1" applyAlignment="1">
      <alignment horizontal="center" vertical="center" wrapText="1"/>
    </xf>
    <xf numFmtId="0" fontId="2" fillId="19" borderId="13" xfId="0" quotePrefix="1" applyFont="1" applyFill="1" applyBorder="1" applyAlignment="1">
      <alignment horizontal="center" vertical="center" wrapText="1"/>
    </xf>
    <xf numFmtId="0" fontId="5" fillId="19" borderId="13" xfId="0" quotePrefix="1" applyFont="1" applyFill="1" applyBorder="1" applyAlignment="1">
      <alignment horizontal="center" vertical="center" wrapText="1" shrinkToFit="1"/>
    </xf>
    <xf numFmtId="0" fontId="5" fillId="19" borderId="18" xfId="0" applyFont="1" applyFill="1" applyBorder="1" applyAlignment="1">
      <alignment horizontal="center" vertical="center" wrapText="1" shrinkToFit="1"/>
    </xf>
    <xf numFmtId="0" fontId="5" fillId="19" borderId="15" xfId="0" applyFont="1" applyFill="1" applyBorder="1" applyAlignment="1">
      <alignment horizontal="center" vertical="center" wrapText="1" shrinkToFit="1"/>
    </xf>
    <xf numFmtId="0" fontId="0" fillId="19" borderId="21" xfId="0" quotePrefix="1" applyFill="1" applyBorder="1" applyAlignment="1">
      <alignment horizontal="center" vertical="center"/>
    </xf>
    <xf numFmtId="0" fontId="0" fillId="19" borderId="19" xfId="0" quotePrefix="1" applyFill="1" applyBorder="1" applyAlignment="1">
      <alignment horizontal="center" vertical="center"/>
    </xf>
    <xf numFmtId="0" fontId="5" fillId="19" borderId="20" xfId="0" applyFont="1" applyFill="1" applyBorder="1" applyAlignment="1">
      <alignment horizontal="center"/>
    </xf>
    <xf numFmtId="0" fontId="5" fillId="19" borderId="13" xfId="0" applyFont="1" applyFill="1" applyBorder="1" applyAlignment="1">
      <alignment horizontal="center" vertical="center" wrapText="1" shrinkToFit="1"/>
    </xf>
    <xf numFmtId="0" fontId="5" fillId="19" borderId="27" xfId="0" applyFont="1" applyFill="1" applyBorder="1" applyAlignment="1">
      <alignment horizontal="center" vertical="center" wrapText="1"/>
    </xf>
    <xf numFmtId="0" fontId="5" fillId="19" borderId="96" xfId="0" applyFont="1" applyFill="1" applyBorder="1" applyAlignment="1">
      <alignment horizontal="center" vertical="center"/>
    </xf>
    <xf numFmtId="0" fontId="5" fillId="19" borderId="86" xfId="0" applyFont="1" applyFill="1" applyBorder="1" applyAlignment="1">
      <alignment horizontal="center" vertical="center"/>
    </xf>
    <xf numFmtId="0" fontId="5" fillId="19" borderId="27" xfId="0" applyFont="1" applyFill="1" applyBorder="1" applyAlignment="1">
      <alignment horizontal="center" vertical="center"/>
    </xf>
    <xf numFmtId="0" fontId="5" fillId="19" borderId="81" xfId="0" applyFont="1" applyFill="1" applyBorder="1" applyAlignment="1">
      <alignment horizontal="center" vertical="center"/>
    </xf>
    <xf numFmtId="0" fontId="5" fillId="19" borderId="100" xfId="0" applyFont="1" applyFill="1" applyBorder="1" applyAlignment="1">
      <alignment horizontal="center" vertical="center"/>
    </xf>
    <xf numFmtId="0" fontId="5" fillId="19" borderId="17" xfId="0" applyFont="1" applyFill="1" applyBorder="1" applyAlignment="1">
      <alignment horizontal="center" vertical="center"/>
    </xf>
    <xf numFmtId="0" fontId="1" fillId="18" borderId="11" xfId="0" applyFont="1" applyFill="1" applyBorder="1" applyAlignment="1">
      <alignment horizontal="left"/>
    </xf>
    <xf numFmtId="0" fontId="0" fillId="0" borderId="16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0" fontId="0" fillId="0" borderId="18" xfId="0" applyBorder="1" applyAlignment="1">
      <alignment vertical="center" wrapText="1"/>
    </xf>
    <xf numFmtId="0" fontId="10" fillId="18" borderId="0" xfId="0" quotePrefix="1" applyFont="1" applyFill="1" applyBorder="1" applyAlignment="1">
      <alignment horizontal="center" vertical="center"/>
    </xf>
    <xf numFmtId="0" fontId="5" fillId="19" borderId="33" xfId="0" applyFont="1" applyFill="1" applyBorder="1" applyAlignment="1">
      <alignment horizontal="center" vertical="center" wrapText="1"/>
    </xf>
    <xf numFmtId="0" fontId="5" fillId="19" borderId="31" xfId="0" applyFont="1" applyFill="1" applyBorder="1" applyAlignment="1">
      <alignment horizontal="center" vertical="center" wrapText="1"/>
    </xf>
    <xf numFmtId="0" fontId="5" fillId="19" borderId="57" xfId="0" applyFont="1" applyFill="1" applyBorder="1" applyAlignment="1">
      <alignment horizontal="center" vertical="center" wrapText="1"/>
    </xf>
    <xf numFmtId="0" fontId="5" fillId="19" borderId="42" xfId="0" applyFont="1" applyFill="1" applyBorder="1" applyAlignment="1">
      <alignment horizontal="center" vertical="center" wrapText="1"/>
    </xf>
    <xf numFmtId="0" fontId="5" fillId="19" borderId="17" xfId="0" quotePrefix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5" fillId="19" borderId="21" xfId="0" quotePrefix="1" applyFont="1" applyFill="1" applyBorder="1" applyAlignment="1">
      <alignment horizontal="center" vertical="distributed"/>
    </xf>
    <xf numFmtId="0" fontId="5" fillId="19" borderId="16" xfId="0" quotePrefix="1" applyFont="1" applyFill="1" applyBorder="1" applyAlignment="1">
      <alignment horizontal="center" vertical="distributed"/>
    </xf>
    <xf numFmtId="0" fontId="5" fillId="19" borderId="19" xfId="0" quotePrefix="1" applyFont="1" applyFill="1" applyBorder="1" applyAlignment="1">
      <alignment horizontal="center" vertical="distributed"/>
    </xf>
    <xf numFmtId="0" fontId="5" fillId="19" borderId="21" xfId="0" applyNumberFormat="1" applyFont="1" applyFill="1" applyBorder="1" applyAlignment="1">
      <alignment horizontal="center" vertical="center" wrapText="1"/>
    </xf>
    <xf numFmtId="0" fontId="5" fillId="19" borderId="16" xfId="0" applyNumberFormat="1" applyFont="1" applyFill="1" applyBorder="1" applyAlignment="1">
      <alignment horizontal="center" vertical="center" wrapText="1"/>
    </xf>
    <xf numFmtId="0" fontId="5" fillId="19" borderId="28" xfId="0" applyNumberFormat="1" applyFont="1" applyFill="1" applyBorder="1" applyAlignment="1">
      <alignment horizontal="center" vertical="center" wrapText="1"/>
    </xf>
    <xf numFmtId="0" fontId="5" fillId="19" borderId="17" xfId="0" applyNumberFormat="1" applyFont="1" applyFill="1" applyBorder="1" applyAlignment="1">
      <alignment horizontal="center" vertical="center" wrapText="1"/>
    </xf>
    <xf numFmtId="0" fontId="5" fillId="19" borderId="17" xfId="0" quotePrefix="1" applyNumberFormat="1" applyFont="1" applyFill="1" applyBorder="1" applyAlignment="1">
      <alignment horizontal="center" vertical="center" wrapText="1"/>
    </xf>
    <xf numFmtId="0" fontId="5" fillId="19" borderId="13" xfId="0" applyNumberFormat="1" applyFont="1" applyFill="1" applyBorder="1" applyAlignment="1">
      <alignment horizontal="center" vertical="center" wrapText="1"/>
    </xf>
    <xf numFmtId="0" fontId="5" fillId="19" borderId="18" xfId="0" applyNumberFormat="1" applyFont="1" applyFill="1" applyBorder="1" applyAlignment="1">
      <alignment horizontal="center" vertical="center" wrapText="1"/>
    </xf>
    <xf numFmtId="0" fontId="5" fillId="19" borderId="28" xfId="0" applyFont="1" applyFill="1" applyBorder="1" applyAlignment="1">
      <alignment horizontal="center" vertical="center"/>
    </xf>
    <xf numFmtId="0" fontId="5" fillId="19" borderId="14" xfId="0" applyFont="1" applyFill="1" applyBorder="1" applyAlignment="1">
      <alignment horizontal="center" vertical="center"/>
    </xf>
    <xf numFmtId="0" fontId="5" fillId="19" borderId="14" xfId="0" quotePrefix="1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/>
    </xf>
    <xf numFmtId="0" fontId="5" fillId="19" borderId="90" xfId="0" applyFont="1" applyFill="1" applyBorder="1" applyAlignment="1">
      <alignment horizontal="center" vertical="center"/>
    </xf>
    <xf numFmtId="0" fontId="5" fillId="19" borderId="33" xfId="0" quotePrefix="1" applyFont="1" applyFill="1" applyBorder="1" applyAlignment="1">
      <alignment horizontal="center" vertical="center"/>
    </xf>
    <xf numFmtId="0" fontId="5" fillId="19" borderId="21" xfId="0" quotePrefix="1" applyNumberFormat="1" applyFont="1" applyFill="1" applyBorder="1" applyAlignment="1">
      <alignment horizontal="center" vertical="center"/>
    </xf>
    <xf numFmtId="0" fontId="5" fillId="19" borderId="16" xfId="0" quotePrefix="1" applyNumberFormat="1" applyFont="1" applyFill="1" applyBorder="1" applyAlignment="1">
      <alignment horizontal="center" vertical="center"/>
    </xf>
    <xf numFmtId="0" fontId="5" fillId="19" borderId="19" xfId="0" quotePrefix="1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left"/>
    </xf>
    <xf numFmtId="0" fontId="5" fillId="19" borderId="101" xfId="0" applyFont="1" applyFill="1" applyBorder="1" applyAlignment="1">
      <alignment horizontal="center" vertical="center"/>
    </xf>
    <xf numFmtId="0" fontId="0" fillId="19" borderId="17" xfId="0" applyFill="1" applyBorder="1" applyAlignment="1">
      <alignment horizontal="center" vertical="center" wrapText="1"/>
    </xf>
    <xf numFmtId="0" fontId="0" fillId="19" borderId="13" xfId="0" applyFill="1" applyBorder="1" applyAlignment="1">
      <alignment horizontal="center" vertical="center" wrapText="1"/>
    </xf>
    <xf numFmtId="0" fontId="5" fillId="19" borderId="13" xfId="0" applyNumberFormat="1" applyFont="1" applyFill="1" applyBorder="1" applyAlignment="1">
      <alignment horizontal="center" vertical="center"/>
    </xf>
    <xf numFmtId="0" fontId="5" fillId="19" borderId="21" xfId="0" applyNumberFormat="1" applyFont="1" applyFill="1" applyBorder="1" applyAlignment="1">
      <alignment horizontal="center" vertical="center"/>
    </xf>
    <xf numFmtId="0" fontId="5" fillId="19" borderId="24" xfId="0" applyNumberFormat="1" applyFont="1" applyFill="1" applyBorder="1" applyAlignment="1">
      <alignment horizontal="center" vertical="center"/>
    </xf>
    <xf numFmtId="0" fontId="5" fillId="19" borderId="26" xfId="0" applyNumberFormat="1" applyFont="1" applyFill="1" applyBorder="1" applyAlignment="1">
      <alignment horizontal="center" vertical="center"/>
    </xf>
    <xf numFmtId="0" fontId="5" fillId="21" borderId="0" xfId="0" applyFont="1" applyFill="1" applyBorder="1"/>
    <xf numFmtId="0" fontId="9" fillId="18" borderId="11" xfId="0" applyFont="1" applyFill="1" applyBorder="1"/>
    <xf numFmtId="0" fontId="5" fillId="19" borderId="66" xfId="0" applyFont="1" applyFill="1" applyBorder="1" applyAlignment="1">
      <alignment horizontal="center" vertical="center"/>
    </xf>
    <xf numFmtId="0" fontId="5" fillId="19" borderId="67" xfId="0" applyFont="1" applyFill="1" applyBorder="1" applyAlignment="1">
      <alignment horizontal="center" vertical="center"/>
    </xf>
    <xf numFmtId="0" fontId="2" fillId="19" borderId="28" xfId="0" applyFont="1" applyFill="1" applyBorder="1" applyAlignment="1">
      <alignment horizontal="center" vertical="center" wrapText="1"/>
    </xf>
    <xf numFmtId="0" fontId="9" fillId="18" borderId="0" xfId="0" applyFont="1" applyFill="1" applyBorder="1"/>
    <xf numFmtId="0" fontId="5" fillId="19" borderId="17" xfId="0" applyNumberFormat="1" applyFont="1" applyFill="1" applyBorder="1" applyAlignment="1">
      <alignment horizontal="center"/>
    </xf>
    <xf numFmtId="0" fontId="5" fillId="19" borderId="28" xfId="0" applyNumberFormat="1" applyFont="1" applyFill="1" applyBorder="1" applyAlignment="1">
      <alignment horizontal="center" vertical="center"/>
    </xf>
    <xf numFmtId="0" fontId="5" fillId="19" borderId="17" xfId="0" applyNumberFormat="1" applyFont="1" applyFill="1" applyBorder="1" applyAlignment="1">
      <alignment horizontal="center" vertical="center"/>
    </xf>
    <xf numFmtId="0" fontId="5" fillId="19" borderId="43" xfId="0" applyFont="1" applyFill="1" applyBorder="1" applyAlignment="1">
      <alignment horizontal="center"/>
    </xf>
    <xf numFmtId="0" fontId="5" fillId="19" borderId="22" xfId="0" applyFont="1" applyFill="1" applyBorder="1" applyAlignment="1">
      <alignment horizontal="center"/>
    </xf>
    <xf numFmtId="0" fontId="5" fillId="19" borderId="12" xfId="0" applyNumberFormat="1" applyFont="1" applyFill="1" applyBorder="1" applyAlignment="1">
      <alignment horizontal="center"/>
    </xf>
    <xf numFmtId="0" fontId="5" fillId="19" borderId="13" xfId="0" quotePrefix="1" applyFont="1" applyFill="1" applyBorder="1" applyAlignment="1">
      <alignment horizontal="center" vertical="center" wrapText="1"/>
    </xf>
    <xf numFmtId="0" fontId="5" fillId="19" borderId="18" xfId="0" quotePrefix="1" applyFont="1" applyFill="1" applyBorder="1" applyAlignment="1">
      <alignment horizontal="center" vertical="center" wrapText="1"/>
    </xf>
    <xf numFmtId="0" fontId="5" fillId="19" borderId="15" xfId="0" quotePrefix="1" applyFont="1" applyFill="1" applyBorder="1" applyAlignment="1">
      <alignment horizontal="center" vertical="center" wrapText="1"/>
    </xf>
    <xf numFmtId="0" fontId="5" fillId="19" borderId="12" xfId="0" applyNumberFormat="1" applyFont="1" applyFill="1" applyBorder="1" applyAlignment="1">
      <alignment horizontal="center" vertical="center"/>
    </xf>
    <xf numFmtId="0" fontId="5" fillId="19" borderId="12" xfId="0" quotePrefix="1" applyFont="1" applyFill="1" applyBorder="1" applyAlignment="1">
      <alignment horizontal="center" vertical="center" wrapText="1"/>
    </xf>
    <xf numFmtId="0" fontId="5" fillId="19" borderId="43" xfId="0" applyFont="1" applyFill="1" applyBorder="1" applyAlignment="1">
      <alignment horizontal="center" vertical="center"/>
    </xf>
    <xf numFmtId="0" fontId="5" fillId="19" borderId="12" xfId="0" applyNumberFormat="1" applyFont="1" applyFill="1" applyBorder="1" applyAlignment="1">
      <alignment horizontal="center" vertical="center" wrapText="1"/>
    </xf>
    <xf numFmtId="0" fontId="5" fillId="19" borderId="14" xfId="0" applyNumberFormat="1" applyFont="1" applyFill="1" applyBorder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2" fontId="10" fillId="18" borderId="0" xfId="0" applyNumberFormat="1" applyFont="1" applyFill="1" applyAlignment="1">
      <alignment horizontal="center"/>
    </xf>
    <xf numFmtId="0" fontId="5" fillId="19" borderId="41" xfId="0" applyFont="1" applyFill="1" applyBorder="1" applyAlignment="1">
      <alignment horizontal="center" vertical="center"/>
    </xf>
    <xf numFmtId="0" fontId="5" fillId="19" borderId="48" xfId="0" applyFont="1" applyFill="1" applyBorder="1" applyAlignment="1">
      <alignment horizontal="center" vertical="center"/>
    </xf>
    <xf numFmtId="0" fontId="5" fillId="19" borderId="102" xfId="0" applyFont="1" applyFill="1" applyBorder="1" applyAlignment="1">
      <alignment horizontal="center" vertical="center"/>
    </xf>
    <xf numFmtId="0" fontId="5" fillId="19" borderId="103" xfId="0" applyFont="1" applyFill="1" applyBorder="1" applyAlignment="1">
      <alignment horizontal="center" vertical="center"/>
    </xf>
    <xf numFmtId="0" fontId="5" fillId="19" borderId="29" xfId="0" applyFont="1" applyFill="1" applyBorder="1" applyAlignment="1">
      <alignment horizontal="center" vertical="center" wrapText="1"/>
    </xf>
    <xf numFmtId="0" fontId="5" fillId="19" borderId="37" xfId="0" applyFont="1" applyFill="1" applyBorder="1" applyAlignment="1">
      <alignment horizontal="center" vertical="center" wrapText="1"/>
    </xf>
    <xf numFmtId="0" fontId="5" fillId="19" borderId="43" xfId="0" quotePrefix="1" applyFont="1" applyFill="1" applyBorder="1" applyAlignment="1">
      <alignment horizontal="center" vertical="center" wrapText="1"/>
    </xf>
    <xf numFmtId="0" fontId="5" fillId="19" borderId="41" xfId="0" applyFont="1" applyFill="1" applyBorder="1" applyAlignment="1">
      <alignment horizontal="center" vertical="center" wrapText="1"/>
    </xf>
    <xf numFmtId="0" fontId="5" fillId="19" borderId="43" xfId="0" quotePrefix="1" applyFont="1" applyFill="1" applyBorder="1" applyAlignment="1">
      <alignment horizontal="center" vertical="center"/>
    </xf>
    <xf numFmtId="0" fontId="5" fillId="19" borderId="39" xfId="0" applyFont="1" applyFill="1" applyBorder="1" applyAlignment="1">
      <alignment horizontal="center"/>
    </xf>
    <xf numFmtId="0" fontId="5" fillId="19" borderId="28" xfId="0" applyFont="1" applyFill="1" applyBorder="1" applyAlignment="1">
      <alignment horizontal="center"/>
    </xf>
    <xf numFmtId="0" fontId="5" fillId="19" borderId="41" xfId="0" applyFont="1" applyFill="1" applyBorder="1" applyAlignment="1">
      <alignment horizontal="center"/>
    </xf>
    <xf numFmtId="0" fontId="5" fillId="19" borderId="12" xfId="0" applyFont="1" applyFill="1" applyBorder="1" applyAlignment="1">
      <alignment horizontal="center"/>
    </xf>
    <xf numFmtId="0" fontId="5" fillId="19" borderId="20" xfId="0" applyNumberFormat="1" applyFont="1" applyFill="1" applyBorder="1" applyAlignment="1">
      <alignment horizontal="center" vertical="center"/>
    </xf>
    <xf numFmtId="0" fontId="5" fillId="19" borderId="22" xfId="0" applyNumberFormat="1" applyFont="1" applyFill="1" applyBorder="1" applyAlignment="1">
      <alignment horizontal="center" vertical="center"/>
    </xf>
    <xf numFmtId="0" fontId="5" fillId="19" borderId="23" xfId="0" applyNumberFormat="1" applyFont="1" applyFill="1" applyBorder="1" applyAlignment="1">
      <alignment horizontal="center" vertical="center"/>
    </xf>
    <xf numFmtId="0" fontId="5" fillId="19" borderId="12" xfId="0" quotePrefix="1" applyNumberFormat="1" applyFont="1" applyFill="1" applyBorder="1" applyAlignment="1">
      <alignment horizontal="center" vertical="center" wrapText="1"/>
    </xf>
    <xf numFmtId="0" fontId="5" fillId="18" borderId="0" xfId="0" applyFont="1" applyFill="1" applyBorder="1" applyAlignment="1">
      <alignment horizontal="left" vertical="center" wrapText="1"/>
    </xf>
    <xf numFmtId="0" fontId="10" fillId="18" borderId="11" xfId="0" applyFont="1" applyFill="1" applyBorder="1" applyAlignment="1">
      <alignment horizontal="center"/>
    </xf>
    <xf numFmtId="0" fontId="12" fillId="18" borderId="20" xfId="0" applyFont="1" applyFill="1" applyBorder="1" applyAlignment="1">
      <alignment horizontal="left"/>
    </xf>
    <xf numFmtId="0" fontId="5" fillId="19" borderId="18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5" fillId="19" borderId="27" xfId="0" quotePrefix="1" applyFont="1" applyFill="1" applyBorder="1" applyAlignment="1">
      <alignment horizontal="center" vertical="center" wrapText="1"/>
    </xf>
    <xf numFmtId="0" fontId="5" fillId="19" borderId="40" xfId="0" applyFont="1" applyFill="1" applyBorder="1" applyAlignment="1">
      <alignment horizontal="center" vertical="center" wrapText="1"/>
    </xf>
    <xf numFmtId="0" fontId="5" fillId="19" borderId="24" xfId="0" applyFont="1" applyFill="1" applyBorder="1" applyAlignment="1">
      <alignment horizontal="center" vertical="center" wrapText="1"/>
    </xf>
    <xf numFmtId="0" fontId="5" fillId="19" borderId="25" xfId="0" applyFont="1" applyFill="1" applyBorder="1" applyAlignment="1">
      <alignment horizontal="center" vertical="center" wrapText="1"/>
    </xf>
    <xf numFmtId="0" fontId="5" fillId="19" borderId="26" xfId="0" applyFont="1" applyFill="1" applyBorder="1" applyAlignment="1">
      <alignment horizontal="center" vertical="center" wrapText="1"/>
    </xf>
    <xf numFmtId="37" fontId="5" fillId="19" borderId="22" xfId="0" applyNumberFormat="1" applyFont="1" applyFill="1" applyBorder="1" applyAlignment="1">
      <alignment horizontal="center" vertical="center"/>
    </xf>
    <xf numFmtId="37" fontId="5" fillId="19" borderId="23" xfId="0" applyNumberFormat="1" applyFont="1" applyFill="1" applyBorder="1" applyAlignment="1">
      <alignment horizontal="center" vertical="center"/>
    </xf>
    <xf numFmtId="37" fontId="5" fillId="19" borderId="28" xfId="0" applyNumberFormat="1" applyFont="1" applyFill="1" applyBorder="1" applyAlignment="1">
      <alignment horizontal="center" vertical="center" wrapText="1"/>
    </xf>
    <xf numFmtId="37" fontId="5" fillId="19" borderId="17" xfId="0" applyNumberFormat="1" applyFont="1" applyFill="1" applyBorder="1" applyAlignment="1">
      <alignment horizontal="center" vertical="center" wrapText="1"/>
    </xf>
    <xf numFmtId="37" fontId="5" fillId="19" borderId="27" xfId="0" applyNumberFormat="1" applyFont="1" applyFill="1" applyBorder="1" applyAlignment="1">
      <alignment horizontal="center" vertical="center" wrapText="1"/>
    </xf>
    <xf numFmtId="168" fontId="5" fillId="18" borderId="0" xfId="0" applyNumberFormat="1" applyFont="1" applyFill="1" applyBorder="1" applyAlignment="1">
      <alignment horizontal="left"/>
    </xf>
    <xf numFmtId="0" fontId="5" fillId="19" borderId="20" xfId="0" applyNumberFormat="1" applyFont="1" applyFill="1" applyBorder="1" applyAlignment="1">
      <alignment horizontal="center" vertical="center" wrapText="1"/>
    </xf>
    <xf numFmtId="0" fontId="5" fillId="19" borderId="0" xfId="0" applyNumberFormat="1" applyFont="1" applyFill="1" applyBorder="1" applyAlignment="1">
      <alignment horizontal="center" vertical="center" wrapText="1"/>
    </xf>
    <xf numFmtId="0" fontId="5" fillId="19" borderId="11" xfId="0" applyNumberFormat="1" applyFont="1" applyFill="1" applyBorder="1" applyAlignment="1">
      <alignment horizontal="center" vertical="center" wrapText="1"/>
    </xf>
    <xf numFmtId="0" fontId="5" fillId="19" borderId="14" xfId="0" quotePrefix="1" applyNumberFormat="1" applyFont="1" applyFill="1" applyBorder="1" applyAlignment="1">
      <alignment horizontal="center" vertical="center" wrapText="1"/>
    </xf>
    <xf numFmtId="0" fontId="5" fillId="19" borderId="23" xfId="0" quotePrefix="1" applyNumberFormat="1" applyFont="1" applyFill="1" applyBorder="1" applyAlignment="1">
      <alignment horizontal="center" vertical="center"/>
    </xf>
    <xf numFmtId="0" fontId="5" fillId="19" borderId="33" xfId="0" quotePrefix="1" applyNumberFormat="1" applyFont="1" applyFill="1" applyBorder="1" applyAlignment="1">
      <alignment horizontal="center" vertical="center"/>
    </xf>
    <xf numFmtId="0" fontId="5" fillId="19" borderId="20" xfId="0" quotePrefix="1" applyNumberFormat="1" applyFont="1" applyFill="1" applyBorder="1" applyAlignment="1">
      <alignment horizontal="center" vertical="center" wrapText="1"/>
    </xf>
    <xf numFmtId="0" fontId="5" fillId="19" borderId="38" xfId="0" quotePrefix="1" applyNumberFormat="1" applyFont="1" applyFill="1" applyBorder="1" applyAlignment="1">
      <alignment horizontal="center" vertical="center" wrapText="1"/>
    </xf>
    <xf numFmtId="0" fontId="5" fillId="19" borderId="55" xfId="0" quotePrefix="1" applyNumberFormat="1" applyFont="1" applyFill="1" applyBorder="1" applyAlignment="1">
      <alignment horizontal="center" vertical="center" wrapText="1"/>
    </xf>
    <xf numFmtId="0" fontId="5" fillId="18" borderId="20" xfId="0" quotePrefix="1" applyFont="1" applyFill="1" applyBorder="1" applyAlignment="1">
      <alignment horizontal="left"/>
    </xf>
    <xf numFmtId="0" fontId="5" fillId="18" borderId="0" xfId="0" quotePrefix="1" applyFont="1" applyFill="1" applyAlignment="1">
      <alignment horizontal="left"/>
    </xf>
    <xf numFmtId="0" fontId="11" fillId="18" borderId="0" xfId="0" applyFont="1" applyFill="1" applyAlignment="1">
      <alignment horizontal="center" vertical="center"/>
    </xf>
    <xf numFmtId="0" fontId="0" fillId="18" borderId="0" xfId="0" applyFill="1" applyAlignment="1">
      <alignment horizontal="left"/>
    </xf>
    <xf numFmtId="0" fontId="3" fillId="0" borderId="0" xfId="33" applyAlignment="1" applyProtection="1">
      <alignment horizontal="center"/>
    </xf>
    <xf numFmtId="0" fontId="11" fillId="18" borderId="11" xfId="0" applyFont="1" applyFill="1" applyBorder="1" applyAlignment="1">
      <alignment horizontal="center"/>
    </xf>
    <xf numFmtId="0" fontId="5" fillId="19" borderId="46" xfId="0" applyFont="1" applyFill="1" applyBorder="1" applyAlignment="1">
      <alignment horizontal="center" vertical="center"/>
    </xf>
    <xf numFmtId="0" fontId="5" fillId="19" borderId="58" xfId="0" applyFont="1" applyFill="1" applyBorder="1" applyAlignment="1">
      <alignment horizontal="center" vertical="center"/>
    </xf>
    <xf numFmtId="0" fontId="5" fillId="18" borderId="20" xfId="0" applyFont="1" applyFill="1" applyBorder="1" applyAlignment="1">
      <alignment horizontal="left" vertical="center" wrapText="1"/>
    </xf>
    <xf numFmtId="0" fontId="5" fillId="18" borderId="0" xfId="0" applyFont="1" applyFill="1" applyBorder="1" applyAlignment="1">
      <alignment horizontal="center"/>
    </xf>
    <xf numFmtId="1" fontId="5" fillId="19" borderId="29" xfId="0" applyNumberFormat="1" applyFont="1" applyFill="1" applyBorder="1" applyAlignment="1">
      <alignment horizontal="center" vertical="center"/>
    </xf>
    <xf numFmtId="1" fontId="5" fillId="19" borderId="31" xfId="0" applyNumberFormat="1" applyFont="1" applyFill="1" applyBorder="1" applyAlignment="1">
      <alignment horizontal="center" vertical="center"/>
    </xf>
    <xf numFmtId="1" fontId="5" fillId="19" borderId="24" xfId="0" applyNumberFormat="1" applyFont="1" applyFill="1" applyBorder="1" applyAlignment="1">
      <alignment horizontal="center" vertical="center"/>
    </xf>
    <xf numFmtId="1" fontId="5" fillId="19" borderId="26" xfId="0" applyNumberFormat="1" applyFont="1" applyFill="1" applyBorder="1" applyAlignment="1">
      <alignment horizontal="center" vertical="center"/>
    </xf>
    <xf numFmtId="1" fontId="5" fillId="19" borderId="13" xfId="0" applyNumberFormat="1" applyFont="1" applyFill="1" applyBorder="1" applyAlignment="1">
      <alignment horizontal="center" vertical="center"/>
    </xf>
    <xf numFmtId="1" fontId="5" fillId="19" borderId="20" xfId="0" applyNumberFormat="1" applyFont="1" applyFill="1" applyBorder="1" applyAlignment="1">
      <alignment horizontal="center" vertical="center"/>
    </xf>
    <xf numFmtId="1" fontId="5" fillId="19" borderId="21" xfId="0" applyNumberFormat="1" applyFont="1" applyFill="1" applyBorder="1" applyAlignment="1">
      <alignment horizontal="center" vertical="center"/>
    </xf>
    <xf numFmtId="1" fontId="5" fillId="19" borderId="25" xfId="0" applyNumberFormat="1" applyFont="1" applyFill="1" applyBorder="1" applyAlignment="1">
      <alignment horizontal="center" vertical="center"/>
    </xf>
    <xf numFmtId="1" fontId="5" fillId="19" borderId="27" xfId="0" applyNumberFormat="1" applyFont="1" applyFill="1" applyBorder="1" applyAlignment="1">
      <alignment horizontal="center" vertical="center"/>
    </xf>
    <xf numFmtId="1" fontId="5" fillId="19" borderId="42" xfId="0" applyNumberFormat="1" applyFont="1" applyFill="1" applyBorder="1" applyAlignment="1">
      <alignment horizontal="center" vertical="center"/>
    </xf>
    <xf numFmtId="1" fontId="5" fillId="19" borderId="24" xfId="0" applyNumberFormat="1" applyFont="1" applyFill="1" applyBorder="1" applyAlignment="1">
      <alignment horizontal="center" vertical="top"/>
    </xf>
    <xf numFmtId="1" fontId="5" fillId="19" borderId="26" xfId="0" applyNumberFormat="1" applyFont="1" applyFill="1" applyBorder="1" applyAlignment="1">
      <alignment horizontal="center" vertical="top"/>
    </xf>
    <xf numFmtId="1" fontId="5" fillId="19" borderId="27" xfId="0" applyNumberFormat="1" applyFont="1" applyFill="1" applyBorder="1" applyAlignment="1">
      <alignment horizontal="center"/>
    </xf>
    <xf numFmtId="1" fontId="5" fillId="19" borderId="42" xfId="0" applyNumberFormat="1" applyFont="1" applyFill="1" applyBorder="1" applyAlignment="1">
      <alignment horizontal="center"/>
    </xf>
    <xf numFmtId="1" fontId="5" fillId="19" borderId="12" xfId="0" applyNumberFormat="1" applyFont="1" applyFill="1" applyBorder="1" applyAlignment="1">
      <alignment horizontal="center" vertical="center" wrapText="1"/>
    </xf>
    <xf numFmtId="1" fontId="5" fillId="19" borderId="17" xfId="0" applyNumberFormat="1" applyFont="1" applyFill="1" applyBorder="1" applyAlignment="1">
      <alignment horizontal="center" vertical="center" wrapText="1"/>
    </xf>
    <xf numFmtId="1" fontId="5" fillId="19" borderId="14" xfId="0" applyNumberFormat="1" applyFont="1" applyFill="1" applyBorder="1" applyAlignment="1">
      <alignment horizontal="center" vertical="center" wrapText="1"/>
    </xf>
    <xf numFmtId="3" fontId="5" fillId="19" borderId="21" xfId="0" quotePrefix="1" applyNumberFormat="1" applyFont="1" applyFill="1" applyBorder="1" applyAlignment="1">
      <alignment horizontal="center" vertical="center" wrapText="1"/>
    </xf>
    <xf numFmtId="3" fontId="5" fillId="19" borderId="16" xfId="0" quotePrefix="1" applyNumberFormat="1" applyFont="1" applyFill="1" applyBorder="1" applyAlignment="1">
      <alignment horizontal="center" vertical="center" wrapText="1"/>
    </xf>
    <xf numFmtId="3" fontId="5" fillId="19" borderId="19" xfId="0" quotePrefix="1" applyNumberFormat="1" applyFont="1" applyFill="1" applyBorder="1" applyAlignment="1">
      <alignment horizontal="center" vertical="center" wrapText="1"/>
    </xf>
    <xf numFmtId="1" fontId="5" fillId="19" borderId="13" xfId="0" applyNumberFormat="1" applyFont="1" applyFill="1" applyBorder="1" applyAlignment="1">
      <alignment horizontal="center" vertical="center" wrapText="1"/>
    </xf>
    <xf numFmtId="1" fontId="5" fillId="19" borderId="18" xfId="0" applyNumberFormat="1" applyFont="1" applyFill="1" applyBorder="1" applyAlignment="1">
      <alignment horizontal="center" vertical="center" wrapText="1"/>
    </xf>
    <xf numFmtId="1" fontId="5" fillId="19" borderId="15" xfId="0" applyNumberFormat="1" applyFont="1" applyFill="1" applyBorder="1" applyAlignment="1">
      <alignment horizontal="center" vertical="center" wrapText="1"/>
    </xf>
    <xf numFmtId="1" fontId="5" fillId="19" borderId="21" xfId="0" applyNumberFormat="1" applyFont="1" applyFill="1" applyBorder="1" applyAlignment="1">
      <alignment horizontal="center" vertical="center" wrapText="1"/>
    </xf>
    <xf numFmtId="1" fontId="5" fillId="19" borderId="16" xfId="0" applyNumberFormat="1" applyFont="1" applyFill="1" applyBorder="1" applyAlignment="1">
      <alignment horizontal="center" vertical="center" wrapText="1"/>
    </xf>
    <xf numFmtId="1" fontId="5" fillId="19" borderId="19" xfId="0" applyNumberFormat="1" applyFont="1" applyFill="1" applyBorder="1" applyAlignment="1">
      <alignment horizontal="center" vertical="center" wrapText="1"/>
    </xf>
    <xf numFmtId="166" fontId="5" fillId="0" borderId="0" xfId="0" applyNumberFormat="1" applyFont="1" applyFill="1" applyBorder="1" applyAlignment="1">
      <alignment horizontal="center"/>
    </xf>
    <xf numFmtId="0" fontId="0" fillId="19" borderId="31" xfId="0" applyFill="1" applyBorder="1" applyAlignment="1">
      <alignment horizontal="center" vertical="center"/>
    </xf>
    <xf numFmtId="0" fontId="5" fillId="19" borderId="42" xfId="0" applyFont="1" applyFill="1" applyBorder="1" applyAlignment="1">
      <alignment horizontal="center" vertical="center"/>
    </xf>
  </cellXfs>
  <cellStyles count="51">
    <cellStyle name="20% - Énfasis1 2" xfId="1"/>
    <cellStyle name="20% - Énfasis2 2" xfId="2"/>
    <cellStyle name="20% - Énfasis3 2" xfId="3"/>
    <cellStyle name="20% - Énfasis4 2" xfId="4"/>
    <cellStyle name="20% - Énfasis5 2" xfId="5"/>
    <cellStyle name="20% - Énfasis6 2" xfId="6"/>
    <cellStyle name="40% - Énfasis1 2" xfId="7"/>
    <cellStyle name="40% - Énfasis2 2" xfId="8"/>
    <cellStyle name="40% - Énfasis3 2" xfId="9"/>
    <cellStyle name="40% - Énfasis4 2" xfId="10"/>
    <cellStyle name="40% - Énfasis5 2" xfId="11"/>
    <cellStyle name="40% - Énfasis6 2" xfId="12"/>
    <cellStyle name="60% - Énfasis1 2" xfId="13"/>
    <cellStyle name="60% - Énfasis2 2" xfId="14"/>
    <cellStyle name="60% - Énfasis3 2" xfId="15"/>
    <cellStyle name="60% - Énfasis4 2" xfId="16"/>
    <cellStyle name="60% - Énfasis5 2" xfId="17"/>
    <cellStyle name="60% - Énfasis6 2" xfId="18"/>
    <cellStyle name="Buena 2" xfId="19"/>
    <cellStyle name="Cálculo 2" xfId="20"/>
    <cellStyle name="Celda de comprobación 2" xfId="21"/>
    <cellStyle name="Celda vinculada 2" xfId="22"/>
    <cellStyle name="Encabezado 1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Hipervínculo" xfId="33" builtinId="8"/>
    <cellStyle name="Incorrecto 2" xfId="34"/>
    <cellStyle name="Millares" xfId="35" builtinId="3"/>
    <cellStyle name="Neutral 2" xfId="36"/>
    <cellStyle name="Normal" xfId="0" builtinId="0"/>
    <cellStyle name="Normal 2" xfId="37"/>
    <cellStyle name="Normal_faoagricola2.0_AEA2001-C06" xfId="38"/>
    <cellStyle name="Notas 2" xfId="39"/>
    <cellStyle name="pepe" xfId="40"/>
    <cellStyle name="pepe 2" xfId="41"/>
    <cellStyle name="Porcentual" xfId="42" builtinId="5"/>
    <cellStyle name="Porcentual 2" xfId="43"/>
    <cellStyle name="Salida 2" xfId="44"/>
    <cellStyle name="Texto de advertencia 2" xfId="45"/>
    <cellStyle name="Texto explicativo 2" xfId="46"/>
    <cellStyle name="Título 2 2" xfId="47"/>
    <cellStyle name="Título 3 2" xfId="48"/>
    <cellStyle name="Título 4" xfId="49"/>
    <cellStyle name="Total 2" xfId="50"/>
  </cellStyles>
  <dxfs count="0"/>
  <tableStyles count="0" defaultTableStyle="TableStyleMedium9" defaultPivotStyle="PivotStyleLight16"/>
  <colors>
    <mruColors>
      <color rgb="FFFFCC99"/>
    </mruColors>
  </colors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worksheet" Target="worksheets/sheet345.xml"/><Relationship Id="rId366" Type="http://schemas.openxmlformats.org/officeDocument/2006/relationships/externalLink" Target="externalLinks/externalLink8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377" Type="http://schemas.openxmlformats.org/officeDocument/2006/relationships/externalLink" Target="externalLinks/externalLink1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externalLink" Target="externalLinks/externalLink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externalLink" Target="externalLinks/externalLink20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externalLink" Target="externalLinks/externalLink10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theme" Target="theme/theme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externalLink" Target="externalLinks/externalLink1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connections" Target="connections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externalLink" Target="externalLinks/externalLink12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externalLink" Target="externalLinks/externalLink2.xml"/><Relationship Id="rId381" Type="http://schemas.openxmlformats.org/officeDocument/2006/relationships/styles" Target="styles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externalLink" Target="externalLinks/externalLink13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externalLink" Target="externalLinks/externalLink3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externalLink" Target="externalLinks/externalLink14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externalLink" Target="externalLinks/externalLink4.xml"/><Relationship Id="rId383" Type="http://schemas.openxmlformats.org/officeDocument/2006/relationships/calcChain" Target="calcChain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externalLink" Target="externalLinks/externalLink5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externalLink" Target="externalLinks/externalLink16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externalLink" Target="externalLinks/externalLink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externalLink" Target="externalLinks/externalLink17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externalLink" Target="externalLinks/externalLink7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cereales grano
 (miles de hectáreas) </a:t>
            </a:r>
          </a:p>
        </c:rich>
      </c:tx>
      <c:layout>
        <c:manualLayout>
          <c:xMode val="edge"/>
          <c:yMode val="edge"/>
          <c:x val="0.22272079218797244"/>
          <c:y val="3.712296983758699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210778696601068"/>
          <c:y val="0.19953596287703132"/>
          <c:w val="0.85500872192743649"/>
          <c:h val="0.71693735498839961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'13.1.1.1'!$A$7:$A$17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'13.1.1.1'!$B$7:$B$17</c:f>
              <c:numCache>
                <c:formatCode>#,##0__;\–#,##0__;0__;@__</c:formatCode>
                <c:ptCount val="11"/>
                <c:pt idx="0">
                  <c:v>6626.875</c:v>
                </c:pt>
                <c:pt idx="1">
                  <c:v>6602.7129999999997</c:v>
                </c:pt>
                <c:pt idx="2">
                  <c:v>6595.6880000000001</c:v>
                </c:pt>
                <c:pt idx="3">
                  <c:v>6304.5510000000004</c:v>
                </c:pt>
                <c:pt idx="4">
                  <c:v>6244.2920000000004</c:v>
                </c:pt>
                <c:pt idx="5">
                  <c:v>6740.0709999999999</c:v>
                </c:pt>
                <c:pt idx="6">
                  <c:v>6076.74</c:v>
                </c:pt>
                <c:pt idx="7">
                  <c:v>6039.7889999999998</c:v>
                </c:pt>
                <c:pt idx="8">
                  <c:v>5985.4920000000002</c:v>
                </c:pt>
                <c:pt idx="9">
                  <c:v>6170.107</c:v>
                </c:pt>
                <c:pt idx="10">
                  <c:v>6268.0259999999998</c:v>
                </c:pt>
              </c:numCache>
            </c:numRef>
          </c:val>
        </c:ser>
        <c:marker val="1"/>
        <c:axId val="50448256"/>
        <c:axId val="50449792"/>
      </c:lineChart>
      <c:catAx>
        <c:axId val="504482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449792"/>
        <c:crosses val="autoZero"/>
        <c:auto val="1"/>
        <c:lblAlgn val="ctr"/>
        <c:lblOffset val="100"/>
        <c:tickLblSkip val="1"/>
        <c:tickMarkSkip val="1"/>
      </c:catAx>
      <c:valAx>
        <c:axId val="50449792"/>
        <c:scaling>
          <c:orientation val="minMax"/>
          <c:min val="56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448256"/>
        <c:crosses val="autoZero"/>
        <c:crossBetween val="between"/>
        <c:majorUnit val="2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cebada (miles de hectáreas)</a:t>
            </a:r>
          </a:p>
        </c:rich>
      </c:tx>
      <c:layout>
        <c:manualLayout>
          <c:xMode val="edge"/>
          <c:yMode val="edge"/>
          <c:x val="0.20134248131264407"/>
          <c:y val="3.002309468822187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067120692062179"/>
          <c:y val="0.13163987131011737"/>
          <c:w val="0.86443009675840354"/>
          <c:h val="0.78522028500771857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'13.1.3.1'!$A$10:$A$20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'13.1.3.1'!$B$10:$B$20</c:f>
              <c:numCache>
                <c:formatCode>#,##0.0_);\(#,##0.0\)</c:formatCode>
                <c:ptCount val="11"/>
                <c:pt idx="0">
                  <c:v>3110.873</c:v>
                </c:pt>
                <c:pt idx="1">
                  <c:v>3178.7550000000001</c:v>
                </c:pt>
                <c:pt idx="2">
                  <c:v>3156.123</c:v>
                </c:pt>
                <c:pt idx="3">
                  <c:v>3197.3649999999998</c:v>
                </c:pt>
                <c:pt idx="4">
                  <c:v>3228.357</c:v>
                </c:pt>
                <c:pt idx="5">
                  <c:v>3486.9349999999999</c:v>
                </c:pt>
                <c:pt idx="6">
                  <c:v>3024.7260000000001</c:v>
                </c:pt>
                <c:pt idx="7">
                  <c:v>2885.6120000000001</c:v>
                </c:pt>
                <c:pt idx="8">
                  <c:v>2700.6790000000001</c:v>
                </c:pt>
                <c:pt idx="9">
                  <c:v>2691.0859999999998</c:v>
                </c:pt>
                <c:pt idx="10">
                  <c:v>2784.2809999999999</c:v>
                </c:pt>
              </c:numCache>
            </c:numRef>
          </c:val>
        </c:ser>
        <c:marker val="1"/>
        <c:axId val="129236992"/>
        <c:axId val="129238528"/>
      </c:lineChart>
      <c:catAx>
        <c:axId val="1292369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9238528"/>
        <c:crosses val="autoZero"/>
        <c:auto val="1"/>
        <c:lblAlgn val="ctr"/>
        <c:lblOffset val="100"/>
        <c:tickLblSkip val="1"/>
        <c:tickMarkSkip val="1"/>
      </c:catAx>
      <c:valAx>
        <c:axId val="129238528"/>
        <c:scaling>
          <c:orientation val="minMax"/>
          <c:max val="5000"/>
          <c:min val="2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92369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pimiento para pimentón (miles toneladas)</a:t>
            </a:r>
          </a:p>
        </c:rich>
      </c:tx>
      <c:layout>
        <c:manualLayout>
          <c:xMode val="edge"/>
          <c:yMode val="edge"/>
          <c:x val="0.21484625176765124"/>
          <c:y val="7.068423129686356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671593202264778E-2"/>
          <c:y val="0.19474819745892563"/>
          <c:w val="0.86715390279560822"/>
          <c:h val="0.71694628335392563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'13.4.15.1'!$A$10:$A$20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'13.4.15.1'!$D$10:$D$20</c:f>
              <c:numCache>
                <c:formatCode>#,##0\ _€;\-#,##0\ _€</c:formatCode>
                <c:ptCount val="11"/>
                <c:pt idx="0">
                  <c:v>6916</c:v>
                </c:pt>
                <c:pt idx="1">
                  <c:v>7896</c:v>
                </c:pt>
                <c:pt idx="2">
                  <c:v>7084</c:v>
                </c:pt>
                <c:pt idx="3">
                  <c:v>5727</c:v>
                </c:pt>
                <c:pt idx="4">
                  <c:v>4939</c:v>
                </c:pt>
                <c:pt idx="5">
                  <c:v>4969</c:v>
                </c:pt>
                <c:pt idx="6">
                  <c:v>5314</c:v>
                </c:pt>
                <c:pt idx="7">
                  <c:v>4882</c:v>
                </c:pt>
                <c:pt idx="8">
                  <c:v>5658</c:v>
                </c:pt>
                <c:pt idx="9">
                  <c:v>5652</c:v>
                </c:pt>
                <c:pt idx="10">
                  <c:v>4327</c:v>
                </c:pt>
              </c:numCache>
            </c:numRef>
          </c:val>
        </c:ser>
        <c:marker val="1"/>
        <c:axId val="159351168"/>
        <c:axId val="159352704"/>
      </c:lineChart>
      <c:catAx>
        <c:axId val="1593511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352704"/>
        <c:crosses val="autoZero"/>
        <c:auto val="1"/>
        <c:lblAlgn val="ctr"/>
        <c:lblOffset val="100"/>
        <c:tickLblSkip val="1"/>
        <c:tickMarkSkip val="1"/>
      </c:catAx>
      <c:valAx>
        <c:axId val="159352704"/>
        <c:scaling>
          <c:orientation val="minMax"/>
          <c:min val="4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351168"/>
        <c:crosses val="autoZero"/>
        <c:crossBetween val="between"/>
        <c:majorUnit val="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pimiento para pimentón (miles de euros)</a:t>
            </a:r>
          </a:p>
        </c:rich>
      </c:tx>
      <c:layout>
        <c:manualLayout>
          <c:xMode val="edge"/>
          <c:yMode val="edge"/>
          <c:x val="0.2129749261218509"/>
          <c:y val="5.200573332588750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771485471657667"/>
          <c:y val="0.15366465735967363"/>
          <c:w val="0.85152959471888257"/>
          <c:h val="0.76123107184330663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'13.4.15.1'!$A$10:$A$20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'13.4.15.1'!$F$10:$F$20</c:f>
              <c:numCache>
                <c:formatCode>#,##0\ _€;\-#,##0\ _€</c:formatCode>
                <c:ptCount val="11"/>
                <c:pt idx="0">
                  <c:v>10838.7552</c:v>
                </c:pt>
                <c:pt idx="1">
                  <c:v>18641.666400000002</c:v>
                </c:pt>
                <c:pt idx="2">
                  <c:v>21763.464800000002</c:v>
                </c:pt>
                <c:pt idx="3">
                  <c:v>20516.4048</c:v>
                </c:pt>
                <c:pt idx="4">
                  <c:v>14247.0394</c:v>
                </c:pt>
                <c:pt idx="5">
                  <c:v>17258.827700000002</c:v>
                </c:pt>
                <c:pt idx="6">
                  <c:v>17665.3302</c:v>
                </c:pt>
                <c:pt idx="7">
                  <c:v>18201.072400000001</c:v>
                </c:pt>
                <c:pt idx="8">
                  <c:v>19672.300200000001</c:v>
                </c:pt>
                <c:pt idx="9">
                  <c:v>18426.650399999999</c:v>
                </c:pt>
                <c:pt idx="10">
                  <c:v>15378.157999999998</c:v>
                </c:pt>
              </c:numCache>
            </c:numRef>
          </c:val>
        </c:ser>
        <c:marker val="1"/>
        <c:axId val="159392896"/>
        <c:axId val="159394432"/>
      </c:lineChart>
      <c:catAx>
        <c:axId val="1593928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394432"/>
        <c:crosses val="autoZero"/>
        <c:auto val="1"/>
        <c:lblAlgn val="ctr"/>
        <c:lblOffset val="100"/>
        <c:tickLblSkip val="1"/>
        <c:tickMarkSkip val="1"/>
      </c:catAx>
      <c:valAx>
        <c:axId val="159394432"/>
        <c:scaling>
          <c:orientation val="minMax"/>
          <c:max val="35000"/>
          <c:min val="5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3928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azafrán  (estigmas tostados) 
(hectáreas)</a:t>
            </a:r>
          </a:p>
        </c:rich>
      </c:tx>
      <c:layout>
        <c:manualLayout>
          <c:xMode val="edge"/>
          <c:yMode val="edge"/>
          <c:x val="0.23270975477892691"/>
          <c:y val="5.776372965255877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430723533533544E-2"/>
          <c:y val="0.19002397336138538"/>
          <c:w val="0.87445317807166456"/>
          <c:h val="0.72209109877326461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'13.4.16.1'!$A$10:$A$20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'13.4.16.1'!$B$10:$B$20</c:f>
              <c:numCache>
                <c:formatCode>#,##0\ _€;\-#,##0\ _€</c:formatCode>
                <c:ptCount val="11"/>
                <c:pt idx="0">
                  <c:v>235</c:v>
                </c:pt>
                <c:pt idx="1">
                  <c:v>87</c:v>
                </c:pt>
                <c:pt idx="2">
                  <c:v>83</c:v>
                </c:pt>
                <c:pt idx="3">
                  <c:v>116</c:v>
                </c:pt>
                <c:pt idx="4">
                  <c:v>112</c:v>
                </c:pt>
                <c:pt idx="5">
                  <c:v>136</c:v>
                </c:pt>
                <c:pt idx="6">
                  <c:v>143</c:v>
                </c:pt>
                <c:pt idx="7">
                  <c:v>165</c:v>
                </c:pt>
                <c:pt idx="8">
                  <c:v>150</c:v>
                </c:pt>
                <c:pt idx="9">
                  <c:v>155</c:v>
                </c:pt>
                <c:pt idx="10">
                  <c:v>166</c:v>
                </c:pt>
              </c:numCache>
            </c:numRef>
          </c:val>
        </c:ser>
        <c:marker val="1"/>
        <c:axId val="159451392"/>
        <c:axId val="159485952"/>
      </c:lineChart>
      <c:catAx>
        <c:axId val="1594513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485952"/>
        <c:crosses val="autoZero"/>
        <c:auto val="1"/>
        <c:lblAlgn val="ctr"/>
        <c:lblOffset val="100"/>
        <c:tickLblSkip val="1"/>
        <c:tickMarkSkip val="1"/>
      </c:catAx>
      <c:valAx>
        <c:axId val="159485952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4513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azafrán (estigmas tostados) 
(kilogramos)</a:t>
            </a:r>
          </a:p>
        </c:rich>
      </c:tx>
      <c:layout>
        <c:manualLayout>
          <c:xMode val="edge"/>
          <c:yMode val="edge"/>
          <c:x val="0.24698897030934724"/>
          <c:y val="6.921942976306041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678840441691712"/>
          <c:y val="0.23516034166386121"/>
          <c:w val="0.84233636685700919"/>
          <c:h val="0.67123437329296276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'13.4.16.1'!$A$10:$A$20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'13.4.16.1'!$D$10:$D$20</c:f>
              <c:numCache>
                <c:formatCode>#,##0\ _€;\-#,##0\ _€</c:formatCode>
                <c:ptCount val="11"/>
                <c:pt idx="0">
                  <c:v>3420</c:v>
                </c:pt>
                <c:pt idx="1">
                  <c:v>1051</c:v>
                </c:pt>
                <c:pt idx="2">
                  <c:v>820</c:v>
                </c:pt>
                <c:pt idx="3">
                  <c:v>1330</c:v>
                </c:pt>
                <c:pt idx="4">
                  <c:v>1345</c:v>
                </c:pt>
                <c:pt idx="5">
                  <c:v>1843</c:v>
                </c:pt>
                <c:pt idx="6">
                  <c:v>1829</c:v>
                </c:pt>
                <c:pt idx="7">
                  <c:v>2332</c:v>
                </c:pt>
                <c:pt idx="8">
                  <c:v>1954</c:v>
                </c:pt>
                <c:pt idx="9">
                  <c:v>1827</c:v>
                </c:pt>
                <c:pt idx="10">
                  <c:v>1918</c:v>
                </c:pt>
              </c:numCache>
            </c:numRef>
          </c:val>
        </c:ser>
        <c:marker val="1"/>
        <c:axId val="159509504"/>
        <c:axId val="159511296"/>
      </c:lineChart>
      <c:catAx>
        <c:axId val="1595095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511296"/>
        <c:crosses val="autoZero"/>
        <c:auto val="1"/>
        <c:lblAlgn val="ctr"/>
        <c:lblOffset val="100"/>
        <c:tickLblSkip val="1"/>
        <c:tickMarkSkip val="1"/>
      </c:catAx>
      <c:valAx>
        <c:axId val="159511296"/>
        <c:scaling>
          <c:orientation val="minMax"/>
          <c:max val="1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509504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azafrán (estigmas tostados) 
(miles de euros)</a:t>
            </a:r>
          </a:p>
        </c:rich>
      </c:tx>
      <c:layout>
        <c:manualLayout>
          <c:xMode val="edge"/>
          <c:yMode val="edge"/>
          <c:x val="0.25931927474583083"/>
          <c:y val="4.640789619607407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480364242694008"/>
          <c:y val="0.19249049739849444"/>
          <c:w val="0.85735201929815363"/>
          <c:h val="0.72300457454330525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'13.4.16.1'!$A$10:$A$20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'13.4.16.1'!$F$10:$F$20</c:f>
              <c:numCache>
                <c:formatCode>#,##0\ _€;\-#,##0\ _€</c:formatCode>
                <c:ptCount val="11"/>
                <c:pt idx="0">
                  <c:v>4149.8963999999996</c:v>
                </c:pt>
                <c:pt idx="1">
                  <c:v>1373.60445</c:v>
                </c:pt>
                <c:pt idx="2">
                  <c:v>1076.1351999999999</c:v>
                </c:pt>
                <c:pt idx="3">
                  <c:v>1745.4387999999999</c:v>
                </c:pt>
                <c:pt idx="4">
                  <c:v>1898.8575499999999</c:v>
                </c:pt>
                <c:pt idx="5">
                  <c:v>3257.2076200000001</c:v>
                </c:pt>
                <c:pt idx="6">
                  <c:v>5000.5408699999998</c:v>
                </c:pt>
                <c:pt idx="7">
                  <c:v>7014.4694399999998</c:v>
                </c:pt>
                <c:pt idx="8">
                  <c:v>5438.1773999999996</c:v>
                </c:pt>
                <c:pt idx="9">
                  <c:v>5071.9895100000003</c:v>
                </c:pt>
                <c:pt idx="10">
                  <c:v>5302.2534599999999</c:v>
                </c:pt>
              </c:numCache>
            </c:numRef>
          </c:val>
        </c:ser>
        <c:marker val="1"/>
        <c:axId val="159551488"/>
        <c:axId val="159553024"/>
      </c:lineChart>
      <c:catAx>
        <c:axId val="1595514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553024"/>
        <c:crosses val="autoZero"/>
        <c:auto val="1"/>
        <c:lblAlgn val="ctr"/>
        <c:lblOffset val="100"/>
        <c:tickLblSkip val="1"/>
        <c:tickMarkSkip val="1"/>
      </c:catAx>
      <c:valAx>
        <c:axId val="159553024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551488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tabaco (seco y no fermentado) 
(miles de hectáreas)</a:t>
            </a:r>
          </a:p>
        </c:rich>
      </c:tx>
      <c:layout>
        <c:manualLayout>
          <c:xMode val="edge"/>
          <c:yMode val="edge"/>
          <c:x val="0.26463238170314035"/>
          <c:y val="4.565296562810031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2886297376093867E-2"/>
          <c:y val="0.18181839420696974"/>
          <c:w val="0.88775510204081665"/>
          <c:h val="0.72488122953568035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'13.4.18.1'!$A$10:$A$20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'13.4.18.1'!$B$10:$B$20</c:f>
              <c:numCache>
                <c:formatCode>#,##0.0_);\(#,##0.0\)</c:formatCode>
                <c:ptCount val="11"/>
                <c:pt idx="0">
                  <c:v>13.747</c:v>
                </c:pt>
                <c:pt idx="1">
                  <c:v>13.15</c:v>
                </c:pt>
                <c:pt idx="2">
                  <c:v>12.944000000000001</c:v>
                </c:pt>
                <c:pt idx="3">
                  <c:v>10.122999999999999</c:v>
                </c:pt>
                <c:pt idx="4">
                  <c:v>9.9860000000000007</c:v>
                </c:pt>
                <c:pt idx="5">
                  <c:v>9.7919999999999998</c:v>
                </c:pt>
                <c:pt idx="6">
                  <c:v>10.115</c:v>
                </c:pt>
                <c:pt idx="7">
                  <c:v>10.516999999999999</c:v>
                </c:pt>
                <c:pt idx="8">
                  <c:v>10.175000000000001</c:v>
                </c:pt>
                <c:pt idx="9">
                  <c:v>9.6590000000000007</c:v>
                </c:pt>
                <c:pt idx="10">
                  <c:v>9.6929999999999996</c:v>
                </c:pt>
              </c:numCache>
            </c:numRef>
          </c:val>
        </c:ser>
        <c:marker val="1"/>
        <c:axId val="160507008"/>
        <c:axId val="160508544"/>
      </c:lineChart>
      <c:catAx>
        <c:axId val="1605070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508544"/>
        <c:crosses val="autoZero"/>
        <c:auto val="1"/>
        <c:lblAlgn val="ctr"/>
        <c:lblOffset val="100"/>
        <c:tickLblSkip val="1"/>
        <c:tickMarkSkip val="1"/>
      </c:catAx>
      <c:valAx>
        <c:axId val="160508544"/>
        <c:scaling>
          <c:orientation val="minMax"/>
          <c:min val="5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5070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tabaco (seco y no fermentado)
(miles toneladas)</a:t>
            </a:r>
          </a:p>
        </c:rich>
      </c:tx>
      <c:layout>
        <c:manualLayout>
          <c:xMode val="edge"/>
          <c:yMode val="edge"/>
          <c:x val="0.20277903618212295"/>
          <c:y val="6.237005421051343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471698113207544E-2"/>
          <c:y val="0.19392523364485981"/>
          <c:w val="0.88534107402031925"/>
          <c:h val="0.7242990654205641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'13.4.18.1'!$A$10:$A$20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'13.4.18.1'!$D$10:$D$20</c:f>
              <c:numCache>
                <c:formatCode>#,##0.0_);\(#,##0.0\)</c:formatCode>
                <c:ptCount val="11"/>
                <c:pt idx="0">
                  <c:v>40.192</c:v>
                </c:pt>
                <c:pt idx="1">
                  <c:v>40.595999999999997</c:v>
                </c:pt>
                <c:pt idx="2">
                  <c:v>40.250999999999998</c:v>
                </c:pt>
                <c:pt idx="3">
                  <c:v>32.563000000000002</c:v>
                </c:pt>
                <c:pt idx="4">
                  <c:v>29.248000000000001</c:v>
                </c:pt>
                <c:pt idx="5">
                  <c:v>31.126999999999999</c:v>
                </c:pt>
                <c:pt idx="6">
                  <c:v>34.826999999999998</c:v>
                </c:pt>
                <c:pt idx="7">
                  <c:v>33.409999999999997</c:v>
                </c:pt>
                <c:pt idx="8">
                  <c:v>33.692</c:v>
                </c:pt>
                <c:pt idx="9">
                  <c:v>32.308</c:v>
                </c:pt>
                <c:pt idx="10">
                  <c:v>31.332999999999998</c:v>
                </c:pt>
              </c:numCache>
            </c:numRef>
          </c:val>
        </c:ser>
        <c:marker val="1"/>
        <c:axId val="160524160"/>
        <c:axId val="160525696"/>
      </c:lineChart>
      <c:catAx>
        <c:axId val="1605241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525696"/>
        <c:crosses val="autoZero"/>
        <c:auto val="1"/>
        <c:lblAlgn val="ctr"/>
        <c:lblOffset val="100"/>
        <c:tickLblSkip val="1"/>
        <c:tickMarkSkip val="1"/>
      </c:catAx>
      <c:valAx>
        <c:axId val="160525696"/>
        <c:scaling>
          <c:orientation val="minMax"/>
          <c:max val="45"/>
          <c:min val="25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524160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tabaco (seco y no fermentado)
(miles de euros)</a:t>
            </a:r>
          </a:p>
        </c:rich>
      </c:tx>
      <c:layout>
        <c:manualLayout>
          <c:xMode val="edge"/>
          <c:yMode val="edge"/>
          <c:x val="0.28362198779512698"/>
          <c:y val="7.56562606144820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822526073410084"/>
          <c:y val="0.20941176470588241"/>
          <c:w val="0.85425805806116162"/>
          <c:h val="0.70588235294117663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'13.4.18.1'!$A$10:$A$20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'13.4.18.1'!$F$10:$F$20</c:f>
              <c:numCache>
                <c:formatCode>#,##0.0_);\(#,##0.0\)</c:formatCode>
                <c:ptCount val="11"/>
                <c:pt idx="0">
                  <c:v>33544.243199999997</c:v>
                </c:pt>
                <c:pt idx="1">
                  <c:v>21601.131600000001</c:v>
                </c:pt>
                <c:pt idx="2">
                  <c:v>21397.431599999996</c:v>
                </c:pt>
                <c:pt idx="3">
                  <c:v>16864.377700000001</c:v>
                </c:pt>
                <c:pt idx="4">
                  <c:v>16185.843200000001</c:v>
                </c:pt>
                <c:pt idx="5">
                  <c:v>20011.548300000002</c:v>
                </c:pt>
                <c:pt idx="6">
                  <c:v>33141.373200000002</c:v>
                </c:pt>
                <c:pt idx="7">
                  <c:v>70384.846999999994</c:v>
                </c:pt>
                <c:pt idx="8">
                  <c:v>63219.668799999999</c:v>
                </c:pt>
                <c:pt idx="9">
                  <c:v>59963.647999999994</c:v>
                </c:pt>
                <c:pt idx="10">
                  <c:v>64900.0429</c:v>
                </c:pt>
              </c:numCache>
            </c:numRef>
          </c:val>
        </c:ser>
        <c:marker val="1"/>
        <c:axId val="160656000"/>
        <c:axId val="160661888"/>
      </c:lineChart>
      <c:catAx>
        <c:axId val="1606560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661888"/>
        <c:crosses val="autoZero"/>
        <c:auto val="1"/>
        <c:lblAlgn val="ctr"/>
        <c:lblOffset val="100"/>
        <c:tickLblSkip val="1"/>
        <c:tickMarkSkip val="1"/>
      </c:catAx>
      <c:valAx>
        <c:axId val="160661888"/>
        <c:scaling>
          <c:orientation val="minMax"/>
          <c:max val="9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656000"/>
        <c:crosses val="autoZero"/>
        <c:crossBetween val="between"/>
        <c:majorUnit val="1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lúpulo (en seco)
(hectáreas)</a:t>
            </a:r>
          </a:p>
        </c:rich>
      </c:tx>
      <c:layout>
        <c:manualLayout>
          <c:xMode val="edge"/>
          <c:yMode val="edge"/>
          <c:x val="0.34238583259132521"/>
          <c:y val="5.928888561826967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3194743132168764E-2"/>
          <c:y val="0.18691588785046981"/>
          <c:w val="0.8635614337119073"/>
          <c:h val="0.72663551401869753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'13.4.19.1'!$A$10:$A$20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'13.4.19.1'!$B$10:$B$20</c:f>
              <c:numCache>
                <c:formatCode>#,##0\ _€;\-#,##0\ _€</c:formatCode>
                <c:ptCount val="11"/>
                <c:pt idx="0">
                  <c:v>642</c:v>
                </c:pt>
                <c:pt idx="1">
                  <c:v>642</c:v>
                </c:pt>
                <c:pt idx="2">
                  <c:v>626</c:v>
                </c:pt>
                <c:pt idx="3">
                  <c:v>600</c:v>
                </c:pt>
                <c:pt idx="4">
                  <c:v>600</c:v>
                </c:pt>
                <c:pt idx="5">
                  <c:v>498</c:v>
                </c:pt>
                <c:pt idx="6">
                  <c:v>502</c:v>
                </c:pt>
                <c:pt idx="7">
                  <c:v>514</c:v>
                </c:pt>
                <c:pt idx="8">
                  <c:v>533</c:v>
                </c:pt>
                <c:pt idx="9">
                  <c:v>539</c:v>
                </c:pt>
                <c:pt idx="10">
                  <c:v>539</c:v>
                </c:pt>
              </c:numCache>
            </c:numRef>
          </c:val>
        </c:ser>
        <c:marker val="1"/>
        <c:axId val="160739328"/>
        <c:axId val="160740864"/>
      </c:lineChart>
      <c:catAx>
        <c:axId val="1607393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740864"/>
        <c:crosses val="autoZero"/>
        <c:auto val="1"/>
        <c:lblAlgn val="ctr"/>
        <c:lblOffset val="100"/>
        <c:tickLblSkip val="1"/>
        <c:tickMarkSkip val="1"/>
      </c:catAx>
      <c:valAx>
        <c:axId val="160740864"/>
        <c:scaling>
          <c:orientation val="minMax"/>
          <c:max val="750"/>
          <c:min val="4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739328"/>
        <c:crosses val="autoZero"/>
        <c:crossBetween val="between"/>
        <c:maj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lúpulo (en seco)
(toneladas) </a:t>
            </a:r>
          </a:p>
        </c:rich>
      </c:tx>
      <c:layout>
        <c:manualLayout>
          <c:xMode val="edge"/>
          <c:yMode val="edge"/>
          <c:x val="0.31523607433258038"/>
          <c:y val="4.351643395410957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437727597800316"/>
          <c:y val="0.19093078758950016"/>
          <c:w val="0.84175222562905361"/>
          <c:h val="0.72315035799522676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'13.4.19.1'!$A$10:$A$20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'13.4.19.1'!$D$10:$D$20</c:f>
              <c:numCache>
                <c:formatCode>#,##0\ _€;\-#,##0\ _€</c:formatCode>
                <c:ptCount val="11"/>
                <c:pt idx="0">
                  <c:v>1312</c:v>
                </c:pt>
                <c:pt idx="1">
                  <c:v>1346</c:v>
                </c:pt>
                <c:pt idx="2">
                  <c:v>1303</c:v>
                </c:pt>
                <c:pt idx="3">
                  <c:v>1135</c:v>
                </c:pt>
                <c:pt idx="4">
                  <c:v>948</c:v>
                </c:pt>
                <c:pt idx="5">
                  <c:v>819</c:v>
                </c:pt>
                <c:pt idx="6">
                  <c:v>1028</c:v>
                </c:pt>
                <c:pt idx="7">
                  <c:v>1048</c:v>
                </c:pt>
                <c:pt idx="8">
                  <c:v>956</c:v>
                </c:pt>
                <c:pt idx="9">
                  <c:v>1037</c:v>
                </c:pt>
                <c:pt idx="10">
                  <c:v>868</c:v>
                </c:pt>
              </c:numCache>
            </c:numRef>
          </c:val>
        </c:ser>
        <c:marker val="1"/>
        <c:axId val="160768768"/>
        <c:axId val="160770304"/>
      </c:lineChart>
      <c:catAx>
        <c:axId val="1607687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770304"/>
        <c:crosses val="autoZero"/>
        <c:auto val="1"/>
        <c:lblAlgn val="ctr"/>
        <c:lblOffset val="100"/>
        <c:tickLblSkip val="1"/>
        <c:tickMarkSkip val="1"/>
      </c:catAx>
      <c:valAx>
        <c:axId val="160770304"/>
        <c:scaling>
          <c:orientation val="minMax"/>
          <c:max val="1400"/>
          <c:min val="7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768768"/>
        <c:crosses val="autoZero"/>
        <c:crossBetween val="between"/>
        <c:maj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cebada (miles toneladas)</a:t>
            </a:r>
          </a:p>
        </c:rich>
      </c:tx>
      <c:layout>
        <c:manualLayout>
          <c:xMode val="edge"/>
          <c:yMode val="edge"/>
          <c:x val="0.22356116220594938"/>
          <c:y val="4.225352112676056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441780718944346"/>
          <c:y val="0.13145570041011134"/>
          <c:w val="0.86345494406655798"/>
          <c:h val="0.77699708635262565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'13.1.2.1'!$A$9:$A$19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'13.1.3.1'!$D$10:$D$20</c:f>
              <c:numCache>
                <c:formatCode>#,##0.0_);\(#,##0.0\)</c:formatCode>
                <c:ptCount val="11"/>
                <c:pt idx="0">
                  <c:v>8693.8209999999999</c:v>
                </c:pt>
                <c:pt idx="1">
                  <c:v>10639.816999999999</c:v>
                </c:pt>
                <c:pt idx="2">
                  <c:v>4626.0590000000002</c:v>
                </c:pt>
                <c:pt idx="3">
                  <c:v>8136.3890000000001</c:v>
                </c:pt>
                <c:pt idx="4">
                  <c:v>11945.319</c:v>
                </c:pt>
                <c:pt idx="5">
                  <c:v>11269.691000000001</c:v>
                </c:pt>
                <c:pt idx="6">
                  <c:v>7295.9340000000002</c:v>
                </c:pt>
                <c:pt idx="7">
                  <c:v>8154.3919999999998</c:v>
                </c:pt>
                <c:pt idx="8">
                  <c:v>8287.0730000000003</c:v>
                </c:pt>
                <c:pt idx="9">
                  <c:v>5956.3469999999998</c:v>
                </c:pt>
                <c:pt idx="10">
                  <c:v>10004.998</c:v>
                </c:pt>
              </c:numCache>
            </c:numRef>
          </c:val>
        </c:ser>
        <c:marker val="1"/>
        <c:axId val="129270528"/>
        <c:axId val="129272064"/>
      </c:lineChart>
      <c:catAx>
        <c:axId val="1292705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9272064"/>
        <c:crosses val="autoZero"/>
        <c:auto val="1"/>
        <c:lblAlgn val="ctr"/>
        <c:lblOffset val="100"/>
        <c:tickLblSkip val="1"/>
        <c:tickMarkSkip val="1"/>
      </c:catAx>
      <c:valAx>
        <c:axId val="129272064"/>
        <c:scaling>
          <c:orientation val="minMax"/>
          <c:min val="2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92705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lúpulo (en seco)
(miles de euros)</a:t>
            </a:r>
          </a:p>
        </c:rich>
      </c:tx>
      <c:layout>
        <c:manualLayout>
          <c:xMode val="edge"/>
          <c:yMode val="edge"/>
          <c:x val="0.37635832578450196"/>
          <c:y val="3.882321047897216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779453609967159"/>
          <c:y val="0.17370931839907591"/>
          <c:w val="0.83913900409898168"/>
          <c:h val="0.73943831480687661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'13.4.19.1'!$A$10:$A$20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'13.4.19.1'!$F$10:$F$20</c:f>
              <c:numCache>
                <c:formatCode>#,##0\ _€;\-#,##0\ _€</c:formatCode>
                <c:ptCount val="11"/>
                <c:pt idx="0">
                  <c:v>7035.9935999999998</c:v>
                </c:pt>
                <c:pt idx="1">
                  <c:v>7218.3288000000002</c:v>
                </c:pt>
                <c:pt idx="2">
                  <c:v>3960.0776000000001</c:v>
                </c:pt>
                <c:pt idx="3">
                  <c:v>3518.5</c:v>
                </c:pt>
                <c:pt idx="4">
                  <c:v>3185.28</c:v>
                </c:pt>
                <c:pt idx="5">
                  <c:v>4045.86</c:v>
                </c:pt>
                <c:pt idx="6">
                  <c:v>4841.88</c:v>
                </c:pt>
                <c:pt idx="7">
                  <c:v>5145.68</c:v>
                </c:pt>
                <c:pt idx="8">
                  <c:v>3575.44</c:v>
                </c:pt>
                <c:pt idx="9">
                  <c:v>3629.5</c:v>
                </c:pt>
                <c:pt idx="10" formatCode="#,##0">
                  <c:v>3307.08</c:v>
                </c:pt>
              </c:numCache>
            </c:numRef>
          </c:val>
        </c:ser>
        <c:marker val="1"/>
        <c:axId val="160863744"/>
        <c:axId val="160865280"/>
      </c:lineChart>
      <c:catAx>
        <c:axId val="1608637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865280"/>
        <c:crosses val="autoZero"/>
        <c:auto val="1"/>
        <c:lblAlgn val="ctr"/>
        <c:lblOffset val="100"/>
        <c:tickLblSkip val="1"/>
        <c:tickMarkSkip val="1"/>
      </c:catAx>
      <c:valAx>
        <c:axId val="160865280"/>
        <c:scaling>
          <c:orientation val="minMax"/>
          <c:max val="8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863744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gramíneas forrajeras (miles de hectáreas)</a:t>
            </a:r>
          </a:p>
        </c:rich>
      </c:tx>
      <c:layout>
        <c:manualLayout>
          <c:xMode val="edge"/>
          <c:yMode val="edge"/>
          <c:x val="0.32137935644292348"/>
          <c:y val="3.002309468822187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903614457832086E-2"/>
          <c:y val="0.11778304275115871"/>
          <c:w val="0.89036144578313248"/>
          <c:h val="0.79907711356667865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'13.5.3'!$A$9:$A$19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Lit>
              <c:formatCode>General</c:formatCode>
              <c:ptCount val="11"/>
              <c:pt idx="0">
                <c:v>438.1</c:v>
              </c:pt>
              <c:pt idx="1">
                <c:v>454.5</c:v>
              </c:pt>
              <c:pt idx="2">
                <c:v>470.6</c:v>
              </c:pt>
              <c:pt idx="3">
                <c:v>484.6</c:v>
              </c:pt>
              <c:pt idx="4">
                <c:v>428.3</c:v>
              </c:pt>
              <c:pt idx="5">
                <c:v>384.5</c:v>
              </c:pt>
              <c:pt idx="6">
                <c:v>418.2</c:v>
              </c:pt>
              <c:pt idx="7">
                <c:v>393</c:v>
              </c:pt>
              <c:pt idx="8">
                <c:v>381.9</c:v>
              </c:pt>
              <c:pt idx="9">
                <c:v>369.8</c:v>
              </c:pt>
              <c:pt idx="10">
                <c:v>368.5</c:v>
              </c:pt>
            </c:numLit>
          </c:val>
        </c:ser>
        <c:marker val="1"/>
        <c:axId val="161255424"/>
        <c:axId val="161256960"/>
      </c:lineChart>
      <c:catAx>
        <c:axId val="1612554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256960"/>
        <c:crosses val="autoZero"/>
        <c:auto val="1"/>
        <c:lblAlgn val="ctr"/>
        <c:lblOffset val="100"/>
        <c:tickLblSkip val="1"/>
        <c:tickMarkSkip val="1"/>
      </c:catAx>
      <c:valAx>
        <c:axId val="161256960"/>
        <c:scaling>
          <c:orientation val="minMax"/>
          <c:max val="500"/>
          <c:min val="3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255424"/>
        <c:crosses val="autoZero"/>
        <c:crossBetween val="between"/>
        <c:majorUnit val="25"/>
        <c:min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gramíneas forrajeras (miles de toneladas)</a:t>
            </a:r>
          </a:p>
        </c:rich>
      </c:tx>
      <c:layout>
        <c:manualLayout>
          <c:xMode val="edge"/>
          <c:yMode val="edge"/>
          <c:x val="0.28276654607363266"/>
          <c:y val="6.317675807765396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9879780431826812E-2"/>
          <c:y val="0.15521667068391848"/>
          <c:w val="0.86522364012630693"/>
          <c:h val="0.75318253315475203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'13.5.3'!$A$9:$A$19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Lit>
              <c:formatCode>General</c:formatCode>
              <c:ptCount val="11"/>
              <c:pt idx="0">
                <c:v>9260</c:v>
              </c:pt>
              <c:pt idx="1">
                <c:v>9382</c:v>
              </c:pt>
              <c:pt idx="2">
                <c:v>8102</c:v>
              </c:pt>
              <c:pt idx="3">
                <c:v>8479</c:v>
              </c:pt>
              <c:pt idx="4">
                <c:v>7925</c:v>
              </c:pt>
              <c:pt idx="5">
                <c:v>7469</c:v>
              </c:pt>
              <c:pt idx="6">
                <c:v>8369</c:v>
              </c:pt>
              <c:pt idx="7">
                <c:v>8543</c:v>
              </c:pt>
              <c:pt idx="8">
                <c:v>7334</c:v>
              </c:pt>
              <c:pt idx="9">
                <c:v>7774</c:v>
              </c:pt>
              <c:pt idx="10">
                <c:v>8249</c:v>
              </c:pt>
            </c:numLit>
          </c:val>
        </c:ser>
        <c:marker val="1"/>
        <c:axId val="161293056"/>
        <c:axId val="161294592"/>
      </c:lineChart>
      <c:catAx>
        <c:axId val="1612930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294592"/>
        <c:crosses val="autoZero"/>
        <c:auto val="1"/>
        <c:lblAlgn val="ctr"/>
        <c:lblOffset val="100"/>
        <c:tickLblSkip val="1"/>
        <c:tickMarkSkip val="1"/>
      </c:catAx>
      <c:valAx>
        <c:axId val="161294592"/>
        <c:scaling>
          <c:orientation val="minMax"/>
          <c:max val="10500"/>
          <c:min val="65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293056"/>
        <c:crosses val="autoZero"/>
        <c:crossBetween val="between"/>
        <c:majorUnit val="500"/>
        <c:minorUnit val="2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alfalfa (miles de hectáreas)</a:t>
            </a:r>
          </a:p>
        </c:rich>
      </c:tx>
      <c:layout>
        <c:manualLayout>
          <c:xMode val="edge"/>
          <c:yMode val="edge"/>
          <c:x val="0.24667482741127947"/>
          <c:y val="4.705882352941181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714631197098751E-2"/>
          <c:y val="0.17176470588235404"/>
          <c:w val="0.90810157194679553"/>
          <c:h val="0.74352941176470921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'13.5.9.1'!$A$10:$A$20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'13.5.9.1'!$B$10:$B$20</c:f>
              <c:numCache>
                <c:formatCode>#,##0.0_);\(#,##0.0\)</c:formatCode>
                <c:ptCount val="11"/>
                <c:pt idx="0">
                  <c:v>256.298</c:v>
                </c:pt>
                <c:pt idx="1">
                  <c:v>255.81200000000001</c:v>
                </c:pt>
                <c:pt idx="2">
                  <c:v>246.25800000000001</c:v>
                </c:pt>
                <c:pt idx="3">
                  <c:v>253.88300000000001</c:v>
                </c:pt>
                <c:pt idx="4">
                  <c:v>250.92500000000001</c:v>
                </c:pt>
                <c:pt idx="5">
                  <c:v>216.28100000000001</c:v>
                </c:pt>
                <c:pt idx="6">
                  <c:v>245.96600000000001</c:v>
                </c:pt>
                <c:pt idx="7">
                  <c:v>271.20400000000001</c:v>
                </c:pt>
                <c:pt idx="8">
                  <c:v>260.53100000000001</c:v>
                </c:pt>
                <c:pt idx="9">
                  <c:v>261.52600000000001</c:v>
                </c:pt>
                <c:pt idx="10">
                  <c:v>248.80099999999999</c:v>
                </c:pt>
              </c:numCache>
            </c:numRef>
          </c:val>
        </c:ser>
        <c:marker val="1"/>
        <c:axId val="161974528"/>
        <c:axId val="162000896"/>
      </c:lineChart>
      <c:catAx>
        <c:axId val="1619745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000896"/>
        <c:crosses val="autoZero"/>
        <c:auto val="1"/>
        <c:lblAlgn val="ctr"/>
        <c:lblOffset val="100"/>
        <c:tickLblSkip val="1"/>
        <c:tickMarkSkip val="1"/>
      </c:catAx>
      <c:valAx>
        <c:axId val="162000896"/>
        <c:scaling>
          <c:orientation val="minMax"/>
          <c:max val="280"/>
          <c:min val="2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974528"/>
        <c:crosses val="autoZero"/>
        <c:crossBetween val="between"/>
        <c:majorUnit val="10"/>
        <c:min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1200" verticalDpi="120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alfalfa (miles toneladas)</a:t>
            </a:r>
          </a:p>
        </c:rich>
      </c:tx>
      <c:layout>
        <c:manualLayout>
          <c:xMode val="edge"/>
          <c:yMode val="edge"/>
          <c:x val="0.2698633398673268"/>
          <c:y val="6.813214041675445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2324503871079868E-2"/>
          <c:y val="0.1581512273590219"/>
          <c:w val="0.90435888811318532"/>
          <c:h val="0.73479493326808054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'13.5.9.1'!$A$10:$A$20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'13.5.9.1'!$D$10:$D$20</c:f>
              <c:numCache>
                <c:formatCode>#,##0\ _€;\-#,##0\ _€</c:formatCode>
                <c:ptCount val="11"/>
                <c:pt idx="0">
                  <c:v>12016.191999999999</c:v>
                </c:pt>
                <c:pt idx="1">
                  <c:v>12516.179</c:v>
                </c:pt>
                <c:pt idx="2">
                  <c:v>10299.878000000001</c:v>
                </c:pt>
                <c:pt idx="3">
                  <c:v>12740.174999999999</c:v>
                </c:pt>
                <c:pt idx="4">
                  <c:v>12685.642</c:v>
                </c:pt>
                <c:pt idx="5">
                  <c:v>10471.156000000001</c:v>
                </c:pt>
                <c:pt idx="6">
                  <c:v>10799.35</c:v>
                </c:pt>
                <c:pt idx="7">
                  <c:v>12051.422</c:v>
                </c:pt>
                <c:pt idx="8">
                  <c:v>11474.192999999999</c:v>
                </c:pt>
                <c:pt idx="9">
                  <c:v>10342.799000000001</c:v>
                </c:pt>
                <c:pt idx="10">
                  <c:v>10806.54</c:v>
                </c:pt>
              </c:numCache>
            </c:numRef>
          </c:val>
        </c:ser>
        <c:marker val="1"/>
        <c:axId val="162077696"/>
        <c:axId val="162104064"/>
      </c:lineChart>
      <c:catAx>
        <c:axId val="1620776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104064"/>
        <c:crosses val="autoZero"/>
        <c:auto val="1"/>
        <c:lblAlgn val="ctr"/>
        <c:lblOffset val="100"/>
        <c:tickLblSkip val="1"/>
        <c:tickMarkSkip val="1"/>
      </c:catAx>
      <c:valAx>
        <c:axId val="162104064"/>
        <c:scaling>
          <c:orientation val="minMax"/>
          <c:max val="13000"/>
          <c:min val="1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077696"/>
        <c:crosses val="autoZero"/>
        <c:crossBetween val="between"/>
        <c:majorUnit val="3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alfalfa (miles de euros)</a:t>
            </a:r>
          </a:p>
        </c:rich>
      </c:tx>
      <c:layout>
        <c:manualLayout>
          <c:xMode val="edge"/>
          <c:yMode val="edge"/>
          <c:x val="0.30512150949284539"/>
          <c:y val="0.11263185205297613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3333431618724932E-2"/>
          <c:y val="0.25977069812028136"/>
          <c:w val="0.89734405351758006"/>
          <c:h val="0.6574727403752253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'13.5.9.1'!$A$10:$A$20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'13.5.9.1'!$F$10:$F$20</c:f>
              <c:numCache>
                <c:formatCode>#,##0\ _€;\-#,##0\ _€</c:formatCode>
                <c:ptCount val="11"/>
                <c:pt idx="0">
                  <c:v>311697.15881391545</c:v>
                </c:pt>
                <c:pt idx="1">
                  <c:v>345999.43815082876</c:v>
                </c:pt>
                <c:pt idx="2">
                  <c:v>301084.4561288816</c:v>
                </c:pt>
                <c:pt idx="3">
                  <c:v>328989.80971281807</c:v>
                </c:pt>
                <c:pt idx="4">
                  <c:v>369764.89870859997</c:v>
                </c:pt>
                <c:pt idx="5">
                  <c:v>408419.06285519997</c:v>
                </c:pt>
                <c:pt idx="6">
                  <c:v>364856.03975000005</c:v>
                </c:pt>
                <c:pt idx="7">
                  <c:v>326568.22821380006</c:v>
                </c:pt>
                <c:pt idx="8">
                  <c:v>374822.87305380002</c:v>
                </c:pt>
                <c:pt idx="9">
                  <c:v>400520.75415540009</c:v>
                </c:pt>
                <c:pt idx="10">
                  <c:v>417975.35412000009</c:v>
                </c:pt>
              </c:numCache>
            </c:numRef>
          </c:val>
        </c:ser>
        <c:marker val="1"/>
        <c:axId val="162152448"/>
        <c:axId val="162153984"/>
      </c:lineChart>
      <c:catAx>
        <c:axId val="1621524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153984"/>
        <c:crosses val="autoZero"/>
        <c:auto val="1"/>
        <c:lblAlgn val="ctr"/>
        <c:lblOffset val="100"/>
        <c:tickLblSkip val="1"/>
        <c:tickMarkSkip val="1"/>
      </c:catAx>
      <c:valAx>
        <c:axId val="162153984"/>
        <c:scaling>
          <c:orientation val="minMax"/>
          <c:max val="430000"/>
          <c:min val="25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1524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veza forraje (miles de hectáreas)</a:t>
            </a:r>
          </a:p>
        </c:rich>
      </c:tx>
      <c:layout>
        <c:manualLayout>
          <c:xMode val="edge"/>
          <c:yMode val="edge"/>
          <c:x val="0.21077861412697871"/>
          <c:y val="4.640371229698376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658723953688912E-2"/>
          <c:y val="0.16473317865429241"/>
          <c:w val="0.90538975099980767"/>
          <c:h val="0.7517401392111411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'13.5.10.1'!$A$10:$A$20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'13.5.10.1'!$B$10:$B$20</c:f>
              <c:numCache>
                <c:formatCode>#,##0.0_);\(#,##0.0\)</c:formatCode>
                <c:ptCount val="11"/>
                <c:pt idx="0">
                  <c:v>59.7</c:v>
                </c:pt>
                <c:pt idx="1">
                  <c:v>51.058</c:v>
                </c:pt>
                <c:pt idx="2">
                  <c:v>48.085999999999999</c:v>
                </c:pt>
                <c:pt idx="3">
                  <c:v>59.927</c:v>
                </c:pt>
                <c:pt idx="4">
                  <c:v>52.887</c:v>
                </c:pt>
                <c:pt idx="5">
                  <c:v>44.94</c:v>
                </c:pt>
                <c:pt idx="6">
                  <c:v>60.618000000000002</c:v>
                </c:pt>
                <c:pt idx="7">
                  <c:v>85.153999999999996</c:v>
                </c:pt>
                <c:pt idx="8">
                  <c:v>94.325000000000003</c:v>
                </c:pt>
                <c:pt idx="9">
                  <c:v>94.498999999999995</c:v>
                </c:pt>
                <c:pt idx="10">
                  <c:v>99.876999999999995</c:v>
                </c:pt>
              </c:numCache>
            </c:numRef>
          </c:val>
        </c:ser>
        <c:marker val="1"/>
        <c:axId val="162247808"/>
        <c:axId val="162249344"/>
      </c:lineChart>
      <c:catAx>
        <c:axId val="1622478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249344"/>
        <c:crosses val="autoZero"/>
        <c:auto val="1"/>
        <c:lblAlgn val="ctr"/>
        <c:lblOffset val="100"/>
        <c:tickLblSkip val="1"/>
        <c:tickMarkSkip val="1"/>
      </c:catAx>
      <c:valAx>
        <c:axId val="162249344"/>
        <c:scaling>
          <c:orientation val="minMax"/>
          <c:max val="125"/>
          <c:min val="25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2478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veza forraje (miles toneladas)</a:t>
            </a:r>
          </a:p>
        </c:rich>
      </c:tx>
      <c:layout>
        <c:manualLayout>
          <c:xMode val="edge"/>
          <c:yMode val="edge"/>
          <c:x val="0.20552892214440044"/>
          <c:y val="4.662004662004661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3701960462106827E-2"/>
          <c:y val="0.20279766443961347"/>
          <c:w val="0.9134620745509614"/>
          <c:h val="0.7109573293572618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'13.5.10.1'!$A$10:$A$20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'13.5.10.1'!$D$10:$D$20</c:f>
              <c:numCache>
                <c:formatCode>#,##0\ _€;\-#,##0\ _€</c:formatCode>
                <c:ptCount val="11"/>
                <c:pt idx="0">
                  <c:v>772.4</c:v>
                </c:pt>
                <c:pt idx="1">
                  <c:v>743.82100000000003</c:v>
                </c:pt>
                <c:pt idx="2">
                  <c:v>410.07299999999998</c:v>
                </c:pt>
                <c:pt idx="3">
                  <c:v>756.947</c:v>
                </c:pt>
                <c:pt idx="4">
                  <c:v>686.57100000000003</c:v>
                </c:pt>
                <c:pt idx="5">
                  <c:v>605.65</c:v>
                </c:pt>
                <c:pt idx="6">
                  <c:v>791.875</c:v>
                </c:pt>
                <c:pt idx="7">
                  <c:v>1232.646</c:v>
                </c:pt>
                <c:pt idx="8">
                  <c:v>1212.4259999999999</c:v>
                </c:pt>
                <c:pt idx="9">
                  <c:v>986.26300000000003</c:v>
                </c:pt>
                <c:pt idx="10">
                  <c:v>1442.069</c:v>
                </c:pt>
              </c:numCache>
            </c:numRef>
          </c:val>
        </c:ser>
        <c:marker val="1"/>
        <c:axId val="162297728"/>
        <c:axId val="162299264"/>
      </c:lineChart>
      <c:catAx>
        <c:axId val="1622977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299264"/>
        <c:crosses val="autoZero"/>
        <c:auto val="1"/>
        <c:lblAlgn val="ctr"/>
        <c:lblOffset val="100"/>
        <c:tickLblSkip val="1"/>
        <c:tickMarkSkip val="1"/>
      </c:catAx>
      <c:valAx>
        <c:axId val="162299264"/>
        <c:scaling>
          <c:orientation val="minMax"/>
          <c:max val="2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297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veza forraje (miles de euros)</a:t>
            </a:r>
          </a:p>
        </c:rich>
      </c:tx>
      <c:layout>
        <c:manualLayout>
          <c:xMode val="edge"/>
          <c:yMode val="edge"/>
          <c:x val="0.26746982208619274"/>
          <c:y val="4.866180048661785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493975903614533E-2"/>
          <c:y val="0.20924623927501462"/>
          <c:w val="0.91084337349398015"/>
          <c:h val="0.70316468779626207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'13.5.10.1'!$A$10:$A$20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'13.5.10.1'!$F$10:$F$20</c:f>
              <c:numCache>
                <c:formatCode>#,##0\ _€;\-#,##0\ _€</c:formatCode>
                <c:ptCount val="11"/>
                <c:pt idx="0">
                  <c:v>19746.645384410745</c:v>
                </c:pt>
                <c:pt idx="1">
                  <c:v>20717.759696727855</c:v>
                </c:pt>
                <c:pt idx="2">
                  <c:v>12883.64493216281</c:v>
                </c:pt>
                <c:pt idx="3">
                  <c:v>20881.990928438412</c:v>
                </c:pt>
                <c:pt idx="4">
                  <c:v>19961.227939799999</c:v>
                </c:pt>
                <c:pt idx="5">
                  <c:v>20170.08308</c:v>
                </c:pt>
                <c:pt idx="6">
                  <c:v>28162.400874999999</c:v>
                </c:pt>
                <c:pt idx="7">
                  <c:v>32296.557846</c:v>
                </c:pt>
                <c:pt idx="8">
                  <c:v>33540.552864000005</c:v>
                </c:pt>
                <c:pt idx="9">
                  <c:v>34393.555093800001</c:v>
                </c:pt>
                <c:pt idx="10">
                  <c:v>48025.512320799993</c:v>
                </c:pt>
              </c:numCache>
            </c:numRef>
          </c:val>
        </c:ser>
        <c:marker val="1"/>
        <c:axId val="162404992"/>
        <c:axId val="162419072"/>
      </c:lineChart>
      <c:catAx>
        <c:axId val="1624049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419072"/>
        <c:crosses val="autoZero"/>
        <c:auto val="1"/>
        <c:lblAlgn val="ctr"/>
        <c:lblOffset val="100"/>
        <c:tickLblSkip val="1"/>
        <c:tickMarkSkip val="1"/>
      </c:catAx>
      <c:valAx>
        <c:axId val="162419072"/>
        <c:scaling>
          <c:orientation val="minMax"/>
          <c:max val="50000"/>
          <c:min val="1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4049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otras leguminosas forrajeras (miles de hectáreas)</a:t>
            </a:r>
          </a:p>
        </c:rich>
      </c:tx>
      <c:layout>
        <c:manualLayout>
          <c:xMode val="edge"/>
          <c:yMode val="edge"/>
          <c:x val="0.2851486260000633"/>
          <c:y val="7.71040914003397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7567368819065573E-2"/>
          <c:y val="0.28235294117647303"/>
          <c:w val="0.88393766315726052"/>
          <c:h val="0.63294117647059833"/>
        </c:manualLayout>
      </c:layout>
      <c:lineChart>
        <c:grouping val="standard"/>
        <c:ser>
          <c:idx val="3"/>
          <c:order val="0"/>
          <c:tx>
            <c:v>Trébol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'13.5.11.1'!$A$8:$A$18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'13.5.11.1'!$B$8:$B$18</c:f>
              <c:numCache>
                <c:formatCode>#,##0.0__;\–#,##0.0__;0.0__;@__</c:formatCode>
                <c:ptCount val="11"/>
                <c:pt idx="0">
                  <c:v>11.9</c:v>
                </c:pt>
                <c:pt idx="1">
                  <c:v>12.458</c:v>
                </c:pt>
                <c:pt idx="2">
                  <c:v>12.108000000000001</c:v>
                </c:pt>
                <c:pt idx="3">
                  <c:v>10.102</c:v>
                </c:pt>
                <c:pt idx="4">
                  <c:v>6.7919999999999998</c:v>
                </c:pt>
                <c:pt idx="5">
                  <c:v>6.5510000000000002</c:v>
                </c:pt>
                <c:pt idx="6">
                  <c:v>6.149</c:v>
                </c:pt>
                <c:pt idx="7">
                  <c:v>5.9770000000000003</c:v>
                </c:pt>
                <c:pt idx="8">
                  <c:v>5.8360000000000003</c:v>
                </c:pt>
                <c:pt idx="9">
                  <c:v>1.782</c:v>
                </c:pt>
                <c:pt idx="10">
                  <c:v>2.77</c:v>
                </c:pt>
              </c:numCache>
            </c:numRef>
          </c:val>
        </c:ser>
        <c:ser>
          <c:idx val="0"/>
          <c:order val="1"/>
          <c:tx>
            <c:v>Esparceta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val>
            <c:numRef>
              <c:f>'13.5.11.1'!$D$8:$D$18</c:f>
              <c:numCache>
                <c:formatCode>#,##0.0__;\–#,##0.0__;0.0__;@__</c:formatCode>
                <c:ptCount val="11"/>
                <c:pt idx="0">
                  <c:v>11.9</c:v>
                </c:pt>
                <c:pt idx="1">
                  <c:v>12.815</c:v>
                </c:pt>
                <c:pt idx="2">
                  <c:v>12.068</c:v>
                </c:pt>
                <c:pt idx="3">
                  <c:v>14.776</c:v>
                </c:pt>
                <c:pt idx="4">
                  <c:v>16.940000000000001</c:v>
                </c:pt>
                <c:pt idx="5">
                  <c:v>15.978999999999999</c:v>
                </c:pt>
                <c:pt idx="6">
                  <c:v>15.028</c:v>
                </c:pt>
                <c:pt idx="7">
                  <c:v>20.154</c:v>
                </c:pt>
                <c:pt idx="8">
                  <c:v>20.216000000000001</c:v>
                </c:pt>
                <c:pt idx="9">
                  <c:v>19.86</c:v>
                </c:pt>
                <c:pt idx="10">
                  <c:v>17.645</c:v>
                </c:pt>
              </c:numCache>
            </c:numRef>
          </c:val>
        </c:ser>
        <c:ser>
          <c:idx val="1"/>
          <c:order val="2"/>
          <c:tx>
            <c:v>Zulla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val>
            <c:numRef>
              <c:f>'13.5.11.1'!$F$8:$F$18</c:f>
              <c:numCache>
                <c:formatCode>#,##0.0__;\–#,##0.0__;0.0__;@__</c:formatCode>
                <c:ptCount val="11"/>
                <c:pt idx="0">
                  <c:v>2</c:v>
                </c:pt>
                <c:pt idx="1">
                  <c:v>0.7</c:v>
                </c:pt>
                <c:pt idx="2">
                  <c:v>0.50900000000000001</c:v>
                </c:pt>
                <c:pt idx="3">
                  <c:v>0.48799999999999999</c:v>
                </c:pt>
                <c:pt idx="4">
                  <c:v>0.70299999999999996</c:v>
                </c:pt>
                <c:pt idx="5">
                  <c:v>1.06</c:v>
                </c:pt>
                <c:pt idx="6">
                  <c:v>0.66700000000000004</c:v>
                </c:pt>
                <c:pt idx="7">
                  <c:v>0.95699999999999996</c:v>
                </c:pt>
                <c:pt idx="8">
                  <c:v>0.11700000000000001</c:v>
                </c:pt>
                <c:pt idx="9">
                  <c:v>0.20200000000000001</c:v>
                </c:pt>
                <c:pt idx="10">
                  <c:v>0.8</c:v>
                </c:pt>
              </c:numCache>
            </c:numRef>
          </c:val>
        </c:ser>
        <c:ser>
          <c:idx val="2"/>
          <c:order val="3"/>
          <c:tx>
            <c:v>Otras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'13.5.11.1'!$H$8:$H$18</c:f>
              <c:numCache>
                <c:formatCode>#,##0.0__;\–#,##0.0__;0.0__;@__</c:formatCode>
                <c:ptCount val="11"/>
                <c:pt idx="0">
                  <c:v>4.5999999999999996</c:v>
                </c:pt>
                <c:pt idx="1">
                  <c:v>4.0170000000000003</c:v>
                </c:pt>
                <c:pt idx="2">
                  <c:v>3.556</c:v>
                </c:pt>
                <c:pt idx="3">
                  <c:v>4.1539999999999999</c:v>
                </c:pt>
                <c:pt idx="4">
                  <c:v>4.9489999999999998</c:v>
                </c:pt>
                <c:pt idx="5">
                  <c:v>5.1920000000000002</c:v>
                </c:pt>
                <c:pt idx="6">
                  <c:v>6.1589999999999998</c:v>
                </c:pt>
                <c:pt idx="7">
                  <c:v>7.056</c:v>
                </c:pt>
                <c:pt idx="8">
                  <c:v>5.61</c:v>
                </c:pt>
                <c:pt idx="9">
                  <c:v>14.331</c:v>
                </c:pt>
                <c:pt idx="10">
                  <c:v>10.366</c:v>
                </c:pt>
              </c:numCache>
            </c:numRef>
          </c:val>
        </c:ser>
        <c:marker val="1"/>
        <c:axId val="162580736"/>
        <c:axId val="162594816"/>
      </c:lineChart>
      <c:catAx>
        <c:axId val="1625807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594816"/>
        <c:crosses val="autoZero"/>
        <c:auto val="1"/>
        <c:lblAlgn val="ctr"/>
        <c:lblOffset val="100"/>
        <c:tickLblSkip val="1"/>
        <c:tickMarkSkip val="1"/>
      </c:catAx>
      <c:valAx>
        <c:axId val="162594816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5807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4076170825032415"/>
          <c:y val="0.16"/>
          <c:w val="0.29990750403187588"/>
          <c:h val="5.882352941176471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cebada (miles de euros)</a:t>
            </a:r>
          </a:p>
        </c:rich>
      </c:tx>
      <c:layout>
        <c:manualLayout>
          <c:xMode val="edge"/>
          <c:yMode val="edge"/>
          <c:x val="0.25503375235990239"/>
          <c:y val="3.132530120481928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409403451003752"/>
          <c:y val="0.14216884197199994"/>
          <c:w val="0.84698042089215919"/>
          <c:h val="0.77108524459390226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'13.1.2.1'!$A$9:$A$19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'13.1.3.1'!$G$10:$G$20</c:f>
              <c:numCache>
                <c:formatCode>#,##0\ _€;\-#,##0\ _€</c:formatCode>
                <c:ptCount val="11"/>
                <c:pt idx="0">
                  <c:v>1056299.2515</c:v>
                </c:pt>
                <c:pt idx="1">
                  <c:v>1340616.942</c:v>
                </c:pt>
                <c:pt idx="2">
                  <c:v>614340.6351999999</c:v>
                </c:pt>
                <c:pt idx="3">
                  <c:v>1022744.0973</c:v>
                </c:pt>
                <c:pt idx="4">
                  <c:v>2193160.5683999998</c:v>
                </c:pt>
                <c:pt idx="5">
                  <c:v>1912466.5627000001</c:v>
                </c:pt>
                <c:pt idx="6">
                  <c:v>909802.96980000008</c:v>
                </c:pt>
                <c:pt idx="7">
                  <c:v>1225605.1176</c:v>
                </c:pt>
                <c:pt idx="8">
                  <c:v>1614321.8204000001</c:v>
                </c:pt>
                <c:pt idx="9">
                  <c:v>1330052.2851</c:v>
                </c:pt>
                <c:pt idx="10">
                  <c:v>1807903.1385999999</c:v>
                </c:pt>
              </c:numCache>
            </c:numRef>
          </c:val>
        </c:ser>
        <c:marker val="1"/>
        <c:axId val="129308160"/>
        <c:axId val="129309696"/>
      </c:lineChart>
      <c:catAx>
        <c:axId val="1293081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9309696"/>
        <c:crossesAt val="300000"/>
        <c:auto val="1"/>
        <c:lblAlgn val="ctr"/>
        <c:lblOffset val="100"/>
        <c:tickLblSkip val="1"/>
        <c:tickMarkSkip val="1"/>
      </c:catAx>
      <c:valAx>
        <c:axId val="129309696"/>
        <c:scaling>
          <c:orientation val="minMax"/>
          <c:min val="30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9308160"/>
        <c:crosses val="autoZero"/>
        <c:crossBetween val="between"/>
        <c:majorUnit val="4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otras leguminosas forrajeras (miles de hectáreas)</a:t>
            </a:r>
          </a:p>
        </c:rich>
      </c:tx>
      <c:layout>
        <c:manualLayout>
          <c:xMode val="edge"/>
          <c:yMode val="edge"/>
          <c:x val="0.27341324931194538"/>
          <c:y val="4.362011200212876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543131092662882E-2"/>
          <c:y val="0.23445003463530237"/>
          <c:w val="0.87734162619750844"/>
          <c:h val="0.67942663098393463"/>
        </c:manualLayout>
      </c:layout>
      <c:lineChart>
        <c:grouping val="standard"/>
        <c:ser>
          <c:idx val="3"/>
          <c:order val="0"/>
          <c:tx>
            <c:v>Trébol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'13.5.11.1'!$A$8:$A$18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'13.5.11.1'!$C$8:$C$18</c:f>
              <c:numCache>
                <c:formatCode>#,##0__;\–#,##0__;0__;@__</c:formatCode>
                <c:ptCount val="11"/>
                <c:pt idx="0">
                  <c:v>8.1</c:v>
                </c:pt>
                <c:pt idx="1">
                  <c:v>15.292</c:v>
                </c:pt>
                <c:pt idx="2">
                  <c:v>8.6969999999999992</c:v>
                </c:pt>
                <c:pt idx="3">
                  <c:v>7.9429999999999996</c:v>
                </c:pt>
                <c:pt idx="4">
                  <c:v>2.089</c:v>
                </c:pt>
                <c:pt idx="5">
                  <c:v>10.657</c:v>
                </c:pt>
                <c:pt idx="6">
                  <c:v>7.859</c:v>
                </c:pt>
                <c:pt idx="7">
                  <c:v>10.903</c:v>
                </c:pt>
                <c:pt idx="8">
                  <c:v>2.9550000000000001</c:v>
                </c:pt>
                <c:pt idx="9">
                  <c:v>5.5309999999999997</c:v>
                </c:pt>
                <c:pt idx="10">
                  <c:v>5.2430000000000003</c:v>
                </c:pt>
              </c:numCache>
            </c:numRef>
          </c:val>
        </c:ser>
        <c:ser>
          <c:idx val="1"/>
          <c:order val="1"/>
          <c:tx>
            <c:v>Esparceta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val>
            <c:numRef>
              <c:f>'13.5.11.1'!$E$8:$E$18</c:f>
              <c:numCache>
                <c:formatCode>#,##0__;\–#,##0__;0__;@__</c:formatCode>
                <c:ptCount val="11"/>
                <c:pt idx="0">
                  <c:v>133.80000000000001</c:v>
                </c:pt>
                <c:pt idx="1">
                  <c:v>149.07499999999999</c:v>
                </c:pt>
                <c:pt idx="2">
                  <c:v>82.718000000000004</c:v>
                </c:pt>
                <c:pt idx="3">
                  <c:v>114.89</c:v>
                </c:pt>
                <c:pt idx="4">
                  <c:v>137.07599999999999</c:v>
                </c:pt>
                <c:pt idx="5">
                  <c:v>157.58799999999999</c:v>
                </c:pt>
                <c:pt idx="6">
                  <c:v>178.059</c:v>
                </c:pt>
                <c:pt idx="7">
                  <c:v>268.01600000000002</c:v>
                </c:pt>
                <c:pt idx="8">
                  <c:v>168.90600000000001</c:v>
                </c:pt>
                <c:pt idx="9">
                  <c:v>125.242</c:v>
                </c:pt>
                <c:pt idx="10">
                  <c:v>154.21600000000001</c:v>
                </c:pt>
              </c:numCache>
            </c:numRef>
          </c:val>
        </c:ser>
        <c:ser>
          <c:idx val="0"/>
          <c:order val="2"/>
          <c:tx>
            <c:v>Zulla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val>
            <c:numRef>
              <c:f>'13.5.11.1'!$G$8:$G$18</c:f>
              <c:numCache>
                <c:formatCode>#,##0__;\–#,##0__;0__;@__</c:formatCode>
                <c:ptCount val="11"/>
                <c:pt idx="0">
                  <c:v>65</c:v>
                </c:pt>
                <c:pt idx="1">
                  <c:v>21.102</c:v>
                </c:pt>
                <c:pt idx="2">
                  <c:v>15.404999999999999</c:v>
                </c:pt>
                <c:pt idx="3">
                  <c:v>15.778</c:v>
                </c:pt>
                <c:pt idx="4">
                  <c:v>22.847999999999999</c:v>
                </c:pt>
                <c:pt idx="5">
                  <c:v>33.338999999999999</c:v>
                </c:pt>
                <c:pt idx="6">
                  <c:v>21.305</c:v>
                </c:pt>
                <c:pt idx="7">
                  <c:v>28.536999999999999</c:v>
                </c:pt>
                <c:pt idx="8">
                  <c:v>3.64</c:v>
                </c:pt>
                <c:pt idx="9">
                  <c:v>6.24</c:v>
                </c:pt>
                <c:pt idx="10">
                  <c:v>2.3069999999999999</c:v>
                </c:pt>
              </c:numCache>
            </c:numRef>
          </c:val>
        </c:ser>
        <c:ser>
          <c:idx val="2"/>
          <c:order val="3"/>
          <c:tx>
            <c:v>Otras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val>
            <c:numRef>
              <c:f>'13.5.11.1'!$I$8:$I$18</c:f>
              <c:numCache>
                <c:formatCode>#,##0__;\–#,##0__;0__;@__</c:formatCode>
                <c:ptCount val="11"/>
                <c:pt idx="0">
                  <c:v>58.7</c:v>
                </c:pt>
                <c:pt idx="1">
                  <c:v>49.014000000000003</c:v>
                </c:pt>
                <c:pt idx="2">
                  <c:v>32.537999999999997</c:v>
                </c:pt>
                <c:pt idx="3">
                  <c:v>45.954000000000001</c:v>
                </c:pt>
                <c:pt idx="4">
                  <c:v>48.521000000000001</c:v>
                </c:pt>
                <c:pt idx="5">
                  <c:v>71.317999999999998</c:v>
                </c:pt>
                <c:pt idx="6">
                  <c:v>67.326999999999998</c:v>
                </c:pt>
                <c:pt idx="7">
                  <c:v>103.706</c:v>
                </c:pt>
                <c:pt idx="8">
                  <c:v>62.872999999999998</c:v>
                </c:pt>
                <c:pt idx="9">
                  <c:v>105.056</c:v>
                </c:pt>
                <c:pt idx="10">
                  <c:v>122.265</c:v>
                </c:pt>
              </c:numCache>
            </c:numRef>
          </c:val>
        </c:ser>
        <c:marker val="1"/>
        <c:axId val="162625408"/>
        <c:axId val="162626944"/>
      </c:lineChart>
      <c:catAx>
        <c:axId val="1626254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626944"/>
        <c:crosses val="autoZero"/>
        <c:auto val="1"/>
        <c:lblAlgn val="ctr"/>
        <c:lblOffset val="100"/>
        <c:tickLblSkip val="1"/>
        <c:tickMarkSkip val="1"/>
      </c:catAx>
      <c:valAx>
        <c:axId val="162626944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6254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2209766489895153"/>
          <c:y val="0.1339714793715302"/>
          <c:w val="0.30992540511024108"/>
          <c:h val="5.980865295063977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praderas polifitas
(miles de hectáreas)</a:t>
            </a:r>
          </a:p>
        </c:rich>
      </c:tx>
      <c:layout>
        <c:manualLayout>
          <c:xMode val="edge"/>
          <c:yMode val="edge"/>
          <c:x val="0.29379692595243961"/>
          <c:y val="8.510226076812864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617397909128942E-2"/>
          <c:y val="0.20289902933232787"/>
          <c:w val="0.89043344068504149"/>
          <c:h val="0.71014660266315077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'13.5.12.1'!$A$10:$A$20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'13.5.12.1'!$B$10:$B$20</c:f>
              <c:numCache>
                <c:formatCode>#,##0.0_);\(#,##0.0\)</c:formatCode>
                <c:ptCount val="11"/>
                <c:pt idx="0">
                  <c:v>294.60000000000002</c:v>
                </c:pt>
                <c:pt idx="1">
                  <c:v>274.512</c:v>
                </c:pt>
                <c:pt idx="2">
                  <c:v>331.74700000000001</c:v>
                </c:pt>
                <c:pt idx="3">
                  <c:v>353.54399999999998</c:v>
                </c:pt>
                <c:pt idx="4">
                  <c:v>291.68799999999999</c:v>
                </c:pt>
                <c:pt idx="5">
                  <c:v>287.48700000000002</c:v>
                </c:pt>
                <c:pt idx="6">
                  <c:v>280.26600000000002</c:v>
                </c:pt>
                <c:pt idx="7">
                  <c:v>264.03699999999998</c:v>
                </c:pt>
                <c:pt idx="8">
                  <c:v>279.178</c:v>
                </c:pt>
                <c:pt idx="9">
                  <c:v>276.78399999999999</c:v>
                </c:pt>
                <c:pt idx="10">
                  <c:v>278.08199999999999</c:v>
                </c:pt>
              </c:numCache>
            </c:numRef>
          </c:val>
        </c:ser>
        <c:marker val="1"/>
        <c:axId val="168766848"/>
        <c:axId val="168789120"/>
      </c:lineChart>
      <c:catAx>
        <c:axId val="1687668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789120"/>
        <c:crosses val="autoZero"/>
        <c:auto val="1"/>
        <c:lblAlgn val="ctr"/>
        <c:lblOffset val="100"/>
        <c:tickLblSkip val="1"/>
        <c:tickMarkSkip val="1"/>
      </c:catAx>
      <c:valAx>
        <c:axId val="168789120"/>
        <c:scaling>
          <c:orientation val="minMax"/>
          <c:max val="390"/>
          <c:min val="2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7668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praderas polifitas
(miles toneladas)</a:t>
            </a:r>
          </a:p>
        </c:rich>
      </c:tx>
      <c:layout>
        <c:manualLayout>
          <c:xMode val="edge"/>
          <c:yMode val="edge"/>
          <c:x val="0.3795445569303838"/>
          <c:y val="4.647002648696371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428129829984544E-2"/>
          <c:y val="0.1990846681922197"/>
          <c:w val="0.87944358578052551"/>
          <c:h val="0.71167048054920334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'13.5.12.1'!$A$10:$A$20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'13.5.12.1'!$D$10:$D$20</c:f>
              <c:numCache>
                <c:formatCode>#,##0\ _€;\-#,##0\ _€</c:formatCode>
                <c:ptCount val="11"/>
                <c:pt idx="0">
                  <c:v>10619</c:v>
                </c:pt>
                <c:pt idx="1">
                  <c:v>8633.5460000000003</c:v>
                </c:pt>
                <c:pt idx="2">
                  <c:v>12085.45</c:v>
                </c:pt>
                <c:pt idx="3">
                  <c:v>7451.6350000000002</c:v>
                </c:pt>
                <c:pt idx="4">
                  <c:v>11965.253000000001</c:v>
                </c:pt>
                <c:pt idx="5">
                  <c:v>13031.127</c:v>
                </c:pt>
                <c:pt idx="6">
                  <c:v>6281.8159999999998</c:v>
                </c:pt>
                <c:pt idx="7">
                  <c:v>5997.652</c:v>
                </c:pt>
                <c:pt idx="8">
                  <c:v>5773.366</c:v>
                </c:pt>
                <c:pt idx="9">
                  <c:v>5584.28</c:v>
                </c:pt>
                <c:pt idx="10">
                  <c:v>6180.1639999999998</c:v>
                </c:pt>
              </c:numCache>
            </c:numRef>
          </c:val>
        </c:ser>
        <c:marker val="1"/>
        <c:axId val="168825216"/>
        <c:axId val="168826752"/>
      </c:lineChart>
      <c:catAx>
        <c:axId val="1688252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826752"/>
        <c:crosses val="autoZero"/>
        <c:auto val="1"/>
        <c:lblAlgn val="ctr"/>
        <c:lblOffset val="100"/>
        <c:tickLblSkip val="1"/>
        <c:tickMarkSkip val="1"/>
      </c:catAx>
      <c:valAx>
        <c:axId val="168826752"/>
        <c:scaling>
          <c:orientation val="minMax"/>
          <c:max val="14000"/>
          <c:min val="5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825216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praderas polifitas (miles de euros)</a:t>
            </a:r>
          </a:p>
        </c:rich>
      </c:tx>
      <c:layout>
        <c:manualLayout>
          <c:xMode val="edge"/>
          <c:yMode val="edge"/>
          <c:x val="0.32253088363954879"/>
          <c:y val="4.784688995215312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664605873261289"/>
          <c:y val="0.14354083753181832"/>
          <c:w val="0.87944358578052551"/>
          <c:h val="0.74402000787325262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'13.5.12.1'!$A$10:$A$20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'13.5.12.1'!$F$10:$F$20</c:f>
              <c:numCache>
                <c:formatCode>#,##0\ _€;\-#,##0\ _€</c:formatCode>
                <c:ptCount val="11"/>
                <c:pt idx="0">
                  <c:v>258041.7</c:v>
                </c:pt>
                <c:pt idx="1">
                  <c:v>209795.16780000002</c:v>
                </c:pt>
                <c:pt idx="2">
                  <c:v>317847.33500000002</c:v>
                </c:pt>
                <c:pt idx="3">
                  <c:v>212371.59750000003</c:v>
                </c:pt>
                <c:pt idx="4">
                  <c:v>364940.21650000004</c:v>
                </c:pt>
                <c:pt idx="5">
                  <c:v>444361.43070000003</c:v>
                </c:pt>
                <c:pt idx="6">
                  <c:v>211697.1992</c:v>
                </c:pt>
                <c:pt idx="7">
                  <c:v>257899.03599999996</c:v>
                </c:pt>
                <c:pt idx="8">
                  <c:v>288090.96340000001</c:v>
                </c:pt>
                <c:pt idx="9">
                  <c:v>333939.94400000002</c:v>
                </c:pt>
                <c:pt idx="10">
                  <c:v>329402.74120000005</c:v>
                </c:pt>
              </c:numCache>
            </c:numRef>
          </c:val>
        </c:ser>
        <c:marker val="1"/>
        <c:axId val="168846464"/>
        <c:axId val="168848000"/>
      </c:lineChart>
      <c:catAx>
        <c:axId val="1688464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848000"/>
        <c:crosses val="autoZero"/>
        <c:auto val="1"/>
        <c:lblAlgn val="ctr"/>
        <c:lblOffset val="100"/>
        <c:tickLblSkip val="1"/>
        <c:tickMarkSkip val="1"/>
      </c:catAx>
      <c:valAx>
        <c:axId val="168848000"/>
        <c:scaling>
          <c:orientation val="minMax"/>
          <c:min val="10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846464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otros cultivos forrajeros (miles de hectáreas)</a:t>
            </a:r>
          </a:p>
        </c:rich>
      </c:tx>
      <c:layout>
        <c:manualLayout>
          <c:xMode val="edge"/>
          <c:yMode val="edge"/>
          <c:x val="0.15967738407699208"/>
          <c:y val="3.962703962703964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4516129032258132E-2"/>
          <c:y val="0.27039688591948846"/>
          <c:w val="0.88225806451612898"/>
          <c:h val="0.6456891155146357"/>
        </c:manualLayout>
      </c:layout>
      <c:lineChart>
        <c:grouping val="standard"/>
        <c:ser>
          <c:idx val="0"/>
          <c:order val="0"/>
          <c:tx>
            <c:v>Nabo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'13.5.13.1'!$A$9:$A$19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'13.5.13.1'!$B$9:$B$19</c:f>
              <c:numCache>
                <c:formatCode>#,##0.0_);\(#,##0.0\)</c:formatCode>
                <c:ptCount val="11"/>
                <c:pt idx="0">
                  <c:v>4.2</c:v>
                </c:pt>
                <c:pt idx="1">
                  <c:v>2.2080000000000002</c:v>
                </c:pt>
                <c:pt idx="2">
                  <c:v>2.1949999999999998</c:v>
                </c:pt>
                <c:pt idx="3">
                  <c:v>1.79</c:v>
                </c:pt>
                <c:pt idx="4">
                  <c:v>1.6739999999999999</c:v>
                </c:pt>
                <c:pt idx="5">
                  <c:v>1.67</c:v>
                </c:pt>
                <c:pt idx="6">
                  <c:v>1.623</c:v>
                </c:pt>
                <c:pt idx="7">
                  <c:v>1.395</c:v>
                </c:pt>
                <c:pt idx="8">
                  <c:v>4.6470000000000002</c:v>
                </c:pt>
                <c:pt idx="9">
                  <c:v>4.4669999999999996</c:v>
                </c:pt>
                <c:pt idx="10">
                  <c:v>1.647</c:v>
                </c:pt>
              </c:numCache>
            </c:numRef>
          </c:val>
        </c:ser>
        <c:ser>
          <c:idx val="1"/>
          <c:order val="1"/>
          <c:tx>
            <c:v>Remolacha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'13.5.13.1'!$D$9:$D$19</c:f>
              <c:numCache>
                <c:formatCode>#,##0.0_);\(#,##0.0\)</c:formatCode>
                <c:ptCount val="11"/>
                <c:pt idx="0">
                  <c:v>2.2999999999999998</c:v>
                </c:pt>
                <c:pt idx="1">
                  <c:v>2.2999999999999998</c:v>
                </c:pt>
                <c:pt idx="2">
                  <c:v>1.633</c:v>
                </c:pt>
                <c:pt idx="3">
                  <c:v>1.488</c:v>
                </c:pt>
                <c:pt idx="4">
                  <c:v>1.2669999999999999</c:v>
                </c:pt>
                <c:pt idx="5">
                  <c:v>1.212</c:v>
                </c:pt>
                <c:pt idx="6">
                  <c:v>1.175</c:v>
                </c:pt>
                <c:pt idx="7">
                  <c:v>1.06</c:v>
                </c:pt>
                <c:pt idx="8">
                  <c:v>0.92500000000000004</c:v>
                </c:pt>
                <c:pt idx="9">
                  <c:v>0.91300000000000003</c:v>
                </c:pt>
                <c:pt idx="10">
                  <c:v>0.91700000000000004</c:v>
                </c:pt>
              </c:numCache>
            </c:numRef>
          </c:val>
        </c:ser>
        <c:marker val="1"/>
        <c:axId val="168938496"/>
        <c:axId val="168956672"/>
      </c:lineChart>
      <c:catAx>
        <c:axId val="1689384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956672"/>
        <c:crosses val="autoZero"/>
        <c:auto val="1"/>
        <c:lblAlgn val="ctr"/>
        <c:lblOffset val="100"/>
        <c:tickLblSkip val="1"/>
        <c:tickMarkSkip val="1"/>
      </c:catAx>
      <c:valAx>
        <c:axId val="168956672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9384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41934601925026"/>
          <c:y val="0.19813568758450648"/>
          <c:w val="0.28548392388451743"/>
          <c:h val="5.827530299971235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otros cultivos forrajeros (miles de hectáreas)</a:t>
            </a:r>
          </a:p>
        </c:rich>
      </c:tx>
      <c:layout>
        <c:manualLayout>
          <c:xMode val="edge"/>
          <c:yMode val="edge"/>
          <c:x val="0.15161294291338581"/>
          <c:y val="4.600484261501195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741935483870974E-2"/>
          <c:y val="0.32445520581113801"/>
          <c:w val="0.8725806451612903"/>
          <c:h val="0.58837772397093835"/>
        </c:manualLayout>
      </c:layout>
      <c:lineChart>
        <c:grouping val="standard"/>
        <c:ser>
          <c:idx val="0"/>
          <c:order val="0"/>
          <c:tx>
            <c:v>Nabo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'13.5.13.1'!$A$9:$A$19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'13.5.13.1'!$C$9:$C$19</c:f>
              <c:numCache>
                <c:formatCode>#,##0\ _€;\-#,##0\ _€</c:formatCode>
                <c:ptCount val="11"/>
                <c:pt idx="0">
                  <c:v>121.1</c:v>
                </c:pt>
                <c:pt idx="1">
                  <c:v>61.420999999999999</c:v>
                </c:pt>
                <c:pt idx="2">
                  <c:v>56.793999999999997</c:v>
                </c:pt>
                <c:pt idx="3">
                  <c:v>49.908999999999999</c:v>
                </c:pt>
                <c:pt idx="4">
                  <c:v>45.792999999999999</c:v>
                </c:pt>
                <c:pt idx="5">
                  <c:v>45.389000000000003</c:v>
                </c:pt>
                <c:pt idx="6">
                  <c:v>33.406999999999996</c:v>
                </c:pt>
                <c:pt idx="7">
                  <c:v>28.523</c:v>
                </c:pt>
                <c:pt idx="8">
                  <c:v>72.546999999999997</c:v>
                </c:pt>
                <c:pt idx="9">
                  <c:v>54.203000000000003</c:v>
                </c:pt>
                <c:pt idx="10">
                  <c:v>29.798999999999999</c:v>
                </c:pt>
              </c:numCache>
            </c:numRef>
          </c:val>
        </c:ser>
        <c:ser>
          <c:idx val="1"/>
          <c:order val="1"/>
          <c:tx>
            <c:v>Remolacha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val>
            <c:numRef>
              <c:f>'13.5.13.1'!$E$9:$E$19</c:f>
              <c:numCache>
                <c:formatCode>#,##0\ _€;\-#,##0\ _€</c:formatCode>
                <c:ptCount val="11"/>
                <c:pt idx="0">
                  <c:v>110.3</c:v>
                </c:pt>
                <c:pt idx="1">
                  <c:v>95.730999999999995</c:v>
                </c:pt>
                <c:pt idx="2">
                  <c:v>60.113</c:v>
                </c:pt>
                <c:pt idx="3">
                  <c:v>55.02</c:v>
                </c:pt>
                <c:pt idx="4">
                  <c:v>43.417999999999999</c:v>
                </c:pt>
                <c:pt idx="5">
                  <c:v>42.447000000000003</c:v>
                </c:pt>
                <c:pt idx="6">
                  <c:v>29.491</c:v>
                </c:pt>
                <c:pt idx="7">
                  <c:v>26.462</c:v>
                </c:pt>
                <c:pt idx="8">
                  <c:v>27.888000000000002</c:v>
                </c:pt>
                <c:pt idx="9">
                  <c:v>25.459</c:v>
                </c:pt>
                <c:pt idx="10">
                  <c:v>26.018999999999998</c:v>
                </c:pt>
              </c:numCache>
            </c:numRef>
          </c:val>
        </c:ser>
        <c:marker val="1"/>
        <c:axId val="168985728"/>
        <c:axId val="168987264"/>
      </c:lineChart>
      <c:catAx>
        <c:axId val="1689857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987264"/>
        <c:crosses val="autoZero"/>
        <c:auto val="1"/>
        <c:lblAlgn val="ctr"/>
        <c:lblOffset val="100"/>
        <c:tickLblSkip val="1"/>
        <c:tickMarkSkip val="1"/>
      </c:catAx>
      <c:valAx>
        <c:axId val="168987264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985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935490485564793"/>
          <c:y val="0.21791767554479552"/>
          <c:w val="0.28548392388451738"/>
          <c:h val="6.053268765133235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otros cultivos forrajeros (miles de hectáreas)</a:t>
            </a:r>
          </a:p>
        </c:rich>
      </c:tx>
      <c:layout>
        <c:manualLayout>
          <c:xMode val="edge"/>
          <c:yMode val="edge"/>
          <c:x val="0.14153852188152694"/>
          <c:y val="4.028436018957345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2307692307692434E-2"/>
          <c:y val="0.2393420226034875"/>
          <c:w val="0.87538461538461565"/>
          <c:h val="0.67535000030495795"/>
        </c:manualLayout>
      </c:layout>
      <c:lineChart>
        <c:grouping val="standard"/>
        <c:ser>
          <c:idx val="2"/>
          <c:order val="0"/>
          <c:tx>
            <c:v>Col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'13.5.14.1'!$A$9:$A$19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'13.5.14.1'!$B$9:$B$19</c:f>
              <c:numCache>
                <c:formatCode>#,##0.0_);\(#,##0.0\)</c:formatCode>
                <c:ptCount val="11"/>
                <c:pt idx="0">
                  <c:v>7</c:v>
                </c:pt>
                <c:pt idx="1">
                  <c:v>6.6390000000000002</c:v>
                </c:pt>
                <c:pt idx="2">
                  <c:v>6.3049999999999997</c:v>
                </c:pt>
                <c:pt idx="3">
                  <c:v>5.7220000000000004</c:v>
                </c:pt>
                <c:pt idx="4">
                  <c:v>5.431</c:v>
                </c:pt>
                <c:pt idx="5">
                  <c:v>5.3330000000000002</c:v>
                </c:pt>
                <c:pt idx="6">
                  <c:v>4.9960000000000004</c:v>
                </c:pt>
                <c:pt idx="7">
                  <c:v>4.899</c:v>
                </c:pt>
                <c:pt idx="8">
                  <c:v>4.9820000000000002</c:v>
                </c:pt>
                <c:pt idx="9">
                  <c:v>5.09</c:v>
                </c:pt>
                <c:pt idx="10">
                  <c:v>4.8650000000000002</c:v>
                </c:pt>
              </c:numCache>
            </c:numRef>
          </c:val>
        </c:ser>
        <c:ser>
          <c:idx val="3"/>
          <c:order val="1"/>
          <c:tx>
            <c:v>Otros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'13.5.14.1'!$A$9:$A$19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'13.5.14.1'!$D$9:$D$19</c:f>
              <c:numCache>
                <c:formatCode>#,##0.0_);\(#,##0.0\)</c:formatCode>
                <c:ptCount val="11"/>
                <c:pt idx="0">
                  <c:v>48.970999999999997</c:v>
                </c:pt>
                <c:pt idx="1">
                  <c:v>32.411000000000001</c:v>
                </c:pt>
                <c:pt idx="2">
                  <c:v>20.550999999999998</c:v>
                </c:pt>
                <c:pt idx="3">
                  <c:v>17.126999999999999</c:v>
                </c:pt>
                <c:pt idx="4">
                  <c:v>29.302</c:v>
                </c:pt>
                <c:pt idx="5">
                  <c:v>24.321000000000002</c:v>
                </c:pt>
                <c:pt idx="6">
                  <c:v>38.075000000000003</c:v>
                </c:pt>
                <c:pt idx="7">
                  <c:v>27.997</c:v>
                </c:pt>
                <c:pt idx="8">
                  <c:v>50.317</c:v>
                </c:pt>
                <c:pt idx="9">
                  <c:v>20.245000000000001</c:v>
                </c:pt>
                <c:pt idx="10">
                  <c:v>20.658999999999999</c:v>
                </c:pt>
              </c:numCache>
            </c:numRef>
          </c:val>
        </c:ser>
        <c:marker val="1"/>
        <c:axId val="170414464"/>
        <c:axId val="170416000"/>
      </c:lineChart>
      <c:catAx>
        <c:axId val="1704144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416000"/>
        <c:crosses val="autoZero"/>
        <c:auto val="1"/>
        <c:lblAlgn val="ctr"/>
        <c:lblOffset val="100"/>
        <c:tickLblSkip val="1"/>
        <c:tickMarkSkip val="1"/>
      </c:catAx>
      <c:valAx>
        <c:axId val="170416000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4144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22574793343881"/>
          <c:y val="0.13434787476210044"/>
          <c:w val="0.19846154349012837"/>
          <c:h val="5.924170616113744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otros cultivos forrajeros (miles de hectáreas)</a:t>
            </a:r>
          </a:p>
        </c:rich>
      </c:tx>
      <c:layout>
        <c:manualLayout>
          <c:xMode val="edge"/>
          <c:yMode val="edge"/>
          <c:x val="0.17991594528944876"/>
          <c:y val="4.16291492975137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4814912493538934E-2"/>
          <c:y val="0.22823525136281134"/>
          <c:w val="0.87654453086499762"/>
          <c:h val="0.68705875227135071"/>
        </c:manualLayout>
      </c:layout>
      <c:lineChart>
        <c:grouping val="standard"/>
        <c:ser>
          <c:idx val="2"/>
          <c:order val="0"/>
          <c:tx>
            <c:v>Col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'13.5.14.1'!$A$9:$A$19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'13.5.14.1'!$C$9:$C$19</c:f>
              <c:numCache>
                <c:formatCode>#,##0\ _€;\-#,##0\ _€</c:formatCode>
                <c:ptCount val="11"/>
                <c:pt idx="0">
                  <c:v>183.9</c:v>
                </c:pt>
                <c:pt idx="1">
                  <c:v>172.84299999999999</c:v>
                </c:pt>
                <c:pt idx="2">
                  <c:v>174.642</c:v>
                </c:pt>
                <c:pt idx="3">
                  <c:v>152.73500000000001</c:v>
                </c:pt>
                <c:pt idx="4">
                  <c:v>148.42500000000001</c:v>
                </c:pt>
                <c:pt idx="5">
                  <c:v>145.208</c:v>
                </c:pt>
                <c:pt idx="6">
                  <c:v>120.292</c:v>
                </c:pt>
                <c:pt idx="7">
                  <c:v>117.345</c:v>
                </c:pt>
                <c:pt idx="8">
                  <c:v>118.869</c:v>
                </c:pt>
                <c:pt idx="9">
                  <c:v>122.008</c:v>
                </c:pt>
                <c:pt idx="10">
                  <c:v>121.04300000000001</c:v>
                </c:pt>
              </c:numCache>
            </c:numRef>
          </c:val>
        </c:ser>
        <c:ser>
          <c:idx val="3"/>
          <c:order val="1"/>
          <c:tx>
            <c:v>Otros</c:v>
          </c:tx>
          <c:spPr>
            <a:ln w="254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'13.5.14.1'!$A$9:$A$19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'13.5.14.1'!$E$9:$E$19</c:f>
              <c:numCache>
                <c:formatCode>#,##0\ _€;\-#,##0\ _€</c:formatCode>
                <c:ptCount val="11"/>
                <c:pt idx="0">
                  <c:v>434.17899999999997</c:v>
                </c:pt>
                <c:pt idx="1">
                  <c:v>202.22399999999999</c:v>
                </c:pt>
                <c:pt idx="2">
                  <c:v>189.50399999999999</c:v>
                </c:pt>
                <c:pt idx="3">
                  <c:v>179.84299999999999</c:v>
                </c:pt>
                <c:pt idx="4">
                  <c:v>339.36900000000003</c:v>
                </c:pt>
                <c:pt idx="5">
                  <c:v>211.15600000000001</c:v>
                </c:pt>
                <c:pt idx="6">
                  <c:v>438.536</c:v>
                </c:pt>
                <c:pt idx="7">
                  <c:v>221.87200000000001</c:v>
                </c:pt>
                <c:pt idx="8">
                  <c:v>341.87299999999999</c:v>
                </c:pt>
                <c:pt idx="9">
                  <c:v>96.566999999999993</c:v>
                </c:pt>
                <c:pt idx="10">
                  <c:v>164.745</c:v>
                </c:pt>
              </c:numCache>
            </c:numRef>
          </c:val>
        </c:ser>
        <c:marker val="1"/>
        <c:axId val="170440960"/>
        <c:axId val="170446848"/>
      </c:lineChart>
      <c:catAx>
        <c:axId val="1704409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446848"/>
        <c:crosses val="autoZero"/>
        <c:auto val="1"/>
        <c:lblAlgn val="ctr"/>
        <c:lblOffset val="100"/>
        <c:tickLblSkip val="1"/>
        <c:tickMarkSkip val="1"/>
      </c:catAx>
      <c:valAx>
        <c:axId val="170446848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4409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014091716796514"/>
          <c:y val="0.13719462714219546"/>
          <c:w val="0.19907442004532044"/>
          <c:h val="5.882352941176471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hortalizas         
(miles de hectáreas)</a:t>
            </a:r>
          </a:p>
        </c:rich>
      </c:tx>
      <c:layout>
        <c:manualLayout>
          <c:xMode val="edge"/>
          <c:yMode val="edge"/>
          <c:x val="0.21034500859806443"/>
          <c:y val="2.022471910112360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2068975677680283"/>
          <c:y val="0.17977547815953976"/>
          <c:w val="0.86034555188034745"/>
          <c:h val="0.73707946045411921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'13.6.1 '!$A$7:$A$17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'13.6.1 '!$B$7:$B$17</c:f>
              <c:numCache>
                <c:formatCode>#,##0__;\–#,##0__;0__;@__</c:formatCode>
                <c:ptCount val="11"/>
                <c:pt idx="0">
                  <c:v>397</c:v>
                </c:pt>
                <c:pt idx="1">
                  <c:v>404.78699999999998</c:v>
                </c:pt>
                <c:pt idx="2">
                  <c:v>406.68799999999999</c:v>
                </c:pt>
                <c:pt idx="3">
                  <c:v>394.71800000000002</c:v>
                </c:pt>
                <c:pt idx="4">
                  <c:v>379.56400000000002</c:v>
                </c:pt>
                <c:pt idx="5">
                  <c:v>360.53899999999999</c:v>
                </c:pt>
                <c:pt idx="6">
                  <c:v>379.47899999999998</c:v>
                </c:pt>
                <c:pt idx="7">
                  <c:v>363.72899999999998</c:v>
                </c:pt>
                <c:pt idx="8">
                  <c:v>351.14499999999998</c:v>
                </c:pt>
                <c:pt idx="9">
                  <c:v>348.35899999999998</c:v>
                </c:pt>
                <c:pt idx="10">
                  <c:v>348.85300000000001</c:v>
                </c:pt>
              </c:numCache>
            </c:numRef>
          </c:val>
        </c:ser>
        <c:marker val="1"/>
        <c:axId val="170954752"/>
        <c:axId val="170956288"/>
      </c:lineChart>
      <c:catAx>
        <c:axId val="1709547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956288"/>
        <c:crosses val="autoZero"/>
        <c:auto val="1"/>
        <c:lblAlgn val="ctr"/>
        <c:lblOffset val="100"/>
        <c:tickLblSkip val="2"/>
        <c:tickMarkSkip val="1"/>
      </c:catAx>
      <c:valAx>
        <c:axId val="170956288"/>
        <c:scaling>
          <c:orientation val="minMax"/>
          <c:min val="32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9547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hortalizas 
(miles toneladas)</a:t>
            </a:r>
          </a:p>
        </c:rich>
      </c:tx>
      <c:layout>
        <c:manualLayout>
          <c:xMode val="edge"/>
          <c:yMode val="edge"/>
          <c:x val="0.22547332185886404"/>
          <c:y val="2.739726027397261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3253012048192794"/>
          <c:y val="0.17351636860634509"/>
          <c:w val="0.8485370051635116"/>
          <c:h val="0.74429389691669035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'13.6.1 '!$A$7:$A$17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'13.6.1 '!$C$7:$C$17</c:f>
              <c:numCache>
                <c:formatCode>#,##0__;\–#,##0__;0__;@__</c:formatCode>
                <c:ptCount val="11"/>
                <c:pt idx="0">
                  <c:v>13194</c:v>
                </c:pt>
                <c:pt idx="1">
                  <c:v>13751.458000000001</c:v>
                </c:pt>
                <c:pt idx="2">
                  <c:v>13896.107</c:v>
                </c:pt>
                <c:pt idx="3">
                  <c:v>13511.668</c:v>
                </c:pt>
                <c:pt idx="4">
                  <c:v>13500.62</c:v>
                </c:pt>
                <c:pt idx="5">
                  <c:v>13006.460999999999</c:v>
                </c:pt>
                <c:pt idx="6">
                  <c:v>14030.874</c:v>
                </c:pt>
                <c:pt idx="7">
                  <c:v>13148.152</c:v>
                </c:pt>
                <c:pt idx="8">
                  <c:v>12972.603999999999</c:v>
                </c:pt>
                <c:pt idx="9">
                  <c:v>13282.939</c:v>
                </c:pt>
                <c:pt idx="10">
                  <c:v>13201.084999999999</c:v>
                </c:pt>
              </c:numCache>
            </c:numRef>
          </c:val>
        </c:ser>
        <c:marker val="1"/>
        <c:axId val="170992384"/>
        <c:axId val="170993920"/>
      </c:lineChart>
      <c:catAx>
        <c:axId val="1709923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993920"/>
        <c:crosses val="autoZero"/>
        <c:auto val="1"/>
        <c:lblAlgn val="ctr"/>
        <c:lblOffset val="100"/>
        <c:tickLblSkip val="1"/>
        <c:tickMarkSkip val="1"/>
      </c:catAx>
      <c:valAx>
        <c:axId val="170993920"/>
        <c:scaling>
          <c:orientation val="minMax"/>
          <c:max val="14500"/>
          <c:min val="12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992384"/>
        <c:crosses val="autoZero"/>
        <c:crossBetween val="between"/>
        <c:majorUnit val="25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cebada según tipo 
(miles de hectáreas)</a:t>
            </a:r>
          </a:p>
        </c:rich>
      </c:tx>
      <c:layout>
        <c:manualLayout>
          <c:xMode val="edge"/>
          <c:yMode val="edge"/>
          <c:x val="0.18590715805494826"/>
          <c:y val="3.189066059225515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7451345702646991E-2"/>
          <c:y val="0.26651510281168006"/>
          <c:w val="0.87856136279616259"/>
          <c:h val="0.6514813624285557"/>
        </c:manualLayout>
      </c:layout>
      <c:lineChart>
        <c:grouping val="standard"/>
        <c:ser>
          <c:idx val="0"/>
          <c:order val="0"/>
          <c:tx>
            <c:v>De 2 carreras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'13.1.3.2'!$A$8:$B$18</c:f>
              <c:strCach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strCache>
            </c:strRef>
          </c:cat>
          <c:val>
            <c:numRef>
              <c:f>'13.1.3.2'!$C$8:$C$18</c:f>
              <c:numCache>
                <c:formatCode>#,##0.0_);\(#,##0.0\)</c:formatCode>
                <c:ptCount val="11"/>
                <c:pt idx="0">
                  <c:v>2299.6570000000002</c:v>
                </c:pt>
                <c:pt idx="1">
                  <c:v>2349.6819999999998</c:v>
                </c:pt>
                <c:pt idx="2">
                  <c:v>2387.817</c:v>
                </c:pt>
                <c:pt idx="3">
                  <c:v>2491.6849999999999</c:v>
                </c:pt>
                <c:pt idx="4">
                  <c:v>2416.48</c:v>
                </c:pt>
                <c:pt idx="5">
                  <c:v>2878.48</c:v>
                </c:pt>
                <c:pt idx="6">
                  <c:v>2538.7669999999998</c:v>
                </c:pt>
                <c:pt idx="7">
                  <c:v>2436.4349999999999</c:v>
                </c:pt>
                <c:pt idx="8">
                  <c:v>2289.9760000000001</c:v>
                </c:pt>
                <c:pt idx="9">
                  <c:v>2276.855</c:v>
                </c:pt>
                <c:pt idx="10">
                  <c:v>2360.1289999999999</c:v>
                </c:pt>
              </c:numCache>
            </c:numRef>
          </c:val>
        </c:ser>
        <c:ser>
          <c:idx val="1"/>
          <c:order val="1"/>
          <c:tx>
            <c:v>De 6 carreras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'13.1.3.2'!$A$8:$B$18</c:f>
              <c:strCach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strCache>
            </c:strRef>
          </c:cat>
          <c:val>
            <c:numRef>
              <c:f>'13.1.3.2'!$E$8:$E$18</c:f>
              <c:numCache>
                <c:formatCode>#,##0.0_);\(#,##0.0\)</c:formatCode>
                <c:ptCount val="11"/>
                <c:pt idx="0">
                  <c:v>811.21699999999998</c:v>
                </c:pt>
                <c:pt idx="1">
                  <c:v>829.07399999999996</c:v>
                </c:pt>
                <c:pt idx="2">
                  <c:v>768.30600000000004</c:v>
                </c:pt>
                <c:pt idx="3">
                  <c:v>705.68</c:v>
                </c:pt>
                <c:pt idx="4">
                  <c:v>811.87699999999995</c:v>
                </c:pt>
                <c:pt idx="5">
                  <c:v>608.45500000000004</c:v>
                </c:pt>
                <c:pt idx="6">
                  <c:v>485.959</c:v>
                </c:pt>
                <c:pt idx="7">
                  <c:v>449.17700000000002</c:v>
                </c:pt>
                <c:pt idx="8">
                  <c:v>410.70299999999997</c:v>
                </c:pt>
                <c:pt idx="9">
                  <c:v>414.23099999999999</c:v>
                </c:pt>
                <c:pt idx="10">
                  <c:v>424.15300000000002</c:v>
                </c:pt>
              </c:numCache>
            </c:numRef>
          </c:val>
        </c:ser>
        <c:marker val="1"/>
        <c:axId val="129465728"/>
        <c:axId val="129483904"/>
      </c:lineChart>
      <c:catAx>
        <c:axId val="1294657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9483904"/>
        <c:crosses val="autoZero"/>
        <c:auto val="1"/>
        <c:lblAlgn val="ctr"/>
        <c:lblOffset val="100"/>
        <c:tickLblSkip val="1"/>
        <c:tickMarkSkip val="1"/>
      </c:catAx>
      <c:valAx>
        <c:axId val="12948390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9465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3883091832456236"/>
          <c:y val="0.17084306375142877"/>
          <c:w val="0.37031517805836561"/>
          <c:h val="5.6947608200455475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300" verticalDpi="30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hortalizas (miles de euros)</a:t>
            </a:r>
          </a:p>
        </c:rich>
      </c:tx>
      <c:layout>
        <c:manualLayout>
          <c:xMode val="edge"/>
          <c:yMode val="edge"/>
          <c:x val="0.17504350950931841"/>
          <c:y val="4.81927710843377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4038140129221174"/>
          <c:y val="0.15180740752942526"/>
          <c:w val="0.83015668171567059"/>
          <c:h val="0.76144667903647656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'13.6.1 '!$A$7:$A$17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'13.6.1 '!$D$7:$D$17</c:f>
              <c:numCache>
                <c:formatCode>#,##0__;\–#,##0__;0__;@__</c:formatCode>
                <c:ptCount val="11"/>
                <c:pt idx="0">
                  <c:v>6415585.0088999998</c:v>
                </c:pt>
                <c:pt idx="1">
                  <c:v>5925063.5850999998</c:v>
                </c:pt>
                <c:pt idx="2">
                  <c:v>6794137.5457000006</c:v>
                </c:pt>
                <c:pt idx="3">
                  <c:v>5796221.0373000009</c:v>
                </c:pt>
                <c:pt idx="4">
                  <c:v>6287554.8954821825</c:v>
                </c:pt>
                <c:pt idx="5">
                  <c:v>6263457.8511821805</c:v>
                </c:pt>
                <c:pt idx="6">
                  <c:v>6061506.8109512506</c:v>
                </c:pt>
                <c:pt idx="7">
                  <c:v>6931312.0641077748</c:v>
                </c:pt>
                <c:pt idx="8">
                  <c:v>5220724.6494825687</c:v>
                </c:pt>
                <c:pt idx="9">
                  <c:v>5654821.0847201459</c:v>
                </c:pt>
                <c:pt idx="10">
                  <c:v>6025736</c:v>
                </c:pt>
              </c:numCache>
            </c:numRef>
          </c:val>
        </c:ser>
        <c:marker val="1"/>
        <c:axId val="170808832"/>
        <c:axId val="170810368"/>
      </c:lineChart>
      <c:catAx>
        <c:axId val="1708088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810368"/>
        <c:crosses val="autoZero"/>
        <c:auto val="1"/>
        <c:lblAlgn val="ctr"/>
        <c:lblOffset val="100"/>
        <c:tickLblSkip val="1"/>
        <c:tickMarkSkip val="1"/>
      </c:catAx>
      <c:valAx>
        <c:axId val="170810368"/>
        <c:scaling>
          <c:orientation val="minMax"/>
          <c:max val="7000000"/>
          <c:min val="50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808832"/>
        <c:crosses val="autoZero"/>
        <c:crossBetween val="between"/>
        <c:majorUnit val="2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 (miles de hectáreas)</a:t>
            </a:r>
          </a:p>
        </c:rich>
      </c:tx>
      <c:layout>
        <c:manualLayout>
          <c:xMode val="edge"/>
          <c:yMode val="edge"/>
          <c:x val="0.20110971565447522"/>
          <c:y val="5.93609702896728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509065038971103E-2"/>
          <c:y val="0.23287723155061971"/>
          <c:w val="0.88349574395895458"/>
          <c:h val="0.6849330339724109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'13.6.7.1'!$A$10:$A$20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'13.6.7.1'!$B$10:$B$20</c:f>
              <c:numCache>
                <c:formatCode>#,##0.0__;\–#,##0.0__;0.0__;@__</c:formatCode>
                <c:ptCount val="11"/>
                <c:pt idx="0">
                  <c:v>7.8</c:v>
                </c:pt>
                <c:pt idx="1">
                  <c:v>7.9210000000000003</c:v>
                </c:pt>
                <c:pt idx="2">
                  <c:v>8.6479999999999997</c:v>
                </c:pt>
                <c:pt idx="3">
                  <c:v>8.2609999999999992</c:v>
                </c:pt>
                <c:pt idx="4">
                  <c:v>7.8570000000000002</c:v>
                </c:pt>
                <c:pt idx="5">
                  <c:v>8.9870000000000001</c:v>
                </c:pt>
                <c:pt idx="6">
                  <c:v>7.8949999999999996</c:v>
                </c:pt>
                <c:pt idx="7">
                  <c:v>7.43</c:v>
                </c:pt>
                <c:pt idx="8">
                  <c:v>6.1079999999999997</c:v>
                </c:pt>
                <c:pt idx="9">
                  <c:v>6.6689999999999996</c:v>
                </c:pt>
                <c:pt idx="10">
                  <c:v>6.2240000000000002</c:v>
                </c:pt>
              </c:numCache>
            </c:numRef>
          </c:val>
        </c:ser>
        <c:marker val="1"/>
        <c:axId val="171236352"/>
        <c:axId val="171258624"/>
      </c:lineChart>
      <c:catAx>
        <c:axId val="1712363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258624"/>
        <c:crosses val="autoZero"/>
        <c:auto val="1"/>
        <c:lblAlgn val="ctr"/>
        <c:lblOffset val="100"/>
        <c:tickLblSkip val="1"/>
        <c:tickMarkSkip val="1"/>
      </c:catAx>
      <c:valAx>
        <c:axId val="171258624"/>
        <c:scaling>
          <c:orientation val="minMax"/>
          <c:max val="11"/>
          <c:min val="4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2363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 (miles toneladas)</a:t>
            </a:r>
          </a:p>
        </c:rich>
      </c:tx>
      <c:layout>
        <c:manualLayout>
          <c:xMode val="edge"/>
          <c:yMode val="edge"/>
          <c:x val="0.2066575658625196"/>
          <c:y val="5.896226415094404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6282992021573792E-2"/>
          <c:y val="0.20990590210640792"/>
          <c:w val="0.88488270745025255"/>
          <c:h val="0.70283099806414684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'13.6.7.1'!$A$10:$A$20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'13.6.7.1'!$D$10:$D$20</c:f>
              <c:numCache>
                <c:formatCode>#,##0.0__;\–#,##0.0__;0.0__;@__</c:formatCode>
                <c:ptCount val="11"/>
                <c:pt idx="0">
                  <c:v>235.77</c:v>
                </c:pt>
                <c:pt idx="1">
                  <c:v>242.374</c:v>
                </c:pt>
                <c:pt idx="2">
                  <c:v>282.00299999999999</c:v>
                </c:pt>
                <c:pt idx="3">
                  <c:v>259.15899999999999</c:v>
                </c:pt>
                <c:pt idx="4">
                  <c:v>239.97300000000001</c:v>
                </c:pt>
                <c:pt idx="5">
                  <c:v>251.99</c:v>
                </c:pt>
                <c:pt idx="6">
                  <c:v>233.86600000000001</c:v>
                </c:pt>
                <c:pt idx="7">
                  <c:v>237.56</c:v>
                </c:pt>
                <c:pt idx="8">
                  <c:v>213.12700000000001</c:v>
                </c:pt>
                <c:pt idx="9">
                  <c:v>215.88499999999999</c:v>
                </c:pt>
                <c:pt idx="10">
                  <c:v>195.30099999999999</c:v>
                </c:pt>
              </c:numCache>
            </c:numRef>
          </c:val>
        </c:ser>
        <c:marker val="1"/>
        <c:axId val="171311104"/>
        <c:axId val="171312640"/>
      </c:lineChart>
      <c:catAx>
        <c:axId val="1713111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312640"/>
        <c:crosses val="autoZero"/>
        <c:auto val="1"/>
        <c:lblAlgn val="ctr"/>
        <c:lblOffset val="100"/>
        <c:tickLblSkip val="1"/>
        <c:tickMarkSkip val="1"/>
      </c:catAx>
      <c:valAx>
        <c:axId val="171312640"/>
        <c:scaling>
          <c:orientation val="minMax"/>
          <c:max val="290"/>
          <c:min val="1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31110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col (miles de euros)</a:t>
            </a:r>
          </a:p>
        </c:rich>
      </c:tx>
      <c:layout>
        <c:manualLayout>
          <c:xMode val="edge"/>
          <c:yMode val="edge"/>
          <c:x val="0.24722251385243646"/>
          <c:y val="4.33734939759039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5833463315787265E-2"/>
          <c:y val="0.17108453864427081"/>
          <c:w val="0.86389006061478146"/>
          <c:h val="0.73975990653226964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'13.6.7.1'!$A$10:$A$20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'13.6.7.1'!$F$10:$F$20</c:f>
              <c:numCache>
                <c:formatCode>#,##0.0__;\–#,##0.0__;0.0__;@__</c:formatCode>
                <c:ptCount val="11"/>
                <c:pt idx="0">
                  <c:v>79808.145000000004</c:v>
                </c:pt>
                <c:pt idx="1">
                  <c:v>61150.960200000001</c:v>
                </c:pt>
                <c:pt idx="2">
                  <c:v>90804.966</c:v>
                </c:pt>
                <c:pt idx="3">
                  <c:v>77851.363599999997</c:v>
                </c:pt>
                <c:pt idx="4">
                  <c:v>71751.926999999996</c:v>
                </c:pt>
                <c:pt idx="5">
                  <c:v>75521.403000000006</c:v>
                </c:pt>
                <c:pt idx="6">
                  <c:v>68429.191600000006</c:v>
                </c:pt>
                <c:pt idx="7">
                  <c:v>59556.292000000001</c:v>
                </c:pt>
                <c:pt idx="8">
                  <c:v>52642.368999999999</c:v>
                </c:pt>
                <c:pt idx="9">
                  <c:v>65369.978000000003</c:v>
                </c:pt>
                <c:pt idx="10">
                  <c:v>57574.734799999998</c:v>
                </c:pt>
              </c:numCache>
            </c:numRef>
          </c:val>
        </c:ser>
        <c:marker val="1"/>
        <c:axId val="171348736"/>
        <c:axId val="171350272"/>
      </c:lineChart>
      <c:catAx>
        <c:axId val="1713487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350272"/>
        <c:crosses val="autoZero"/>
        <c:auto val="1"/>
        <c:lblAlgn val="ctr"/>
        <c:lblOffset val="100"/>
        <c:tickLblSkip val="1"/>
        <c:tickMarkSkip val="1"/>
      </c:catAx>
      <c:valAx>
        <c:axId val="171350272"/>
        <c:scaling>
          <c:orientation val="minMax"/>
          <c:min val="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348736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 según tipos (miles de hectáreas)</a:t>
            </a:r>
          </a:p>
        </c:rich>
      </c:tx>
      <c:layout>
        <c:manualLayout>
          <c:xMode val="edge"/>
          <c:yMode val="edge"/>
          <c:x val="0.25698343572975385"/>
          <c:y val="2.600472813238770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5865972585301536E-2"/>
          <c:y val="0.21040237700016953"/>
          <c:w val="0.90037325816644309"/>
          <c:h val="0.70449335220281162"/>
        </c:manualLayout>
      </c:layout>
      <c:lineChart>
        <c:grouping val="standard"/>
        <c:ser>
          <c:idx val="0"/>
          <c:order val="0"/>
          <c:tx>
            <c:v>De hojas lisas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'13.6.7.2'!$B$9:$B$19</c:f>
              <c:numCache>
                <c:formatCode>#,##0.0__;\–#,##0.0__;0.0__;@__</c:formatCode>
                <c:ptCount val="11"/>
                <c:pt idx="0">
                  <c:v>3.0449999999999999</c:v>
                </c:pt>
                <c:pt idx="1">
                  <c:v>3.8980000000000001</c:v>
                </c:pt>
                <c:pt idx="2">
                  <c:v>4.5540000000000003</c:v>
                </c:pt>
                <c:pt idx="3">
                  <c:v>4.3140000000000001</c:v>
                </c:pt>
                <c:pt idx="4">
                  <c:v>4.2610000000000001</c:v>
                </c:pt>
                <c:pt idx="5">
                  <c:v>3.923</c:v>
                </c:pt>
                <c:pt idx="6">
                  <c:v>2.8820000000000001</c:v>
                </c:pt>
                <c:pt idx="7">
                  <c:v>3.008</c:v>
                </c:pt>
                <c:pt idx="8">
                  <c:v>2.6480000000000001</c:v>
                </c:pt>
                <c:pt idx="9">
                  <c:v>2.7069999999999999</c:v>
                </c:pt>
                <c:pt idx="10">
                  <c:v>2.6309999999999998</c:v>
                </c:pt>
              </c:numCache>
            </c:numRef>
          </c:val>
        </c:ser>
        <c:ser>
          <c:idx val="1"/>
          <c:order val="1"/>
          <c:tx>
            <c:v>De hojas rizadas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'13.6.7.2'!$D$9:$D$19</c:f>
              <c:numCache>
                <c:formatCode>#,##0.0__;\–#,##0.0__;0.0__;@__</c:formatCode>
                <c:ptCount val="11"/>
                <c:pt idx="0">
                  <c:v>1.7729999999999999</c:v>
                </c:pt>
                <c:pt idx="1">
                  <c:v>1.4850000000000001</c:v>
                </c:pt>
                <c:pt idx="2">
                  <c:v>1.5</c:v>
                </c:pt>
                <c:pt idx="3">
                  <c:v>1.1359999999999999</c:v>
                </c:pt>
                <c:pt idx="4">
                  <c:v>1.43</c:v>
                </c:pt>
                <c:pt idx="5">
                  <c:v>1.194</c:v>
                </c:pt>
                <c:pt idx="6">
                  <c:v>1.738</c:v>
                </c:pt>
                <c:pt idx="7">
                  <c:v>1.9870000000000001</c:v>
                </c:pt>
                <c:pt idx="8">
                  <c:v>2.008</c:v>
                </c:pt>
                <c:pt idx="9">
                  <c:v>2.0139999999999998</c:v>
                </c:pt>
                <c:pt idx="10">
                  <c:v>1.962</c:v>
                </c:pt>
              </c:numCache>
            </c:numRef>
          </c:val>
        </c:ser>
        <c:ser>
          <c:idx val="2"/>
          <c:order val="2"/>
          <c:tx>
            <c:v>Otras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'13.6.7.2'!$H$9:$H$19</c:f>
              <c:numCache>
                <c:formatCode>#,##0.0__;\–#,##0.0__;0.0__;@__</c:formatCode>
                <c:ptCount val="11"/>
                <c:pt idx="0">
                  <c:v>2.875</c:v>
                </c:pt>
                <c:pt idx="1">
                  <c:v>2.4289999999999998</c:v>
                </c:pt>
                <c:pt idx="2">
                  <c:v>2.5089999999999999</c:v>
                </c:pt>
                <c:pt idx="3">
                  <c:v>2.67</c:v>
                </c:pt>
                <c:pt idx="4">
                  <c:v>2.1019999999999999</c:v>
                </c:pt>
                <c:pt idx="5">
                  <c:v>3.1890000000000001</c:v>
                </c:pt>
                <c:pt idx="6">
                  <c:v>3.1970000000000001</c:v>
                </c:pt>
                <c:pt idx="7">
                  <c:v>2.3519999999999999</c:v>
                </c:pt>
                <c:pt idx="8">
                  <c:v>1.3540000000000001</c:v>
                </c:pt>
                <c:pt idx="9">
                  <c:v>1.895</c:v>
                </c:pt>
                <c:pt idx="10">
                  <c:v>1.5880000000000001</c:v>
                </c:pt>
              </c:numCache>
            </c:numRef>
          </c:val>
        </c:ser>
        <c:ser>
          <c:idx val="3"/>
          <c:order val="3"/>
          <c:tx>
            <c:v>De Bruselas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'13.6.7.2'!$F$9:$F$19</c:f>
              <c:numCache>
                <c:formatCode>#,##0.0__;\–#,##0.0__;0.0__;@__</c:formatCode>
                <c:ptCount val="11"/>
                <c:pt idx="0">
                  <c:v>0.11600000000000001</c:v>
                </c:pt>
                <c:pt idx="1">
                  <c:v>0.109</c:v>
                </c:pt>
                <c:pt idx="2">
                  <c:v>8.5999999999999993E-2</c:v>
                </c:pt>
                <c:pt idx="3">
                  <c:v>0.14099999999999999</c:v>
                </c:pt>
                <c:pt idx="4">
                  <c:v>6.4000000000000001E-2</c:v>
                </c:pt>
                <c:pt idx="5">
                  <c:v>0.68200000000000005</c:v>
                </c:pt>
                <c:pt idx="6">
                  <c:v>7.8E-2</c:v>
                </c:pt>
                <c:pt idx="7">
                  <c:v>8.3000000000000004E-2</c:v>
                </c:pt>
                <c:pt idx="8">
                  <c:v>9.8000000000000004E-2</c:v>
                </c:pt>
                <c:pt idx="9">
                  <c:v>5.2999999999999999E-2</c:v>
                </c:pt>
                <c:pt idx="10">
                  <c:v>4.2999999999999997E-2</c:v>
                </c:pt>
              </c:numCache>
            </c:numRef>
          </c:val>
        </c:ser>
        <c:marker val="1"/>
        <c:axId val="172839296"/>
        <c:axId val="172840832"/>
      </c:lineChart>
      <c:catAx>
        <c:axId val="1728392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840832"/>
        <c:crosses val="autoZero"/>
        <c:auto val="1"/>
        <c:lblAlgn val="ctr"/>
        <c:lblOffset val="100"/>
        <c:tickLblSkip val="1"/>
        <c:tickMarkSkip val="1"/>
      </c:catAx>
      <c:valAx>
        <c:axId val="172840832"/>
        <c:scaling>
          <c:orientation val="minMax"/>
          <c:max val="1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8392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353846830598896"/>
          <c:y val="0.13238795505171783"/>
          <c:w val="0.41527040963455236"/>
          <c:h val="5.910190304226159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 según tipos (miles de toneladas)</a:t>
            </a:r>
          </a:p>
        </c:rich>
      </c:tx>
      <c:layout>
        <c:manualLayout>
          <c:xMode val="edge"/>
          <c:yMode val="edge"/>
          <c:x val="0.25622119815668204"/>
          <c:y val="4.228855721393036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3456221198156934E-2"/>
          <c:y val="0.22139357264840967"/>
          <c:w val="0.8949308755760369"/>
          <c:h val="0.68905640026527581"/>
        </c:manualLayout>
      </c:layout>
      <c:lineChart>
        <c:grouping val="standard"/>
        <c:ser>
          <c:idx val="0"/>
          <c:order val="0"/>
          <c:tx>
            <c:v>De hojas lisas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'13.6.7.2'!$C$9:$C$19</c:f>
              <c:numCache>
                <c:formatCode>#,##0.0__;\–#,##0.0__;0.0__;@__</c:formatCode>
                <c:ptCount val="11"/>
                <c:pt idx="0">
                  <c:v>92.662000000000006</c:v>
                </c:pt>
                <c:pt idx="1">
                  <c:v>110.68899999999999</c:v>
                </c:pt>
                <c:pt idx="2">
                  <c:v>149.07499999999999</c:v>
                </c:pt>
                <c:pt idx="3">
                  <c:v>153.99199999999999</c:v>
                </c:pt>
                <c:pt idx="4">
                  <c:v>143.47</c:v>
                </c:pt>
                <c:pt idx="5">
                  <c:v>141.86699999999999</c:v>
                </c:pt>
                <c:pt idx="6">
                  <c:v>105.759</c:v>
                </c:pt>
                <c:pt idx="7">
                  <c:v>112.708</c:v>
                </c:pt>
                <c:pt idx="8">
                  <c:v>94.724000000000004</c:v>
                </c:pt>
                <c:pt idx="9">
                  <c:v>93.549000000000007</c:v>
                </c:pt>
                <c:pt idx="10">
                  <c:v>85.206999999999994</c:v>
                </c:pt>
              </c:numCache>
            </c:numRef>
          </c:val>
        </c:ser>
        <c:ser>
          <c:idx val="1"/>
          <c:order val="1"/>
          <c:tx>
            <c:v>De hojas rizadas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'13.6.7.2'!$E$9:$E$19</c:f>
              <c:numCache>
                <c:formatCode>#,##0.0__;\–#,##0.0__;0.0__;@__</c:formatCode>
                <c:ptCount val="11"/>
                <c:pt idx="0">
                  <c:v>50.88</c:v>
                </c:pt>
                <c:pt idx="1">
                  <c:v>45.975000000000001</c:v>
                </c:pt>
                <c:pt idx="2">
                  <c:v>44.667999999999999</c:v>
                </c:pt>
                <c:pt idx="3">
                  <c:v>33.232999999999997</c:v>
                </c:pt>
                <c:pt idx="4">
                  <c:v>40.048999999999999</c:v>
                </c:pt>
                <c:pt idx="5">
                  <c:v>34.216000000000001</c:v>
                </c:pt>
                <c:pt idx="6">
                  <c:v>70.664000000000001</c:v>
                </c:pt>
                <c:pt idx="7">
                  <c:v>80.921999999999997</c:v>
                </c:pt>
                <c:pt idx="8">
                  <c:v>73.590999999999994</c:v>
                </c:pt>
                <c:pt idx="9">
                  <c:v>70.007999999999996</c:v>
                </c:pt>
                <c:pt idx="10">
                  <c:v>68.536000000000001</c:v>
                </c:pt>
              </c:numCache>
            </c:numRef>
          </c:val>
        </c:ser>
        <c:ser>
          <c:idx val="2"/>
          <c:order val="2"/>
          <c:tx>
            <c:v>Otras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'13.6.7.2'!$G$9:$G$19</c:f>
              <c:numCache>
                <c:formatCode>#,##0.0__;\–#,##0.0__;0.0__;@__</c:formatCode>
                <c:ptCount val="11"/>
                <c:pt idx="0">
                  <c:v>2.9630000000000001</c:v>
                </c:pt>
                <c:pt idx="1">
                  <c:v>2.5529999999999999</c:v>
                </c:pt>
                <c:pt idx="2">
                  <c:v>2.1960000000000002</c:v>
                </c:pt>
                <c:pt idx="3">
                  <c:v>6.7279999999999998</c:v>
                </c:pt>
                <c:pt idx="4">
                  <c:v>1.6319999999999999</c:v>
                </c:pt>
                <c:pt idx="5">
                  <c:v>14.143000000000001</c:v>
                </c:pt>
                <c:pt idx="6">
                  <c:v>2.0049999999999999</c:v>
                </c:pt>
                <c:pt idx="7">
                  <c:v>1.972</c:v>
                </c:pt>
                <c:pt idx="8">
                  <c:v>2.2370000000000001</c:v>
                </c:pt>
                <c:pt idx="9">
                  <c:v>0.73099999999999998</c:v>
                </c:pt>
                <c:pt idx="10">
                  <c:v>0.96499999999999997</c:v>
                </c:pt>
              </c:numCache>
            </c:numRef>
          </c:val>
        </c:ser>
        <c:ser>
          <c:idx val="3"/>
          <c:order val="3"/>
          <c:tx>
            <c:v>De Bruselas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'13.6.7.2'!$I$9:$I$19</c:f>
              <c:numCache>
                <c:formatCode>#,##0.0__;\–#,##0.0__;0.0__;@__</c:formatCode>
                <c:ptCount val="11"/>
                <c:pt idx="0">
                  <c:v>122.074</c:v>
                </c:pt>
                <c:pt idx="1">
                  <c:v>83.156999999999996</c:v>
                </c:pt>
                <c:pt idx="2">
                  <c:v>86.063999999999993</c:v>
                </c:pt>
                <c:pt idx="3">
                  <c:v>65.206000000000003</c:v>
                </c:pt>
                <c:pt idx="4">
                  <c:v>54.822000000000003</c:v>
                </c:pt>
                <c:pt idx="5">
                  <c:v>61.764000000000003</c:v>
                </c:pt>
                <c:pt idx="6">
                  <c:v>55.438000000000002</c:v>
                </c:pt>
                <c:pt idx="7">
                  <c:v>41.957999999999998</c:v>
                </c:pt>
                <c:pt idx="8">
                  <c:v>42.575000000000003</c:v>
                </c:pt>
                <c:pt idx="9">
                  <c:v>51.595999999999997</c:v>
                </c:pt>
                <c:pt idx="10">
                  <c:v>40.593000000000004</c:v>
                </c:pt>
              </c:numCache>
            </c:numRef>
          </c:val>
        </c:ser>
        <c:marker val="1"/>
        <c:axId val="172908544"/>
        <c:axId val="172910080"/>
      </c:lineChart>
      <c:catAx>
        <c:axId val="1729085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910080"/>
        <c:crosses val="autoZero"/>
        <c:auto val="1"/>
        <c:lblAlgn val="ctr"/>
        <c:lblOffset val="100"/>
        <c:tickLblSkip val="1"/>
        <c:tickMarkSkip val="1"/>
      </c:catAx>
      <c:valAx>
        <c:axId val="17291008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9085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861751152073734"/>
          <c:y val="0.14179130593750441"/>
          <c:w val="0.41105990783410323"/>
          <c:h val="6.218931588775279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espárrago (miles de hectáreas)</a:t>
            </a:r>
          </a:p>
        </c:rich>
      </c:tx>
      <c:layout>
        <c:manualLayout>
          <c:xMode val="edge"/>
          <c:yMode val="edge"/>
          <c:x val="0.18124006359300593"/>
          <c:y val="6.6825775656324568E-2"/>
        </c:manualLayout>
      </c:layout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3593004769475353E-2"/>
          <c:y val="0.1766109785202864"/>
          <c:w val="0.88394276629570745"/>
          <c:h val="0.7374701670644391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'13.6.8.1'!$A$10:$A$20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'13.6.8.1'!$B$10:$B$20</c:f>
              <c:numCache>
                <c:formatCode>#,##0.0__;\–#,##0.0__;0.0__;@__</c:formatCode>
                <c:ptCount val="11"/>
                <c:pt idx="0">
                  <c:v>14.464</c:v>
                </c:pt>
                <c:pt idx="1">
                  <c:v>13.522</c:v>
                </c:pt>
                <c:pt idx="2">
                  <c:v>13.419</c:v>
                </c:pt>
                <c:pt idx="3">
                  <c:v>11.999000000000001</c:v>
                </c:pt>
                <c:pt idx="4">
                  <c:v>11.012</c:v>
                </c:pt>
                <c:pt idx="5">
                  <c:v>10.243</c:v>
                </c:pt>
                <c:pt idx="6">
                  <c:v>10.387</c:v>
                </c:pt>
                <c:pt idx="7">
                  <c:v>10.178000000000001</c:v>
                </c:pt>
                <c:pt idx="8">
                  <c:v>11.065</c:v>
                </c:pt>
                <c:pt idx="9">
                  <c:v>10.231</c:v>
                </c:pt>
                <c:pt idx="10">
                  <c:v>10.132</c:v>
                </c:pt>
              </c:numCache>
            </c:numRef>
          </c:val>
        </c:ser>
        <c:marker val="1"/>
        <c:axId val="173090304"/>
        <c:axId val="173091840"/>
      </c:lineChart>
      <c:catAx>
        <c:axId val="1730903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091840"/>
        <c:crosses val="autoZero"/>
        <c:auto val="1"/>
        <c:lblAlgn val="ctr"/>
        <c:lblOffset val="100"/>
        <c:tickLblSkip val="1"/>
        <c:tickMarkSkip val="1"/>
      </c:catAx>
      <c:valAx>
        <c:axId val="173091840"/>
        <c:scaling>
          <c:orientation val="minMax"/>
          <c:max val="19"/>
          <c:min val="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0903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espárrago (miles toneladas)</a:t>
            </a:r>
          </a:p>
        </c:rich>
      </c:tx>
      <c:layout>
        <c:manualLayout>
          <c:xMode val="edge"/>
          <c:yMode val="edge"/>
          <c:x val="0.12816455696202531"/>
          <c:y val="6.976744186046561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7025316455696972E-2"/>
          <c:y val="0.23255840361373956"/>
          <c:w val="0.86708860759494"/>
          <c:h val="0.6837217066244019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'13.6.8.1'!$A$10:$A$20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'13.6.8.1'!$D$10:$D$20</c:f>
              <c:numCache>
                <c:formatCode>#,##0.0__;\–#,##0.0__;0.0__;@__</c:formatCode>
                <c:ptCount val="11"/>
                <c:pt idx="0">
                  <c:v>60.2</c:v>
                </c:pt>
                <c:pt idx="1">
                  <c:v>54.576999999999998</c:v>
                </c:pt>
                <c:pt idx="2">
                  <c:v>47.963000000000001</c:v>
                </c:pt>
                <c:pt idx="3">
                  <c:v>56.21</c:v>
                </c:pt>
                <c:pt idx="4">
                  <c:v>35.396000000000001</c:v>
                </c:pt>
                <c:pt idx="5">
                  <c:v>44.168999999999997</c:v>
                </c:pt>
                <c:pt idx="6">
                  <c:v>46.323999999999998</c:v>
                </c:pt>
                <c:pt idx="7">
                  <c:v>50.362000000000002</c:v>
                </c:pt>
                <c:pt idx="8">
                  <c:v>58.496000000000002</c:v>
                </c:pt>
                <c:pt idx="9">
                  <c:v>50.212000000000003</c:v>
                </c:pt>
                <c:pt idx="10">
                  <c:v>49.351999999999997</c:v>
                </c:pt>
              </c:numCache>
            </c:numRef>
          </c:val>
        </c:ser>
        <c:marker val="1"/>
        <c:axId val="173144320"/>
        <c:axId val="173158400"/>
      </c:lineChart>
      <c:catAx>
        <c:axId val="1731443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158400"/>
        <c:crosses val="autoZero"/>
        <c:auto val="1"/>
        <c:lblAlgn val="ctr"/>
        <c:lblOffset val="100"/>
        <c:tickLblSkip val="1"/>
        <c:tickMarkSkip val="1"/>
      </c:catAx>
      <c:valAx>
        <c:axId val="173158400"/>
        <c:scaling>
          <c:orientation val="minMax"/>
          <c:max val="80"/>
          <c:min val="2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1443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espárragos (miles de euros)</a:t>
            </a:r>
          </a:p>
        </c:rich>
      </c:tx>
      <c:layout>
        <c:manualLayout>
          <c:xMode val="edge"/>
          <c:yMode val="edge"/>
          <c:x val="0.16954490578787651"/>
          <c:y val="4.866180048661785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146005404058792"/>
          <c:y val="0.16301741897006874"/>
          <c:w val="0.8492942145909621"/>
          <c:h val="0.74939350810121108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'13.6.8.1'!$A$10:$A$20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'13.6.8.1'!$F$10:$F$20</c:f>
              <c:numCache>
                <c:formatCode>#,##0__;\–#,##0__;0__;@__</c:formatCode>
                <c:ptCount val="11"/>
                <c:pt idx="0">
                  <c:v>104585.46</c:v>
                </c:pt>
                <c:pt idx="1">
                  <c:v>89664.553299999985</c:v>
                </c:pt>
                <c:pt idx="2">
                  <c:v>80021.469200000007</c:v>
                </c:pt>
                <c:pt idx="3">
                  <c:v>90627.382999999987</c:v>
                </c:pt>
                <c:pt idx="4">
                  <c:v>56130.976800000004</c:v>
                </c:pt>
                <c:pt idx="5">
                  <c:v>76743.637499999997</c:v>
                </c:pt>
                <c:pt idx="6">
                  <c:v>73215.081999999995</c:v>
                </c:pt>
                <c:pt idx="7">
                  <c:v>78781.276600000012</c:v>
                </c:pt>
                <c:pt idx="8">
                  <c:v>83128.665600000008</c:v>
                </c:pt>
                <c:pt idx="9">
                  <c:v>79103.984800000006</c:v>
                </c:pt>
                <c:pt idx="10">
                  <c:v>88833.599999999991</c:v>
                </c:pt>
              </c:numCache>
            </c:numRef>
          </c:val>
        </c:ser>
        <c:marker val="1"/>
        <c:axId val="173173760"/>
        <c:axId val="173208320"/>
      </c:lineChart>
      <c:catAx>
        <c:axId val="1731737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208320"/>
        <c:crosses val="autoZero"/>
        <c:auto val="1"/>
        <c:lblAlgn val="ctr"/>
        <c:lblOffset val="100"/>
        <c:tickLblSkip val="1"/>
        <c:tickMarkSkip val="1"/>
      </c:catAx>
      <c:valAx>
        <c:axId val="173208320"/>
        <c:scaling>
          <c:orientation val="minMax"/>
          <c:max val="120000"/>
          <c:min val="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1737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lechuga (miles de hectáreas)</a:t>
            </a:r>
          </a:p>
        </c:rich>
      </c:tx>
      <c:layout>
        <c:manualLayout>
          <c:xMode val="edge"/>
          <c:yMode val="edge"/>
          <c:x val="0.21271103757944837"/>
          <c:y val="0.1012348271280905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336017722542194E-2"/>
          <c:y val="0.23950675035385405"/>
          <c:w val="0.8897546937757046"/>
          <c:h val="0.6716065576932891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'13.6.9.1'!$A$10:$A$20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'13.6.9.1'!$B$10:$B$20</c:f>
              <c:numCache>
                <c:formatCode>#,##0.0__;\–#,##0.0__;0.0__;@__</c:formatCode>
                <c:ptCount val="11"/>
                <c:pt idx="0">
                  <c:v>37.704999999999998</c:v>
                </c:pt>
                <c:pt idx="1">
                  <c:v>36.646999999999998</c:v>
                </c:pt>
                <c:pt idx="2">
                  <c:v>37.673000000000002</c:v>
                </c:pt>
                <c:pt idx="3">
                  <c:v>37.298000000000002</c:v>
                </c:pt>
                <c:pt idx="4">
                  <c:v>34.911999999999999</c:v>
                </c:pt>
                <c:pt idx="5">
                  <c:v>32.86</c:v>
                </c:pt>
                <c:pt idx="6">
                  <c:v>32.557000000000002</c:v>
                </c:pt>
                <c:pt idx="7">
                  <c:v>31.256</c:v>
                </c:pt>
                <c:pt idx="8">
                  <c:v>32.619999999999997</c:v>
                </c:pt>
                <c:pt idx="9">
                  <c:v>33.195999999999998</c:v>
                </c:pt>
                <c:pt idx="10">
                  <c:v>33.668999999999997</c:v>
                </c:pt>
              </c:numCache>
            </c:numRef>
          </c:val>
        </c:ser>
        <c:marker val="1"/>
        <c:axId val="177144192"/>
        <c:axId val="177145728"/>
      </c:lineChart>
      <c:catAx>
        <c:axId val="1771441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7145728"/>
        <c:crosses val="autoZero"/>
        <c:auto val="1"/>
        <c:lblAlgn val="ctr"/>
        <c:lblOffset val="100"/>
        <c:tickLblSkip val="1"/>
        <c:tickMarkSkip val="1"/>
      </c:catAx>
      <c:valAx>
        <c:axId val="177145728"/>
        <c:scaling>
          <c:orientation val="minMax"/>
          <c:max val="40"/>
          <c:min val="3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71441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cebada según tipo 
(miles de toneladas)</a:t>
            </a:r>
          </a:p>
        </c:rich>
      </c:tx>
      <c:layout>
        <c:manualLayout>
          <c:xMode val="edge"/>
          <c:yMode val="edge"/>
          <c:x val="0.18276388824178044"/>
          <c:y val="3.12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995550325291374"/>
          <c:y val="0.29807692307692524"/>
          <c:w val="0.86627105941146465"/>
          <c:h val="0.61538461538461564"/>
        </c:manualLayout>
      </c:layout>
      <c:lineChart>
        <c:grouping val="standard"/>
        <c:ser>
          <c:idx val="0"/>
          <c:order val="0"/>
          <c:tx>
            <c:v>De 2 carreras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'13.1.3.2'!$A$8:$B$18</c:f>
              <c:strCach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strCache>
            </c:strRef>
          </c:cat>
          <c:val>
            <c:numRef>
              <c:f>'13.1.3.2'!$D$8:$D$18</c:f>
              <c:numCache>
                <c:formatCode>#,##0.0_);\(#,##0.0\)</c:formatCode>
                <c:ptCount val="11"/>
                <c:pt idx="0">
                  <c:v>6508.1559999999999</c:v>
                </c:pt>
                <c:pt idx="1">
                  <c:v>7939.6419999999998</c:v>
                </c:pt>
                <c:pt idx="2">
                  <c:v>3496.7570000000001</c:v>
                </c:pt>
                <c:pt idx="3">
                  <c:v>6329.9040000000005</c:v>
                </c:pt>
                <c:pt idx="4">
                  <c:v>9276.0560000000005</c:v>
                </c:pt>
                <c:pt idx="5">
                  <c:v>9554.8289999999997</c:v>
                </c:pt>
                <c:pt idx="6">
                  <c:v>6287.1049999999996</c:v>
                </c:pt>
                <c:pt idx="7">
                  <c:v>7113.1220000000003</c:v>
                </c:pt>
                <c:pt idx="8">
                  <c:v>6787.058</c:v>
                </c:pt>
                <c:pt idx="9">
                  <c:v>5147.5209999999997</c:v>
                </c:pt>
                <c:pt idx="10">
                  <c:v>8817.6479999999992</c:v>
                </c:pt>
              </c:numCache>
            </c:numRef>
          </c:val>
        </c:ser>
        <c:ser>
          <c:idx val="1"/>
          <c:order val="1"/>
          <c:tx>
            <c:v>De 6 carreras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'13.1.3.2'!$A$8:$B$18</c:f>
              <c:strCach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strCache>
            </c:strRef>
          </c:cat>
          <c:val>
            <c:numRef>
              <c:f>'13.1.3.2'!$F$8:$F$18</c:f>
              <c:numCache>
                <c:formatCode>#,##0.0_);\(#,##0.0\)</c:formatCode>
                <c:ptCount val="11"/>
                <c:pt idx="0">
                  <c:v>2185.665</c:v>
                </c:pt>
                <c:pt idx="1">
                  <c:v>2700.1750000000002</c:v>
                </c:pt>
                <c:pt idx="2">
                  <c:v>1129.3019999999999</c:v>
                </c:pt>
                <c:pt idx="3">
                  <c:v>1806.4849999999999</c:v>
                </c:pt>
                <c:pt idx="4">
                  <c:v>2669.2629999999999</c:v>
                </c:pt>
                <c:pt idx="5">
                  <c:v>1714.8620000000001</c:v>
                </c:pt>
                <c:pt idx="6">
                  <c:v>1008.829</c:v>
                </c:pt>
                <c:pt idx="7">
                  <c:v>1041.27</c:v>
                </c:pt>
                <c:pt idx="8">
                  <c:v>1500.0150000000001</c:v>
                </c:pt>
                <c:pt idx="9">
                  <c:v>808.82399999999996</c:v>
                </c:pt>
                <c:pt idx="10">
                  <c:v>1187.3499999999999</c:v>
                </c:pt>
              </c:numCache>
            </c:numRef>
          </c:val>
        </c:ser>
        <c:marker val="1"/>
        <c:axId val="129660416"/>
        <c:axId val="129661952"/>
      </c:lineChart>
      <c:catAx>
        <c:axId val="1296604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9661952"/>
        <c:crosses val="autoZero"/>
        <c:auto val="1"/>
        <c:lblAlgn val="ctr"/>
        <c:lblOffset val="100"/>
        <c:tickLblSkip val="1"/>
        <c:tickMarkSkip val="1"/>
      </c:catAx>
      <c:valAx>
        <c:axId val="129661952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96604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5215493329606173"/>
          <c:y val="0.19951923076923248"/>
          <c:w val="0.36701362033887985"/>
          <c:h val="6.009615384615401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lechuga (miles toneladas)</a:t>
            </a:r>
          </a:p>
        </c:rich>
      </c:tx>
      <c:layout>
        <c:manualLayout>
          <c:xMode val="edge"/>
          <c:yMode val="edge"/>
          <c:x val="0.20233490268969295"/>
          <c:y val="6.99152542372885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900239771096524E-2"/>
          <c:y val="0.20339004091428689"/>
          <c:w val="0.87937854574333452"/>
          <c:h val="0.71822108197857992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'13.6.9.1'!$A$10:$A$20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'13.6.9.1'!$D$10:$D$20</c:f>
              <c:numCache>
                <c:formatCode>#,##0.0__;\–#,##0.0__;0.0__;@__</c:formatCode>
                <c:ptCount val="11"/>
                <c:pt idx="0">
                  <c:v>956.8</c:v>
                </c:pt>
                <c:pt idx="1">
                  <c:v>1041.623</c:v>
                </c:pt>
                <c:pt idx="2">
                  <c:v>991.87300000000005</c:v>
                </c:pt>
                <c:pt idx="3">
                  <c:v>985.86099999999999</c:v>
                </c:pt>
                <c:pt idx="4">
                  <c:v>947.61199999999997</c:v>
                </c:pt>
                <c:pt idx="5">
                  <c:v>889.23299999999995</c:v>
                </c:pt>
                <c:pt idx="6">
                  <c:v>852.98800000000006</c:v>
                </c:pt>
                <c:pt idx="7">
                  <c:v>809.39</c:v>
                </c:pt>
                <c:pt idx="8">
                  <c:v>868.43600000000004</c:v>
                </c:pt>
                <c:pt idx="9">
                  <c:v>876.92600000000004</c:v>
                </c:pt>
                <c:pt idx="10">
                  <c:v>904.28300000000002</c:v>
                </c:pt>
              </c:numCache>
            </c:numRef>
          </c:val>
        </c:ser>
        <c:marker val="1"/>
        <c:axId val="177185920"/>
        <c:axId val="177187456"/>
      </c:lineChart>
      <c:catAx>
        <c:axId val="1771859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7187456"/>
        <c:crosses val="autoZero"/>
        <c:auto val="1"/>
        <c:lblAlgn val="ctr"/>
        <c:lblOffset val="100"/>
        <c:tickLblSkip val="1"/>
        <c:tickMarkSkip val="1"/>
      </c:catAx>
      <c:valAx>
        <c:axId val="177187456"/>
        <c:scaling>
          <c:orientation val="minMax"/>
          <c:max val="1100"/>
          <c:min val="7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718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lechuga (miles de euros)</a:t>
            </a:r>
          </a:p>
        </c:rich>
      </c:tx>
      <c:layout>
        <c:manualLayout>
          <c:xMode val="edge"/>
          <c:yMode val="edge"/>
          <c:x val="0.24643347597114676"/>
          <c:y val="4.950495049504950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5979369299420747E-2"/>
          <c:y val="0.15594059405940744"/>
          <c:w val="0.87159643471905768"/>
          <c:h val="0.75247524752475681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'13.6.9.1'!$A$10:$A$20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'13.6.9.1'!$F$10:$F$20</c:f>
              <c:numCache>
                <c:formatCode>#,##0__;\–#,##0__;0__;@__</c:formatCode>
                <c:ptCount val="11"/>
                <c:pt idx="0">
                  <c:v>456010.88</c:v>
                </c:pt>
                <c:pt idx="1">
                  <c:v>334881.79450000002</c:v>
                </c:pt>
                <c:pt idx="2">
                  <c:v>507045.47759999998</c:v>
                </c:pt>
                <c:pt idx="3">
                  <c:v>388429.234</c:v>
                </c:pt>
                <c:pt idx="4">
                  <c:v>399513.21919999993</c:v>
                </c:pt>
                <c:pt idx="5">
                  <c:v>435724.17</c:v>
                </c:pt>
                <c:pt idx="6">
                  <c:v>321491.17719999998</c:v>
                </c:pt>
                <c:pt idx="7">
                  <c:v>379118.27600000007</c:v>
                </c:pt>
                <c:pt idx="8">
                  <c:v>260530.8</c:v>
                </c:pt>
                <c:pt idx="9">
                  <c:v>384970.51400000002</c:v>
                </c:pt>
                <c:pt idx="10">
                  <c:v>377357.29589999997</c:v>
                </c:pt>
              </c:numCache>
            </c:numRef>
          </c:val>
        </c:ser>
        <c:marker val="1"/>
        <c:axId val="177301376"/>
        <c:axId val="177302912"/>
      </c:lineChart>
      <c:catAx>
        <c:axId val="1773013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7302912"/>
        <c:crosses val="autoZero"/>
        <c:auto val="1"/>
        <c:lblAlgn val="ctr"/>
        <c:lblOffset val="100"/>
        <c:tickLblSkip val="1"/>
        <c:tickMarkSkip val="1"/>
      </c:catAx>
      <c:valAx>
        <c:axId val="177302912"/>
        <c:scaling>
          <c:orientation val="minMax"/>
          <c:max val="600000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73013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lechuga según clases
(miles de hectáreas)</a:t>
            </a:r>
          </a:p>
        </c:rich>
      </c:tx>
      <c:layout>
        <c:manualLayout>
          <c:xMode val="edge"/>
          <c:yMode val="edge"/>
          <c:x val="0.1345826235093697"/>
          <c:y val="4.00000000000000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3475298126065245E-2"/>
          <c:y val="0.31058823529412094"/>
          <c:w val="0.87563884156729466"/>
          <c:h val="0.60470588235294165"/>
        </c:manualLayout>
      </c:layout>
      <c:lineChart>
        <c:grouping val="standard"/>
        <c:ser>
          <c:idx val="2"/>
          <c:order val="0"/>
          <c:tx>
            <c:v>Romana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'13.6.9.2'!$A$9:$A$19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'13.6.9.2'!$B$9:$B$19</c:f>
              <c:numCache>
                <c:formatCode>#,##0.0__;\–#,##0.0__;0.0__;@__</c:formatCode>
                <c:ptCount val="11"/>
                <c:pt idx="0">
                  <c:v>10.742000000000001</c:v>
                </c:pt>
                <c:pt idx="1">
                  <c:v>10.257</c:v>
                </c:pt>
                <c:pt idx="2">
                  <c:v>11.263</c:v>
                </c:pt>
                <c:pt idx="3">
                  <c:v>11.817</c:v>
                </c:pt>
                <c:pt idx="4">
                  <c:v>9.8800000000000008</c:v>
                </c:pt>
                <c:pt idx="5">
                  <c:v>8.7989999999999995</c:v>
                </c:pt>
                <c:pt idx="6">
                  <c:v>9.0449999999999999</c:v>
                </c:pt>
                <c:pt idx="7">
                  <c:v>7.7069999999999999</c:v>
                </c:pt>
                <c:pt idx="8">
                  <c:v>8.6050000000000004</c:v>
                </c:pt>
                <c:pt idx="9">
                  <c:v>8.4969999999999999</c:v>
                </c:pt>
                <c:pt idx="10">
                  <c:v>8.23</c:v>
                </c:pt>
              </c:numCache>
            </c:numRef>
          </c:val>
        </c:ser>
        <c:ser>
          <c:idx val="3"/>
          <c:order val="1"/>
          <c:tx>
            <c:v>Acogollada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'13.6.9.2'!$A$9:$A$19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'13.6.9.2'!$D$9:$D$19</c:f>
              <c:numCache>
                <c:formatCode>#,##0.0__;\–#,##0.0__;0.0__;@__</c:formatCode>
                <c:ptCount val="11"/>
                <c:pt idx="0">
                  <c:v>26.963000000000001</c:v>
                </c:pt>
                <c:pt idx="1">
                  <c:v>26.39</c:v>
                </c:pt>
                <c:pt idx="2">
                  <c:v>26.411000000000001</c:v>
                </c:pt>
                <c:pt idx="3">
                  <c:v>25.481999999999999</c:v>
                </c:pt>
                <c:pt idx="4">
                  <c:v>25.033000000000001</c:v>
                </c:pt>
                <c:pt idx="5">
                  <c:v>24.061</c:v>
                </c:pt>
                <c:pt idx="6">
                  <c:v>23.512</c:v>
                </c:pt>
                <c:pt idx="7">
                  <c:v>23.548999999999999</c:v>
                </c:pt>
                <c:pt idx="8">
                  <c:v>24.015000000000001</c:v>
                </c:pt>
                <c:pt idx="9">
                  <c:v>24.699000000000002</c:v>
                </c:pt>
                <c:pt idx="10">
                  <c:v>25.437999999999999</c:v>
                </c:pt>
              </c:numCache>
            </c:numRef>
          </c:val>
        </c:ser>
        <c:marker val="1"/>
        <c:axId val="180588544"/>
        <c:axId val="180590080"/>
      </c:lineChart>
      <c:catAx>
        <c:axId val="1805885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590080"/>
        <c:crosses val="autoZero"/>
        <c:auto val="1"/>
        <c:lblAlgn val="ctr"/>
        <c:lblOffset val="100"/>
        <c:tickLblSkip val="1"/>
        <c:tickMarkSkip val="1"/>
      </c:catAx>
      <c:valAx>
        <c:axId val="18059008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5885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264054514480653"/>
          <c:y val="0.24235294117647199"/>
          <c:w val="0.33390119250426153"/>
          <c:h val="5.882352941176469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lechugas según tipo (miles de toneladas)</a:t>
            </a:r>
          </a:p>
        </c:rich>
      </c:tx>
      <c:layout>
        <c:manualLayout>
          <c:xMode val="edge"/>
          <c:yMode val="edge"/>
          <c:x val="0.12931052583944247"/>
          <c:y val="4.337899543378995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206969126288224E-2"/>
          <c:y val="0.27853943381544732"/>
          <c:w val="0.87241452755802762"/>
          <c:h val="0.63927083170758792"/>
        </c:manualLayout>
      </c:layout>
      <c:lineChart>
        <c:grouping val="standard"/>
        <c:ser>
          <c:idx val="0"/>
          <c:order val="0"/>
          <c:tx>
            <c:v>Romana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'13.6.9.2'!$A$9:$A$19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'13.6.9.2'!$C$9:$C$19</c:f>
              <c:numCache>
                <c:formatCode>#,##0.0__;\–#,##0.0__;0.0__;@__</c:formatCode>
                <c:ptCount val="11"/>
                <c:pt idx="0">
                  <c:v>313.66399999999999</c:v>
                </c:pt>
                <c:pt idx="1">
                  <c:v>308.96899999999999</c:v>
                </c:pt>
                <c:pt idx="2">
                  <c:v>318.774</c:v>
                </c:pt>
                <c:pt idx="3">
                  <c:v>341.25400000000002</c:v>
                </c:pt>
                <c:pt idx="4">
                  <c:v>306.01900000000001</c:v>
                </c:pt>
                <c:pt idx="5">
                  <c:v>270.572</c:v>
                </c:pt>
                <c:pt idx="6">
                  <c:v>267.56200000000001</c:v>
                </c:pt>
                <c:pt idx="7">
                  <c:v>225.82900000000001</c:v>
                </c:pt>
                <c:pt idx="8">
                  <c:v>244.577</c:v>
                </c:pt>
                <c:pt idx="9">
                  <c:v>248.374</c:v>
                </c:pt>
                <c:pt idx="10">
                  <c:v>228.928</c:v>
                </c:pt>
              </c:numCache>
            </c:numRef>
          </c:val>
        </c:ser>
        <c:ser>
          <c:idx val="3"/>
          <c:order val="1"/>
          <c:tx>
            <c:v>Acogollada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'13.6.9.2'!$A$9:$A$19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'13.6.9.2'!$E$9:$E$19</c:f>
              <c:numCache>
                <c:formatCode>#,##0.0__;\–#,##0.0__;0.0__;@__</c:formatCode>
                <c:ptCount val="11"/>
                <c:pt idx="0">
                  <c:v>731.00800000000004</c:v>
                </c:pt>
                <c:pt idx="1">
                  <c:v>732.654</c:v>
                </c:pt>
                <c:pt idx="2">
                  <c:v>673.09900000000005</c:v>
                </c:pt>
                <c:pt idx="3">
                  <c:v>644.60699999999997</c:v>
                </c:pt>
                <c:pt idx="4">
                  <c:v>641.59299999999996</c:v>
                </c:pt>
                <c:pt idx="5">
                  <c:v>618.66099999999994</c:v>
                </c:pt>
                <c:pt idx="6">
                  <c:v>585.42600000000004</c:v>
                </c:pt>
                <c:pt idx="7">
                  <c:v>583.56100000000004</c:v>
                </c:pt>
                <c:pt idx="8">
                  <c:v>623.85900000000004</c:v>
                </c:pt>
                <c:pt idx="9">
                  <c:v>628.55200000000002</c:v>
                </c:pt>
                <c:pt idx="10">
                  <c:v>675.35500000000002</c:v>
                </c:pt>
              </c:numCache>
            </c:numRef>
          </c:val>
        </c:ser>
        <c:marker val="1"/>
        <c:axId val="181282688"/>
        <c:axId val="181284224"/>
      </c:lineChart>
      <c:catAx>
        <c:axId val="1812826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284224"/>
        <c:crosses val="autoZero"/>
        <c:auto val="1"/>
        <c:lblAlgn val="ctr"/>
        <c:lblOffset val="100"/>
        <c:tickLblSkip val="1"/>
        <c:tickMarkSkip val="1"/>
      </c:catAx>
      <c:valAx>
        <c:axId val="18128422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2826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17277581681933"/>
          <c:y val="0.18949819628710984"/>
          <c:w val="0.3379313965064713"/>
          <c:h val="5.707786526684163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escarola (miles de hectáreas)</a:t>
            </a:r>
          </a:p>
        </c:rich>
      </c:tx>
      <c:layout>
        <c:manualLayout>
          <c:xMode val="edge"/>
          <c:yMode val="edge"/>
          <c:x val="0.24629216416327646"/>
          <c:y val="8.9288003705419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637148132274725E-2"/>
          <c:y val="0.2446048893812055"/>
          <c:w val="0.89446701866531253"/>
          <c:h val="0.6666682279213226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'13.6.10.1'!$A$10:$A$20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'13.6.10.1'!$B$10:$B$20</c:f>
              <c:numCache>
                <c:formatCode>#,##0.0__;\–#,##0.0__;0.0__;@__</c:formatCode>
                <c:ptCount val="11"/>
                <c:pt idx="0">
                  <c:v>2.8</c:v>
                </c:pt>
                <c:pt idx="1">
                  <c:v>2.95</c:v>
                </c:pt>
                <c:pt idx="2">
                  <c:v>3.0169999999999999</c:v>
                </c:pt>
                <c:pt idx="3">
                  <c:v>2.855</c:v>
                </c:pt>
                <c:pt idx="4">
                  <c:v>2.516</c:v>
                </c:pt>
                <c:pt idx="5">
                  <c:v>2.3969999999999998</c:v>
                </c:pt>
                <c:pt idx="6">
                  <c:v>2.492</c:v>
                </c:pt>
                <c:pt idx="7">
                  <c:v>2.3940000000000001</c:v>
                </c:pt>
                <c:pt idx="8">
                  <c:v>2.4969999999999999</c:v>
                </c:pt>
                <c:pt idx="9">
                  <c:v>2.3969999999999998</c:v>
                </c:pt>
                <c:pt idx="10">
                  <c:v>2.2309999999999999</c:v>
                </c:pt>
              </c:numCache>
            </c:numRef>
          </c:val>
        </c:ser>
        <c:marker val="1"/>
        <c:axId val="181419392"/>
        <c:axId val="181425280"/>
      </c:lineChart>
      <c:catAx>
        <c:axId val="1814193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425280"/>
        <c:crosses val="autoZero"/>
        <c:auto val="1"/>
        <c:lblAlgn val="ctr"/>
        <c:lblOffset val="100"/>
        <c:tickLblSkip val="1"/>
        <c:tickMarkSkip val="1"/>
      </c:catAx>
      <c:valAx>
        <c:axId val="181425280"/>
        <c:scaling>
          <c:orientation val="minMax"/>
          <c:max val="3.4"/>
          <c:min val="2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4193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escarola (miles toneladas)</a:t>
            </a:r>
          </a:p>
        </c:rich>
      </c:tx>
      <c:layout>
        <c:manualLayout>
          <c:xMode val="edge"/>
          <c:yMode val="edge"/>
          <c:x val="0.24853092614671091"/>
          <c:y val="9.572261094481834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9767529886762103E-2"/>
          <c:y val="0.23209932508517844"/>
          <c:w val="0.90310191464530165"/>
          <c:h val="0.6790139829619573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'13.6.10.1'!$A$10:$A$20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'13.6.10.1'!$D$10:$D$20</c:f>
              <c:numCache>
                <c:formatCode>#,##0.0__;\–#,##0.0__;0.0__;@__</c:formatCode>
                <c:ptCount val="11"/>
                <c:pt idx="0">
                  <c:v>72.2</c:v>
                </c:pt>
                <c:pt idx="1">
                  <c:v>77.063000000000002</c:v>
                </c:pt>
                <c:pt idx="2">
                  <c:v>80.093999999999994</c:v>
                </c:pt>
                <c:pt idx="3">
                  <c:v>72.186999999999998</c:v>
                </c:pt>
                <c:pt idx="4">
                  <c:v>63.686</c:v>
                </c:pt>
                <c:pt idx="5">
                  <c:v>61.886000000000003</c:v>
                </c:pt>
                <c:pt idx="6">
                  <c:v>62.3</c:v>
                </c:pt>
                <c:pt idx="7">
                  <c:v>59.802999999999997</c:v>
                </c:pt>
                <c:pt idx="8">
                  <c:v>60.737000000000002</c:v>
                </c:pt>
                <c:pt idx="9">
                  <c:v>58.957000000000001</c:v>
                </c:pt>
                <c:pt idx="10">
                  <c:v>58.686999999999998</c:v>
                </c:pt>
              </c:numCache>
            </c:numRef>
          </c:val>
        </c:ser>
        <c:marker val="1"/>
        <c:axId val="181473664"/>
        <c:axId val="181475200"/>
      </c:lineChart>
      <c:catAx>
        <c:axId val="1814736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475200"/>
        <c:crosses val="autoZero"/>
        <c:auto val="1"/>
        <c:lblAlgn val="ctr"/>
        <c:lblOffset val="100"/>
        <c:tickLblSkip val="1"/>
        <c:tickMarkSkip val="1"/>
      </c:catAx>
      <c:valAx>
        <c:axId val="181475200"/>
        <c:scaling>
          <c:orientation val="minMax"/>
          <c:max val="90"/>
          <c:min val="4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4736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escarola (miles de euros)</a:t>
            </a:r>
          </a:p>
        </c:rich>
      </c:tx>
      <c:layout>
        <c:manualLayout>
          <c:xMode val="edge"/>
          <c:yMode val="edge"/>
          <c:x val="0.2783751947008315"/>
          <c:y val="5.504760394493712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8507177177818813E-2"/>
          <c:y val="0.14218009478672991"/>
          <c:w val="0.89446701866531253"/>
          <c:h val="0.77014218009478674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'13.6.10.1'!$A$10:$A$20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'13.6.10.1'!$F$10:$F$20</c:f>
              <c:numCache>
                <c:formatCode>#,##0__;\–#,##0__;0__;@__</c:formatCode>
                <c:ptCount val="11"/>
                <c:pt idx="0">
                  <c:v>36547.64</c:v>
                </c:pt>
                <c:pt idx="1">
                  <c:v>40442.662400000001</c:v>
                </c:pt>
                <c:pt idx="2">
                  <c:v>43242.750599999999</c:v>
                </c:pt>
                <c:pt idx="3">
                  <c:v>39977.160600000003</c:v>
                </c:pt>
                <c:pt idx="4">
                  <c:v>35250.201000000001</c:v>
                </c:pt>
                <c:pt idx="5">
                  <c:v>30534.5524</c:v>
                </c:pt>
                <c:pt idx="6">
                  <c:v>28477.33</c:v>
                </c:pt>
                <c:pt idx="7">
                  <c:v>32371.3639</c:v>
                </c:pt>
                <c:pt idx="8">
                  <c:v>30423.1633</c:v>
                </c:pt>
                <c:pt idx="9">
                  <c:v>29537.456999999999</c:v>
                </c:pt>
                <c:pt idx="10">
                  <c:v>28639.255999999994</c:v>
                </c:pt>
              </c:numCache>
            </c:numRef>
          </c:val>
        </c:ser>
        <c:marker val="1"/>
        <c:axId val="181507200"/>
        <c:axId val="181508736"/>
      </c:lineChart>
      <c:catAx>
        <c:axId val="1815072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508736"/>
        <c:crosses val="autoZero"/>
        <c:auto val="1"/>
        <c:lblAlgn val="ctr"/>
        <c:lblOffset val="100"/>
        <c:tickLblSkip val="1"/>
        <c:tickMarkSkip val="1"/>
      </c:catAx>
      <c:valAx>
        <c:axId val="181508736"/>
        <c:scaling>
          <c:orientation val="minMax"/>
          <c:max val="50000"/>
          <c:min val="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507200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espinaca (miles de hectáreas)</a:t>
            </a:r>
          </a:p>
        </c:rich>
      </c:tx>
      <c:layout>
        <c:manualLayout>
          <c:xMode val="edge"/>
          <c:yMode val="edge"/>
          <c:x val="0.21935497417661501"/>
          <c:y val="9.523835836310022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838756828853922E-2"/>
          <c:y val="0.22807073364743324"/>
          <c:w val="0.89290378837184248"/>
          <c:h val="0.67919965734566012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'13.6.11.1'!$A$10:$A$20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'13.6.11.1'!$B$10:$B$20</c:f>
              <c:numCache>
                <c:formatCode>#,##0.0__;\–#,##0.0__;0.0__;@__</c:formatCode>
                <c:ptCount val="11"/>
                <c:pt idx="0">
                  <c:v>2.8</c:v>
                </c:pt>
                <c:pt idx="1">
                  <c:v>2.798</c:v>
                </c:pt>
                <c:pt idx="2">
                  <c:v>3.1059999999999999</c:v>
                </c:pt>
                <c:pt idx="3">
                  <c:v>3.367</c:v>
                </c:pt>
                <c:pt idx="4">
                  <c:v>3.2250000000000001</c:v>
                </c:pt>
                <c:pt idx="5">
                  <c:v>2.919</c:v>
                </c:pt>
                <c:pt idx="6">
                  <c:v>2.4409999999999998</c:v>
                </c:pt>
                <c:pt idx="7">
                  <c:v>3.0489999999999999</c:v>
                </c:pt>
                <c:pt idx="8">
                  <c:v>3.6469999999999998</c:v>
                </c:pt>
                <c:pt idx="9">
                  <c:v>3.2890000000000001</c:v>
                </c:pt>
                <c:pt idx="10">
                  <c:v>2.9079999999999999</c:v>
                </c:pt>
              </c:numCache>
            </c:numRef>
          </c:val>
        </c:ser>
        <c:marker val="1"/>
        <c:axId val="181717248"/>
        <c:axId val="181727232"/>
      </c:lineChart>
      <c:catAx>
        <c:axId val="1817172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727232"/>
        <c:crosses val="autoZero"/>
        <c:auto val="1"/>
        <c:lblAlgn val="ctr"/>
        <c:lblOffset val="100"/>
        <c:tickLblSkip val="1"/>
        <c:tickMarkSkip val="1"/>
      </c:catAx>
      <c:valAx>
        <c:axId val="181727232"/>
        <c:scaling>
          <c:orientation val="minMax"/>
          <c:max val="3.8"/>
          <c:min val="2.2000000000000002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7172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espinaca (miles toneladas)</a:t>
            </a:r>
          </a:p>
        </c:rich>
      </c:tx>
      <c:layout>
        <c:manualLayout>
          <c:xMode val="edge"/>
          <c:yMode val="edge"/>
          <c:x val="0.2131785658575624"/>
          <c:y val="6.038672702144199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519477651957394E-2"/>
          <c:y val="0.20531449396723725"/>
          <c:w val="0.89793394946850469"/>
          <c:h val="0.70773113802823562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'13.6.11.1'!$A$10:$A$20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'13.6.11.1'!$D$10:$D$20</c:f>
              <c:numCache>
                <c:formatCode>#,##0.0__;\–#,##0.0__;0.0__;@__</c:formatCode>
                <c:ptCount val="11"/>
                <c:pt idx="0">
                  <c:v>55.04</c:v>
                </c:pt>
                <c:pt idx="1">
                  <c:v>53.722999999999999</c:v>
                </c:pt>
                <c:pt idx="2">
                  <c:v>62.262</c:v>
                </c:pt>
                <c:pt idx="3">
                  <c:v>65.03</c:v>
                </c:pt>
                <c:pt idx="4">
                  <c:v>67.167000000000002</c:v>
                </c:pt>
                <c:pt idx="5">
                  <c:v>59.475999999999999</c:v>
                </c:pt>
                <c:pt idx="6">
                  <c:v>47.982999999999997</c:v>
                </c:pt>
                <c:pt idx="7">
                  <c:v>59.402999999999999</c:v>
                </c:pt>
                <c:pt idx="8">
                  <c:v>70.570999999999998</c:v>
                </c:pt>
                <c:pt idx="9">
                  <c:v>61.814</c:v>
                </c:pt>
                <c:pt idx="10">
                  <c:v>55.11</c:v>
                </c:pt>
              </c:numCache>
            </c:numRef>
          </c:val>
        </c:ser>
        <c:marker val="1"/>
        <c:axId val="181738496"/>
        <c:axId val="181764864"/>
      </c:lineChart>
      <c:catAx>
        <c:axId val="1817384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764864"/>
        <c:crosses val="autoZero"/>
        <c:auto val="1"/>
        <c:lblAlgn val="ctr"/>
        <c:lblOffset val="100"/>
        <c:tickLblSkip val="1"/>
        <c:tickMarkSkip val="1"/>
      </c:catAx>
      <c:valAx>
        <c:axId val="181764864"/>
        <c:scaling>
          <c:orientation val="minMax"/>
          <c:max val="75"/>
          <c:min val="4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73849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espinaca (miles de euros)</a:t>
            </a:r>
          </a:p>
        </c:rich>
      </c:tx>
      <c:layout>
        <c:manualLayout>
          <c:xMode val="edge"/>
          <c:yMode val="edge"/>
          <c:x val="0.24513645910992754"/>
          <c:y val="5.655526992287916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9870424811558653E-2"/>
          <c:y val="0.2287917737789204"/>
          <c:w val="0.87159643471905768"/>
          <c:h val="0.67609254498714655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'13.6.11.1'!$A$10:$A$20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'13.6.11.1'!$F$10:$F$20</c:f>
              <c:numCache>
                <c:formatCode>#,##0__;\–#,##0__;0__;@__</c:formatCode>
                <c:ptCount val="11"/>
                <c:pt idx="0">
                  <c:v>35770.495999999999</c:v>
                </c:pt>
                <c:pt idx="1">
                  <c:v>31755.665300000001</c:v>
                </c:pt>
                <c:pt idx="2">
                  <c:v>38533.951800000003</c:v>
                </c:pt>
                <c:pt idx="3">
                  <c:v>39323.640999999996</c:v>
                </c:pt>
                <c:pt idx="4">
                  <c:v>45310.858199999995</c:v>
                </c:pt>
                <c:pt idx="5">
                  <c:v>41526.143199999999</c:v>
                </c:pt>
                <c:pt idx="6">
                  <c:v>35291.496500000001</c:v>
                </c:pt>
                <c:pt idx="7">
                  <c:v>35154.695399999997</c:v>
                </c:pt>
                <c:pt idx="8">
                  <c:v>35899.467699999994</c:v>
                </c:pt>
                <c:pt idx="9">
                  <c:v>30801.9162</c:v>
                </c:pt>
                <c:pt idx="10">
                  <c:v>27951.792000000001</c:v>
                </c:pt>
              </c:numCache>
            </c:numRef>
          </c:val>
        </c:ser>
        <c:marker val="1"/>
        <c:axId val="182476800"/>
        <c:axId val="182478336"/>
      </c:lineChart>
      <c:catAx>
        <c:axId val="1824768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478336"/>
        <c:crosses val="autoZero"/>
        <c:auto val="1"/>
        <c:lblAlgn val="ctr"/>
        <c:lblOffset val="100"/>
        <c:tickLblSkip val="1"/>
        <c:tickMarkSkip val="1"/>
      </c:catAx>
      <c:valAx>
        <c:axId val="182478336"/>
        <c:scaling>
          <c:orientation val="minMax"/>
          <c:max val="50000"/>
          <c:min val="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476800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avena (miles de hectáreas) </a:t>
            </a:r>
          </a:p>
        </c:rich>
      </c:tx>
      <c:layout>
        <c:manualLayout>
          <c:xMode val="edge"/>
          <c:yMode val="edge"/>
          <c:x val="0.1939546871339009"/>
          <c:y val="4.326923076923076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345088161209068E-2"/>
          <c:y val="0.13461538461538491"/>
          <c:w val="0.88790931989924438"/>
          <c:h val="0.77884615384615385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'13.1.4.1'!$A$9:$A$19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'13.1.4.1'!$B$9:$B$19</c:f>
              <c:numCache>
                <c:formatCode>#,##0.0_);\(#,##0.0\)</c:formatCode>
                <c:ptCount val="11"/>
                <c:pt idx="0">
                  <c:v>496.327</c:v>
                </c:pt>
                <c:pt idx="1">
                  <c:v>469.60500000000002</c:v>
                </c:pt>
                <c:pt idx="2">
                  <c:v>457.84699999999998</c:v>
                </c:pt>
                <c:pt idx="3">
                  <c:v>524.38900000000001</c:v>
                </c:pt>
                <c:pt idx="4">
                  <c:v>531.43200000000002</c:v>
                </c:pt>
                <c:pt idx="5">
                  <c:v>505.51100000000002</c:v>
                </c:pt>
                <c:pt idx="6">
                  <c:v>561.23800000000006</c:v>
                </c:pt>
                <c:pt idx="7">
                  <c:v>511.32900000000001</c:v>
                </c:pt>
                <c:pt idx="8">
                  <c:v>508.34399999999999</c:v>
                </c:pt>
                <c:pt idx="9">
                  <c:v>438.745</c:v>
                </c:pt>
                <c:pt idx="10">
                  <c:v>444.47399999999999</c:v>
                </c:pt>
              </c:numCache>
            </c:numRef>
          </c:val>
        </c:ser>
        <c:marker val="1"/>
        <c:axId val="129690624"/>
        <c:axId val="130249472"/>
      </c:lineChart>
      <c:catAx>
        <c:axId val="1296906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249472"/>
        <c:crosses val="autoZero"/>
        <c:auto val="1"/>
        <c:lblAlgn val="ctr"/>
        <c:lblOffset val="100"/>
        <c:tickLblSkip val="1"/>
        <c:tickMarkSkip val="1"/>
      </c:catAx>
      <c:valAx>
        <c:axId val="130249472"/>
        <c:scaling>
          <c:orientation val="minMax"/>
          <c:max val="590"/>
          <c:min val="3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9690624"/>
        <c:crosses val="autoZero"/>
        <c:crossBetween val="between"/>
        <c:majorUnit val="3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acelga  
(miles de hectáreas)</a:t>
            </a:r>
          </a:p>
        </c:rich>
      </c:tx>
      <c:layout>
        <c:manualLayout>
          <c:xMode val="edge"/>
          <c:yMode val="edge"/>
          <c:x val="0.24958420130927894"/>
          <c:y val="5.399085677670569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858637994811706E-2"/>
          <c:y val="0.19248870417194874"/>
          <c:w val="0.89683933096477464"/>
          <c:h val="0.72300635225561261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'13.6.12.1'!$A$10:$A$20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'13.6.12.1'!$B$10:$B$20</c:f>
              <c:numCache>
                <c:formatCode>#,##0.0__;\–#,##0.0__;0.0__;@__</c:formatCode>
                <c:ptCount val="11"/>
                <c:pt idx="0">
                  <c:v>3.089</c:v>
                </c:pt>
                <c:pt idx="1">
                  <c:v>2.9380000000000002</c:v>
                </c:pt>
                <c:pt idx="2">
                  <c:v>2.419</c:v>
                </c:pt>
                <c:pt idx="3">
                  <c:v>2.4089999999999998</c:v>
                </c:pt>
                <c:pt idx="4">
                  <c:v>2.4430000000000001</c:v>
                </c:pt>
                <c:pt idx="5">
                  <c:v>2.3079999999999998</c:v>
                </c:pt>
                <c:pt idx="6">
                  <c:v>2.13</c:v>
                </c:pt>
                <c:pt idx="7">
                  <c:v>2.1869999999999998</c:v>
                </c:pt>
                <c:pt idx="8">
                  <c:v>2.0640000000000001</c:v>
                </c:pt>
                <c:pt idx="9">
                  <c:v>2.327</c:v>
                </c:pt>
                <c:pt idx="10">
                  <c:v>2.0550000000000002</c:v>
                </c:pt>
              </c:numCache>
            </c:numRef>
          </c:val>
        </c:ser>
        <c:marker val="1"/>
        <c:axId val="182940800"/>
        <c:axId val="182942336"/>
      </c:lineChart>
      <c:catAx>
        <c:axId val="1829408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42336"/>
        <c:crosses val="autoZero"/>
        <c:auto val="1"/>
        <c:lblAlgn val="ctr"/>
        <c:lblOffset val="100"/>
        <c:tickLblSkip val="2"/>
        <c:tickMarkSkip val="1"/>
      </c:catAx>
      <c:valAx>
        <c:axId val="182942336"/>
        <c:scaling>
          <c:orientation val="minMax"/>
          <c:max val="3.2"/>
          <c:min val="2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40800"/>
        <c:crosses val="autoZero"/>
        <c:crossBetween val="between"/>
        <c:majorUnit val="0.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300" verticalDpi="300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acelga (miles toneladas)</a:t>
            </a:r>
          </a:p>
        </c:rich>
      </c:tx>
      <c:layout>
        <c:manualLayout>
          <c:xMode val="edge"/>
          <c:yMode val="edge"/>
          <c:x val="0.14451827242525017"/>
          <c:y val="3.722084367245681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378737541527639E-2"/>
          <c:y val="0.15880912541815947"/>
          <c:w val="0.89867109634552234"/>
          <c:h val="0.75186195315160065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'13.6.12.1'!$A$10:$A$20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'13.6.12.1'!$D$10:$D$20</c:f>
              <c:numCache>
                <c:formatCode>#,##0.0__;\–#,##0.0__;0.0__;@__</c:formatCode>
                <c:ptCount val="11"/>
                <c:pt idx="0">
                  <c:v>90.98</c:v>
                </c:pt>
                <c:pt idx="1">
                  <c:v>75.317999999999998</c:v>
                </c:pt>
                <c:pt idx="2">
                  <c:v>60.841999999999999</c:v>
                </c:pt>
                <c:pt idx="3">
                  <c:v>63.947000000000003</c:v>
                </c:pt>
                <c:pt idx="4">
                  <c:v>67.16</c:v>
                </c:pt>
                <c:pt idx="5">
                  <c:v>64.734999999999999</c:v>
                </c:pt>
                <c:pt idx="6">
                  <c:v>66.495000000000005</c:v>
                </c:pt>
                <c:pt idx="7">
                  <c:v>59.386000000000003</c:v>
                </c:pt>
                <c:pt idx="8">
                  <c:v>58.965000000000003</c:v>
                </c:pt>
                <c:pt idx="9">
                  <c:v>61.637999999999998</c:v>
                </c:pt>
                <c:pt idx="10">
                  <c:v>57.773000000000003</c:v>
                </c:pt>
              </c:numCache>
            </c:numRef>
          </c:val>
        </c:ser>
        <c:marker val="1"/>
        <c:axId val="183048064"/>
        <c:axId val="183049600"/>
      </c:lineChart>
      <c:catAx>
        <c:axId val="1830480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049600"/>
        <c:crosses val="autoZero"/>
        <c:auto val="1"/>
        <c:lblAlgn val="ctr"/>
        <c:lblOffset val="100"/>
        <c:tickLblSkip val="1"/>
        <c:tickMarkSkip val="1"/>
      </c:catAx>
      <c:valAx>
        <c:axId val="183049600"/>
        <c:scaling>
          <c:orientation val="minMax"/>
          <c:max val="100"/>
          <c:min val="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04806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acelga (miles de euros)</a:t>
            </a:r>
          </a:p>
        </c:rich>
      </c:tx>
      <c:layout>
        <c:manualLayout>
          <c:xMode val="edge"/>
          <c:yMode val="edge"/>
          <c:x val="0.1722409782389242"/>
          <c:y val="4.379562043795667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200677225417178"/>
          <c:y val="0.15328503574797669"/>
          <c:w val="0.8695659274126053"/>
          <c:h val="0.75912589132331121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'13.6.12.1'!$A$10:$A$20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'13.6.12.1'!$F$10:$F$20</c:f>
              <c:numCache>
                <c:formatCode>#,##0__;\–#,##0__;0__;@__</c:formatCode>
                <c:ptCount val="11"/>
                <c:pt idx="0">
                  <c:v>35882.512000000002</c:v>
                </c:pt>
                <c:pt idx="1">
                  <c:v>27144.607199999999</c:v>
                </c:pt>
                <c:pt idx="2">
                  <c:v>22980.023399999998</c:v>
                </c:pt>
                <c:pt idx="3">
                  <c:v>29895.2225</c:v>
                </c:pt>
                <c:pt idx="4">
                  <c:v>34674.707999999999</c:v>
                </c:pt>
                <c:pt idx="5">
                  <c:v>30140.616000000002</c:v>
                </c:pt>
                <c:pt idx="6">
                  <c:v>27076.764000000003</c:v>
                </c:pt>
                <c:pt idx="7">
                  <c:v>24959.935800000003</c:v>
                </c:pt>
                <c:pt idx="8">
                  <c:v>21822.946499999998</c:v>
                </c:pt>
                <c:pt idx="9">
                  <c:v>24870.933000000001</c:v>
                </c:pt>
                <c:pt idx="10">
                  <c:v>22693.234400000001</c:v>
                </c:pt>
              </c:numCache>
            </c:numRef>
          </c:val>
        </c:ser>
        <c:marker val="1"/>
        <c:axId val="183065216"/>
        <c:axId val="183095680"/>
      </c:lineChart>
      <c:catAx>
        <c:axId val="1830652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095680"/>
        <c:crosses val="autoZero"/>
        <c:auto val="1"/>
        <c:lblAlgn val="ctr"/>
        <c:lblOffset val="100"/>
        <c:tickLblSkip val="1"/>
        <c:tickMarkSkip val="1"/>
      </c:catAx>
      <c:valAx>
        <c:axId val="183095680"/>
        <c:scaling>
          <c:orientation val="minMax"/>
          <c:max val="40000"/>
          <c:min val="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0652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sandía (miles de hectáreas)</a:t>
            </a:r>
          </a:p>
        </c:rich>
      </c:tx>
      <c:layout>
        <c:manualLayout>
          <c:xMode val="edge"/>
          <c:yMode val="edge"/>
          <c:x val="0.21400805444066673"/>
          <c:y val="8.153502394934472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9662851186125992E-2"/>
          <c:y val="0.19184697206368967"/>
          <c:w val="0.90142786031212041"/>
          <c:h val="0.7218242323896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'13.6.20.1'!$A$10:$A$20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'13.6.20.1'!$B$10:$B$20</c:f>
              <c:numCache>
                <c:formatCode>#,##0.0__;\–#,##0.0__;0.0__;@__</c:formatCode>
                <c:ptCount val="11"/>
                <c:pt idx="0">
                  <c:v>16.021999999999998</c:v>
                </c:pt>
                <c:pt idx="1">
                  <c:v>17.209</c:v>
                </c:pt>
                <c:pt idx="2">
                  <c:v>16.234999999999999</c:v>
                </c:pt>
                <c:pt idx="3">
                  <c:v>16.173999999999999</c:v>
                </c:pt>
                <c:pt idx="4">
                  <c:v>16.861000000000001</c:v>
                </c:pt>
                <c:pt idx="5">
                  <c:v>15.673999999999999</c:v>
                </c:pt>
                <c:pt idx="6">
                  <c:v>18.082000000000001</c:v>
                </c:pt>
                <c:pt idx="7">
                  <c:v>18.648</c:v>
                </c:pt>
                <c:pt idx="8">
                  <c:v>17.783000000000001</c:v>
                </c:pt>
                <c:pt idx="9">
                  <c:v>18.942</c:v>
                </c:pt>
                <c:pt idx="10">
                  <c:v>17.952999999999999</c:v>
                </c:pt>
              </c:numCache>
            </c:numRef>
          </c:val>
        </c:ser>
        <c:marker val="1"/>
        <c:axId val="183537664"/>
        <c:axId val="183539200"/>
      </c:lineChart>
      <c:catAx>
        <c:axId val="1835376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39200"/>
        <c:crosses val="autoZero"/>
        <c:auto val="1"/>
        <c:lblAlgn val="ctr"/>
        <c:lblOffset val="100"/>
        <c:tickLblSkip val="1"/>
        <c:tickMarkSkip val="1"/>
      </c:catAx>
      <c:valAx>
        <c:axId val="183539200"/>
        <c:scaling>
          <c:orientation val="minMax"/>
          <c:min val="14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37664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sandía (miles toneladas)</a:t>
            </a:r>
          </a:p>
        </c:rich>
      </c:tx>
      <c:layout>
        <c:manualLayout>
          <c:xMode val="edge"/>
          <c:yMode val="edge"/>
          <c:x val="0.21604139715394699"/>
          <c:y val="7.600950118764847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9857697283312398E-2"/>
          <c:y val="0.20902637069752394"/>
          <c:w val="0.89780077619663645"/>
          <c:h val="0.7054640011041432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'13.6.20.1'!$A$10:$A$20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'13.6.20.1'!$D$10:$D$20</c:f>
              <c:numCache>
                <c:formatCode>#,##0.0__;\–#,##0.0__;0.0__;@__</c:formatCode>
                <c:ptCount val="11"/>
                <c:pt idx="0">
                  <c:v>733.04700000000003</c:v>
                </c:pt>
                <c:pt idx="1">
                  <c:v>816.20799999999997</c:v>
                </c:pt>
                <c:pt idx="2">
                  <c:v>719.62099999999998</c:v>
                </c:pt>
                <c:pt idx="3">
                  <c:v>730.90200000000004</c:v>
                </c:pt>
                <c:pt idx="4">
                  <c:v>790.947</c:v>
                </c:pt>
                <c:pt idx="5">
                  <c:v>723.16399999999999</c:v>
                </c:pt>
                <c:pt idx="6">
                  <c:v>851.976</c:v>
                </c:pt>
                <c:pt idx="7">
                  <c:v>782.43</c:v>
                </c:pt>
                <c:pt idx="8">
                  <c:v>766.30100000000004</c:v>
                </c:pt>
                <c:pt idx="9">
                  <c:v>871.32399999999996</c:v>
                </c:pt>
                <c:pt idx="10">
                  <c:v>869.49900000000002</c:v>
                </c:pt>
              </c:numCache>
            </c:numRef>
          </c:val>
        </c:ser>
        <c:marker val="1"/>
        <c:axId val="183644928"/>
        <c:axId val="183646464"/>
      </c:lineChart>
      <c:catAx>
        <c:axId val="1836449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646464"/>
        <c:crosses val="autoZero"/>
        <c:auto val="1"/>
        <c:lblAlgn val="ctr"/>
        <c:lblOffset val="100"/>
        <c:tickLblSkip val="1"/>
        <c:tickMarkSkip val="1"/>
      </c:catAx>
      <c:valAx>
        <c:axId val="183646464"/>
        <c:scaling>
          <c:orientation val="minMax"/>
          <c:max val="900"/>
          <c:min val="6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64492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sandía (miles de euros)</a:t>
            </a:r>
          </a:p>
        </c:rich>
      </c:tx>
      <c:layout>
        <c:manualLayout>
          <c:xMode val="edge"/>
          <c:yMode val="edge"/>
          <c:x val="0.24677029712371223"/>
          <c:y val="4.215456674473068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147399299751046E-2"/>
          <c:y val="0.21311499779872994"/>
          <c:w val="0.87209412358452476"/>
          <c:h val="0.70491883887272078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'13.6.20.1'!$A$10:$A$20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'13.6.20.1'!$F$10:$F$20</c:f>
              <c:numCache>
                <c:formatCode>#,##0__;\–#,##0__;0__;@__</c:formatCode>
                <c:ptCount val="11"/>
                <c:pt idx="0">
                  <c:v>221600.10810000001</c:v>
                </c:pt>
                <c:pt idx="1">
                  <c:v>143489.36639999997</c:v>
                </c:pt>
                <c:pt idx="2">
                  <c:v>142484.95800000001</c:v>
                </c:pt>
                <c:pt idx="3">
                  <c:v>157801.74179999999</c:v>
                </c:pt>
                <c:pt idx="4">
                  <c:v>190776.41640000002</c:v>
                </c:pt>
                <c:pt idx="5">
                  <c:v>268149.21120000002</c:v>
                </c:pt>
                <c:pt idx="6">
                  <c:v>196465.66560000001</c:v>
                </c:pt>
                <c:pt idx="7">
                  <c:v>314067.402</c:v>
                </c:pt>
                <c:pt idx="8">
                  <c:v>186441.03329999998</c:v>
                </c:pt>
                <c:pt idx="9">
                  <c:v>177750.09599999996</c:v>
                </c:pt>
                <c:pt idx="10">
                  <c:v>236329.82820000002</c:v>
                </c:pt>
              </c:numCache>
            </c:numRef>
          </c:val>
        </c:ser>
        <c:marker val="1"/>
        <c:axId val="183682560"/>
        <c:axId val="183684096"/>
      </c:lineChart>
      <c:catAx>
        <c:axId val="1836825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684096"/>
        <c:crosses val="autoZero"/>
        <c:auto val="1"/>
        <c:lblAlgn val="ctr"/>
        <c:lblOffset val="100"/>
        <c:tickLblSkip val="1"/>
        <c:tickMarkSkip val="1"/>
      </c:catAx>
      <c:valAx>
        <c:axId val="183684096"/>
        <c:scaling>
          <c:orientation val="minMax"/>
          <c:max val="350000"/>
          <c:min val="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6825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melón (miles de hectáreas)</a:t>
            </a:r>
          </a:p>
        </c:rich>
      </c:tx>
      <c:layout>
        <c:manualLayout>
          <c:xMode val="edge"/>
          <c:yMode val="edge"/>
          <c:x val="0.21066333548358471"/>
          <c:y val="6.053268765133235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221110907219525E-2"/>
          <c:y val="0.20581113801452791"/>
          <c:w val="0.89857014142386449"/>
          <c:h val="0.7070217917675545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'13.6.21.1'!$A$10:$A$20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'13.6.21.1'!$B$10:$B$20</c:f>
              <c:numCache>
                <c:formatCode>#,##0.0__;\–#,##0.0__;0.0__;@__</c:formatCode>
                <c:ptCount val="11"/>
                <c:pt idx="0">
                  <c:v>38.9</c:v>
                </c:pt>
                <c:pt idx="1">
                  <c:v>37.594000000000001</c:v>
                </c:pt>
                <c:pt idx="2">
                  <c:v>40.423000000000002</c:v>
                </c:pt>
                <c:pt idx="3">
                  <c:v>40.293999999999997</c:v>
                </c:pt>
                <c:pt idx="4">
                  <c:v>38.688000000000002</c:v>
                </c:pt>
                <c:pt idx="5">
                  <c:v>33.387999999999998</c:v>
                </c:pt>
                <c:pt idx="6">
                  <c:v>31.327000000000002</c:v>
                </c:pt>
                <c:pt idx="7">
                  <c:v>30.600999999999999</c:v>
                </c:pt>
                <c:pt idx="8">
                  <c:v>28.561</c:v>
                </c:pt>
                <c:pt idx="9">
                  <c:v>28.13</c:v>
                </c:pt>
                <c:pt idx="10">
                  <c:v>26.722999999999999</c:v>
                </c:pt>
              </c:numCache>
            </c:numRef>
          </c:val>
        </c:ser>
        <c:marker val="1"/>
        <c:axId val="184154752"/>
        <c:axId val="184177024"/>
      </c:lineChart>
      <c:catAx>
        <c:axId val="1841547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177024"/>
        <c:crosses val="autoZero"/>
        <c:auto val="1"/>
        <c:lblAlgn val="ctr"/>
        <c:lblOffset val="100"/>
        <c:tickLblSkip val="1"/>
        <c:tickMarkSkip val="1"/>
      </c:catAx>
      <c:valAx>
        <c:axId val="184177024"/>
        <c:scaling>
          <c:orientation val="minMax"/>
          <c:max val="50"/>
          <c:min val="2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154752"/>
        <c:crosses val="autoZero"/>
        <c:crossBetween val="between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melón (miles toneladas)</a:t>
            </a:r>
          </a:p>
        </c:rich>
      </c:tx>
      <c:layout>
        <c:manualLayout>
          <c:xMode val="edge"/>
          <c:yMode val="edge"/>
          <c:x val="0.21919612188554249"/>
          <c:y val="7.744874715261959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603221267050278E-2"/>
          <c:y val="0.22323487244055237"/>
          <c:w val="0.89105171227975399"/>
          <c:h val="0.69248368593803711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'13.6.21.1'!$A$10:$A$20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'13.6.21.1'!$D$10:$D$20</c:f>
              <c:numCache>
                <c:formatCode>#,##0.0__;\–#,##0.0__;0.0__;@__</c:formatCode>
                <c:ptCount val="11"/>
                <c:pt idx="0">
                  <c:v>1071.2</c:v>
                </c:pt>
                <c:pt idx="1">
                  <c:v>1071.154</c:v>
                </c:pt>
                <c:pt idx="2">
                  <c:v>1086.7180000000001</c:v>
                </c:pt>
                <c:pt idx="3">
                  <c:v>1087.9169999999999</c:v>
                </c:pt>
                <c:pt idx="4">
                  <c:v>1183.154</c:v>
                </c:pt>
                <c:pt idx="5">
                  <c:v>1042.4390000000001</c:v>
                </c:pt>
                <c:pt idx="6">
                  <c:v>984.78599999999994</c:v>
                </c:pt>
                <c:pt idx="7">
                  <c:v>926.69299999999998</c:v>
                </c:pt>
                <c:pt idx="8">
                  <c:v>871.99599999999998</c:v>
                </c:pt>
                <c:pt idx="9">
                  <c:v>882.86900000000003</c:v>
                </c:pt>
                <c:pt idx="10">
                  <c:v>856.95100000000002</c:v>
                </c:pt>
              </c:numCache>
            </c:numRef>
          </c:val>
        </c:ser>
        <c:marker val="1"/>
        <c:axId val="184184192"/>
        <c:axId val="184202368"/>
      </c:lineChart>
      <c:catAx>
        <c:axId val="1841841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202368"/>
        <c:crosses val="autoZero"/>
        <c:auto val="1"/>
        <c:lblAlgn val="ctr"/>
        <c:lblOffset val="100"/>
        <c:tickLblSkip val="1"/>
        <c:tickMarkSkip val="1"/>
      </c:catAx>
      <c:valAx>
        <c:axId val="184202368"/>
        <c:scaling>
          <c:orientation val="minMax"/>
          <c:max val="1200"/>
          <c:min val="8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1841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melón (miles de euros)</a:t>
            </a:r>
          </a:p>
        </c:rich>
      </c:tx>
      <c:layout>
        <c:manualLayout>
          <c:xMode val="edge"/>
          <c:yMode val="edge"/>
          <c:x val="0.24415584415584421"/>
          <c:y val="4.368932038834946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610389610389668E-2"/>
          <c:y val="0.21116529880596274"/>
          <c:w val="0.87532467532468028"/>
          <c:h val="0.70388432935320433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'13.6.21.1'!$A$10:$A$20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'13.6.21.1'!$F$10:$F$20</c:f>
              <c:numCache>
                <c:formatCode>#,##0.0__;\–#,##0.0__;0.0__;@__</c:formatCode>
                <c:ptCount val="11"/>
                <c:pt idx="0">
                  <c:v>339249.04</c:v>
                </c:pt>
                <c:pt idx="1">
                  <c:v>318561.19959999999</c:v>
                </c:pt>
                <c:pt idx="2">
                  <c:v>280807.93119999999</c:v>
                </c:pt>
                <c:pt idx="3">
                  <c:v>337363.06169999996</c:v>
                </c:pt>
                <c:pt idx="4">
                  <c:v>409844.54559999995</c:v>
                </c:pt>
                <c:pt idx="5">
                  <c:v>438449.84340000001</c:v>
                </c:pt>
                <c:pt idx="6">
                  <c:v>296322.10739999998</c:v>
                </c:pt>
                <c:pt idx="7">
                  <c:v>343061.74859999999</c:v>
                </c:pt>
                <c:pt idx="8">
                  <c:v>226631.76039999997</c:v>
                </c:pt>
                <c:pt idx="9">
                  <c:v>241464.6715</c:v>
                </c:pt>
                <c:pt idx="10">
                  <c:v>287421.36540000001</c:v>
                </c:pt>
              </c:numCache>
            </c:numRef>
          </c:val>
        </c:ser>
        <c:marker val="1"/>
        <c:axId val="184304000"/>
        <c:axId val="184305536"/>
      </c:lineChart>
      <c:catAx>
        <c:axId val="1843040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305536"/>
        <c:crosses val="autoZero"/>
        <c:auto val="1"/>
        <c:lblAlgn val="ctr"/>
        <c:lblOffset val="100"/>
        <c:tickLblSkip val="1"/>
        <c:tickMarkSkip val="1"/>
      </c:catAx>
      <c:valAx>
        <c:axId val="184305536"/>
        <c:scaling>
          <c:orientation val="minMax"/>
          <c:max val="500000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304000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melón según tipo (miles de hectáreas)</a:t>
            </a:r>
          </a:p>
        </c:rich>
      </c:tx>
      <c:layout>
        <c:manualLayout>
          <c:xMode val="edge"/>
          <c:yMode val="edge"/>
          <c:x val="0.24929709465792127"/>
          <c:y val="4.157043879907620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6232427366447992E-2"/>
          <c:y val="0.21478084266387606"/>
          <c:w val="0.9006560449859381"/>
          <c:h val="0.70207931365396481"/>
        </c:manualLayout>
      </c:layout>
      <c:lineChart>
        <c:grouping val="standard"/>
        <c:ser>
          <c:idx val="0"/>
          <c:order val="0"/>
          <c:tx>
            <c:v>Piel lisa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'13.6.21.2'!$B$9:$B$19</c:f>
              <c:numCache>
                <c:formatCode>#,##0.0__;\–#,##0.0__;0.0__;@__</c:formatCode>
                <c:ptCount val="11"/>
                <c:pt idx="0">
                  <c:v>6.58</c:v>
                </c:pt>
                <c:pt idx="1">
                  <c:v>6.4889999999999999</c:v>
                </c:pt>
                <c:pt idx="2">
                  <c:v>8.0950000000000006</c:v>
                </c:pt>
                <c:pt idx="3">
                  <c:v>7.0380000000000003</c:v>
                </c:pt>
                <c:pt idx="4">
                  <c:v>5.3529999999999998</c:v>
                </c:pt>
                <c:pt idx="5">
                  <c:v>4.3120000000000003</c:v>
                </c:pt>
                <c:pt idx="6">
                  <c:v>4.319</c:v>
                </c:pt>
                <c:pt idx="7">
                  <c:v>3.9249999999999998</c:v>
                </c:pt>
                <c:pt idx="8">
                  <c:v>6.109</c:v>
                </c:pt>
                <c:pt idx="9">
                  <c:v>6.2649999999999997</c:v>
                </c:pt>
                <c:pt idx="10">
                  <c:v>5.109</c:v>
                </c:pt>
              </c:numCache>
            </c:numRef>
          </c:val>
        </c:ser>
        <c:ser>
          <c:idx val="1"/>
          <c:order val="1"/>
          <c:tx>
            <c:v>Tendral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'13.6.21.2'!$D$9:$D$19</c:f>
              <c:numCache>
                <c:formatCode>#,##0.0__;\–#,##0.0__;0.0__;@__</c:formatCode>
                <c:ptCount val="11"/>
                <c:pt idx="0">
                  <c:v>4.09</c:v>
                </c:pt>
                <c:pt idx="1">
                  <c:v>3.984</c:v>
                </c:pt>
                <c:pt idx="2">
                  <c:v>4.7910000000000004</c:v>
                </c:pt>
                <c:pt idx="3">
                  <c:v>4.625</c:v>
                </c:pt>
                <c:pt idx="4">
                  <c:v>3.3849999999999998</c:v>
                </c:pt>
                <c:pt idx="5">
                  <c:v>3.181</c:v>
                </c:pt>
                <c:pt idx="6">
                  <c:v>1.7549999999999999</c:v>
                </c:pt>
                <c:pt idx="7">
                  <c:v>1.546</c:v>
                </c:pt>
                <c:pt idx="8">
                  <c:v>2.3180000000000001</c:v>
                </c:pt>
                <c:pt idx="9">
                  <c:v>1.708</c:v>
                </c:pt>
                <c:pt idx="10">
                  <c:v>0.93899999999999995</c:v>
                </c:pt>
              </c:numCache>
            </c:numRef>
          </c:val>
        </c:ser>
        <c:ser>
          <c:idx val="2"/>
          <c:order val="2"/>
          <c:tx>
            <c:v>Cantalupo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'13.6.21.2'!$F$9:$F$19</c:f>
              <c:numCache>
                <c:formatCode>#,##0.0__;\–#,##0.0__;0.0__;@__</c:formatCode>
                <c:ptCount val="11"/>
                <c:pt idx="0">
                  <c:v>2.8149999999999999</c:v>
                </c:pt>
                <c:pt idx="1">
                  <c:v>2.64</c:v>
                </c:pt>
                <c:pt idx="2">
                  <c:v>2.2530000000000001</c:v>
                </c:pt>
                <c:pt idx="3">
                  <c:v>2.4740000000000002</c:v>
                </c:pt>
                <c:pt idx="4">
                  <c:v>2.669</c:v>
                </c:pt>
                <c:pt idx="5">
                  <c:v>2.02</c:v>
                </c:pt>
                <c:pt idx="6">
                  <c:v>2.33</c:v>
                </c:pt>
                <c:pt idx="7">
                  <c:v>2.3079999999999998</c:v>
                </c:pt>
                <c:pt idx="8">
                  <c:v>3.7909999999999999</c:v>
                </c:pt>
                <c:pt idx="9">
                  <c:v>4.2699999999999996</c:v>
                </c:pt>
                <c:pt idx="10">
                  <c:v>2.1520000000000001</c:v>
                </c:pt>
              </c:numCache>
            </c:numRef>
          </c:val>
        </c:ser>
        <c:ser>
          <c:idx val="3"/>
          <c:order val="3"/>
          <c:tx>
            <c:v>Otros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'13.6.21.2'!$H$9:$H$19</c:f>
              <c:numCache>
                <c:formatCode>#,##0.0__;\–#,##0.0__;0.0__;@__</c:formatCode>
                <c:ptCount val="11"/>
                <c:pt idx="0">
                  <c:v>25.387</c:v>
                </c:pt>
                <c:pt idx="1">
                  <c:v>24.484000000000002</c:v>
                </c:pt>
                <c:pt idx="2">
                  <c:v>25.283999999999999</c:v>
                </c:pt>
                <c:pt idx="3">
                  <c:v>26.157</c:v>
                </c:pt>
                <c:pt idx="4">
                  <c:v>27.280999999999999</c:v>
                </c:pt>
                <c:pt idx="5">
                  <c:v>23.875</c:v>
                </c:pt>
                <c:pt idx="6">
                  <c:v>22.922999999999998</c:v>
                </c:pt>
                <c:pt idx="7">
                  <c:v>23.408999999999999</c:v>
                </c:pt>
                <c:pt idx="8">
                  <c:v>16.343</c:v>
                </c:pt>
                <c:pt idx="9">
                  <c:v>15.887</c:v>
                </c:pt>
                <c:pt idx="10">
                  <c:v>18.523</c:v>
                </c:pt>
              </c:numCache>
            </c:numRef>
          </c:val>
        </c:ser>
        <c:marker val="1"/>
        <c:axId val="184729600"/>
        <c:axId val="184731136"/>
      </c:lineChart>
      <c:catAx>
        <c:axId val="1847296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31136"/>
        <c:crosses val="autoZero"/>
        <c:auto val="1"/>
        <c:lblAlgn val="ctr"/>
        <c:lblOffset val="100"/>
        <c:tickLblSkip val="1"/>
        <c:tickMarkSkip val="1"/>
      </c:catAx>
      <c:valAx>
        <c:axId val="18473113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296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13870665417058"/>
          <c:y val="0.13856837179417325"/>
          <c:w val="0.31677600749766016"/>
          <c:h val="5.773672055427300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avena (miles toneladas)</a:t>
            </a:r>
          </a:p>
        </c:rich>
      </c:tx>
      <c:layout>
        <c:manualLayout>
          <c:xMode val="edge"/>
          <c:yMode val="edge"/>
          <c:x val="0.19444470525195193"/>
          <c:y val="2.764976958525381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858691725225547E-2"/>
          <c:y val="0.1313364055299539"/>
          <c:w val="0.87878896236408022"/>
          <c:h val="0.78571428571428559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'13.1.4.1'!$A$9:$A$19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'13.1.4.1'!$D$9:$D$19</c:f>
              <c:numCache>
                <c:formatCode>#,##0.0_);\(#,##0.0\)</c:formatCode>
                <c:ptCount val="11"/>
                <c:pt idx="0">
                  <c:v>880.45100000000002</c:v>
                </c:pt>
                <c:pt idx="1">
                  <c:v>1042.9749999999999</c:v>
                </c:pt>
                <c:pt idx="2">
                  <c:v>542.10799999999995</c:v>
                </c:pt>
                <c:pt idx="3">
                  <c:v>948.11500000000001</c:v>
                </c:pt>
                <c:pt idx="4">
                  <c:v>1309.9449999999999</c:v>
                </c:pt>
                <c:pt idx="5">
                  <c:v>1188.33</c:v>
                </c:pt>
                <c:pt idx="6">
                  <c:v>923.94600000000003</c:v>
                </c:pt>
                <c:pt idx="7">
                  <c:v>1024.6610000000001</c:v>
                </c:pt>
                <c:pt idx="8">
                  <c:v>1119.2139999999999</c:v>
                </c:pt>
                <c:pt idx="9">
                  <c:v>683.48199999999997</c:v>
                </c:pt>
                <c:pt idx="10">
                  <c:v>957.66200000000003</c:v>
                </c:pt>
              </c:numCache>
            </c:numRef>
          </c:val>
        </c:ser>
        <c:marker val="1"/>
        <c:axId val="130256896"/>
        <c:axId val="130258432"/>
      </c:lineChart>
      <c:catAx>
        <c:axId val="1302568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258432"/>
        <c:crosses val="autoZero"/>
        <c:auto val="1"/>
        <c:lblAlgn val="ctr"/>
        <c:lblOffset val="100"/>
        <c:tickLblSkip val="1"/>
        <c:tickMarkSkip val="1"/>
      </c:catAx>
      <c:valAx>
        <c:axId val="130258432"/>
        <c:scaling>
          <c:orientation val="minMax"/>
          <c:max val="1400"/>
          <c:min val="2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2568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melón según tipo (miles de toneladas)</a:t>
            </a:r>
          </a:p>
        </c:rich>
      </c:tx>
      <c:layout>
        <c:manualLayout>
          <c:xMode val="edge"/>
          <c:yMode val="edge"/>
          <c:x val="0.24602442000643393"/>
          <c:y val="4.00000000000000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3610880318054397E-2"/>
          <c:y val="0.21882352941176469"/>
          <c:w val="0.89335868681973452"/>
          <c:h val="0.69647058823529406"/>
        </c:manualLayout>
      </c:layout>
      <c:lineChart>
        <c:grouping val="standard"/>
        <c:ser>
          <c:idx val="0"/>
          <c:order val="0"/>
          <c:tx>
            <c:v>Piel lisa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'13.6.21.2'!$C$9:$C$19</c:f>
              <c:numCache>
                <c:formatCode>#,##0.0__;\–#,##0.0__;0.0__;@__</c:formatCode>
                <c:ptCount val="11"/>
                <c:pt idx="0">
                  <c:v>168.392</c:v>
                </c:pt>
                <c:pt idx="1">
                  <c:v>147.316</c:v>
                </c:pt>
                <c:pt idx="2">
                  <c:v>173.14699999999999</c:v>
                </c:pt>
                <c:pt idx="3">
                  <c:v>168.64599999999999</c:v>
                </c:pt>
                <c:pt idx="4">
                  <c:v>149.06399999999999</c:v>
                </c:pt>
                <c:pt idx="5">
                  <c:v>121.633</c:v>
                </c:pt>
                <c:pt idx="6">
                  <c:v>118.315</c:v>
                </c:pt>
                <c:pt idx="7">
                  <c:v>108.94</c:v>
                </c:pt>
                <c:pt idx="8">
                  <c:v>179.51900000000001</c:v>
                </c:pt>
                <c:pt idx="9">
                  <c:v>191.89599999999999</c:v>
                </c:pt>
                <c:pt idx="10">
                  <c:v>155.12100000000001</c:v>
                </c:pt>
              </c:numCache>
            </c:numRef>
          </c:val>
        </c:ser>
        <c:ser>
          <c:idx val="1"/>
          <c:order val="1"/>
          <c:tx>
            <c:v>Tendral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'13.6.21.2'!$E$9:$E$19</c:f>
              <c:numCache>
                <c:formatCode>#,##0.0__;\–#,##0.0__;0.0__;@__</c:formatCode>
                <c:ptCount val="11"/>
                <c:pt idx="0">
                  <c:v>88.7</c:v>
                </c:pt>
                <c:pt idx="1">
                  <c:v>89.412999999999997</c:v>
                </c:pt>
                <c:pt idx="2">
                  <c:v>99.656999999999996</c:v>
                </c:pt>
                <c:pt idx="3">
                  <c:v>97.840999999999994</c:v>
                </c:pt>
                <c:pt idx="4">
                  <c:v>92.263000000000005</c:v>
                </c:pt>
                <c:pt idx="5">
                  <c:v>84.85</c:v>
                </c:pt>
                <c:pt idx="6">
                  <c:v>37.372</c:v>
                </c:pt>
                <c:pt idx="7">
                  <c:v>28.98</c:v>
                </c:pt>
                <c:pt idx="8">
                  <c:v>56.591000000000001</c:v>
                </c:pt>
                <c:pt idx="9">
                  <c:v>49.168999999999997</c:v>
                </c:pt>
                <c:pt idx="10">
                  <c:v>28.073</c:v>
                </c:pt>
              </c:numCache>
            </c:numRef>
          </c:val>
        </c:ser>
        <c:ser>
          <c:idx val="2"/>
          <c:order val="2"/>
          <c:tx>
            <c:v>Cantalupo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'13.6.21.2'!$G$9:$G$19</c:f>
              <c:numCache>
                <c:formatCode>#,##0.0__;\–#,##0.0__;0.0__;@__</c:formatCode>
                <c:ptCount val="11"/>
                <c:pt idx="0">
                  <c:v>92.367000000000004</c:v>
                </c:pt>
                <c:pt idx="1">
                  <c:v>91.298000000000002</c:v>
                </c:pt>
                <c:pt idx="2">
                  <c:v>75.180999999999997</c:v>
                </c:pt>
                <c:pt idx="3">
                  <c:v>84.082999999999998</c:v>
                </c:pt>
                <c:pt idx="4">
                  <c:v>90.873000000000005</c:v>
                </c:pt>
                <c:pt idx="5">
                  <c:v>72.334000000000003</c:v>
                </c:pt>
                <c:pt idx="6">
                  <c:v>81.013000000000005</c:v>
                </c:pt>
                <c:pt idx="7">
                  <c:v>55.598999999999997</c:v>
                </c:pt>
                <c:pt idx="8">
                  <c:v>124.015</c:v>
                </c:pt>
                <c:pt idx="9">
                  <c:v>136.333</c:v>
                </c:pt>
                <c:pt idx="10">
                  <c:v>66.453000000000003</c:v>
                </c:pt>
              </c:numCache>
            </c:numRef>
          </c:val>
        </c:ser>
        <c:ser>
          <c:idx val="3"/>
          <c:order val="3"/>
          <c:tx>
            <c:v>Otros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'13.6.21.2'!$I$9:$I$19</c:f>
              <c:numCache>
                <c:formatCode>#,##0.0__;\–#,##0.0__;0.0__;@__</c:formatCode>
                <c:ptCount val="11"/>
                <c:pt idx="0">
                  <c:v>721.73</c:v>
                </c:pt>
                <c:pt idx="1">
                  <c:v>743.12800000000004</c:v>
                </c:pt>
                <c:pt idx="2">
                  <c:v>738.73299999999995</c:v>
                </c:pt>
                <c:pt idx="3">
                  <c:v>737.34699999999998</c:v>
                </c:pt>
                <c:pt idx="4">
                  <c:v>850.95399999999995</c:v>
                </c:pt>
                <c:pt idx="5">
                  <c:v>763.62199999999996</c:v>
                </c:pt>
                <c:pt idx="6">
                  <c:v>748.08600000000001</c:v>
                </c:pt>
                <c:pt idx="7">
                  <c:v>737.03599999999994</c:v>
                </c:pt>
                <c:pt idx="8">
                  <c:v>511.87099999999998</c:v>
                </c:pt>
                <c:pt idx="9">
                  <c:v>505.471</c:v>
                </c:pt>
                <c:pt idx="10">
                  <c:v>607.30399999999997</c:v>
                </c:pt>
              </c:numCache>
            </c:numRef>
          </c:val>
        </c:ser>
        <c:marker val="1"/>
        <c:axId val="186604928"/>
        <c:axId val="186614912"/>
      </c:lineChart>
      <c:catAx>
        <c:axId val="1866049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614912"/>
        <c:crosses val="autoZero"/>
        <c:auto val="1"/>
        <c:lblAlgn val="ctr"/>
        <c:lblOffset val="100"/>
        <c:tickLblSkip val="1"/>
        <c:tickMarkSkip val="1"/>
      </c:catAx>
      <c:valAx>
        <c:axId val="186614912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6049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985987836646953"/>
          <c:y val="0.13411764705882354"/>
          <c:w val="0.31618344713459173"/>
          <c:h val="5.882352941176471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pepino (miles de hectáreas)</a:t>
            </a:r>
          </a:p>
        </c:rich>
      </c:tx>
      <c:layout>
        <c:manualLayout>
          <c:xMode val="edge"/>
          <c:yMode val="edge"/>
          <c:x val="0.18604678291182744"/>
          <c:y val="7.635467980295572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6847616944768933E-2"/>
          <c:y val="0.20197068625246195"/>
          <c:w val="0.89534996688010593"/>
          <c:h val="0.70936045903303369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'13.6.23.1'!$A$10:$A$20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'13.6.23.1'!$B$10:$B$20</c:f>
              <c:numCache>
                <c:formatCode>#,##0.0__;\–#,##0.0__;0.0__;@__</c:formatCode>
                <c:ptCount val="11"/>
                <c:pt idx="0">
                  <c:v>6.8520000000000003</c:v>
                </c:pt>
                <c:pt idx="1">
                  <c:v>7.1280000000000001</c:v>
                </c:pt>
                <c:pt idx="2">
                  <c:v>7.484</c:v>
                </c:pt>
                <c:pt idx="3">
                  <c:v>7.9790000000000001</c:v>
                </c:pt>
                <c:pt idx="4">
                  <c:v>7.3070000000000004</c:v>
                </c:pt>
                <c:pt idx="5">
                  <c:v>8.2859999999999996</c:v>
                </c:pt>
                <c:pt idx="6">
                  <c:v>8.0310000000000006</c:v>
                </c:pt>
                <c:pt idx="7">
                  <c:v>8.1479999999999997</c:v>
                </c:pt>
                <c:pt idx="8">
                  <c:v>8.2119999999999997</c:v>
                </c:pt>
                <c:pt idx="9">
                  <c:v>8.8109999999999999</c:v>
                </c:pt>
                <c:pt idx="10">
                  <c:v>8.9019999999999992</c:v>
                </c:pt>
              </c:numCache>
            </c:numRef>
          </c:val>
        </c:ser>
        <c:marker val="1"/>
        <c:axId val="186811520"/>
        <c:axId val="186813056"/>
      </c:lineChart>
      <c:catAx>
        <c:axId val="1868115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813056"/>
        <c:crosses val="autoZero"/>
        <c:auto val="1"/>
        <c:lblAlgn val="ctr"/>
        <c:lblOffset val="100"/>
        <c:tickLblSkip val="1"/>
        <c:tickMarkSkip val="1"/>
      </c:catAx>
      <c:valAx>
        <c:axId val="186813056"/>
        <c:scaling>
          <c:orientation val="minMax"/>
          <c:max val="10"/>
          <c:min val="6.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8115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pepino (miles toneladas)</a:t>
            </a:r>
          </a:p>
        </c:rich>
      </c:tx>
      <c:layout>
        <c:manualLayout>
          <c:xMode val="edge"/>
          <c:yMode val="edge"/>
          <c:x val="0.22136449160071206"/>
          <c:y val="7.565036639923555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949815684593863E-2"/>
          <c:y val="0.21985866360691769"/>
          <c:w val="0.89832802737897921"/>
          <c:h val="0.6950370655960623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'13.6.23.1'!$A$10:$A$20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'13.6.23.1'!$D$10:$D$20</c:f>
              <c:numCache>
                <c:formatCode>#,##0.0__;\–#,##0.0__;0.0__;@__</c:formatCode>
                <c:ptCount val="11"/>
                <c:pt idx="0">
                  <c:v>573.10799999999995</c:v>
                </c:pt>
                <c:pt idx="1">
                  <c:v>546.58000000000004</c:v>
                </c:pt>
                <c:pt idx="2">
                  <c:v>474.94799999999998</c:v>
                </c:pt>
                <c:pt idx="3">
                  <c:v>634.86400000000003</c:v>
                </c:pt>
                <c:pt idx="4">
                  <c:v>558.81700000000001</c:v>
                </c:pt>
                <c:pt idx="5">
                  <c:v>670.16200000000003</c:v>
                </c:pt>
                <c:pt idx="6">
                  <c:v>563.56600000000003</c:v>
                </c:pt>
                <c:pt idx="7">
                  <c:v>664.97500000000002</c:v>
                </c:pt>
                <c:pt idx="8">
                  <c:v>719.21900000000005</c:v>
                </c:pt>
                <c:pt idx="9">
                  <c:v>748.5</c:v>
                </c:pt>
                <c:pt idx="10">
                  <c:v>753.94100000000003</c:v>
                </c:pt>
              </c:numCache>
            </c:numRef>
          </c:val>
        </c:ser>
        <c:marker val="1"/>
        <c:axId val="186828672"/>
        <c:axId val="186830208"/>
      </c:lineChart>
      <c:catAx>
        <c:axId val="1868286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830208"/>
        <c:crosses val="autoZero"/>
        <c:auto val="1"/>
        <c:lblAlgn val="ctr"/>
        <c:lblOffset val="100"/>
        <c:tickLblSkip val="1"/>
        <c:tickMarkSkip val="1"/>
      </c:catAx>
      <c:valAx>
        <c:axId val="186830208"/>
        <c:scaling>
          <c:orientation val="minMax"/>
          <c:max val="850"/>
          <c:min val="3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828672"/>
        <c:crosses val="autoZero"/>
        <c:crossBetween val="between"/>
        <c:majorUnit val="1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Pepino (miles de euros)</a:t>
            </a:r>
          </a:p>
        </c:rich>
      </c:tx>
      <c:layout>
        <c:manualLayout>
          <c:xMode val="edge"/>
          <c:yMode val="edge"/>
          <c:x val="0.24903239353145556"/>
          <c:y val="3.755868544600940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032314158464243E-2"/>
          <c:y val="0.14554023973976729"/>
          <c:w val="0.8812908778294346"/>
          <c:h val="0.77230223990940461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'13.6.23.1'!$A$10:$A$20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'13.6.23.1'!$F$10:$F$20</c:f>
              <c:numCache>
                <c:formatCode>#,##0__;\–#,##0__;0__;@__</c:formatCode>
                <c:ptCount val="11"/>
                <c:pt idx="0">
                  <c:v>294061.71479999996</c:v>
                </c:pt>
                <c:pt idx="1">
                  <c:v>194691.796</c:v>
                </c:pt>
                <c:pt idx="2">
                  <c:v>237474</c:v>
                </c:pt>
                <c:pt idx="3">
                  <c:v>266388.93440000003</c:v>
                </c:pt>
                <c:pt idx="4">
                  <c:v>271361.53519999998</c:v>
                </c:pt>
                <c:pt idx="5">
                  <c:v>297618.94420000003</c:v>
                </c:pt>
                <c:pt idx="6">
                  <c:v>238895.6274</c:v>
                </c:pt>
                <c:pt idx="7">
                  <c:v>322047.39250000002</c:v>
                </c:pt>
                <c:pt idx="8">
                  <c:v>267189.85850000003</c:v>
                </c:pt>
                <c:pt idx="9">
                  <c:v>298950.89999999997</c:v>
                </c:pt>
                <c:pt idx="10">
                  <c:v>368300.17850000004</c:v>
                </c:pt>
              </c:numCache>
            </c:numRef>
          </c:val>
        </c:ser>
        <c:marker val="1"/>
        <c:axId val="186894976"/>
        <c:axId val="186900864"/>
      </c:lineChart>
      <c:catAx>
        <c:axId val="1868949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900864"/>
        <c:crosses val="autoZero"/>
        <c:auto val="1"/>
        <c:lblAlgn val="ctr"/>
        <c:lblOffset val="100"/>
        <c:tickLblSkip val="1"/>
        <c:tickMarkSkip val="1"/>
      </c:catAx>
      <c:valAx>
        <c:axId val="186900864"/>
        <c:scaling>
          <c:orientation val="minMax"/>
          <c:max val="400000"/>
          <c:min val="1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894976"/>
        <c:crosses val="autoZero"/>
        <c:crossBetween val="between"/>
        <c:majorUnit val="25000"/>
        <c:min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calabacín (miles de hectáreas)</a:t>
            </a:r>
          </a:p>
        </c:rich>
      </c:tx>
      <c:layout>
        <c:manualLayout>
          <c:xMode val="edge"/>
          <c:yMode val="edge"/>
          <c:x val="0.13166144200627047"/>
          <c:y val="8.823555143842322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235109717868343E-2"/>
          <c:y val="0.21323580450512503"/>
          <c:w val="0.88557993730407958"/>
          <c:h val="0.69853108372368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'13.6.24.1'!$A$10:$A$20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'13.6.24.1'!$B$10:$B$20</c:f>
              <c:numCache>
                <c:formatCode>#,##0.0__;\–#,##0.0__;0.0__;@__</c:formatCode>
                <c:ptCount val="11"/>
                <c:pt idx="0">
                  <c:v>6.3449999999999998</c:v>
                </c:pt>
                <c:pt idx="1">
                  <c:v>6.5229999999999997</c:v>
                </c:pt>
                <c:pt idx="2">
                  <c:v>6.8449999999999998</c:v>
                </c:pt>
                <c:pt idx="3">
                  <c:v>7.1180000000000003</c:v>
                </c:pt>
                <c:pt idx="4">
                  <c:v>6.7240000000000002</c:v>
                </c:pt>
                <c:pt idx="5">
                  <c:v>7.2290000000000001</c:v>
                </c:pt>
                <c:pt idx="6">
                  <c:v>7.41</c:v>
                </c:pt>
                <c:pt idx="7">
                  <c:v>7.6180000000000003</c:v>
                </c:pt>
                <c:pt idx="8">
                  <c:v>8.1440000000000001</c:v>
                </c:pt>
                <c:pt idx="9">
                  <c:v>8.8789999999999996</c:v>
                </c:pt>
                <c:pt idx="10">
                  <c:v>9.5820000000000007</c:v>
                </c:pt>
              </c:numCache>
            </c:numRef>
          </c:val>
        </c:ser>
        <c:marker val="1"/>
        <c:axId val="187150336"/>
        <c:axId val="187151872"/>
      </c:lineChart>
      <c:catAx>
        <c:axId val="1871503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151872"/>
        <c:crosses val="autoZero"/>
        <c:auto val="1"/>
        <c:lblAlgn val="ctr"/>
        <c:lblOffset val="100"/>
        <c:tickLblSkip val="1"/>
        <c:tickMarkSkip val="1"/>
      </c:catAx>
      <c:valAx>
        <c:axId val="187151872"/>
        <c:scaling>
          <c:orientation val="minMax"/>
          <c:max val="10"/>
          <c:min val="5.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1503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calabacín (miles toneladas)</a:t>
            </a:r>
          </a:p>
        </c:rich>
      </c:tx>
      <c:layout>
        <c:manualLayout>
          <c:xMode val="edge"/>
          <c:yMode val="edge"/>
          <c:x val="0.14843766404199601"/>
          <c:y val="7.565036639923555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937565565160259E-2"/>
          <c:y val="0.21985866360691769"/>
          <c:w val="0.8796881711488167"/>
          <c:h val="0.6950370655960623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'13.6.24.1'!$A$10:$A$20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'13.6.24.1'!$D$10:$D$20</c:f>
              <c:numCache>
                <c:formatCode>#,##0.0__;\–#,##0.0__;0.0__;@__</c:formatCode>
                <c:ptCount val="11"/>
                <c:pt idx="0">
                  <c:v>303.452</c:v>
                </c:pt>
                <c:pt idx="1">
                  <c:v>303.54199999999997</c:v>
                </c:pt>
                <c:pt idx="2">
                  <c:v>298.96100000000001</c:v>
                </c:pt>
                <c:pt idx="3">
                  <c:v>334.04300000000001</c:v>
                </c:pt>
                <c:pt idx="4">
                  <c:v>316.72500000000002</c:v>
                </c:pt>
                <c:pt idx="5">
                  <c:v>346.959</c:v>
                </c:pt>
                <c:pt idx="6">
                  <c:v>362.77300000000002</c:v>
                </c:pt>
                <c:pt idx="7">
                  <c:v>366.49799999999999</c:v>
                </c:pt>
                <c:pt idx="8">
                  <c:v>403.38</c:v>
                </c:pt>
                <c:pt idx="9">
                  <c:v>465.03899999999999</c:v>
                </c:pt>
                <c:pt idx="10">
                  <c:v>489.29700000000003</c:v>
                </c:pt>
              </c:numCache>
            </c:numRef>
          </c:val>
        </c:ser>
        <c:marker val="1"/>
        <c:axId val="187192064"/>
        <c:axId val="187193600"/>
      </c:lineChart>
      <c:catAx>
        <c:axId val="1871920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193600"/>
        <c:crosses val="autoZero"/>
        <c:auto val="1"/>
        <c:lblAlgn val="ctr"/>
        <c:lblOffset val="100"/>
        <c:tickLblSkip val="1"/>
        <c:tickMarkSkip val="1"/>
      </c:catAx>
      <c:valAx>
        <c:axId val="187193600"/>
        <c:scaling>
          <c:orientation val="minMax"/>
          <c:max val="550"/>
          <c:min val="2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1920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300" verticalDpi="300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calabacín (miles de euros)</a:t>
            </a:r>
          </a:p>
        </c:rich>
      </c:tx>
      <c:layout>
        <c:manualLayout>
          <c:xMode val="edge"/>
          <c:yMode val="edge"/>
          <c:x val="0.18973577758456744"/>
          <c:y val="3.722084367245681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730956826944033"/>
          <c:y val="0.15384634024884244"/>
          <c:w val="0.85381091275250365"/>
          <c:h val="0.75682473832092001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'13.6.24.1'!$A$10:$A$20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'13.6.24.1'!$F$10:$F$20</c:f>
              <c:numCache>
                <c:formatCode>#,##0__;\–#,##0__;0__;@__</c:formatCode>
                <c:ptCount val="11"/>
                <c:pt idx="0">
                  <c:v>166989.63560000001</c:v>
                </c:pt>
                <c:pt idx="1">
                  <c:v>112674.79039999998</c:v>
                </c:pt>
                <c:pt idx="2">
                  <c:v>147357.8769</c:v>
                </c:pt>
                <c:pt idx="3">
                  <c:v>153425.94990000001</c:v>
                </c:pt>
                <c:pt idx="4">
                  <c:v>137236.9425</c:v>
                </c:pt>
                <c:pt idx="5">
                  <c:v>177885.87930000003</c:v>
                </c:pt>
                <c:pt idx="6">
                  <c:v>155520.78509999998</c:v>
                </c:pt>
                <c:pt idx="7">
                  <c:v>201170.75219999999</c:v>
                </c:pt>
                <c:pt idx="8">
                  <c:v>118311.35399999999</c:v>
                </c:pt>
                <c:pt idx="9">
                  <c:v>207035.3628</c:v>
                </c:pt>
                <c:pt idx="10">
                  <c:v>253994.07269999999</c:v>
                </c:pt>
              </c:numCache>
            </c:numRef>
          </c:val>
        </c:ser>
        <c:marker val="1"/>
        <c:axId val="187307520"/>
        <c:axId val="187309056"/>
      </c:lineChart>
      <c:catAx>
        <c:axId val="1873075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309056"/>
        <c:crosses val="autoZero"/>
        <c:auto val="1"/>
        <c:lblAlgn val="ctr"/>
        <c:lblOffset val="100"/>
        <c:tickLblSkip val="1"/>
        <c:tickMarkSkip val="1"/>
      </c:catAx>
      <c:valAx>
        <c:axId val="187309056"/>
        <c:scaling>
          <c:orientation val="minMax"/>
          <c:max val="280000"/>
          <c:min val="4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307520"/>
        <c:crosses val="autoZero"/>
        <c:crossBetween val="between"/>
        <c:majorUnit val="4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berenjena (miles de hectáreas)</a:t>
            </a:r>
          </a:p>
        </c:rich>
      </c:tx>
      <c:layout>
        <c:manualLayout>
          <c:xMode val="edge"/>
          <c:yMode val="edge"/>
          <c:x val="0.19431312792062128"/>
          <c:y val="8.196721311475405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9510375799725702E-2"/>
          <c:y val="0.2318503822205959"/>
          <c:w val="0.89573597905555613"/>
          <c:h val="0.6838415313981272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'13.6.26.1'!$A$10:$A$20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'13.6.26.1'!$B$10:$B$20</c:f>
              <c:numCache>
                <c:formatCode>#,##0.0__;\–#,##0.0__;0.0__;@__</c:formatCode>
                <c:ptCount val="11"/>
                <c:pt idx="0">
                  <c:v>3.8759999999999999</c:v>
                </c:pt>
                <c:pt idx="1">
                  <c:v>3.8919999999999999</c:v>
                </c:pt>
                <c:pt idx="2">
                  <c:v>3.71</c:v>
                </c:pt>
                <c:pt idx="3">
                  <c:v>3.4350000000000001</c:v>
                </c:pt>
                <c:pt idx="4">
                  <c:v>3.617</c:v>
                </c:pt>
                <c:pt idx="5">
                  <c:v>3.5960000000000001</c:v>
                </c:pt>
                <c:pt idx="6">
                  <c:v>3.7469999999999999</c:v>
                </c:pt>
                <c:pt idx="7">
                  <c:v>3.4380000000000002</c:v>
                </c:pt>
                <c:pt idx="8">
                  <c:v>3.6669999999999998</c:v>
                </c:pt>
                <c:pt idx="9">
                  <c:v>3.8929999999999998</c:v>
                </c:pt>
                <c:pt idx="10">
                  <c:v>3.665</c:v>
                </c:pt>
              </c:numCache>
            </c:numRef>
          </c:val>
        </c:ser>
        <c:marker val="1"/>
        <c:axId val="187390592"/>
        <c:axId val="187408768"/>
      </c:lineChart>
      <c:catAx>
        <c:axId val="1873905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408768"/>
        <c:crosses val="autoZero"/>
        <c:auto val="1"/>
        <c:lblAlgn val="ctr"/>
        <c:lblOffset val="100"/>
        <c:tickLblSkip val="1"/>
        <c:tickMarkSkip val="1"/>
      </c:catAx>
      <c:valAx>
        <c:axId val="187408768"/>
        <c:scaling>
          <c:orientation val="minMax"/>
          <c:max val="4.4000000000000004"/>
          <c:min val="3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3905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berenjena (miles toneladas)</a:t>
            </a:r>
          </a:p>
        </c:rich>
      </c:tx>
      <c:layout>
        <c:manualLayout>
          <c:xMode val="edge"/>
          <c:yMode val="edge"/>
          <c:x val="0.12638247233313837"/>
          <c:y val="8.293838862559246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887969749657248E-2"/>
          <c:y val="0.22037914691943128"/>
          <c:w val="0.88309772891015148"/>
          <c:h val="0.69431279620853081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'13.6.26.1'!$A$10:$A$20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'13.6.26.1'!$D$10:$D$20</c:f>
              <c:numCache>
                <c:formatCode>#,##0.0__;\–#,##0.0__;0.0__;@__</c:formatCode>
                <c:ptCount val="11"/>
                <c:pt idx="0">
                  <c:v>175.62899999999999</c:v>
                </c:pt>
                <c:pt idx="1">
                  <c:v>175.53399999999999</c:v>
                </c:pt>
                <c:pt idx="2">
                  <c:v>163.78299999999999</c:v>
                </c:pt>
                <c:pt idx="3">
                  <c:v>167.99100000000001</c:v>
                </c:pt>
                <c:pt idx="4">
                  <c:v>179.82599999999999</c:v>
                </c:pt>
                <c:pt idx="5">
                  <c:v>198.768</c:v>
                </c:pt>
                <c:pt idx="6">
                  <c:v>207.26900000000001</c:v>
                </c:pt>
                <c:pt idx="7">
                  <c:v>190.19499999999999</c:v>
                </c:pt>
                <c:pt idx="8">
                  <c:v>215.76900000000001</c:v>
                </c:pt>
                <c:pt idx="9">
                  <c:v>246.142</c:v>
                </c:pt>
                <c:pt idx="10">
                  <c:v>206.333</c:v>
                </c:pt>
              </c:numCache>
            </c:numRef>
          </c:val>
        </c:ser>
        <c:marker val="1"/>
        <c:axId val="187432320"/>
        <c:axId val="187634816"/>
      </c:lineChart>
      <c:catAx>
        <c:axId val="1874323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634816"/>
        <c:crosses val="autoZero"/>
        <c:auto val="1"/>
        <c:lblAlgn val="ctr"/>
        <c:lblOffset val="100"/>
        <c:tickLblSkip val="1"/>
        <c:tickMarkSkip val="1"/>
      </c:catAx>
      <c:valAx>
        <c:axId val="187634816"/>
        <c:scaling>
          <c:orientation val="minMax"/>
          <c:max val="280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4323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berenjena (miles de euros)</a:t>
            </a:r>
          </a:p>
        </c:rich>
      </c:tx>
      <c:layout>
        <c:manualLayout>
          <c:xMode val="edge"/>
          <c:yMode val="edge"/>
          <c:x val="0.17823360408024724"/>
          <c:y val="3.778337531486177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883289138968499"/>
          <c:y val="0.15365258192865167"/>
          <c:w val="0.85331296002636536"/>
          <c:h val="0.75314954092896569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'13.6.26.1'!$A$10:$A$20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'13.6.26.1'!$F$10:$F$20</c:f>
              <c:numCache>
                <c:formatCode>#,##0__;\–#,##0__;0__;@__</c:formatCode>
                <c:ptCount val="11"/>
                <c:pt idx="0">
                  <c:v>94646.468099999998</c:v>
                </c:pt>
                <c:pt idx="1">
                  <c:v>90066.4954</c:v>
                </c:pt>
                <c:pt idx="2">
                  <c:v>116842.7922</c:v>
                </c:pt>
                <c:pt idx="3">
                  <c:v>90580.747200000013</c:v>
                </c:pt>
                <c:pt idx="4">
                  <c:v>99479.743199999997</c:v>
                </c:pt>
                <c:pt idx="5">
                  <c:v>128841.41759999999</c:v>
                </c:pt>
                <c:pt idx="6">
                  <c:v>103302.86960000001</c:v>
                </c:pt>
                <c:pt idx="7">
                  <c:v>114934.83849999998</c:v>
                </c:pt>
                <c:pt idx="8">
                  <c:v>113149.26359999999</c:v>
                </c:pt>
                <c:pt idx="9">
                  <c:v>110271.61599999999</c:v>
                </c:pt>
                <c:pt idx="10">
                  <c:v>126461.4957</c:v>
                </c:pt>
              </c:numCache>
            </c:numRef>
          </c:val>
        </c:ser>
        <c:marker val="1"/>
        <c:axId val="187675008"/>
        <c:axId val="187676544"/>
      </c:lineChart>
      <c:catAx>
        <c:axId val="1876750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676544"/>
        <c:crosses val="autoZero"/>
        <c:auto val="1"/>
        <c:lblAlgn val="ctr"/>
        <c:lblOffset val="100"/>
        <c:tickLblSkip val="1"/>
        <c:tickMarkSkip val="1"/>
      </c:catAx>
      <c:valAx>
        <c:axId val="187676544"/>
        <c:scaling>
          <c:orientation val="minMax"/>
          <c:max val="140000"/>
          <c:min val="2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675008"/>
        <c:crosses val="autoZero"/>
        <c:crossBetween val="between"/>
        <c:maj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avena (miles de euros)</a:t>
            </a:r>
          </a:p>
        </c:rich>
      </c:tx>
      <c:layout>
        <c:manualLayout>
          <c:xMode val="edge"/>
          <c:yMode val="edge"/>
          <c:x val="0.23551633142340697"/>
          <c:y val="3.023255813953488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901763224181333E-2"/>
          <c:y val="0.13023270602369416"/>
          <c:w val="0.87657430730479013"/>
          <c:h val="0.78604740421443975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'13.1.4.1'!$A$9:$A$19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'13.1.4.1'!$G$9:$G$19</c:f>
              <c:numCache>
                <c:formatCode>#,##0\ _€;\-#,##0\ _€</c:formatCode>
                <c:ptCount val="11"/>
                <c:pt idx="0">
                  <c:v>108295.473</c:v>
                </c:pt>
                <c:pt idx="1">
                  <c:v>130371.87499999999</c:v>
                </c:pt>
                <c:pt idx="2">
                  <c:v>76708.281999999992</c:v>
                </c:pt>
                <c:pt idx="3">
                  <c:v>121358.72</c:v>
                </c:pt>
                <c:pt idx="4">
                  <c:v>207233.299</c:v>
                </c:pt>
                <c:pt idx="5">
                  <c:v>203323.26299999998</c:v>
                </c:pt>
                <c:pt idx="6">
                  <c:v>117248.74739999999</c:v>
                </c:pt>
                <c:pt idx="7">
                  <c:v>143145.14170000004</c:v>
                </c:pt>
                <c:pt idx="8">
                  <c:v>203137.34099999999</c:v>
                </c:pt>
                <c:pt idx="9">
                  <c:v>148383.94219999999</c:v>
                </c:pt>
                <c:pt idx="10">
                  <c:v>160216.85260000001</c:v>
                </c:pt>
              </c:numCache>
            </c:numRef>
          </c:val>
        </c:ser>
        <c:marker val="1"/>
        <c:axId val="130331392"/>
        <c:axId val="130332928"/>
      </c:lineChart>
      <c:catAx>
        <c:axId val="1303313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332928"/>
        <c:crossesAt val="10000"/>
        <c:auto val="1"/>
        <c:lblAlgn val="ctr"/>
        <c:lblOffset val="100"/>
        <c:tickLblSkip val="1"/>
        <c:tickMarkSkip val="1"/>
      </c:catAx>
      <c:valAx>
        <c:axId val="130332928"/>
        <c:scaling>
          <c:orientation val="minMax"/>
          <c:min val="1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3313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tomate (miles de hectáreas)</a:t>
            </a:r>
          </a:p>
        </c:rich>
      </c:tx>
      <c:layout>
        <c:manualLayout>
          <c:xMode val="edge"/>
          <c:yMode val="edge"/>
          <c:x val="0.18307920247833209"/>
          <c:y val="8.726415094339622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056919004177009E-2"/>
          <c:y val="0.19811343569593501"/>
          <c:w val="0.89597841538066669"/>
          <c:h val="0.7146234644746224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'13.6.27.1'!$A$10:$A$20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'13.6.27.1'!$B$10:$B$20</c:f>
              <c:numCache>
                <c:formatCode>#,##0.0__;\–#,##0.0__;0.0__;@__</c:formatCode>
                <c:ptCount val="11"/>
                <c:pt idx="0">
                  <c:v>62.972999999999999</c:v>
                </c:pt>
                <c:pt idx="1">
                  <c:v>69.902000000000001</c:v>
                </c:pt>
                <c:pt idx="2">
                  <c:v>72.284999999999997</c:v>
                </c:pt>
                <c:pt idx="3">
                  <c:v>56.69</c:v>
                </c:pt>
                <c:pt idx="4">
                  <c:v>53.296999999999997</c:v>
                </c:pt>
                <c:pt idx="5">
                  <c:v>54.868000000000002</c:v>
                </c:pt>
                <c:pt idx="6">
                  <c:v>63.838000000000001</c:v>
                </c:pt>
                <c:pt idx="7">
                  <c:v>59.267000000000003</c:v>
                </c:pt>
                <c:pt idx="8">
                  <c:v>51.204000000000001</c:v>
                </c:pt>
                <c:pt idx="9">
                  <c:v>48.616999999999997</c:v>
                </c:pt>
                <c:pt idx="10">
                  <c:v>46.622999999999998</c:v>
                </c:pt>
              </c:numCache>
            </c:numRef>
          </c:val>
        </c:ser>
        <c:marker val="1"/>
        <c:axId val="187954688"/>
        <c:axId val="187956224"/>
      </c:lineChart>
      <c:catAx>
        <c:axId val="1879546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956224"/>
        <c:crosses val="autoZero"/>
        <c:auto val="1"/>
        <c:lblAlgn val="ctr"/>
        <c:lblOffset val="100"/>
        <c:tickLblSkip val="1"/>
        <c:tickMarkSkip val="1"/>
      </c:catAx>
      <c:valAx>
        <c:axId val="187956224"/>
        <c:scaling>
          <c:orientation val="minMax"/>
          <c:max val="75"/>
          <c:min val="4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9546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tomate (miles toneladas)</a:t>
            </a:r>
          </a:p>
        </c:rich>
      </c:tx>
      <c:layout>
        <c:manualLayout>
          <c:xMode val="edge"/>
          <c:yMode val="edge"/>
          <c:x val="0.18784544887690377"/>
          <c:y val="7.092223401152922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922715277211077E-2"/>
          <c:y val="0.21985866360691769"/>
          <c:w val="0.87845363112215069"/>
          <c:h val="0.6950370655960623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'13.6.27.1'!$A$10:$A$20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'13.6.27.1'!$D$10:$D$20</c:f>
              <c:numCache>
                <c:formatCode>#,##0.0__;\–#,##0.0__;0.0__;@__</c:formatCode>
                <c:ptCount val="11"/>
                <c:pt idx="0">
                  <c:v>3947.3270000000002</c:v>
                </c:pt>
                <c:pt idx="1">
                  <c:v>4383.2020000000002</c:v>
                </c:pt>
                <c:pt idx="2">
                  <c:v>4810.3010000000004</c:v>
                </c:pt>
                <c:pt idx="3">
                  <c:v>3800.5520000000001</c:v>
                </c:pt>
                <c:pt idx="4">
                  <c:v>4081.4769999999999</c:v>
                </c:pt>
                <c:pt idx="5">
                  <c:v>4049.7530000000002</c:v>
                </c:pt>
                <c:pt idx="6">
                  <c:v>4798.0529999999999</c:v>
                </c:pt>
                <c:pt idx="7">
                  <c:v>4312.7089999999998</c:v>
                </c:pt>
                <c:pt idx="8">
                  <c:v>3864.12</c:v>
                </c:pt>
                <c:pt idx="9">
                  <c:v>4046.413</c:v>
                </c:pt>
                <c:pt idx="10">
                  <c:v>3772.846</c:v>
                </c:pt>
              </c:numCache>
            </c:numRef>
          </c:val>
        </c:ser>
        <c:marker val="1"/>
        <c:axId val="187975936"/>
        <c:axId val="187977728"/>
      </c:lineChart>
      <c:catAx>
        <c:axId val="1879759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977728"/>
        <c:crosses val="autoZero"/>
        <c:auto val="1"/>
        <c:lblAlgn val="ctr"/>
        <c:lblOffset val="100"/>
        <c:tickLblSkip val="1"/>
        <c:tickMarkSkip val="1"/>
      </c:catAx>
      <c:valAx>
        <c:axId val="187977728"/>
        <c:scaling>
          <c:orientation val="minMax"/>
          <c:max val="4900"/>
          <c:min val="3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97593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tomate (miles de euros)</a:t>
            </a:r>
          </a:p>
        </c:rich>
      </c:tx>
      <c:layout>
        <c:manualLayout>
          <c:xMode val="edge"/>
          <c:yMode val="edge"/>
          <c:x val="0.22206896551724237"/>
          <c:y val="3.886010362694301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172413793103531"/>
          <c:y val="0.15544041450777418"/>
          <c:w val="0.85517241379310782"/>
          <c:h val="0.748704663212439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'13.6.27.1'!$A$10:$A$20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'13.6.27.1'!$F$10:$F$20</c:f>
              <c:numCache>
                <c:formatCode>#,##0__;\–#,##0__;0__;@__</c:formatCode>
                <c:ptCount val="11"/>
                <c:pt idx="0">
                  <c:v>1937742.8243000002</c:v>
                </c:pt>
                <c:pt idx="1">
                  <c:v>1806317.5442000001</c:v>
                </c:pt>
                <c:pt idx="2">
                  <c:v>2510496.0918999999</c:v>
                </c:pt>
                <c:pt idx="3">
                  <c:v>1415325.5648000001</c:v>
                </c:pt>
                <c:pt idx="4">
                  <c:v>1622795.2552</c:v>
                </c:pt>
                <c:pt idx="5">
                  <c:v>1508532.9925000002</c:v>
                </c:pt>
                <c:pt idx="6">
                  <c:v>1556488.3932</c:v>
                </c:pt>
                <c:pt idx="7">
                  <c:v>1629341.4601999999</c:v>
                </c:pt>
                <c:pt idx="8">
                  <c:v>1069974.828</c:v>
                </c:pt>
                <c:pt idx="9">
                  <c:v>1215542.4652</c:v>
                </c:pt>
                <c:pt idx="10">
                  <c:v>1130344.6616</c:v>
                </c:pt>
              </c:numCache>
            </c:numRef>
          </c:val>
        </c:ser>
        <c:marker val="1"/>
        <c:axId val="187993088"/>
        <c:axId val="188011264"/>
      </c:lineChart>
      <c:catAx>
        <c:axId val="1879930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011264"/>
        <c:crosses val="autoZero"/>
        <c:auto val="1"/>
        <c:lblAlgn val="ctr"/>
        <c:lblOffset val="100"/>
        <c:tickLblSkip val="1"/>
        <c:tickMarkSkip val="1"/>
      </c:catAx>
      <c:valAx>
        <c:axId val="188011264"/>
        <c:scaling>
          <c:orientation val="minMax"/>
          <c:max val="30000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9930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81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tomate según época de recolección 
(miles de hectáreas)</a:t>
            </a:r>
          </a:p>
        </c:rich>
      </c:tx>
      <c:layout>
        <c:manualLayout>
          <c:xMode val="edge"/>
          <c:yMode val="edge"/>
          <c:x val="0.18126546225517529"/>
          <c:y val="2.540415704388000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6910055160402368E-2"/>
          <c:y val="0.24018502835530225"/>
          <c:w val="0.88321272811730478"/>
          <c:h val="0.6766751279625387"/>
        </c:manualLayout>
      </c:layout>
      <c:lineChart>
        <c:grouping val="standard"/>
        <c:ser>
          <c:idx val="1"/>
          <c:order val="0"/>
          <c:tx>
            <c:v>Del 1-I al 31-V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'13.6.27.2'!$A$8:$A$18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'13.6.27.2'!$B$8:$B$18</c:f>
              <c:numCache>
                <c:formatCode>#,##0.0__;\–#,##0.0__;0.0__;@__</c:formatCode>
                <c:ptCount val="11"/>
                <c:pt idx="0">
                  <c:v>11.978</c:v>
                </c:pt>
                <c:pt idx="1">
                  <c:v>11.867000000000001</c:v>
                </c:pt>
                <c:pt idx="2">
                  <c:v>11.148999999999999</c:v>
                </c:pt>
                <c:pt idx="3">
                  <c:v>11.311999999999999</c:v>
                </c:pt>
                <c:pt idx="4">
                  <c:v>11.625999999999999</c:v>
                </c:pt>
                <c:pt idx="5">
                  <c:v>12.07</c:v>
                </c:pt>
                <c:pt idx="6">
                  <c:v>11.670999999999999</c:v>
                </c:pt>
                <c:pt idx="7">
                  <c:v>10.742000000000001</c:v>
                </c:pt>
                <c:pt idx="8">
                  <c:v>6.4909999999999997</c:v>
                </c:pt>
                <c:pt idx="9">
                  <c:v>7.0860000000000003</c:v>
                </c:pt>
                <c:pt idx="10">
                  <c:v>11.18</c:v>
                </c:pt>
              </c:numCache>
            </c:numRef>
          </c:val>
        </c:ser>
        <c:ser>
          <c:idx val="2"/>
          <c:order val="1"/>
          <c:tx>
            <c:v>Del 1-VI al 30-IX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'13.6.27.2'!$A$8:$A$18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'13.6.27.2'!$D$8:$D$18</c:f>
              <c:numCache>
                <c:formatCode>#,##0.0__;\–#,##0.0__;0.0__;@__</c:formatCode>
                <c:ptCount val="11"/>
                <c:pt idx="0">
                  <c:v>42.975000000000001</c:v>
                </c:pt>
                <c:pt idx="1">
                  <c:v>49.018000000000001</c:v>
                </c:pt>
                <c:pt idx="2">
                  <c:v>52.048999999999999</c:v>
                </c:pt>
                <c:pt idx="3">
                  <c:v>35.942</c:v>
                </c:pt>
                <c:pt idx="4">
                  <c:v>33.450000000000003</c:v>
                </c:pt>
                <c:pt idx="5">
                  <c:v>34.991</c:v>
                </c:pt>
                <c:pt idx="6">
                  <c:v>45.383000000000003</c:v>
                </c:pt>
                <c:pt idx="7">
                  <c:v>42.348999999999997</c:v>
                </c:pt>
                <c:pt idx="8">
                  <c:v>35.619999999999997</c:v>
                </c:pt>
                <c:pt idx="9">
                  <c:v>29.888999999999999</c:v>
                </c:pt>
                <c:pt idx="10">
                  <c:v>28.439</c:v>
                </c:pt>
              </c:numCache>
            </c:numRef>
          </c:val>
        </c:ser>
        <c:ser>
          <c:idx val="3"/>
          <c:order val="2"/>
          <c:tx>
            <c:v>Del 1-X al 31-XII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'13.6.27.2'!$A$8:$A$18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'13.6.27.2'!$F$8:$F$18</c:f>
              <c:numCache>
                <c:formatCode>#,##0.0__;\–#,##0.0__;0.0__;@__</c:formatCode>
                <c:ptCount val="11"/>
                <c:pt idx="0">
                  <c:v>8.02</c:v>
                </c:pt>
                <c:pt idx="1">
                  <c:v>9.0169999999999995</c:v>
                </c:pt>
                <c:pt idx="2">
                  <c:v>9.0869999999999997</c:v>
                </c:pt>
                <c:pt idx="3">
                  <c:v>9.4359999999999999</c:v>
                </c:pt>
                <c:pt idx="4">
                  <c:v>8.2210000000000001</c:v>
                </c:pt>
                <c:pt idx="5">
                  <c:v>7.8070000000000004</c:v>
                </c:pt>
                <c:pt idx="6">
                  <c:v>6.7839999999999998</c:v>
                </c:pt>
                <c:pt idx="7">
                  <c:v>6.1760000000000002</c:v>
                </c:pt>
                <c:pt idx="8">
                  <c:v>9.093</c:v>
                </c:pt>
                <c:pt idx="9">
                  <c:v>11.641</c:v>
                </c:pt>
                <c:pt idx="10">
                  <c:v>7.0049999999999999</c:v>
                </c:pt>
              </c:numCache>
            </c:numRef>
          </c:val>
        </c:ser>
        <c:marker val="1"/>
        <c:axId val="188135296"/>
        <c:axId val="188136832"/>
      </c:lineChart>
      <c:catAx>
        <c:axId val="1881352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136832"/>
        <c:crosses val="autoZero"/>
        <c:auto val="1"/>
        <c:lblAlgn val="ctr"/>
        <c:lblOffset val="100"/>
        <c:tickLblSkip val="1"/>
        <c:tickMarkSkip val="1"/>
      </c:catAx>
      <c:valAx>
        <c:axId val="188136832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1352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7737264593750893"/>
          <c:y val="0.14780624708285686"/>
          <c:w val="0.48418555344815478"/>
          <c:h val="5.773672055427300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tomate según época de recolección 
(miles de toneladas)</a:t>
            </a:r>
          </a:p>
        </c:rich>
      </c:tx>
      <c:layout>
        <c:manualLayout>
          <c:xMode val="edge"/>
          <c:yMode val="edge"/>
          <c:x val="0.17796622879767282"/>
          <c:y val="4.337899543378995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0799085151925946E-2"/>
          <c:y val="0.28538876415517478"/>
          <c:w val="0.8644072906463347"/>
          <c:h val="0.63242150136785968"/>
        </c:manualLayout>
      </c:layout>
      <c:lineChart>
        <c:grouping val="standard"/>
        <c:ser>
          <c:idx val="1"/>
          <c:order val="0"/>
          <c:tx>
            <c:v>Del 1-I al 31-V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'13.6.27.2'!$A$8:$A$18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'13.6.27.2'!$C$8:$C$18</c:f>
              <c:numCache>
                <c:formatCode>#,##0.0__;\–#,##0.0__;0.0__;@__</c:formatCode>
                <c:ptCount val="11"/>
                <c:pt idx="0">
                  <c:v>1056.25</c:v>
                </c:pt>
                <c:pt idx="1">
                  <c:v>1091.558</c:v>
                </c:pt>
                <c:pt idx="2">
                  <c:v>893.19100000000003</c:v>
                </c:pt>
                <c:pt idx="3">
                  <c:v>947.77499999999998</c:v>
                </c:pt>
                <c:pt idx="4">
                  <c:v>1039.1369999999999</c:v>
                </c:pt>
                <c:pt idx="5">
                  <c:v>1201.903</c:v>
                </c:pt>
                <c:pt idx="6">
                  <c:v>1048.6510000000001</c:v>
                </c:pt>
                <c:pt idx="7">
                  <c:v>946.17399999999998</c:v>
                </c:pt>
                <c:pt idx="8">
                  <c:v>603.26599999999996</c:v>
                </c:pt>
                <c:pt idx="9">
                  <c:v>652.74400000000003</c:v>
                </c:pt>
                <c:pt idx="10">
                  <c:v>1015.956</c:v>
                </c:pt>
              </c:numCache>
            </c:numRef>
          </c:val>
        </c:ser>
        <c:ser>
          <c:idx val="2"/>
          <c:order val="1"/>
          <c:tx>
            <c:v>Del 1.VI al 30-IX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'13.6.27.2'!$A$8:$A$18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'13.6.27.2'!$E$8:$E$18</c:f>
              <c:numCache>
                <c:formatCode>#,##0.0__;\–#,##0.0__;0.0__;@__</c:formatCode>
                <c:ptCount val="11"/>
                <c:pt idx="0">
                  <c:v>2244.4360000000001</c:v>
                </c:pt>
                <c:pt idx="1">
                  <c:v>2595.623</c:v>
                </c:pt>
                <c:pt idx="2">
                  <c:v>3239.1089999999999</c:v>
                </c:pt>
                <c:pt idx="3">
                  <c:v>2147.386</c:v>
                </c:pt>
                <c:pt idx="4">
                  <c:v>2134.8249999999998</c:v>
                </c:pt>
                <c:pt idx="5">
                  <c:v>2157.0630000000001</c:v>
                </c:pt>
                <c:pt idx="6">
                  <c:v>3182.5450000000001</c:v>
                </c:pt>
                <c:pt idx="7">
                  <c:v>2862.288</c:v>
                </c:pt>
                <c:pt idx="8">
                  <c:v>2389.1770000000001</c:v>
                </c:pt>
                <c:pt idx="9">
                  <c:v>2292.6019999999999</c:v>
                </c:pt>
                <c:pt idx="10">
                  <c:v>2108.9899999999998</c:v>
                </c:pt>
              </c:numCache>
            </c:numRef>
          </c:val>
        </c:ser>
        <c:ser>
          <c:idx val="3"/>
          <c:order val="2"/>
          <c:tx>
            <c:v>Del 1-X al 31-XII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'13.6.27.2'!$A$8:$A$18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'13.6.27.2'!$G$8:$G$18</c:f>
              <c:numCache>
                <c:formatCode>#,##0.0__;\–#,##0.0__;0.0__;@__</c:formatCode>
                <c:ptCount val="11"/>
                <c:pt idx="0">
                  <c:v>646.64099999999996</c:v>
                </c:pt>
                <c:pt idx="1">
                  <c:v>696.02099999999996</c:v>
                </c:pt>
                <c:pt idx="2">
                  <c:v>678.00099999999998</c:v>
                </c:pt>
                <c:pt idx="3">
                  <c:v>705.39099999999996</c:v>
                </c:pt>
                <c:pt idx="4">
                  <c:v>907.51499999999999</c:v>
                </c:pt>
                <c:pt idx="5">
                  <c:v>690.78700000000003</c:v>
                </c:pt>
                <c:pt idx="6">
                  <c:v>566.85699999999997</c:v>
                </c:pt>
                <c:pt idx="7">
                  <c:v>504.24700000000001</c:v>
                </c:pt>
                <c:pt idx="8">
                  <c:v>871.67899999999997</c:v>
                </c:pt>
                <c:pt idx="9">
                  <c:v>1101.067</c:v>
                </c:pt>
                <c:pt idx="10">
                  <c:v>647.9</c:v>
                </c:pt>
              </c:numCache>
            </c:numRef>
          </c:val>
        </c:ser>
        <c:marker val="1"/>
        <c:axId val="188691200"/>
        <c:axId val="188692736"/>
      </c:lineChart>
      <c:catAx>
        <c:axId val="1886912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692736"/>
        <c:crosses val="autoZero"/>
        <c:auto val="1"/>
        <c:lblAlgn val="ctr"/>
        <c:lblOffset val="100"/>
        <c:tickLblSkip val="1"/>
        <c:tickMarkSkip val="1"/>
      </c:catAx>
      <c:valAx>
        <c:axId val="18869273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6912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881357203230952"/>
          <c:y val="0.18493198624144733"/>
          <c:w val="0.48062979415708817"/>
          <c:h val="5.707786526684163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pimiento (miles de hectáreas)</a:t>
            </a:r>
          </a:p>
        </c:rich>
      </c:tx>
      <c:layout>
        <c:manualLayout>
          <c:xMode val="edge"/>
          <c:yMode val="edge"/>
          <c:x val="0.17881720080725946"/>
          <c:y val="9.405940594059497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8775837114101429E-2"/>
          <c:y val="0.23514851485148541"/>
          <c:w val="0.89546139922559997"/>
          <c:h val="0.67574257425742945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'13.6.28.1'!$A$10:$A$20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'13.6.28.1'!$B$10:$B$20</c:f>
              <c:numCache>
                <c:formatCode>#,##0.0_);\(#,##0.0\)</c:formatCode>
                <c:ptCount val="11"/>
                <c:pt idx="0">
                  <c:v>22.388000000000002</c:v>
                </c:pt>
                <c:pt idx="1">
                  <c:v>22.748999999999999</c:v>
                </c:pt>
                <c:pt idx="2">
                  <c:v>23.672000000000001</c:v>
                </c:pt>
                <c:pt idx="3">
                  <c:v>23.699000000000002</c:v>
                </c:pt>
                <c:pt idx="4">
                  <c:v>21.797999999999998</c:v>
                </c:pt>
                <c:pt idx="5">
                  <c:v>18.681000000000001</c:v>
                </c:pt>
                <c:pt idx="6">
                  <c:v>18.931000000000001</c:v>
                </c:pt>
                <c:pt idx="7">
                  <c:v>17.975000000000001</c:v>
                </c:pt>
                <c:pt idx="8">
                  <c:v>17.594999999999999</c:v>
                </c:pt>
                <c:pt idx="9">
                  <c:v>17.440000000000001</c:v>
                </c:pt>
                <c:pt idx="10">
                  <c:v>18.108000000000001</c:v>
                </c:pt>
              </c:numCache>
            </c:numRef>
          </c:val>
        </c:ser>
        <c:marker val="1"/>
        <c:axId val="188905728"/>
        <c:axId val="188915712"/>
      </c:lineChart>
      <c:catAx>
        <c:axId val="1889057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915712"/>
        <c:crosses val="autoZero"/>
        <c:auto val="1"/>
        <c:lblAlgn val="ctr"/>
        <c:lblOffset val="100"/>
        <c:tickLblSkip val="1"/>
        <c:tickMarkSkip val="1"/>
      </c:catAx>
      <c:valAx>
        <c:axId val="188915712"/>
        <c:scaling>
          <c:orientation val="minMax"/>
          <c:max val="26"/>
          <c:min val="16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905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pimiento (miles toneladas)</a:t>
            </a:r>
          </a:p>
        </c:rich>
      </c:tx>
      <c:layout>
        <c:manualLayout>
          <c:xMode val="edge"/>
          <c:yMode val="edge"/>
          <c:x val="0.1824419889900607"/>
          <c:y val="7.621247113164024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1906844654016565E-2"/>
          <c:y val="0.21939978551686451"/>
          <c:w val="0.87654438408830604"/>
          <c:h val="0.6974603708009735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'13.6.28.1'!$A$10:$A$20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'13.6.28.1'!$D$10:$D$20</c:f>
              <c:numCache>
                <c:formatCode>#,##0.0_);\(#,##0.0\)</c:formatCode>
                <c:ptCount val="11"/>
                <c:pt idx="0">
                  <c:v>1056.182</c:v>
                </c:pt>
                <c:pt idx="1">
                  <c:v>1075.509</c:v>
                </c:pt>
                <c:pt idx="2">
                  <c:v>1060.3620000000001</c:v>
                </c:pt>
                <c:pt idx="3">
                  <c:v>1147.7739999999999</c:v>
                </c:pt>
                <c:pt idx="4">
                  <c:v>1057.5329999999999</c:v>
                </c:pt>
                <c:pt idx="5">
                  <c:v>918.14</c:v>
                </c:pt>
                <c:pt idx="6">
                  <c:v>929.31700000000001</c:v>
                </c:pt>
                <c:pt idx="7">
                  <c:v>873.01099999999997</c:v>
                </c:pt>
                <c:pt idx="8">
                  <c:v>918.54899999999998</c:v>
                </c:pt>
                <c:pt idx="9">
                  <c:v>970.29600000000005</c:v>
                </c:pt>
                <c:pt idx="10">
                  <c:v>1016.811</c:v>
                </c:pt>
              </c:numCache>
            </c:numRef>
          </c:val>
        </c:ser>
        <c:marker val="1"/>
        <c:axId val="188922880"/>
        <c:axId val="188941056"/>
      </c:lineChart>
      <c:catAx>
        <c:axId val="1889228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941056"/>
        <c:crosses val="autoZero"/>
        <c:auto val="1"/>
        <c:lblAlgn val="ctr"/>
        <c:lblOffset val="100"/>
        <c:tickLblSkip val="1"/>
        <c:tickMarkSkip val="1"/>
      </c:catAx>
      <c:valAx>
        <c:axId val="188941056"/>
        <c:scaling>
          <c:orientation val="minMax"/>
          <c:max val="1200"/>
          <c:min val="8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9228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pimiento (miles de euros)</a:t>
            </a:r>
          </a:p>
        </c:rich>
      </c:tx>
      <c:layout>
        <c:manualLayout>
          <c:xMode val="edge"/>
          <c:yMode val="edge"/>
          <c:x val="0.23770520488217831"/>
          <c:y val="3.291139240506370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065588533113117"/>
          <c:y val="0.17468354430379737"/>
          <c:w val="0.85382627570317682"/>
          <c:h val="0.73670886075949793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'13.6.28.1'!$A$10:$A$20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'13.6.28.1'!$F$10:$F$20</c:f>
              <c:numCache>
                <c:formatCode>#,##0\ _€;\-#,##0\ _€</c:formatCode>
                <c:ptCount val="11"/>
                <c:pt idx="0">
                  <c:v>826251.17859999998</c:v>
                </c:pt>
                <c:pt idx="1">
                  <c:v>928809.57240000006</c:v>
                </c:pt>
                <c:pt idx="2">
                  <c:v>719561.65320000006</c:v>
                </c:pt>
                <c:pt idx="3">
                  <c:v>793226.61139999994</c:v>
                </c:pt>
                <c:pt idx="4">
                  <c:v>901441.12919999985</c:v>
                </c:pt>
                <c:pt idx="5">
                  <c:v>778215.46400000004</c:v>
                </c:pt>
                <c:pt idx="6">
                  <c:v>650428.96829999995</c:v>
                </c:pt>
                <c:pt idx="7">
                  <c:v>731583.21799999988</c:v>
                </c:pt>
                <c:pt idx="8">
                  <c:v>607528.30859999999</c:v>
                </c:pt>
                <c:pt idx="9">
                  <c:v>593530.06320000009</c:v>
                </c:pt>
                <c:pt idx="10">
                  <c:v>703328.16870000004</c:v>
                </c:pt>
              </c:numCache>
            </c:numRef>
          </c:val>
        </c:ser>
        <c:marker val="1"/>
        <c:axId val="188981248"/>
        <c:axId val="188982784"/>
      </c:lineChart>
      <c:catAx>
        <c:axId val="1889812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982784"/>
        <c:crosses val="autoZero"/>
        <c:auto val="1"/>
        <c:lblAlgn val="ctr"/>
        <c:lblOffset val="100"/>
        <c:tickLblSkip val="1"/>
        <c:tickMarkSkip val="1"/>
      </c:catAx>
      <c:valAx>
        <c:axId val="188982784"/>
        <c:scaling>
          <c:orientation val="minMax"/>
          <c:max val="1000000"/>
          <c:min val="4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981248"/>
        <c:crosses val="autoZero"/>
        <c:crossBetween val="between"/>
        <c:majorUnit val="1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fresa y fresón (miles de hectáreas)</a:t>
            </a:r>
          </a:p>
        </c:rich>
      </c:tx>
      <c:layout>
        <c:manualLayout>
          <c:xMode val="edge"/>
          <c:yMode val="edge"/>
          <c:x val="0.18490000768393941"/>
          <c:y val="8.313539192399128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8582493636916106E-2"/>
          <c:y val="0.25890766370489054"/>
          <c:w val="0.895224094177411"/>
          <c:h val="0.6555827080967795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'13.6.30.1'!$A$10:$A$20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'13.6.30.1'!$B$10:$B$20</c:f>
              <c:numCache>
                <c:formatCode>#,##0.0_);\(#,##0.0\)</c:formatCode>
                <c:ptCount val="11"/>
                <c:pt idx="0">
                  <c:v>9.1449999999999996</c:v>
                </c:pt>
                <c:pt idx="1">
                  <c:v>7.7130000000000001</c:v>
                </c:pt>
                <c:pt idx="2">
                  <c:v>8.7479999999999993</c:v>
                </c:pt>
                <c:pt idx="3">
                  <c:v>8.2959999999999994</c:v>
                </c:pt>
                <c:pt idx="4">
                  <c:v>8.0779999999999994</c:v>
                </c:pt>
                <c:pt idx="5">
                  <c:v>8.1340000000000003</c:v>
                </c:pt>
                <c:pt idx="6">
                  <c:v>7.0110000000000001</c:v>
                </c:pt>
                <c:pt idx="7">
                  <c:v>7.5640000000000001</c:v>
                </c:pt>
                <c:pt idx="8">
                  <c:v>6.8959999999999999</c:v>
                </c:pt>
                <c:pt idx="9">
                  <c:v>7.6449999999999996</c:v>
                </c:pt>
                <c:pt idx="10">
                  <c:v>7.9720000000000004</c:v>
                </c:pt>
              </c:numCache>
            </c:numRef>
          </c:val>
        </c:ser>
        <c:marker val="1"/>
        <c:axId val="189166720"/>
        <c:axId val="189168256"/>
      </c:lineChart>
      <c:catAx>
        <c:axId val="1891667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168256"/>
        <c:crosses val="autoZero"/>
        <c:auto val="1"/>
        <c:lblAlgn val="ctr"/>
        <c:lblOffset val="100"/>
        <c:tickLblSkip val="1"/>
        <c:tickMarkSkip val="1"/>
      </c:catAx>
      <c:valAx>
        <c:axId val="189168256"/>
        <c:scaling>
          <c:orientation val="minMax"/>
          <c:max val="12"/>
          <c:min val="6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1667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fresa y fresón (miles toneladas)</a:t>
            </a:r>
          </a:p>
        </c:rich>
      </c:tx>
      <c:layout>
        <c:manualLayout>
          <c:xMode val="edge"/>
          <c:yMode val="edge"/>
          <c:x val="0.19379877515310584"/>
          <c:y val="8.196721311475405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271446934724646E-2"/>
          <c:y val="0.26697922801159524"/>
          <c:w val="0.88682304812113633"/>
          <c:h val="0.64871268560712181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'13.6.30.1'!$A$10:$A$20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'13.6.30.1'!$D$10:$D$20</c:f>
              <c:numCache>
                <c:formatCode>#,##0.0_);\(#,##0.0\)</c:formatCode>
                <c:ptCount val="11"/>
                <c:pt idx="0">
                  <c:v>264.23700000000002</c:v>
                </c:pt>
                <c:pt idx="1">
                  <c:v>334.892</c:v>
                </c:pt>
                <c:pt idx="2">
                  <c:v>320.85300000000001</c:v>
                </c:pt>
                <c:pt idx="3">
                  <c:v>330.48500000000001</c:v>
                </c:pt>
                <c:pt idx="4">
                  <c:v>269.13900000000001</c:v>
                </c:pt>
                <c:pt idx="5">
                  <c:v>281.24</c:v>
                </c:pt>
                <c:pt idx="6">
                  <c:v>266.77199999999999</c:v>
                </c:pt>
                <c:pt idx="7">
                  <c:v>275.35500000000002</c:v>
                </c:pt>
                <c:pt idx="8">
                  <c:v>262.89600000000002</c:v>
                </c:pt>
                <c:pt idx="9">
                  <c:v>290.84300000000002</c:v>
                </c:pt>
                <c:pt idx="10">
                  <c:v>312.46600000000001</c:v>
                </c:pt>
              </c:numCache>
            </c:numRef>
          </c:val>
        </c:ser>
        <c:marker val="1"/>
        <c:axId val="189601664"/>
        <c:axId val="189603200"/>
      </c:lineChart>
      <c:catAx>
        <c:axId val="1896016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603200"/>
        <c:crosses val="autoZero"/>
        <c:auto val="1"/>
        <c:lblAlgn val="ctr"/>
        <c:lblOffset val="100"/>
        <c:tickLblSkip val="1"/>
        <c:tickMarkSkip val="1"/>
      </c:catAx>
      <c:valAx>
        <c:axId val="189603200"/>
        <c:scaling>
          <c:orientation val="minMax"/>
          <c:max val="400"/>
          <c:min val="1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6016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centeno (miles de hectáreas)</a:t>
            </a:r>
          </a:p>
        </c:rich>
      </c:tx>
      <c:layout>
        <c:manualLayout>
          <c:xMode val="edge"/>
          <c:yMode val="edge"/>
          <c:x val="0.21328249323165321"/>
          <c:y val="2.631578947368421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68846245467959E-2"/>
          <c:y val="0.13397144836302941"/>
          <c:w val="0.88888999751805664"/>
          <c:h val="0.77990521725621265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'13.1.5.1'!$A$9:$A$19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'13.1.5.1'!$B$9:$B$19</c:f>
              <c:numCache>
                <c:formatCode>#,##0.0_);\(#,##0.0\)</c:formatCode>
                <c:ptCount val="11"/>
                <c:pt idx="0">
                  <c:v>108.072</c:v>
                </c:pt>
                <c:pt idx="1">
                  <c:v>90.668999999999997</c:v>
                </c:pt>
                <c:pt idx="2">
                  <c:v>88.745999999999995</c:v>
                </c:pt>
                <c:pt idx="3">
                  <c:v>106.07299999999999</c:v>
                </c:pt>
                <c:pt idx="4">
                  <c:v>111.744</c:v>
                </c:pt>
                <c:pt idx="5">
                  <c:v>111.51300000000001</c:v>
                </c:pt>
                <c:pt idx="6">
                  <c:v>132.161</c:v>
                </c:pt>
                <c:pt idx="7">
                  <c:v>135.488</c:v>
                </c:pt>
                <c:pt idx="8">
                  <c:v>149.321</c:v>
                </c:pt>
                <c:pt idx="9">
                  <c:v>161.702</c:v>
                </c:pt>
                <c:pt idx="10">
                  <c:v>155.73400000000001</c:v>
                </c:pt>
              </c:numCache>
            </c:numRef>
          </c:val>
        </c:ser>
        <c:marker val="1"/>
        <c:axId val="130467712"/>
        <c:axId val="130469248"/>
      </c:lineChart>
      <c:catAx>
        <c:axId val="1304677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469248"/>
        <c:crosses val="autoZero"/>
        <c:auto val="1"/>
        <c:lblAlgn val="ctr"/>
        <c:lblOffset val="100"/>
        <c:tickLblSkip val="1"/>
        <c:tickMarkSkip val="1"/>
      </c:catAx>
      <c:valAx>
        <c:axId val="130469248"/>
        <c:scaling>
          <c:orientation val="minMax"/>
          <c:min val="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4677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fresa y fresón (miles de euros)</a:t>
            </a:r>
          </a:p>
        </c:rich>
      </c:tx>
      <c:layout>
        <c:manualLayout>
          <c:xMode val="edge"/>
          <c:yMode val="edge"/>
          <c:x val="0.1761978361669258"/>
          <c:y val="3.529411764705885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664605873261289"/>
          <c:y val="0.14352941176470591"/>
          <c:w val="0.8578052550231916"/>
          <c:h val="0.76941176470588235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'13.6.30.1'!$A$10:$A$20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'13.6.30.1'!$F$10:$F$20</c:f>
              <c:numCache>
                <c:formatCode>#,##0\ _€;\-#,##0\ _€</c:formatCode>
                <c:ptCount val="11"/>
                <c:pt idx="0">
                  <c:v>230229.69810000004</c:v>
                </c:pt>
                <c:pt idx="1">
                  <c:v>320257.21960000001</c:v>
                </c:pt>
                <c:pt idx="2">
                  <c:v>371836.5417</c:v>
                </c:pt>
                <c:pt idx="3">
                  <c:v>313299.78000000003</c:v>
                </c:pt>
                <c:pt idx="4">
                  <c:v>294464.97989999998</c:v>
                </c:pt>
                <c:pt idx="5">
                  <c:v>439353.12800000003</c:v>
                </c:pt>
                <c:pt idx="6">
                  <c:v>337386.54839999997</c:v>
                </c:pt>
                <c:pt idx="7">
                  <c:v>368287.31250000006</c:v>
                </c:pt>
                <c:pt idx="8">
                  <c:v>344604.07680000004</c:v>
                </c:pt>
                <c:pt idx="9">
                  <c:v>324144.52350000001</c:v>
                </c:pt>
                <c:pt idx="10">
                  <c:v>304404.37719999999</c:v>
                </c:pt>
              </c:numCache>
            </c:numRef>
          </c:val>
        </c:ser>
        <c:marker val="1"/>
        <c:axId val="189647488"/>
        <c:axId val="189657472"/>
      </c:lineChart>
      <c:catAx>
        <c:axId val="1896474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657472"/>
        <c:crosses val="autoZero"/>
        <c:auto val="1"/>
        <c:lblAlgn val="ctr"/>
        <c:lblOffset val="100"/>
        <c:tickLblSkip val="1"/>
        <c:tickMarkSkip val="1"/>
      </c:catAx>
      <c:valAx>
        <c:axId val="189657472"/>
        <c:scaling>
          <c:orientation val="minMax"/>
          <c:max val="450000"/>
          <c:min val="1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6474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alcachofa (miles de hectáreas)</a:t>
            </a:r>
          </a:p>
        </c:rich>
      </c:tx>
      <c:layout>
        <c:manualLayout>
          <c:xMode val="edge"/>
          <c:yMode val="edge"/>
          <c:x val="0.17980665279910549"/>
          <c:y val="7.656612529002319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2240747969544166E-2"/>
          <c:y val="0.22041763341067291"/>
          <c:w val="0.90041615395940244"/>
          <c:h val="0.6960556844547566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'13.6.31.1'!$A$10:$A$21</c:f>
              <c:numCache>
                <c:formatCode>General</c:formatCode>
                <c:ptCount val="1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</c:numCache>
            </c:numRef>
          </c:cat>
          <c:val>
            <c:numRef>
              <c:f>'13.6.31.1'!$B$10:$B$21</c:f>
              <c:numCache>
                <c:formatCode>#,##0.0_);\(#,##0.0\)</c:formatCode>
                <c:ptCount val="12"/>
                <c:pt idx="0">
                  <c:v>19.289000000000001</c:v>
                </c:pt>
                <c:pt idx="1">
                  <c:v>19.094000000000001</c:v>
                </c:pt>
                <c:pt idx="2">
                  <c:v>19.141999999999999</c:v>
                </c:pt>
                <c:pt idx="3">
                  <c:v>18.792000000000002</c:v>
                </c:pt>
                <c:pt idx="4">
                  <c:v>18.097000000000001</c:v>
                </c:pt>
                <c:pt idx="5">
                  <c:v>17.277000000000001</c:v>
                </c:pt>
                <c:pt idx="6">
                  <c:v>16.042000000000002</c:v>
                </c:pt>
                <c:pt idx="7">
                  <c:v>15.19</c:v>
                </c:pt>
                <c:pt idx="8">
                  <c:v>14.726000000000001</c:v>
                </c:pt>
                <c:pt idx="9">
                  <c:v>15.1</c:v>
                </c:pt>
                <c:pt idx="10">
                  <c:v>15.638</c:v>
                </c:pt>
                <c:pt idx="11">
                  <c:v>15.375999999999999</c:v>
                </c:pt>
              </c:numCache>
            </c:numRef>
          </c:val>
        </c:ser>
        <c:marker val="1"/>
        <c:axId val="189747200"/>
        <c:axId val="189748736"/>
      </c:lineChart>
      <c:catAx>
        <c:axId val="1897472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748736"/>
        <c:crosses val="autoZero"/>
        <c:auto val="1"/>
        <c:lblAlgn val="ctr"/>
        <c:lblOffset val="100"/>
        <c:tickLblSkip val="1"/>
        <c:tickMarkSkip val="1"/>
      </c:catAx>
      <c:valAx>
        <c:axId val="189748736"/>
        <c:scaling>
          <c:orientation val="minMax"/>
          <c:max val="20"/>
          <c:min val="14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7472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alcachofa (miles toneladas)</a:t>
            </a:r>
          </a:p>
        </c:rich>
      </c:tx>
      <c:layout>
        <c:manualLayout>
          <c:xMode val="edge"/>
          <c:yMode val="edge"/>
          <c:x val="0.17475742716626588"/>
          <c:y val="8.139534883721015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6282992021573792E-2"/>
          <c:y val="0.22790723554146722"/>
          <c:w val="0.89043056141545707"/>
          <c:h val="0.6883728746966690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'13.6.31.1'!$A$10:$A$21</c:f>
              <c:numCache>
                <c:formatCode>General</c:formatCode>
                <c:ptCount val="1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</c:numCache>
            </c:numRef>
          </c:cat>
          <c:val>
            <c:numRef>
              <c:f>'13.6.31.1'!$D$10:$D$21</c:f>
              <c:numCache>
                <c:formatCode>#,##0.0_);\(#,##0.0\)</c:formatCode>
                <c:ptCount val="12"/>
                <c:pt idx="0">
                  <c:v>289.41699999999997</c:v>
                </c:pt>
                <c:pt idx="1">
                  <c:v>306.48399999999998</c:v>
                </c:pt>
                <c:pt idx="2">
                  <c:v>300.21600000000001</c:v>
                </c:pt>
                <c:pt idx="3">
                  <c:v>200.13499999999999</c:v>
                </c:pt>
                <c:pt idx="4">
                  <c:v>228.21899999999999</c:v>
                </c:pt>
                <c:pt idx="5">
                  <c:v>226.28100000000001</c:v>
                </c:pt>
                <c:pt idx="6">
                  <c:v>203.30099999999999</c:v>
                </c:pt>
                <c:pt idx="7">
                  <c:v>194.09899999999999</c:v>
                </c:pt>
                <c:pt idx="8">
                  <c:v>166.66200000000001</c:v>
                </c:pt>
                <c:pt idx="9">
                  <c:v>182.1</c:v>
                </c:pt>
                <c:pt idx="10">
                  <c:v>195.34200000000001</c:v>
                </c:pt>
                <c:pt idx="11">
                  <c:v>199.94499999999999</c:v>
                </c:pt>
              </c:numCache>
            </c:numRef>
          </c:val>
        </c:ser>
        <c:marker val="1"/>
        <c:axId val="189776640"/>
        <c:axId val="189778176"/>
      </c:lineChart>
      <c:catAx>
        <c:axId val="1897766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778176"/>
        <c:crosses val="autoZero"/>
        <c:auto val="1"/>
        <c:lblAlgn val="ctr"/>
        <c:lblOffset val="100"/>
        <c:tickLblSkip val="1"/>
        <c:tickMarkSkip val="1"/>
      </c:catAx>
      <c:valAx>
        <c:axId val="189778176"/>
        <c:scaling>
          <c:orientation val="minMax"/>
          <c:max val="350"/>
          <c:min val="1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77664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alcachofa (miles de euros)</a:t>
            </a:r>
          </a:p>
        </c:rich>
      </c:tx>
      <c:layout>
        <c:manualLayout>
          <c:xMode val="edge"/>
          <c:yMode val="edge"/>
          <c:x val="0.21220541607056498"/>
          <c:y val="3.747072599531624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5700480899792564E-2"/>
          <c:y val="0.1405153831639992"/>
          <c:w val="0.87101307253724269"/>
          <c:h val="0.77283460740199128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'13.6.31.1'!$A$10:$A$21</c:f>
              <c:numCache>
                <c:formatCode>General</c:formatCode>
                <c:ptCount val="1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</c:numCache>
            </c:numRef>
          </c:cat>
          <c:val>
            <c:numRef>
              <c:f>'13.6.31.1'!$F$10:$F$21</c:f>
              <c:numCache>
                <c:formatCode>#,##0\ _€;\-#,##0\ _€</c:formatCode>
                <c:ptCount val="12"/>
                <c:pt idx="0">
                  <c:v>158166.39049999998</c:v>
                </c:pt>
                <c:pt idx="1">
                  <c:v>176167.00319999998</c:v>
                </c:pt>
                <c:pt idx="2">
                  <c:v>169411.88879999999</c:v>
                </c:pt>
                <c:pt idx="3">
                  <c:v>125044.34799999998</c:v>
                </c:pt>
                <c:pt idx="4">
                  <c:v>131796.4725</c:v>
                </c:pt>
                <c:pt idx="5">
                  <c:v>133505.79</c:v>
                </c:pt>
                <c:pt idx="6">
                  <c:v>95815.761299999998</c:v>
                </c:pt>
                <c:pt idx="7">
                  <c:v>99068.129599999986</c:v>
                </c:pt>
                <c:pt idx="8">
                  <c:v>142879.33260000002</c:v>
                </c:pt>
                <c:pt idx="9">
                  <c:v>120418</c:v>
                </c:pt>
                <c:pt idx="10">
                  <c:v>117146.59740000001</c:v>
                </c:pt>
                <c:pt idx="11">
                  <c:v>89795.299499999979</c:v>
                </c:pt>
              </c:numCache>
            </c:numRef>
          </c:val>
        </c:ser>
        <c:marker val="1"/>
        <c:axId val="189871616"/>
        <c:axId val="189873152"/>
      </c:lineChart>
      <c:catAx>
        <c:axId val="1898716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873152"/>
        <c:crosses val="autoZero"/>
        <c:auto val="1"/>
        <c:lblAlgn val="ctr"/>
        <c:lblOffset val="100"/>
        <c:tickLblSkip val="1"/>
        <c:tickMarkSkip val="1"/>
      </c:catAx>
      <c:valAx>
        <c:axId val="189873152"/>
        <c:scaling>
          <c:orientation val="minMax"/>
          <c:max val="180000"/>
          <c:min val="8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8716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coliflor (miles de hectáreas)</a:t>
            </a:r>
          </a:p>
        </c:rich>
      </c:tx>
      <c:layout>
        <c:manualLayout>
          <c:xMode val="edge"/>
          <c:yMode val="edge"/>
          <c:x val="0.26721922917530044"/>
          <c:y val="9.908798783329653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8429289910947474E-2"/>
          <c:y val="0.21666717045008024"/>
          <c:w val="0.89113597997665228"/>
          <c:h val="0.65476342718431191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'13.6.32.1 '!$A$10:$A$20</c:f>
              <c:strCach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 (*)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strCache>
            </c:strRef>
          </c:cat>
          <c:val>
            <c:numRef>
              <c:f>'13.6.32.1 '!$B$10:$B$20</c:f>
              <c:numCache>
                <c:formatCode>#,##0.0_);\(#,##0.0\)</c:formatCode>
                <c:ptCount val="11"/>
                <c:pt idx="0">
                  <c:v>26.62</c:v>
                </c:pt>
                <c:pt idx="1">
                  <c:v>25.593</c:v>
                </c:pt>
                <c:pt idx="2">
                  <c:v>25.323</c:v>
                </c:pt>
                <c:pt idx="3">
                  <c:v>24.9</c:v>
                </c:pt>
                <c:pt idx="4">
                  <c:v>24.768000000000001</c:v>
                </c:pt>
                <c:pt idx="5">
                  <c:v>23.856999999999999</c:v>
                </c:pt>
                <c:pt idx="6">
                  <c:v>6.9649999999999999</c:v>
                </c:pt>
                <c:pt idx="7">
                  <c:v>6.8259999999999996</c:v>
                </c:pt>
                <c:pt idx="8">
                  <c:v>6.7590000000000003</c:v>
                </c:pt>
                <c:pt idx="9">
                  <c:v>6.5869999999999997</c:v>
                </c:pt>
                <c:pt idx="10">
                  <c:v>6.4180000000000001</c:v>
                </c:pt>
              </c:numCache>
            </c:numRef>
          </c:val>
        </c:ser>
        <c:marker val="1"/>
        <c:axId val="190077568"/>
        <c:axId val="190079360"/>
      </c:lineChart>
      <c:catAx>
        <c:axId val="1900775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079360"/>
        <c:crosses val="autoZero"/>
        <c:auto val="1"/>
        <c:lblAlgn val="ctr"/>
        <c:lblOffset val="100"/>
        <c:tickLblSkip val="1"/>
        <c:tickMarkSkip val="1"/>
      </c:catAx>
      <c:valAx>
        <c:axId val="190079360"/>
        <c:scaling>
          <c:orientation val="minMax"/>
          <c:min val="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0775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coliflor (miles toneladas)</a:t>
            </a:r>
          </a:p>
        </c:rich>
      </c:tx>
      <c:layout>
        <c:manualLayout>
          <c:xMode val="edge"/>
          <c:yMode val="edge"/>
          <c:x val="0.26031476742387338"/>
          <c:y val="8.359595722176524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243369734789728E-2"/>
          <c:y val="0.23287723155061971"/>
          <c:w val="0.87987519500780065"/>
          <c:h val="0.643837051934066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'13.6.32.1 '!$A$10:$A$20</c:f>
              <c:strCach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 (*)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strCache>
            </c:strRef>
          </c:cat>
          <c:val>
            <c:numRef>
              <c:f>'13.6.32.1 '!$D$10:$D$20</c:f>
              <c:numCache>
                <c:formatCode>#,##0.0_);\(#,##0.0\)</c:formatCode>
                <c:ptCount val="11"/>
                <c:pt idx="0">
                  <c:v>500.911</c:v>
                </c:pt>
                <c:pt idx="1">
                  <c:v>468.34399999999999</c:v>
                </c:pt>
                <c:pt idx="2">
                  <c:v>441.8</c:v>
                </c:pt>
                <c:pt idx="3">
                  <c:v>460</c:v>
                </c:pt>
                <c:pt idx="4">
                  <c:v>440.25400000000002</c:v>
                </c:pt>
                <c:pt idx="5">
                  <c:v>431.911</c:v>
                </c:pt>
                <c:pt idx="6">
                  <c:v>156.93700000000001</c:v>
                </c:pt>
                <c:pt idx="7">
                  <c:v>151.57300000000001</c:v>
                </c:pt>
                <c:pt idx="8">
                  <c:v>147.30000000000001</c:v>
                </c:pt>
                <c:pt idx="9">
                  <c:v>145.268</c:v>
                </c:pt>
                <c:pt idx="10">
                  <c:v>146.72399999999999</c:v>
                </c:pt>
              </c:numCache>
            </c:numRef>
          </c:val>
        </c:ser>
        <c:marker val="1"/>
        <c:axId val="190086528"/>
        <c:axId val="190321792"/>
      </c:lineChart>
      <c:catAx>
        <c:axId val="1900865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321792"/>
        <c:crosses val="autoZero"/>
        <c:auto val="1"/>
        <c:lblAlgn val="ctr"/>
        <c:lblOffset val="100"/>
        <c:tickLblSkip val="1"/>
        <c:tickMarkSkip val="1"/>
      </c:catAx>
      <c:valAx>
        <c:axId val="190321792"/>
        <c:scaling>
          <c:orientation val="minMax"/>
          <c:max val="550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08652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coliflor (miles de euros)</a:t>
            </a:r>
          </a:p>
        </c:rich>
      </c:tx>
      <c:layout>
        <c:manualLayout>
          <c:xMode val="edge"/>
          <c:yMode val="edge"/>
          <c:x val="0.26793518761118079"/>
          <c:y val="4.90497880072683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714285714285714"/>
          <c:y val="0.1364705882352942"/>
          <c:w val="0.85869565217392241"/>
          <c:h val="0.7364705882352941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'13.6.32.1 '!$A$10:$A$20</c:f>
              <c:strCach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 (*)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strCache>
            </c:strRef>
          </c:cat>
          <c:val>
            <c:numRef>
              <c:f>'13.6.32.1 '!$F$10:$F$20</c:f>
              <c:numCache>
                <c:formatCode>#,##0\ _€;\-#,##0\ _€</c:formatCode>
                <c:ptCount val="11"/>
                <c:pt idx="0">
                  <c:v>199562.94240000003</c:v>
                </c:pt>
                <c:pt idx="1">
                  <c:v>161766.01759999999</c:v>
                </c:pt>
                <c:pt idx="2">
                  <c:v>196866.08</c:v>
                </c:pt>
                <c:pt idx="3">
                  <c:v>214820</c:v>
                </c:pt>
                <c:pt idx="4">
                  <c:v>193667.7346</c:v>
                </c:pt>
                <c:pt idx="5">
                  <c:v>161966.625</c:v>
                </c:pt>
                <c:pt idx="6">
                  <c:v>63214.223600000005</c:v>
                </c:pt>
                <c:pt idx="7">
                  <c:v>82925.588300000003</c:v>
                </c:pt>
                <c:pt idx="8">
                  <c:v>47916.69</c:v>
                </c:pt>
                <c:pt idx="9">
                  <c:v>60097.371599999999</c:v>
                </c:pt>
                <c:pt idx="10">
                  <c:v>75196.049999999988</c:v>
                </c:pt>
              </c:numCache>
            </c:numRef>
          </c:val>
        </c:ser>
        <c:marker val="1"/>
        <c:axId val="190361984"/>
        <c:axId val="190363520"/>
      </c:lineChart>
      <c:catAx>
        <c:axId val="1903619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363520"/>
        <c:crosses val="autoZero"/>
        <c:auto val="1"/>
        <c:lblAlgn val="ctr"/>
        <c:lblOffset val="100"/>
        <c:tickLblSkip val="1"/>
        <c:tickMarkSkip val="1"/>
      </c:catAx>
      <c:valAx>
        <c:axId val="190363520"/>
        <c:scaling>
          <c:orientation val="minMax"/>
          <c:max val="240000"/>
          <c:min val="4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3619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ajo (miles de hectáreas)</a:t>
            </a:r>
          </a:p>
        </c:rich>
      </c:tx>
      <c:layout>
        <c:manualLayout>
          <c:xMode val="edge"/>
          <c:yMode val="edge"/>
          <c:x val="0.15650758646931998"/>
          <c:y val="8.705882352941259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135150245146539E-2"/>
          <c:y val="0.21411764705882391"/>
          <c:w val="0.88962180294175663"/>
          <c:h val="0.70117647058823562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'13.6.33.1'!$A$10:$A$20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'13.6.33.1'!$B$10:$B$20</c:f>
              <c:numCache>
                <c:formatCode>#,##0.0_);\(#,##0.0\)</c:formatCode>
                <c:ptCount val="11"/>
                <c:pt idx="0">
                  <c:v>21.683</c:v>
                </c:pt>
                <c:pt idx="1">
                  <c:v>21.428000000000001</c:v>
                </c:pt>
                <c:pt idx="2">
                  <c:v>17.331</c:v>
                </c:pt>
                <c:pt idx="3">
                  <c:v>15.86</c:v>
                </c:pt>
                <c:pt idx="4">
                  <c:v>16.686</c:v>
                </c:pt>
                <c:pt idx="5">
                  <c:v>15.473000000000001</c:v>
                </c:pt>
                <c:pt idx="6">
                  <c:v>15.919</c:v>
                </c:pt>
                <c:pt idx="7">
                  <c:v>14.85</c:v>
                </c:pt>
                <c:pt idx="8">
                  <c:v>15.75</c:v>
                </c:pt>
                <c:pt idx="9">
                  <c:v>17.494</c:v>
                </c:pt>
                <c:pt idx="10">
                  <c:v>20.196999999999999</c:v>
                </c:pt>
              </c:numCache>
            </c:numRef>
          </c:val>
        </c:ser>
        <c:marker val="1"/>
        <c:axId val="191247872"/>
        <c:axId val="191249408"/>
      </c:lineChart>
      <c:catAx>
        <c:axId val="1912478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1249408"/>
        <c:crosses val="autoZero"/>
        <c:auto val="1"/>
        <c:lblAlgn val="ctr"/>
        <c:lblOffset val="100"/>
        <c:tickLblSkip val="1"/>
        <c:tickMarkSkip val="1"/>
      </c:catAx>
      <c:valAx>
        <c:axId val="191249408"/>
        <c:scaling>
          <c:orientation val="minMax"/>
          <c:max val="30"/>
          <c:min val="1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12478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ajo (miles toneladas)</a:t>
            </a:r>
          </a:p>
        </c:rich>
      </c:tx>
      <c:layout>
        <c:manualLayout>
          <c:xMode val="edge"/>
          <c:yMode val="edge"/>
          <c:x val="0.16501684814150724"/>
          <c:y val="7.1090047393364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0759222165104264E-2"/>
          <c:y val="0.23933649289099715"/>
          <c:w val="0.87458886813645453"/>
          <c:h val="0.67535545023696764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'13.6.33.1'!$A$10:$A$20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'13.6.33.1'!$D$10:$D$20</c:f>
              <c:numCache>
                <c:formatCode>#,##0.0_);\(#,##0.0\)</c:formatCode>
                <c:ptCount val="11"/>
                <c:pt idx="0">
                  <c:v>170.161</c:v>
                </c:pt>
                <c:pt idx="1">
                  <c:v>165.42500000000001</c:v>
                </c:pt>
                <c:pt idx="2">
                  <c:v>136.4</c:v>
                </c:pt>
                <c:pt idx="3">
                  <c:v>145.37200000000001</c:v>
                </c:pt>
                <c:pt idx="4">
                  <c:v>151.67400000000001</c:v>
                </c:pt>
                <c:pt idx="5">
                  <c:v>133.61000000000001</c:v>
                </c:pt>
                <c:pt idx="6">
                  <c:v>154.58699999999999</c:v>
                </c:pt>
                <c:pt idx="7">
                  <c:v>136.56100000000001</c:v>
                </c:pt>
                <c:pt idx="8">
                  <c:v>140.762</c:v>
                </c:pt>
                <c:pt idx="9">
                  <c:v>154.363</c:v>
                </c:pt>
                <c:pt idx="10">
                  <c:v>188.84</c:v>
                </c:pt>
              </c:numCache>
            </c:numRef>
          </c:val>
        </c:ser>
        <c:marker val="1"/>
        <c:axId val="191277312"/>
        <c:axId val="191287296"/>
      </c:lineChart>
      <c:catAx>
        <c:axId val="1912773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1287296"/>
        <c:crosses val="autoZero"/>
        <c:auto val="1"/>
        <c:lblAlgn val="ctr"/>
        <c:lblOffset val="100"/>
        <c:tickLblSkip val="1"/>
        <c:tickMarkSkip val="1"/>
      </c:catAx>
      <c:valAx>
        <c:axId val="191287296"/>
        <c:scaling>
          <c:orientation val="minMax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127731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ajo (miles de euros)</a:t>
            </a:r>
          </a:p>
        </c:rich>
      </c:tx>
      <c:layout>
        <c:manualLayout>
          <c:xMode val="edge"/>
          <c:yMode val="edge"/>
          <c:x val="0.20327886063422398"/>
          <c:y val="1.474201474201474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311484464238973"/>
          <c:y val="0.14250614250614393"/>
          <c:w val="0.85082035317971838"/>
          <c:h val="0.76904176904176902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Lit>
              <c:ptCount val="1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</c:strLit>
          </c:cat>
          <c:val>
            <c:numRef>
              <c:f>'13.6.33.1'!$F$10:$F$20</c:f>
              <c:numCache>
                <c:formatCode>#,##0\ _€;\-#,##0\ _€</c:formatCode>
                <c:ptCount val="11"/>
                <c:pt idx="0">
                  <c:v>134937.67300000001</c:v>
                </c:pt>
                <c:pt idx="1">
                  <c:v>142033.90500000003</c:v>
                </c:pt>
                <c:pt idx="2">
                  <c:v>140137.36000000002</c:v>
                </c:pt>
                <c:pt idx="3">
                  <c:v>203360.89080000002</c:v>
                </c:pt>
                <c:pt idx="4">
                  <c:v>200088.34080000001</c:v>
                </c:pt>
                <c:pt idx="5">
                  <c:v>168388.68300000002</c:v>
                </c:pt>
                <c:pt idx="6">
                  <c:v>186354.62849999999</c:v>
                </c:pt>
                <c:pt idx="7">
                  <c:v>231334.33400000003</c:v>
                </c:pt>
                <c:pt idx="8">
                  <c:v>264505.87420000002</c:v>
                </c:pt>
                <c:pt idx="9">
                  <c:v>207093.40079999997</c:v>
                </c:pt>
                <c:pt idx="10">
                  <c:v>221679.27599999998</c:v>
                </c:pt>
              </c:numCache>
            </c:numRef>
          </c:val>
        </c:ser>
        <c:marker val="1"/>
        <c:axId val="191773696"/>
        <c:axId val="191779584"/>
      </c:lineChart>
      <c:catAx>
        <c:axId val="1917736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1779584"/>
        <c:crosses val="autoZero"/>
        <c:auto val="1"/>
        <c:lblAlgn val="ctr"/>
        <c:lblOffset val="100"/>
        <c:tickLblSkip val="1"/>
        <c:tickMarkSkip val="1"/>
      </c:catAx>
      <c:valAx>
        <c:axId val="191779584"/>
        <c:scaling>
          <c:orientation val="minMax"/>
          <c:max val="300000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17736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centeno (miles toneladas)</a:t>
            </a:r>
          </a:p>
        </c:rich>
      </c:tx>
      <c:layout>
        <c:manualLayout>
          <c:xMode val="edge"/>
          <c:yMode val="edge"/>
          <c:x val="0.21072819145638441"/>
          <c:y val="3.61445783132530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074166459838039E-2"/>
          <c:y val="0.13734955919328784"/>
          <c:w val="0.88888999751805664"/>
          <c:h val="0.77590452737260862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'13.1.5.1'!$A$9:$A$19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'13.1.5.1'!$D$9:$D$19</c:f>
              <c:numCache>
                <c:formatCode>#,##0.0_);\(#,##0.0\)</c:formatCode>
                <c:ptCount val="11"/>
                <c:pt idx="0">
                  <c:v>176.91200000000001</c:v>
                </c:pt>
                <c:pt idx="1">
                  <c:v>162.71799999999999</c:v>
                </c:pt>
                <c:pt idx="2">
                  <c:v>129.096</c:v>
                </c:pt>
                <c:pt idx="3">
                  <c:v>164.99700000000001</c:v>
                </c:pt>
                <c:pt idx="4">
                  <c:v>261.36900000000003</c:v>
                </c:pt>
                <c:pt idx="5">
                  <c:v>283.21199999999999</c:v>
                </c:pt>
                <c:pt idx="6">
                  <c:v>180.666</c:v>
                </c:pt>
                <c:pt idx="7">
                  <c:v>258.38</c:v>
                </c:pt>
                <c:pt idx="8">
                  <c:v>362.08</c:v>
                </c:pt>
                <c:pt idx="9">
                  <c:v>256.67500000000001</c:v>
                </c:pt>
                <c:pt idx="10">
                  <c:v>384.339</c:v>
                </c:pt>
              </c:numCache>
            </c:numRef>
          </c:val>
        </c:ser>
        <c:marker val="1"/>
        <c:axId val="130562688"/>
        <c:axId val="130568576"/>
      </c:lineChart>
      <c:catAx>
        <c:axId val="1305626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568576"/>
        <c:crosses val="autoZero"/>
        <c:auto val="1"/>
        <c:lblAlgn val="ctr"/>
        <c:lblOffset val="100"/>
        <c:tickLblSkip val="1"/>
        <c:tickMarkSkip val="1"/>
      </c:catAx>
      <c:valAx>
        <c:axId val="130568576"/>
        <c:scaling>
          <c:orientation val="minMax"/>
          <c:max val="400"/>
          <c:min val="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5626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cebolla (miles de hectáreas)</a:t>
            </a:r>
          </a:p>
        </c:rich>
      </c:tx>
      <c:layout>
        <c:manualLayout>
          <c:xMode val="edge"/>
          <c:yMode val="edge"/>
          <c:x val="0.14197547065876023"/>
          <c:y val="9.375000000000080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074185706901219E-2"/>
          <c:y val="0.19711538461538491"/>
          <c:w val="0.88580380407836024"/>
          <c:h val="0.71634615384615352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'13.6.34.1'!$A$10:$A$20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'13.6.34.1'!$B$10:$B$20</c:f>
              <c:numCache>
                <c:formatCode>#,##0.0_);\(#,##0.0\)</c:formatCode>
                <c:ptCount val="11"/>
                <c:pt idx="0">
                  <c:v>21.234000000000002</c:v>
                </c:pt>
                <c:pt idx="1">
                  <c:v>22.161999999999999</c:v>
                </c:pt>
                <c:pt idx="2">
                  <c:v>21.503</c:v>
                </c:pt>
                <c:pt idx="3">
                  <c:v>21.108000000000001</c:v>
                </c:pt>
                <c:pt idx="4">
                  <c:v>22.324000000000002</c:v>
                </c:pt>
                <c:pt idx="5">
                  <c:v>20.867999999999999</c:v>
                </c:pt>
                <c:pt idx="6">
                  <c:v>23.850999999999999</c:v>
                </c:pt>
                <c:pt idx="7">
                  <c:v>22.478000000000002</c:v>
                </c:pt>
                <c:pt idx="8">
                  <c:v>24.526</c:v>
                </c:pt>
                <c:pt idx="9">
                  <c:v>22.867000000000001</c:v>
                </c:pt>
                <c:pt idx="10">
                  <c:v>22.007999999999999</c:v>
                </c:pt>
              </c:numCache>
            </c:numRef>
          </c:val>
        </c:ser>
        <c:marker val="1"/>
        <c:axId val="192758144"/>
        <c:axId val="192759680"/>
      </c:lineChart>
      <c:catAx>
        <c:axId val="1927581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759680"/>
        <c:crosses val="autoZero"/>
        <c:auto val="1"/>
        <c:lblAlgn val="ctr"/>
        <c:lblOffset val="100"/>
        <c:tickLblSkip val="1"/>
        <c:tickMarkSkip val="1"/>
      </c:catAx>
      <c:valAx>
        <c:axId val="192759680"/>
        <c:scaling>
          <c:orientation val="minMax"/>
          <c:max val="27"/>
          <c:min val="19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7581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300" verticalDpi="300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cebolla (miles toneladas)</a:t>
            </a:r>
          </a:p>
        </c:rich>
      </c:tx>
      <c:layout>
        <c:manualLayout>
          <c:xMode val="edge"/>
          <c:yMode val="edge"/>
          <c:x val="0.16641002309225991"/>
          <c:y val="6.42859642544683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631749139112055"/>
          <c:y val="0.19761950711380932"/>
          <c:w val="0.86440743000607534"/>
          <c:h val="0.716668333027191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'13.6.34.1'!$A$10:$A$20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'13.6.34.1'!$D$10:$D$20</c:f>
              <c:numCache>
                <c:formatCode>#,##0.0_);\(#,##0.0\)</c:formatCode>
                <c:ptCount val="11"/>
                <c:pt idx="0">
                  <c:v>936.827</c:v>
                </c:pt>
                <c:pt idx="1">
                  <c:v>1030.4490000000001</c:v>
                </c:pt>
                <c:pt idx="2">
                  <c:v>1006.051</c:v>
                </c:pt>
                <c:pt idx="3">
                  <c:v>1099.5509999999999</c:v>
                </c:pt>
                <c:pt idx="4">
                  <c:v>1184.25</c:v>
                </c:pt>
                <c:pt idx="5">
                  <c:v>1062.537</c:v>
                </c:pt>
                <c:pt idx="6">
                  <c:v>1256.288</c:v>
                </c:pt>
                <c:pt idx="7">
                  <c:v>1105.1310000000001</c:v>
                </c:pt>
                <c:pt idx="8">
                  <c:v>1307.5309999999999</c:v>
                </c:pt>
                <c:pt idx="9">
                  <c:v>1169.721</c:v>
                </c:pt>
                <c:pt idx="10">
                  <c:v>1214.501</c:v>
                </c:pt>
              </c:numCache>
            </c:numRef>
          </c:val>
        </c:ser>
        <c:marker val="1"/>
        <c:axId val="192799872"/>
        <c:axId val="192801408"/>
      </c:lineChart>
      <c:catAx>
        <c:axId val="1927998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801408"/>
        <c:crosses val="autoZero"/>
        <c:auto val="1"/>
        <c:lblAlgn val="ctr"/>
        <c:lblOffset val="100"/>
        <c:tickLblSkip val="1"/>
        <c:tickMarkSkip val="1"/>
      </c:catAx>
      <c:valAx>
        <c:axId val="192801408"/>
        <c:scaling>
          <c:orientation val="minMax"/>
          <c:max val="1500"/>
          <c:min val="8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79987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cebolla (miles de euros)</a:t>
            </a:r>
          </a:p>
        </c:rich>
      </c:tx>
      <c:layout>
        <c:manualLayout>
          <c:xMode val="edge"/>
          <c:yMode val="edge"/>
          <c:x val="0.20673813169984787"/>
          <c:y val="3.11750599520383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566615620214458"/>
          <c:y val="0.17506036200811698"/>
          <c:w val="0.85758039816232756"/>
          <c:h val="0.73861084244521003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'13.6.34.1'!$A$10:$A$20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'13.6.34.1'!$F$10:$F$20</c:f>
              <c:numCache>
                <c:formatCode>#,##0\ _€;\-#,##0\ _€</c:formatCode>
                <c:ptCount val="11"/>
                <c:pt idx="0">
                  <c:v>155419.5993</c:v>
                </c:pt>
                <c:pt idx="1">
                  <c:v>166726.64820000003</c:v>
                </c:pt>
                <c:pt idx="2">
                  <c:v>159459.08350000001</c:v>
                </c:pt>
                <c:pt idx="3">
                  <c:v>206165.8125</c:v>
                </c:pt>
                <c:pt idx="4">
                  <c:v>290141.25</c:v>
                </c:pt>
                <c:pt idx="5">
                  <c:v>173831.05319999999</c:v>
                </c:pt>
                <c:pt idx="6">
                  <c:v>175000.91840000002</c:v>
                </c:pt>
                <c:pt idx="7">
                  <c:v>273851.46180000005</c:v>
                </c:pt>
                <c:pt idx="8">
                  <c:v>228687.17189999996</c:v>
                </c:pt>
                <c:pt idx="9">
                  <c:v>235464.83730000001</c:v>
                </c:pt>
                <c:pt idx="10">
                  <c:v>318927.96260000003</c:v>
                </c:pt>
              </c:numCache>
            </c:numRef>
          </c:val>
        </c:ser>
        <c:marker val="1"/>
        <c:axId val="192817024"/>
        <c:axId val="192818560"/>
      </c:lineChart>
      <c:catAx>
        <c:axId val="1928170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818560"/>
        <c:crosses val="autoZero"/>
        <c:auto val="1"/>
        <c:lblAlgn val="ctr"/>
        <c:lblOffset val="100"/>
        <c:tickLblSkip val="1"/>
        <c:tickMarkSkip val="1"/>
      </c:catAx>
      <c:valAx>
        <c:axId val="192818560"/>
        <c:scaling>
          <c:orientation val="minMax"/>
          <c:max val="350000"/>
          <c:min val="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8170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cebolla según tipos (miles de hectáreas)</a:t>
            </a:r>
          </a:p>
        </c:rich>
      </c:tx>
      <c:layout>
        <c:manualLayout>
          <c:xMode val="edge"/>
          <c:yMode val="edge"/>
          <c:x val="0.30935611714861827"/>
          <c:y val="4.317826115991476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5096468140629171E-2"/>
          <c:y val="0.24056631477363424"/>
          <c:w val="0.90174552856829415"/>
          <c:h val="0.67452907867902101"/>
        </c:manualLayout>
      </c:layout>
      <c:lineChart>
        <c:grouping val="standard"/>
        <c:ser>
          <c:idx val="0"/>
          <c:order val="0"/>
          <c:tx>
            <c:v>Babosa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'13.6.34.2'!$B$9:$B$19</c:f>
              <c:numCache>
                <c:formatCode>#,##0.0_);\(#,##0.0\)</c:formatCode>
                <c:ptCount val="11"/>
                <c:pt idx="0">
                  <c:v>3.3170000000000002</c:v>
                </c:pt>
                <c:pt idx="1">
                  <c:v>3.9380000000000002</c:v>
                </c:pt>
                <c:pt idx="2">
                  <c:v>4.0759999999999996</c:v>
                </c:pt>
                <c:pt idx="3">
                  <c:v>3.141</c:v>
                </c:pt>
                <c:pt idx="4">
                  <c:v>3.7280000000000002</c:v>
                </c:pt>
                <c:pt idx="5">
                  <c:v>3.278</c:v>
                </c:pt>
                <c:pt idx="6">
                  <c:v>4.0750000000000002</c:v>
                </c:pt>
                <c:pt idx="7">
                  <c:v>4.0910000000000002</c:v>
                </c:pt>
                <c:pt idx="8">
                  <c:v>4.4560000000000004</c:v>
                </c:pt>
                <c:pt idx="9">
                  <c:v>3.2120000000000002</c:v>
                </c:pt>
                <c:pt idx="10">
                  <c:v>4.5609999999999999</c:v>
                </c:pt>
              </c:numCache>
            </c:numRef>
          </c:val>
        </c:ser>
        <c:ser>
          <c:idx val="1"/>
          <c:order val="1"/>
          <c:tx>
            <c:v>Medio grano o Lira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'13.6.34.2'!$D$9:$D$19</c:f>
              <c:numCache>
                <c:formatCode>#,##0.0_);\(#,##0.0\)</c:formatCode>
                <c:ptCount val="11"/>
                <c:pt idx="0">
                  <c:v>1.2709999999999999</c:v>
                </c:pt>
                <c:pt idx="1">
                  <c:v>1.994</c:v>
                </c:pt>
                <c:pt idx="2">
                  <c:v>1.1399999999999999</c:v>
                </c:pt>
                <c:pt idx="3">
                  <c:v>1.38</c:v>
                </c:pt>
                <c:pt idx="4">
                  <c:v>1.294</c:v>
                </c:pt>
                <c:pt idx="5">
                  <c:v>6.9370000000000003</c:v>
                </c:pt>
                <c:pt idx="6">
                  <c:v>2.0209999999999999</c:v>
                </c:pt>
                <c:pt idx="7">
                  <c:v>1.869</c:v>
                </c:pt>
                <c:pt idx="8">
                  <c:v>1.87</c:v>
                </c:pt>
                <c:pt idx="9">
                  <c:v>1.284</c:v>
                </c:pt>
                <c:pt idx="10">
                  <c:v>1.7350000000000001</c:v>
                </c:pt>
              </c:numCache>
            </c:numRef>
          </c:val>
        </c:ser>
        <c:ser>
          <c:idx val="2"/>
          <c:order val="2"/>
          <c:tx>
            <c:v>Grano o Valenciana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'13.6.34.2'!$F$9:$F$19</c:f>
              <c:numCache>
                <c:formatCode>#,##0.0_);\(#,##0.0\)</c:formatCode>
                <c:ptCount val="11"/>
                <c:pt idx="0">
                  <c:v>10.773999999999999</c:v>
                </c:pt>
                <c:pt idx="1">
                  <c:v>10.611000000000001</c:v>
                </c:pt>
                <c:pt idx="2">
                  <c:v>10.484999999999999</c:v>
                </c:pt>
                <c:pt idx="3">
                  <c:v>10.888999999999999</c:v>
                </c:pt>
                <c:pt idx="4">
                  <c:v>11.510999999999999</c:v>
                </c:pt>
                <c:pt idx="5">
                  <c:v>4.7750000000000004</c:v>
                </c:pt>
                <c:pt idx="6">
                  <c:v>11.124000000000001</c:v>
                </c:pt>
                <c:pt idx="7">
                  <c:v>11.342000000000001</c:v>
                </c:pt>
                <c:pt idx="8">
                  <c:v>13.112</c:v>
                </c:pt>
                <c:pt idx="9">
                  <c:v>10.170999999999999</c:v>
                </c:pt>
                <c:pt idx="10">
                  <c:v>7.391</c:v>
                </c:pt>
              </c:numCache>
            </c:numRef>
          </c:val>
        </c:ser>
        <c:ser>
          <c:idx val="3"/>
          <c:order val="3"/>
          <c:tx>
            <c:v>Otras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'13.6.34.2'!$H$9:$H$19</c:f>
              <c:numCache>
                <c:formatCode>#,##0.0_);\(#,##0.0\)</c:formatCode>
                <c:ptCount val="11"/>
                <c:pt idx="0">
                  <c:v>5.9619999999999997</c:v>
                </c:pt>
                <c:pt idx="1">
                  <c:v>5.6189999999999998</c:v>
                </c:pt>
                <c:pt idx="2">
                  <c:v>5.8019999999999996</c:v>
                </c:pt>
                <c:pt idx="3">
                  <c:v>5.6980000000000004</c:v>
                </c:pt>
                <c:pt idx="4">
                  <c:v>5.7919999999999998</c:v>
                </c:pt>
                <c:pt idx="5">
                  <c:v>5.8780000000000001</c:v>
                </c:pt>
                <c:pt idx="6">
                  <c:v>6.6310000000000002</c:v>
                </c:pt>
                <c:pt idx="7">
                  <c:v>5.1760000000000002</c:v>
                </c:pt>
                <c:pt idx="8">
                  <c:v>5.0880000000000001</c:v>
                </c:pt>
                <c:pt idx="9">
                  <c:v>8.1999999999999993</c:v>
                </c:pt>
                <c:pt idx="10">
                  <c:v>8.3209999999999997</c:v>
                </c:pt>
              </c:numCache>
            </c:numRef>
          </c:val>
        </c:ser>
        <c:marker val="1"/>
        <c:axId val="192898560"/>
        <c:axId val="192900096"/>
      </c:lineChart>
      <c:catAx>
        <c:axId val="1928985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900096"/>
        <c:crosses val="autoZero"/>
        <c:auto val="1"/>
        <c:lblAlgn val="ctr"/>
        <c:lblOffset val="100"/>
        <c:tickLblSkip val="1"/>
        <c:tickMarkSkip val="1"/>
      </c:catAx>
      <c:valAx>
        <c:axId val="19290009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8985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0119404495925778"/>
          <c:y val="0.14150968157282412"/>
          <c:w val="0.43067072538798046"/>
          <c:h val="5.896226415094402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cebolla según tipos (miles de toneladas)</a:t>
            </a:r>
          </a:p>
        </c:rich>
      </c:tx>
      <c:layout>
        <c:manualLayout>
          <c:xMode val="edge"/>
          <c:yMode val="edge"/>
          <c:x val="0.2954633276870039"/>
          <c:y val="1.968243050943939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2442663892712955E-2"/>
          <c:y val="0.20863627739303672"/>
          <c:w val="0.89439933281620609"/>
          <c:h val="0.70841428706953802"/>
        </c:manualLayout>
      </c:layout>
      <c:lineChart>
        <c:grouping val="standard"/>
        <c:ser>
          <c:idx val="0"/>
          <c:order val="0"/>
          <c:tx>
            <c:v>Babosa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'13.6.34.2'!$C$9:$C$19</c:f>
              <c:numCache>
                <c:formatCode>#,##0.0_);\(#,##0.0\)</c:formatCode>
                <c:ptCount val="11"/>
                <c:pt idx="0">
                  <c:v>127.27800000000001</c:v>
                </c:pt>
                <c:pt idx="1">
                  <c:v>164.04</c:v>
                </c:pt>
                <c:pt idx="2">
                  <c:v>164.90700000000001</c:v>
                </c:pt>
                <c:pt idx="3">
                  <c:v>138.24100000000001</c:v>
                </c:pt>
                <c:pt idx="4">
                  <c:v>166.45699999999999</c:v>
                </c:pt>
                <c:pt idx="5">
                  <c:v>135.75</c:v>
                </c:pt>
                <c:pt idx="6">
                  <c:v>208.22900000000001</c:v>
                </c:pt>
                <c:pt idx="7">
                  <c:v>193.41499999999999</c:v>
                </c:pt>
                <c:pt idx="8">
                  <c:v>207.93299999999999</c:v>
                </c:pt>
                <c:pt idx="9">
                  <c:v>140.27199999999999</c:v>
                </c:pt>
                <c:pt idx="10">
                  <c:v>233.875</c:v>
                </c:pt>
              </c:numCache>
            </c:numRef>
          </c:val>
        </c:ser>
        <c:ser>
          <c:idx val="1"/>
          <c:order val="1"/>
          <c:tx>
            <c:v>Medio grano o Liria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'13.6.34.2'!$E$9:$E$19</c:f>
              <c:numCache>
                <c:formatCode>#,##0.0_);\(#,##0.0\)</c:formatCode>
                <c:ptCount val="11"/>
                <c:pt idx="0">
                  <c:v>62.932000000000002</c:v>
                </c:pt>
                <c:pt idx="1">
                  <c:v>94.882999999999996</c:v>
                </c:pt>
                <c:pt idx="2">
                  <c:v>47.447000000000003</c:v>
                </c:pt>
                <c:pt idx="3">
                  <c:v>61.280999999999999</c:v>
                </c:pt>
                <c:pt idx="4">
                  <c:v>59.421999999999997</c:v>
                </c:pt>
                <c:pt idx="5">
                  <c:v>449.96800000000002</c:v>
                </c:pt>
                <c:pt idx="6">
                  <c:v>123.904</c:v>
                </c:pt>
                <c:pt idx="7">
                  <c:v>95.013999999999996</c:v>
                </c:pt>
                <c:pt idx="8">
                  <c:v>92.32</c:v>
                </c:pt>
                <c:pt idx="9">
                  <c:v>70.819000000000003</c:v>
                </c:pt>
                <c:pt idx="10">
                  <c:v>99.561999999999998</c:v>
                </c:pt>
              </c:numCache>
            </c:numRef>
          </c:val>
        </c:ser>
        <c:ser>
          <c:idx val="2"/>
          <c:order val="2"/>
          <c:tx>
            <c:v>Grano o valenciana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'13.6.34.2'!$G$9:$G$19</c:f>
              <c:numCache>
                <c:formatCode>#,##0.0_);\(#,##0.0\)</c:formatCode>
                <c:ptCount val="11"/>
                <c:pt idx="0">
                  <c:v>540.14</c:v>
                </c:pt>
                <c:pt idx="1">
                  <c:v>592.50300000000004</c:v>
                </c:pt>
                <c:pt idx="2">
                  <c:v>581.07399999999996</c:v>
                </c:pt>
                <c:pt idx="3">
                  <c:v>666.346</c:v>
                </c:pt>
                <c:pt idx="4">
                  <c:v>722.92100000000005</c:v>
                </c:pt>
                <c:pt idx="5">
                  <c:v>243.37299999999999</c:v>
                </c:pt>
                <c:pt idx="6">
                  <c:v>639.65599999999995</c:v>
                </c:pt>
                <c:pt idx="7">
                  <c:v>602.70799999999997</c:v>
                </c:pt>
                <c:pt idx="8">
                  <c:v>804.93899999999996</c:v>
                </c:pt>
                <c:pt idx="9">
                  <c:v>582.33699999999999</c:v>
                </c:pt>
                <c:pt idx="10">
                  <c:v>468.75900000000001</c:v>
                </c:pt>
              </c:numCache>
            </c:numRef>
          </c:val>
        </c:ser>
        <c:ser>
          <c:idx val="3"/>
          <c:order val="3"/>
          <c:tx>
            <c:v>Otras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'13.6.34.2'!$I$9:$I$19</c:f>
              <c:numCache>
                <c:formatCode>#,##0.0_);\(#,##0.0\)</c:formatCode>
                <c:ptCount val="11"/>
                <c:pt idx="0">
                  <c:v>206.477</c:v>
                </c:pt>
                <c:pt idx="1">
                  <c:v>179.023</c:v>
                </c:pt>
                <c:pt idx="2">
                  <c:v>212.62299999999999</c:v>
                </c:pt>
                <c:pt idx="3">
                  <c:v>233.68299999999999</c:v>
                </c:pt>
                <c:pt idx="4">
                  <c:v>235.45</c:v>
                </c:pt>
                <c:pt idx="5">
                  <c:v>233.447</c:v>
                </c:pt>
                <c:pt idx="6">
                  <c:v>284.49900000000002</c:v>
                </c:pt>
                <c:pt idx="7">
                  <c:v>213.99</c:v>
                </c:pt>
                <c:pt idx="8">
                  <c:v>202.339</c:v>
                </c:pt>
                <c:pt idx="9">
                  <c:v>376.29300000000001</c:v>
                </c:pt>
                <c:pt idx="10">
                  <c:v>412.30500000000001</c:v>
                </c:pt>
              </c:numCache>
            </c:numRef>
          </c:val>
        </c:ser>
        <c:marker val="1"/>
        <c:axId val="193610880"/>
        <c:axId val="193612416"/>
      </c:lineChart>
      <c:catAx>
        <c:axId val="1936108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612416"/>
        <c:crosses val="autoZero"/>
        <c:auto val="1"/>
        <c:lblAlgn val="ctr"/>
        <c:lblOffset val="100"/>
        <c:tickLblSkip val="1"/>
        <c:tickMarkSkip val="1"/>
      </c:catAx>
      <c:valAx>
        <c:axId val="19361241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6108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97520952446095"/>
          <c:y val="0.11663694146665471"/>
          <c:w val="0.43158899903352593"/>
          <c:h val="5.760368663594492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zanahoria  
(miles de hectáreas)</a:t>
            </a:r>
          </a:p>
        </c:rich>
      </c:tx>
      <c:layout>
        <c:manualLayout>
          <c:xMode val="edge"/>
          <c:yMode val="edge"/>
          <c:x val="0.35627477599783008"/>
          <c:y val="4.793842287916953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7756563245824268E-2"/>
          <c:y val="0.19431279620853067"/>
          <c:w val="0.86378340310654145"/>
          <c:h val="0.72037914691943161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'13.6.38.1'!$A$10:$A$20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2012</c:v>
                </c:pt>
              </c:numCache>
            </c:numRef>
          </c:cat>
          <c:val>
            <c:numRef>
              <c:f>'13.6.38.1'!$B$10:$B$20</c:f>
              <c:numCache>
                <c:formatCode>#,##0\ _€;\-#,##0\ _€</c:formatCode>
                <c:ptCount val="11"/>
                <c:pt idx="0">
                  <c:v>8216</c:v>
                </c:pt>
                <c:pt idx="1">
                  <c:v>8395</c:v>
                </c:pt>
                <c:pt idx="2">
                  <c:v>9077</c:v>
                </c:pt>
                <c:pt idx="3">
                  <c:v>9019</c:v>
                </c:pt>
                <c:pt idx="4">
                  <c:v>7936</c:v>
                </c:pt>
                <c:pt idx="5">
                  <c:v>7492</c:v>
                </c:pt>
                <c:pt idx="6">
                  <c:v>7828</c:v>
                </c:pt>
                <c:pt idx="7">
                  <c:v>8157</c:v>
                </c:pt>
                <c:pt idx="8">
                  <c:v>7006</c:v>
                </c:pt>
                <c:pt idx="9">
                  <c:v>6745</c:v>
                </c:pt>
                <c:pt idx="10">
                  <c:v>6586</c:v>
                </c:pt>
              </c:numCache>
            </c:numRef>
          </c:val>
        </c:ser>
        <c:marker val="1"/>
        <c:axId val="194968576"/>
        <c:axId val="195068672"/>
      </c:lineChart>
      <c:catAx>
        <c:axId val="1949685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068672"/>
        <c:crosses val="autoZero"/>
        <c:auto val="1"/>
        <c:lblAlgn val="ctr"/>
        <c:lblOffset val="100"/>
        <c:tickLblSkip val="2"/>
        <c:tickMarkSkip val="1"/>
      </c:catAx>
      <c:valAx>
        <c:axId val="195068672"/>
        <c:scaling>
          <c:orientation val="minMax"/>
          <c:max val="9500"/>
          <c:min val="6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9685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zanahoria
(miles toneladas)</a:t>
            </a:r>
          </a:p>
        </c:rich>
      </c:tx>
      <c:layout>
        <c:manualLayout>
          <c:xMode val="edge"/>
          <c:yMode val="edge"/>
          <c:x val="0.34178521302661941"/>
          <c:y val="4.859564048396388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004801829149509"/>
          <c:y val="0.21911471790027204"/>
          <c:w val="0.85486576527886593"/>
          <c:h val="0.6969712835338489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'13.6.38.1'!$A$10:$A$20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2012</c:v>
                </c:pt>
              </c:numCache>
            </c:numRef>
          </c:cat>
          <c:val>
            <c:numRef>
              <c:f>'13.6.38.1'!$D$10:$D$20</c:f>
              <c:numCache>
                <c:formatCode>#,##0\ _€;\-#,##0\ _€</c:formatCode>
                <c:ptCount val="11"/>
                <c:pt idx="0">
                  <c:v>448349</c:v>
                </c:pt>
                <c:pt idx="1">
                  <c:v>445445</c:v>
                </c:pt>
                <c:pt idx="2">
                  <c:v>478428</c:v>
                </c:pt>
                <c:pt idx="3">
                  <c:v>489189</c:v>
                </c:pt>
                <c:pt idx="4">
                  <c:v>426074</c:v>
                </c:pt>
                <c:pt idx="5">
                  <c:v>414507</c:v>
                </c:pt>
                <c:pt idx="6">
                  <c:v>419662</c:v>
                </c:pt>
                <c:pt idx="7">
                  <c:v>424311</c:v>
                </c:pt>
                <c:pt idx="8">
                  <c:v>400628</c:v>
                </c:pt>
                <c:pt idx="9">
                  <c:v>370570</c:v>
                </c:pt>
                <c:pt idx="10">
                  <c:v>372714</c:v>
                </c:pt>
              </c:numCache>
            </c:numRef>
          </c:val>
        </c:ser>
        <c:marker val="1"/>
        <c:axId val="195379200"/>
        <c:axId val="195380736"/>
      </c:lineChart>
      <c:catAx>
        <c:axId val="1953792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380736"/>
        <c:crosses val="autoZero"/>
        <c:auto val="1"/>
        <c:lblAlgn val="ctr"/>
        <c:lblOffset val="100"/>
        <c:tickLblSkip val="1"/>
        <c:tickMarkSkip val="1"/>
      </c:catAx>
      <c:valAx>
        <c:axId val="195380736"/>
        <c:scaling>
          <c:orientation val="minMax"/>
          <c:max val="500000"/>
          <c:min val="3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37920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zanahoria (miles de euros)</a:t>
            </a:r>
          </a:p>
        </c:rich>
      </c:tx>
      <c:layout>
        <c:manualLayout>
          <c:xMode val="edge"/>
          <c:yMode val="edge"/>
          <c:x val="0.27113445029897576"/>
          <c:y val="6.153964008087505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2044383329709255"/>
          <c:y val="0.17317073170731706"/>
          <c:w val="0.85103076948077361"/>
          <c:h val="0.73658536585365486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'13.6.38.1'!$A$10:$A$20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2012</c:v>
                </c:pt>
              </c:numCache>
            </c:numRef>
          </c:cat>
          <c:val>
            <c:numRef>
              <c:f>'13.6.38.1'!$F$10:$F$20</c:f>
              <c:numCache>
                <c:formatCode>#,##0\ _€;\-#,##0\ _€</c:formatCode>
                <c:ptCount val="11"/>
                <c:pt idx="0">
                  <c:v>135580.73759999999</c:v>
                </c:pt>
                <c:pt idx="1">
                  <c:v>101160.55950000002</c:v>
                </c:pt>
                <c:pt idx="2">
                  <c:v>95063.64360000001</c:v>
                </c:pt>
                <c:pt idx="3">
                  <c:v>136581.56880000001</c:v>
                </c:pt>
                <c:pt idx="4">
                  <c:v>114230.43939999999</c:v>
                </c:pt>
                <c:pt idx="5">
                  <c:v>120953.14259999999</c:v>
                </c:pt>
                <c:pt idx="6">
                  <c:v>131354.20600000001</c:v>
                </c:pt>
                <c:pt idx="7">
                  <c:v>146811.60600000003</c:v>
                </c:pt>
                <c:pt idx="8">
                  <c:v>113537.9752</c:v>
                </c:pt>
                <c:pt idx="9">
                  <c:v>101980.864</c:v>
                </c:pt>
                <c:pt idx="10">
                  <c:v>112485.0852</c:v>
                </c:pt>
              </c:numCache>
            </c:numRef>
          </c:val>
        </c:ser>
        <c:marker val="1"/>
        <c:axId val="195408640"/>
        <c:axId val="195410176"/>
      </c:lineChart>
      <c:catAx>
        <c:axId val="1954086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410176"/>
        <c:crosses val="autoZero"/>
        <c:auto val="1"/>
        <c:lblAlgn val="ctr"/>
        <c:lblOffset val="100"/>
        <c:tickLblSkip val="1"/>
        <c:tickMarkSkip val="1"/>
      </c:catAx>
      <c:valAx>
        <c:axId val="195410176"/>
        <c:scaling>
          <c:orientation val="minMax"/>
          <c:max val="150000"/>
          <c:min val="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4086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judías verdes (miles de hectáreas)</a:t>
            </a:r>
          </a:p>
        </c:rich>
      </c:tx>
      <c:layout>
        <c:manualLayout>
          <c:xMode val="edge"/>
          <c:yMode val="edge"/>
          <c:x val="0.17438304008295274"/>
          <c:y val="6.588235294117653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160610111355513E-2"/>
          <c:y val="0.20941176470588241"/>
          <c:w val="0.88271737967390596"/>
          <c:h val="0.7058823529411766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'13.6.41.1'!$A$10:$A$20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'13.6.41.1'!$B$10:$B$20</c:f>
              <c:numCache>
                <c:formatCode>#,##0.0_);\(#,##0.0\)</c:formatCode>
                <c:ptCount val="11"/>
                <c:pt idx="0">
                  <c:v>17.329000000000001</c:v>
                </c:pt>
                <c:pt idx="1">
                  <c:v>17.884</c:v>
                </c:pt>
                <c:pt idx="2">
                  <c:v>15.989000000000001</c:v>
                </c:pt>
                <c:pt idx="3">
                  <c:v>16.366</c:v>
                </c:pt>
                <c:pt idx="4">
                  <c:v>14.920999999999999</c:v>
                </c:pt>
                <c:pt idx="5">
                  <c:v>13.153</c:v>
                </c:pt>
                <c:pt idx="6">
                  <c:v>12.162000000000001</c:v>
                </c:pt>
                <c:pt idx="7">
                  <c:v>8.8569999999999993</c:v>
                </c:pt>
                <c:pt idx="8">
                  <c:v>8.9390000000000001</c:v>
                </c:pt>
                <c:pt idx="9">
                  <c:v>9.6940000000000008</c:v>
                </c:pt>
                <c:pt idx="10">
                  <c:v>10.041</c:v>
                </c:pt>
              </c:numCache>
            </c:numRef>
          </c:val>
        </c:ser>
        <c:marker val="1"/>
        <c:axId val="195905792"/>
        <c:axId val="195928064"/>
      </c:lineChart>
      <c:catAx>
        <c:axId val="1959057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928064"/>
        <c:crosses val="autoZero"/>
        <c:auto val="1"/>
        <c:lblAlgn val="ctr"/>
        <c:lblOffset val="100"/>
        <c:tickLblSkip val="1"/>
        <c:tickMarkSkip val="1"/>
      </c:catAx>
      <c:valAx>
        <c:axId val="195928064"/>
        <c:scaling>
          <c:orientation val="minMax"/>
          <c:min val="8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9057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judías verdes (miles toneladas)</a:t>
            </a:r>
          </a:p>
        </c:rich>
      </c:tx>
      <c:layout>
        <c:manualLayout>
          <c:xMode val="edge"/>
          <c:yMode val="edge"/>
          <c:x val="0.17103251924017968"/>
          <c:y val="8.624733097174046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745826471184268E-2"/>
          <c:y val="0.28904494701738032"/>
          <c:w val="0.88289742850888109"/>
          <c:h val="0.62704105441674085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'13.6.41.1'!$A$10:$A$20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'13.6.41.1'!$D$10:$D$20</c:f>
              <c:numCache>
                <c:formatCode>#,##0.0_);\(#,##0.0\)</c:formatCode>
                <c:ptCount val="11"/>
                <c:pt idx="0">
                  <c:v>258.63200000000001</c:v>
                </c:pt>
                <c:pt idx="1">
                  <c:v>229.405</c:v>
                </c:pt>
                <c:pt idx="2">
                  <c:v>233.541</c:v>
                </c:pt>
                <c:pt idx="3">
                  <c:v>247.89599999999999</c:v>
                </c:pt>
                <c:pt idx="4">
                  <c:v>220.38399999999999</c:v>
                </c:pt>
                <c:pt idx="5">
                  <c:v>187.672</c:v>
                </c:pt>
                <c:pt idx="6">
                  <c:v>196.10900000000001</c:v>
                </c:pt>
                <c:pt idx="7">
                  <c:v>144.30099999999999</c:v>
                </c:pt>
                <c:pt idx="8">
                  <c:v>152.50700000000001</c:v>
                </c:pt>
                <c:pt idx="9">
                  <c:v>167.816</c:v>
                </c:pt>
                <c:pt idx="10">
                  <c:v>177.58799999999999</c:v>
                </c:pt>
              </c:numCache>
            </c:numRef>
          </c:val>
        </c:ser>
        <c:marker val="1"/>
        <c:axId val="196021248"/>
        <c:axId val="196027136"/>
      </c:lineChart>
      <c:catAx>
        <c:axId val="1960212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027136"/>
        <c:crosses val="autoZero"/>
        <c:auto val="1"/>
        <c:lblAlgn val="ctr"/>
        <c:lblOffset val="100"/>
        <c:tickLblSkip val="1"/>
        <c:tickMarkSkip val="1"/>
      </c:catAx>
      <c:valAx>
        <c:axId val="196027136"/>
        <c:scaling>
          <c:orientation val="minMax"/>
          <c:max val="300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021248"/>
        <c:crosses val="autoZero"/>
        <c:crossBetween val="between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cereales grano (miles toneladas)</a:t>
            </a:r>
          </a:p>
        </c:rich>
      </c:tx>
      <c:layout>
        <c:manualLayout>
          <c:xMode val="edge"/>
          <c:yMode val="edge"/>
          <c:x val="0.16467065868263467"/>
          <c:y val="4.854368932038838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377245508982042"/>
          <c:y val="0.15533998992622591"/>
          <c:w val="0.85928143712575222"/>
          <c:h val="0.75728245089034396"/>
        </c:manualLayout>
      </c:layout>
      <c:lineChart>
        <c:grouping val="standard"/>
        <c:ser>
          <c:idx val="3"/>
          <c:order val="0"/>
          <c:tx>
            <c:v>Produccion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'13.1.1.1'!$A$7:$A$17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'13.1.1.1'!$C$7:$C$17</c:f>
              <c:numCache>
                <c:formatCode>#,##0__;\–#,##0__;0__;@__</c:formatCode>
                <c:ptCount val="11"/>
                <c:pt idx="0">
                  <c:v>21170</c:v>
                </c:pt>
                <c:pt idx="1">
                  <c:v>24848.632000000001</c:v>
                </c:pt>
                <c:pt idx="2">
                  <c:v>14241.49</c:v>
                </c:pt>
                <c:pt idx="3">
                  <c:v>19091.804</c:v>
                </c:pt>
                <c:pt idx="4">
                  <c:v>24543.717000000001</c:v>
                </c:pt>
                <c:pt idx="5">
                  <c:v>24179.755000000001</c:v>
                </c:pt>
                <c:pt idx="6">
                  <c:v>17884.219000000001</c:v>
                </c:pt>
                <c:pt idx="7">
                  <c:v>19880.064999999999</c:v>
                </c:pt>
                <c:pt idx="8">
                  <c:v>22094.521000000001</c:v>
                </c:pt>
                <c:pt idx="9">
                  <c:v>17543.823</c:v>
                </c:pt>
                <c:pt idx="10">
                  <c:v>25374.359</c:v>
                </c:pt>
              </c:numCache>
            </c:numRef>
          </c:val>
        </c:ser>
        <c:marker val="1"/>
        <c:axId val="51612288"/>
        <c:axId val="51622272"/>
      </c:lineChart>
      <c:catAx>
        <c:axId val="516122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622272"/>
        <c:crosses val="autoZero"/>
        <c:auto val="1"/>
        <c:lblAlgn val="ctr"/>
        <c:lblOffset val="100"/>
        <c:tickLblSkip val="1"/>
        <c:tickMarkSkip val="1"/>
      </c:catAx>
      <c:valAx>
        <c:axId val="51622272"/>
        <c:scaling>
          <c:orientation val="minMax"/>
          <c:min val="1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6122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centeno (miles de euros)</a:t>
            </a:r>
          </a:p>
        </c:rich>
      </c:tx>
      <c:layout>
        <c:manualLayout>
          <c:xMode val="edge"/>
          <c:yMode val="edge"/>
          <c:x val="0.24904240808481717"/>
          <c:y val="3.016241299303943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3014152067060809E-2"/>
          <c:y val="0.13225058004640391"/>
          <c:w val="0.88250429351289805"/>
          <c:h val="0.78422273781902552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'13.1.5.1'!$A$9:$A$19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'13.1.5.1'!$G$9:$G$19</c:f>
              <c:numCache>
                <c:formatCode>#,##0\ _€;\-#,##0\ _€</c:formatCode>
                <c:ptCount val="11"/>
                <c:pt idx="0">
                  <c:v>25280.724799999996</c:v>
                </c:pt>
                <c:pt idx="1">
                  <c:v>20209.5756</c:v>
                </c:pt>
                <c:pt idx="2">
                  <c:v>16950.304800000002</c:v>
                </c:pt>
                <c:pt idx="3">
                  <c:v>21119.616000000002</c:v>
                </c:pt>
                <c:pt idx="4">
                  <c:v>46497.545100000003</c:v>
                </c:pt>
                <c:pt idx="5">
                  <c:v>45398.883600000001</c:v>
                </c:pt>
                <c:pt idx="6">
                  <c:v>22005.1188</c:v>
                </c:pt>
                <c:pt idx="7">
                  <c:v>37852.67</c:v>
                </c:pt>
                <c:pt idx="8">
                  <c:v>66477.887999999992</c:v>
                </c:pt>
                <c:pt idx="9">
                  <c:v>56263.16</c:v>
                </c:pt>
                <c:pt idx="10">
                  <c:v>65145.460500000001</c:v>
                </c:pt>
              </c:numCache>
            </c:numRef>
          </c:val>
        </c:ser>
        <c:marker val="1"/>
        <c:axId val="130583936"/>
        <c:axId val="130606208"/>
      </c:lineChart>
      <c:catAx>
        <c:axId val="1305839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606208"/>
        <c:crossesAt val="10000"/>
        <c:auto val="1"/>
        <c:lblAlgn val="ctr"/>
        <c:lblOffset val="100"/>
        <c:tickLblSkip val="1"/>
        <c:tickMarkSkip val="1"/>
      </c:catAx>
      <c:valAx>
        <c:axId val="130606208"/>
        <c:scaling>
          <c:orientation val="minMax"/>
          <c:max val="75000"/>
          <c:min val="15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583936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judías verdes (miles de euros)</a:t>
            </a:r>
          </a:p>
        </c:rich>
      </c:tx>
      <c:layout>
        <c:manualLayout>
          <c:xMode val="edge"/>
          <c:yMode val="edge"/>
          <c:x val="0.15644187881422947"/>
          <c:y val="2.750000000000001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582830011345808"/>
          <c:y val="0.15750019226097778"/>
          <c:w val="0.86043009222681466"/>
          <c:h val="0.75250091858022283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'13.6.41.1'!$A$10:$A$20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'13.6.41.1'!$F$10:$F$20</c:f>
              <c:numCache>
                <c:formatCode>#,##0\ _€;\-#,##0\ _€</c:formatCode>
                <c:ptCount val="11"/>
                <c:pt idx="0">
                  <c:v>344834.04560000001</c:v>
                </c:pt>
                <c:pt idx="1">
                  <c:v>298249.44049999997</c:v>
                </c:pt>
                <c:pt idx="2">
                  <c:v>346621.55219999992</c:v>
                </c:pt>
                <c:pt idx="3">
                  <c:v>346955.24160000001</c:v>
                </c:pt>
                <c:pt idx="4">
                  <c:v>323171.09759999998</c:v>
                </c:pt>
                <c:pt idx="5">
                  <c:v>286762.81599999999</c:v>
                </c:pt>
                <c:pt idx="6">
                  <c:v>262825.28180000006</c:v>
                </c:pt>
                <c:pt idx="7">
                  <c:v>205008.4307</c:v>
                </c:pt>
                <c:pt idx="8">
                  <c:v>196749.28069999997</c:v>
                </c:pt>
                <c:pt idx="9">
                  <c:v>245279.86560000002</c:v>
                </c:pt>
                <c:pt idx="10">
                  <c:v>239211.03599999999</c:v>
                </c:pt>
              </c:numCache>
            </c:numRef>
          </c:val>
        </c:ser>
        <c:marker val="1"/>
        <c:axId val="196050944"/>
        <c:axId val="196052480"/>
      </c:lineChart>
      <c:catAx>
        <c:axId val="1960509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052480"/>
        <c:crosses val="autoZero"/>
        <c:auto val="1"/>
        <c:lblAlgn val="ctr"/>
        <c:lblOffset val="100"/>
        <c:tickLblSkip val="1"/>
        <c:tickMarkSkip val="1"/>
      </c:catAx>
      <c:valAx>
        <c:axId val="196052480"/>
        <c:scaling>
          <c:orientation val="minMax"/>
          <c:max val="400000"/>
          <c:min val="1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0509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guisantes verdes (miles de hectáreas)</a:t>
            </a:r>
          </a:p>
        </c:rich>
      </c:tx>
      <c:layout>
        <c:manualLayout>
          <c:xMode val="edge"/>
          <c:yMode val="edge"/>
          <c:x val="0.16641002309225991"/>
          <c:y val="9.48907663914282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4365922043767133E-2"/>
          <c:y val="0.17797630904728851"/>
          <c:w val="0.91789984100241184"/>
          <c:h val="0.7344345679940365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'13.6.42.1'!$A$10:$A$20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'13.6.42.1'!$B$10:$B$20</c:f>
              <c:numCache>
                <c:formatCode>#,##0.0_);\(#,##0.0\)</c:formatCode>
                <c:ptCount val="11"/>
                <c:pt idx="0">
                  <c:v>7.78</c:v>
                </c:pt>
                <c:pt idx="1">
                  <c:v>9.64</c:v>
                </c:pt>
                <c:pt idx="2">
                  <c:v>8.4149999999999991</c:v>
                </c:pt>
                <c:pt idx="3">
                  <c:v>11.47</c:v>
                </c:pt>
                <c:pt idx="4">
                  <c:v>12.451000000000001</c:v>
                </c:pt>
                <c:pt idx="5">
                  <c:v>11.28</c:v>
                </c:pt>
                <c:pt idx="6">
                  <c:v>13.552</c:v>
                </c:pt>
                <c:pt idx="7">
                  <c:v>13.288</c:v>
                </c:pt>
                <c:pt idx="8">
                  <c:v>12.337999999999999</c:v>
                </c:pt>
                <c:pt idx="9">
                  <c:v>11.603999999999999</c:v>
                </c:pt>
                <c:pt idx="10">
                  <c:v>11.867000000000001</c:v>
                </c:pt>
              </c:numCache>
            </c:numRef>
          </c:val>
        </c:ser>
        <c:marker val="1"/>
        <c:axId val="196162688"/>
        <c:axId val="196164224"/>
      </c:lineChart>
      <c:catAx>
        <c:axId val="1961626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164224"/>
        <c:crosses val="autoZero"/>
        <c:auto val="1"/>
        <c:lblAlgn val="ctr"/>
        <c:lblOffset val="100"/>
        <c:tickLblSkip val="1"/>
        <c:tickMarkSkip val="1"/>
      </c:catAx>
      <c:valAx>
        <c:axId val="196164224"/>
        <c:scaling>
          <c:orientation val="minMax"/>
          <c:max val="15"/>
          <c:min val="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1626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guisantes verdes (miles toneladas)</a:t>
            </a:r>
          </a:p>
        </c:rich>
      </c:tx>
      <c:layout>
        <c:manualLayout>
          <c:xMode val="edge"/>
          <c:yMode val="edge"/>
          <c:x val="0.17791427145226685"/>
          <c:y val="8.272531626977326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8220917475164659E-2"/>
          <c:y val="0.18789443682308277"/>
          <c:w val="0.89723993574453587"/>
          <c:h val="0.7245164402182424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'13.6.42.1'!$A$10:$A$20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'13.6.42.1'!$D$10:$D$20</c:f>
              <c:numCache>
                <c:formatCode>#,##0.0_);\(#,##0.0\)</c:formatCode>
                <c:ptCount val="11"/>
                <c:pt idx="0">
                  <c:v>55.225000000000001</c:v>
                </c:pt>
                <c:pt idx="1">
                  <c:v>69.387</c:v>
                </c:pt>
                <c:pt idx="2">
                  <c:v>54.759</c:v>
                </c:pt>
                <c:pt idx="3">
                  <c:v>77.793000000000006</c:v>
                </c:pt>
                <c:pt idx="4">
                  <c:v>73.936999999999998</c:v>
                </c:pt>
                <c:pt idx="5">
                  <c:v>75.438000000000002</c:v>
                </c:pt>
                <c:pt idx="6">
                  <c:v>91.846999999999994</c:v>
                </c:pt>
                <c:pt idx="7">
                  <c:v>83.53</c:v>
                </c:pt>
                <c:pt idx="8">
                  <c:v>85.3</c:v>
                </c:pt>
                <c:pt idx="9">
                  <c:v>79.510999999999996</c:v>
                </c:pt>
                <c:pt idx="10">
                  <c:v>85.600999999999999</c:v>
                </c:pt>
              </c:numCache>
            </c:numRef>
          </c:val>
        </c:ser>
        <c:marker val="1"/>
        <c:axId val="196188032"/>
        <c:axId val="196189568"/>
      </c:lineChart>
      <c:catAx>
        <c:axId val="1961880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189568"/>
        <c:crosses val="autoZero"/>
        <c:auto val="1"/>
        <c:lblAlgn val="ctr"/>
        <c:lblOffset val="100"/>
        <c:tickLblSkip val="1"/>
        <c:tickMarkSkip val="1"/>
      </c:catAx>
      <c:valAx>
        <c:axId val="196189568"/>
        <c:scaling>
          <c:orientation val="minMax"/>
          <c:max val="100"/>
          <c:min val="4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18803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guisantes verdes (miles de euros)</a:t>
            </a:r>
          </a:p>
        </c:rich>
      </c:tx>
      <c:layout>
        <c:manualLayout>
          <c:xMode val="edge"/>
          <c:yMode val="edge"/>
          <c:x val="0.1579756211455163"/>
          <c:y val="1.882352941176488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558352274217937E-2"/>
          <c:y val="0.12000000000000002"/>
          <c:w val="0.87423378354595749"/>
          <c:h val="0.79294117647059592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'13.6.42.1'!$A$10:$A$20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'13.6.42.1'!$F$10:$F$20</c:f>
              <c:numCache>
                <c:formatCode>#,##0\ _€;\-#,##0\ _€</c:formatCode>
                <c:ptCount val="11"/>
                <c:pt idx="0">
                  <c:v>39154.525000000001</c:v>
                </c:pt>
                <c:pt idx="1">
                  <c:v>40945.268700000001</c:v>
                </c:pt>
                <c:pt idx="2">
                  <c:v>32811.592800000006</c:v>
                </c:pt>
                <c:pt idx="3">
                  <c:v>51039.987300000001</c:v>
                </c:pt>
                <c:pt idx="4">
                  <c:v>53737.411600000007</c:v>
                </c:pt>
                <c:pt idx="5">
                  <c:v>55115.002800000002</c:v>
                </c:pt>
                <c:pt idx="6">
                  <c:v>56100.147599999989</c:v>
                </c:pt>
                <c:pt idx="7">
                  <c:v>56808.753000000004</c:v>
                </c:pt>
                <c:pt idx="8">
                  <c:v>51384.72</c:v>
                </c:pt>
                <c:pt idx="9">
                  <c:v>47635.040099999998</c:v>
                </c:pt>
                <c:pt idx="10">
                  <c:v>55957.373700000011</c:v>
                </c:pt>
              </c:numCache>
            </c:numRef>
          </c:val>
        </c:ser>
        <c:marker val="1"/>
        <c:axId val="196225664"/>
        <c:axId val="196231552"/>
      </c:lineChart>
      <c:catAx>
        <c:axId val="1962256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231552"/>
        <c:crosses val="autoZero"/>
        <c:auto val="1"/>
        <c:lblAlgn val="ctr"/>
        <c:lblOffset val="100"/>
        <c:tickLblSkip val="1"/>
        <c:tickMarkSkip val="1"/>
      </c:catAx>
      <c:valAx>
        <c:axId val="196231552"/>
        <c:scaling>
          <c:orientation val="minMax"/>
          <c:max val="60000"/>
          <c:min val="2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225664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habas verdes (miles de hectáreas)</a:t>
            </a:r>
          </a:p>
        </c:rich>
      </c:tx>
      <c:layout>
        <c:manualLayout>
          <c:xMode val="edge"/>
          <c:yMode val="edge"/>
          <c:x val="0.18209908946567013"/>
          <c:y val="0.10101036612847586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901336897992784E-2"/>
          <c:y val="0.28787949780889716"/>
          <c:w val="0.89197665288726857"/>
          <c:h val="0.6212136531665616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'13.6.43.1'!$A$10:$A$20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'13.6.43.1'!$B$10:$B$20</c:f>
              <c:numCache>
                <c:formatCode>#,##0.0_);\(#,##0.0\)</c:formatCode>
                <c:ptCount val="11"/>
                <c:pt idx="0">
                  <c:v>7.6580000000000004</c:v>
                </c:pt>
                <c:pt idx="1">
                  <c:v>7.9059999999999997</c:v>
                </c:pt>
                <c:pt idx="2">
                  <c:v>7.9889999999999999</c:v>
                </c:pt>
                <c:pt idx="3">
                  <c:v>9.3580000000000005</c:v>
                </c:pt>
                <c:pt idx="4">
                  <c:v>9.2539999999999996</c:v>
                </c:pt>
                <c:pt idx="5">
                  <c:v>8.4359999999999999</c:v>
                </c:pt>
                <c:pt idx="6">
                  <c:v>8.92</c:v>
                </c:pt>
                <c:pt idx="7">
                  <c:v>8.5950000000000006</c:v>
                </c:pt>
                <c:pt idx="8">
                  <c:v>7.9930000000000003</c:v>
                </c:pt>
                <c:pt idx="9">
                  <c:v>6.2160000000000002</c:v>
                </c:pt>
                <c:pt idx="10">
                  <c:v>5.17</c:v>
                </c:pt>
              </c:numCache>
            </c:numRef>
          </c:val>
        </c:ser>
        <c:marker val="1"/>
        <c:axId val="196403200"/>
        <c:axId val="196404736"/>
      </c:lineChart>
      <c:catAx>
        <c:axId val="1964032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404736"/>
        <c:crosses val="autoZero"/>
        <c:auto val="1"/>
        <c:lblAlgn val="ctr"/>
        <c:lblOffset val="100"/>
        <c:tickLblSkip val="1"/>
        <c:tickMarkSkip val="1"/>
      </c:catAx>
      <c:valAx>
        <c:axId val="196404736"/>
        <c:scaling>
          <c:orientation val="minMax"/>
          <c:max val="11"/>
          <c:min val="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403200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habas verdes (miles toneladas)</a:t>
            </a:r>
          </a:p>
        </c:rich>
      </c:tx>
      <c:layout>
        <c:manualLayout>
          <c:xMode val="edge"/>
          <c:yMode val="edge"/>
          <c:x val="0.18701700154559675"/>
          <c:y val="7.15990453460620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264296754250392E-2"/>
          <c:y val="0.21957040572792513"/>
          <c:w val="0.89953632148377127"/>
          <c:h val="0.61575178997613367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'13.6.43.1'!$A$10:$A$20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'13.6.43.1'!$D$10:$D$20</c:f>
              <c:numCache>
                <c:formatCode>#,##0.0_);\(#,##0.0\)</c:formatCode>
                <c:ptCount val="11"/>
                <c:pt idx="0">
                  <c:v>64.963999999999999</c:v>
                </c:pt>
                <c:pt idx="1">
                  <c:v>63.395000000000003</c:v>
                </c:pt>
                <c:pt idx="2">
                  <c:v>53.619</c:v>
                </c:pt>
                <c:pt idx="3">
                  <c:v>69.402000000000001</c:v>
                </c:pt>
                <c:pt idx="4">
                  <c:v>67.944000000000003</c:v>
                </c:pt>
                <c:pt idx="5">
                  <c:v>66.031999999999996</c:v>
                </c:pt>
                <c:pt idx="6">
                  <c:v>69.903000000000006</c:v>
                </c:pt>
                <c:pt idx="7">
                  <c:v>80.156000000000006</c:v>
                </c:pt>
                <c:pt idx="8">
                  <c:v>67.971000000000004</c:v>
                </c:pt>
                <c:pt idx="9">
                  <c:v>50.149000000000001</c:v>
                </c:pt>
                <c:pt idx="10">
                  <c:v>45.317999999999998</c:v>
                </c:pt>
              </c:numCache>
            </c:numRef>
          </c:val>
        </c:ser>
        <c:marker val="1"/>
        <c:axId val="196440832"/>
        <c:axId val="196442368"/>
      </c:lineChart>
      <c:catAx>
        <c:axId val="1964408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442368"/>
        <c:crosses val="autoZero"/>
        <c:auto val="1"/>
        <c:lblAlgn val="ctr"/>
        <c:lblOffset val="100"/>
        <c:tickLblSkip val="1"/>
        <c:tickMarkSkip val="1"/>
      </c:catAx>
      <c:valAx>
        <c:axId val="196442368"/>
        <c:scaling>
          <c:orientation val="minMax"/>
          <c:max val="85"/>
          <c:min val="4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44083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habas verdes (miles de euros)</a:t>
            </a:r>
          </a:p>
        </c:rich>
      </c:tx>
      <c:layout>
        <c:manualLayout>
          <c:xMode val="edge"/>
          <c:yMode val="edge"/>
          <c:x val="0.18125992315476694"/>
          <c:y val="1.941747572815549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702137490005583E-2"/>
          <c:y val="0.15291280258362869"/>
          <c:w val="0.86789684724350202"/>
          <c:h val="0.75728245089034396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'13.6.43.1'!$A$10:$A$20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'13.6.43.1'!$F$10:$F$20</c:f>
              <c:numCache>
                <c:formatCode>#,##0\ _€;\-#,##0\ _€</c:formatCode>
                <c:ptCount val="11"/>
                <c:pt idx="0">
                  <c:v>63775.158799999997</c:v>
                </c:pt>
                <c:pt idx="1">
                  <c:v>49917.223000000005</c:v>
                </c:pt>
                <c:pt idx="2">
                  <c:v>55120.331999999995</c:v>
                </c:pt>
                <c:pt idx="3">
                  <c:v>53633.865599999997</c:v>
                </c:pt>
                <c:pt idx="4">
                  <c:v>69730.927199999991</c:v>
                </c:pt>
                <c:pt idx="5">
                  <c:v>62129.508800000003</c:v>
                </c:pt>
                <c:pt idx="6">
                  <c:v>43829.181000000011</c:v>
                </c:pt>
                <c:pt idx="7">
                  <c:v>67988.319199999998</c:v>
                </c:pt>
                <c:pt idx="8">
                  <c:v>53880.611700000001</c:v>
                </c:pt>
                <c:pt idx="9">
                  <c:v>37566.615899999997</c:v>
                </c:pt>
                <c:pt idx="10">
                  <c:v>30653.095199999996</c:v>
                </c:pt>
              </c:numCache>
            </c:numRef>
          </c:val>
        </c:ser>
        <c:marker val="1"/>
        <c:axId val="196556288"/>
        <c:axId val="196557824"/>
      </c:lineChart>
      <c:catAx>
        <c:axId val="1965562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557824"/>
        <c:crosses val="autoZero"/>
        <c:auto val="1"/>
        <c:lblAlgn val="ctr"/>
        <c:lblOffset val="100"/>
        <c:tickLblSkip val="1"/>
        <c:tickMarkSkip val="1"/>
      </c:catAx>
      <c:valAx>
        <c:axId val="196557824"/>
        <c:scaling>
          <c:orientation val="minMax"/>
          <c:max val="80000"/>
          <c:min val="2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5562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champiñón (miles de hectáreas)</a:t>
            </a:r>
          </a:p>
        </c:rich>
      </c:tx>
      <c:layout>
        <c:manualLayout>
          <c:xMode val="edge"/>
          <c:yMode val="edge"/>
          <c:x val="0.22067337171088855"/>
          <c:y val="8.965531940086479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1803352173533748E-2"/>
          <c:y val="0.18918051033094538"/>
          <c:w val="0.87049250007404266"/>
          <c:h val="0.7280629921259842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'13.6.44.1'!$A$10:$A$20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'13.6.44.1'!$B$10:$B$20</c:f>
              <c:numCache>
                <c:formatCode>#,##0\ _€;\-#,##0\ _€</c:formatCode>
                <c:ptCount val="11"/>
                <c:pt idx="0">
                  <c:v>29048</c:v>
                </c:pt>
                <c:pt idx="1">
                  <c:v>29189</c:v>
                </c:pt>
                <c:pt idx="2">
                  <c:v>27747</c:v>
                </c:pt>
                <c:pt idx="3">
                  <c:v>29928</c:v>
                </c:pt>
                <c:pt idx="4">
                  <c:v>27253</c:v>
                </c:pt>
                <c:pt idx="5">
                  <c:v>24567</c:v>
                </c:pt>
                <c:pt idx="6">
                  <c:v>30509</c:v>
                </c:pt>
                <c:pt idx="7">
                  <c:v>45697</c:v>
                </c:pt>
                <c:pt idx="8">
                  <c:v>49173</c:v>
                </c:pt>
                <c:pt idx="9">
                  <c:v>47970</c:v>
                </c:pt>
                <c:pt idx="10">
                  <c:v>48261</c:v>
                </c:pt>
              </c:numCache>
            </c:numRef>
          </c:val>
        </c:ser>
        <c:marker val="1"/>
        <c:axId val="196754048"/>
        <c:axId val="196768128"/>
      </c:lineChart>
      <c:catAx>
        <c:axId val="1967540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768128"/>
        <c:crosses val="autoZero"/>
        <c:auto val="1"/>
        <c:lblAlgn val="ctr"/>
        <c:lblOffset val="100"/>
        <c:tickLblSkip val="1"/>
        <c:tickMarkSkip val="1"/>
      </c:catAx>
      <c:valAx>
        <c:axId val="196768128"/>
        <c:scaling>
          <c:orientation val="minMax"/>
          <c:max val="55000"/>
          <c:min val="2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7540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champiñón (miles toneladas)</a:t>
            </a:r>
          </a:p>
        </c:rich>
      </c:tx>
      <c:layout>
        <c:manualLayout>
          <c:xMode val="edge"/>
          <c:yMode val="edge"/>
          <c:x val="0.22617643413670879"/>
          <c:y val="9.643143198649464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947626841243862"/>
          <c:y val="0.18858008946064841"/>
          <c:w val="0.85106382978722905"/>
          <c:h val="0.7252966618609285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'13.6.44.1'!$A$10:$A$20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'13.6.44.1'!$D$10:$D$20</c:f>
              <c:numCache>
                <c:formatCode>#,##0\ _€;\-#,##0\ _€</c:formatCode>
                <c:ptCount val="11"/>
                <c:pt idx="0">
                  <c:v>120988</c:v>
                </c:pt>
                <c:pt idx="1">
                  <c:v>128898</c:v>
                </c:pt>
                <c:pt idx="2">
                  <c:v>127213</c:v>
                </c:pt>
                <c:pt idx="3">
                  <c:v>126463</c:v>
                </c:pt>
                <c:pt idx="4">
                  <c:v>123322</c:v>
                </c:pt>
                <c:pt idx="5">
                  <c:v>118398</c:v>
                </c:pt>
                <c:pt idx="6">
                  <c:v>125017</c:v>
                </c:pt>
                <c:pt idx="7">
                  <c:v>121248</c:v>
                </c:pt>
                <c:pt idx="8">
                  <c:v>135545</c:v>
                </c:pt>
                <c:pt idx="9">
                  <c:v>134676</c:v>
                </c:pt>
                <c:pt idx="10">
                  <c:v>134768</c:v>
                </c:pt>
              </c:numCache>
            </c:numRef>
          </c:val>
        </c:ser>
        <c:marker val="1"/>
        <c:axId val="196816256"/>
        <c:axId val="196826240"/>
      </c:lineChart>
      <c:catAx>
        <c:axId val="1968162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826240"/>
        <c:crosses val="autoZero"/>
        <c:auto val="1"/>
        <c:lblAlgn val="ctr"/>
        <c:lblOffset val="100"/>
        <c:tickLblSkip val="1"/>
        <c:tickMarkSkip val="1"/>
      </c:catAx>
      <c:valAx>
        <c:axId val="196826240"/>
        <c:scaling>
          <c:orientation val="minMax"/>
          <c:max val="160000"/>
          <c:min val="8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81625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champiñón (miles de euros)</a:t>
            </a:r>
          </a:p>
        </c:rich>
      </c:tx>
      <c:layout>
        <c:manualLayout>
          <c:xMode val="edge"/>
          <c:yMode val="edge"/>
          <c:x val="0.21051886896490876"/>
          <c:y val="2.399321467453224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330067429423603"/>
          <c:y val="0.12187837050915258"/>
          <c:w val="0.84729199906993902"/>
          <c:h val="0.78966959515912605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'13.6.44.1'!$A$10:$A$20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'13.6.44.1'!$F$10:$F$20</c:f>
              <c:numCache>
                <c:formatCode>#,##0\ _€;\-#,##0\ _€</c:formatCode>
                <c:ptCount val="11"/>
                <c:pt idx="0">
                  <c:v>107715.6164</c:v>
                </c:pt>
                <c:pt idx="1">
                  <c:v>135600.696</c:v>
                </c:pt>
                <c:pt idx="2">
                  <c:v>149500.7176</c:v>
                </c:pt>
                <c:pt idx="3">
                  <c:v>143535.505</c:v>
                </c:pt>
                <c:pt idx="4">
                  <c:v>141006.37479999999</c:v>
                </c:pt>
                <c:pt idx="5">
                  <c:v>137424.55859999999</c:v>
                </c:pt>
                <c:pt idx="6">
                  <c:v>114028.00569999998</c:v>
                </c:pt>
                <c:pt idx="7">
                  <c:v>117998.5536</c:v>
                </c:pt>
                <c:pt idx="8">
                  <c:v>140234.85699999999</c:v>
                </c:pt>
                <c:pt idx="9">
                  <c:v>152884.19519999999</c:v>
                </c:pt>
                <c:pt idx="10">
                  <c:v>158028.95680000001</c:v>
                </c:pt>
              </c:numCache>
            </c:numRef>
          </c:val>
        </c:ser>
        <c:marker val="1"/>
        <c:axId val="196858240"/>
        <c:axId val="196859776"/>
      </c:lineChart>
      <c:catAx>
        <c:axId val="1968582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859776"/>
        <c:crosses val="autoZero"/>
        <c:auto val="1"/>
        <c:lblAlgn val="ctr"/>
        <c:lblOffset val="100"/>
        <c:tickLblSkip val="1"/>
        <c:tickMarkSkip val="1"/>
      </c:catAx>
      <c:valAx>
        <c:axId val="196859776"/>
        <c:scaling>
          <c:orientation val="minMax"/>
          <c:max val="200000"/>
          <c:min val="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858240"/>
        <c:crosses val="autoZero"/>
        <c:crossBetween val="between"/>
        <c:majorUnit val="2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triticale (miles de hectáreas)</a:t>
            </a:r>
          </a:p>
        </c:rich>
      </c:tx>
      <c:layout>
        <c:manualLayout>
          <c:xMode val="edge"/>
          <c:yMode val="edge"/>
          <c:x val="0.22576542448323081"/>
          <c:y val="4.422604422604431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806170907263744E-2"/>
          <c:y val="0.15479115479115613"/>
          <c:w val="0.89795974292972669"/>
          <c:h val="0.7567567567567568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'13.1.6.1'!$A$9:$A$19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'13.1.6.1'!$B$9:$B$19</c:f>
              <c:numCache>
                <c:formatCode>#,##0.0_);\(#,##0.0\)</c:formatCode>
                <c:ptCount val="11"/>
                <c:pt idx="0">
                  <c:v>41.536000000000001</c:v>
                </c:pt>
                <c:pt idx="1">
                  <c:v>39.523000000000003</c:v>
                </c:pt>
                <c:pt idx="2">
                  <c:v>37.685000000000002</c:v>
                </c:pt>
                <c:pt idx="3">
                  <c:v>45.043999999999997</c:v>
                </c:pt>
                <c:pt idx="4">
                  <c:v>47.411000000000001</c:v>
                </c:pt>
                <c:pt idx="5">
                  <c:v>54.393999999999998</c:v>
                </c:pt>
                <c:pt idx="6">
                  <c:v>60.987000000000002</c:v>
                </c:pt>
                <c:pt idx="7">
                  <c:v>65.983999999999995</c:v>
                </c:pt>
                <c:pt idx="8">
                  <c:v>81.322000000000003</c:v>
                </c:pt>
                <c:pt idx="9">
                  <c:v>125.879</c:v>
                </c:pt>
                <c:pt idx="10">
                  <c:v>142.31</c:v>
                </c:pt>
              </c:numCache>
            </c:numRef>
          </c:val>
        </c:ser>
        <c:marker val="1"/>
        <c:axId val="130802432"/>
        <c:axId val="130803968"/>
      </c:lineChart>
      <c:catAx>
        <c:axId val="1308024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803968"/>
        <c:crosses val="autoZero"/>
        <c:auto val="1"/>
        <c:lblAlgn val="ctr"/>
        <c:lblOffset val="100"/>
        <c:tickLblSkip val="1"/>
        <c:tickMarkSkip val="1"/>
      </c:catAx>
      <c:valAx>
        <c:axId val="130803968"/>
        <c:scaling>
          <c:orientation val="minMax"/>
          <c:min val="1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8024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flores 
y plantas ornamentales</a:t>
            </a:r>
          </a:p>
        </c:rich>
      </c:tx>
      <c:layout>
        <c:manualLayout>
          <c:xMode val="edge"/>
          <c:yMode val="edge"/>
          <c:x val="0.29513923564432493"/>
          <c:y val="3.217821782178238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22800951697400917"/>
          <c:y val="0.37623762376237635"/>
          <c:w val="0.52199133073745241"/>
          <c:h val="0.4430693069306930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2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Lbls>
            <c:dLbl>
              <c:idx val="1"/>
              <c:layout>
                <c:manualLayout>
                  <c:x val="1.8602170504978758E-2"/>
                  <c:y val="-3.7875327579454929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3.3429451100064084E-4"/>
                  <c:y val="-6.9780568154728911E-4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Lit>
              <c:ptCount val="5"/>
              <c:pt idx="0">
                <c:v>Claveles</c:v>
              </c:pt>
              <c:pt idx="1">
                <c:v>Rosas</c:v>
              </c:pt>
              <c:pt idx="2">
                <c:v>Otras flores</c:v>
              </c:pt>
              <c:pt idx="3">
                <c:v>Plantas ornamentales</c:v>
              </c:pt>
              <c:pt idx="4">
                <c:v>Esquejes</c:v>
              </c:pt>
            </c:strLit>
          </c:cat>
          <c:val>
            <c:numRef>
              <c:f>('13.7.1.1'!$I$11,'13.7.1.1'!$I$15,'13.7.1.1'!$I$17,'13.7.1.1'!$I$20,'13.7.1.1'!$I$22)</c:f>
              <c:numCache>
                <c:formatCode>#,##0__;\–#,##0;0__;@__</c:formatCode>
                <c:ptCount val="5"/>
                <c:pt idx="0">
                  <c:v>54800</c:v>
                </c:pt>
                <c:pt idx="1">
                  <c:v>11993</c:v>
                </c:pt>
                <c:pt idx="2">
                  <c:v>49297</c:v>
                </c:pt>
                <c:pt idx="3">
                  <c:v>290687</c:v>
                </c:pt>
                <c:pt idx="4">
                  <c:v>581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300" verticalDpi="300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de flores 
y plantas ornamentales</a:t>
            </a:r>
          </a:p>
        </c:rich>
      </c:tx>
      <c:layout>
        <c:manualLayout>
          <c:xMode val="edge"/>
          <c:yMode val="edge"/>
          <c:x val="0.29976890083861685"/>
          <c:y val="3.080568720379147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8981502935907371"/>
          <c:y val="0.34360189573459732"/>
          <c:w val="0.5972228972517194"/>
          <c:h val="0.4857819905213270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2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6707149682666975E-2"/>
                  <c:y val="-2.2179230819887652E-2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1.037746810993632E-2"/>
                  <c:y val="-6.5233741154174282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-1.9239664221806221E-3"/>
                  <c:y val="2.843095001191781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Lit>
              <c:ptCount val="5"/>
              <c:pt idx="0">
                <c:v>Claveles</c:v>
              </c:pt>
              <c:pt idx="1">
                <c:v>Rosas</c:v>
              </c:pt>
              <c:pt idx="2">
                <c:v>Otras flores</c:v>
              </c:pt>
              <c:pt idx="3">
                <c:v>Plantas ornamentales</c:v>
              </c:pt>
              <c:pt idx="4">
                <c:v>Esquejes</c:v>
              </c:pt>
            </c:strLit>
          </c:cat>
          <c:val>
            <c:numRef>
              <c:f>('13.7.1.1'!$E$11,'13.7.1.1'!$E$15,'13.7.1.1'!$E$17,'13.7.1.1'!$E$20,'13.7.1.1'!$E$22)</c:f>
              <c:numCache>
                <c:formatCode>#,##0__;\–#,##0;0__;@__</c:formatCode>
                <c:ptCount val="5"/>
                <c:pt idx="0">
                  <c:v>42572</c:v>
                </c:pt>
                <c:pt idx="1">
                  <c:v>15043</c:v>
                </c:pt>
                <c:pt idx="2">
                  <c:v>86579</c:v>
                </c:pt>
                <c:pt idx="3">
                  <c:v>564072</c:v>
                </c:pt>
                <c:pt idx="4">
                  <c:v>3430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claveles (áreas)</a:t>
            </a:r>
          </a:p>
        </c:rich>
      </c:tx>
      <c:layout>
        <c:manualLayout>
          <c:xMode val="edge"/>
          <c:yMode val="edge"/>
          <c:x val="0.14869905080960374"/>
          <c:y val="9.411764705882352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594805154729962"/>
          <c:y val="0.22823529411764806"/>
          <c:w val="0.85501936336417506"/>
          <c:h val="0.6870588235294159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'13.7.2.1'!$A$10:$A$20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'13.7.2.1'!$B$10:$B$20</c:f>
              <c:numCache>
                <c:formatCode>#,##0\ _€;\-#,##0\ _€</c:formatCode>
                <c:ptCount val="11"/>
                <c:pt idx="0">
                  <c:v>123182</c:v>
                </c:pt>
                <c:pt idx="1">
                  <c:v>110091</c:v>
                </c:pt>
                <c:pt idx="2">
                  <c:v>109381</c:v>
                </c:pt>
                <c:pt idx="3">
                  <c:v>101473</c:v>
                </c:pt>
                <c:pt idx="4">
                  <c:v>77836</c:v>
                </c:pt>
                <c:pt idx="5">
                  <c:v>92310</c:v>
                </c:pt>
                <c:pt idx="6">
                  <c:v>74481</c:v>
                </c:pt>
                <c:pt idx="7">
                  <c:v>59199</c:v>
                </c:pt>
                <c:pt idx="8">
                  <c:v>46860</c:v>
                </c:pt>
                <c:pt idx="9">
                  <c:v>42920</c:v>
                </c:pt>
                <c:pt idx="10">
                  <c:v>42572</c:v>
                </c:pt>
              </c:numCache>
            </c:numRef>
          </c:val>
        </c:ser>
        <c:marker val="1"/>
        <c:axId val="198227072"/>
        <c:axId val="198228608"/>
      </c:lineChart>
      <c:catAx>
        <c:axId val="1982270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8228608"/>
        <c:crosses val="autoZero"/>
        <c:auto val="1"/>
        <c:lblAlgn val="ctr"/>
        <c:lblOffset val="100"/>
        <c:tickLblSkip val="1"/>
        <c:tickMarkSkip val="1"/>
      </c:catAx>
      <c:valAx>
        <c:axId val="198228608"/>
        <c:scaling>
          <c:orientation val="minMax"/>
          <c:max val="130000"/>
          <c:min val="2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8227072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claveles (miles de docenas)</a:t>
            </a:r>
          </a:p>
        </c:rich>
      </c:tx>
      <c:layout>
        <c:manualLayout>
          <c:xMode val="edge"/>
          <c:yMode val="edge"/>
          <c:x val="0.13295895609042327"/>
          <c:y val="6.39810426540284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5168567065643773"/>
          <c:y val="0.26066350710900482"/>
          <c:w val="0.80899024350100501"/>
          <c:h val="0.65402843601896399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'13.7.2.1'!$A$10:$A$20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'13.7.2.1'!$D$10:$D$20</c:f>
              <c:numCache>
                <c:formatCode>#,##0\ _€;\-#,##0\ _€</c:formatCode>
                <c:ptCount val="11"/>
                <c:pt idx="0">
                  <c:v>946191</c:v>
                </c:pt>
                <c:pt idx="1">
                  <c:v>634906</c:v>
                </c:pt>
                <c:pt idx="2">
                  <c:v>327566</c:v>
                </c:pt>
                <c:pt idx="3">
                  <c:v>260265</c:v>
                </c:pt>
                <c:pt idx="4">
                  <c:v>127802</c:v>
                </c:pt>
                <c:pt idx="5">
                  <c:v>226062</c:v>
                </c:pt>
                <c:pt idx="6">
                  <c:v>110337</c:v>
                </c:pt>
                <c:pt idx="7">
                  <c:v>90126</c:v>
                </c:pt>
                <c:pt idx="8">
                  <c:v>71606</c:v>
                </c:pt>
                <c:pt idx="9">
                  <c:v>65631</c:v>
                </c:pt>
                <c:pt idx="10">
                  <c:v>54800</c:v>
                </c:pt>
              </c:numCache>
            </c:numRef>
          </c:val>
        </c:ser>
        <c:marker val="1"/>
        <c:axId val="198330240"/>
        <c:axId val="198331776"/>
      </c:lineChart>
      <c:catAx>
        <c:axId val="1983302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8331776"/>
        <c:crosses val="autoZero"/>
        <c:auto val="1"/>
        <c:lblAlgn val="ctr"/>
        <c:lblOffset val="100"/>
        <c:tickLblSkip val="1"/>
        <c:tickMarkSkip val="1"/>
      </c:catAx>
      <c:valAx>
        <c:axId val="198331776"/>
        <c:scaling>
          <c:orientation val="minMax"/>
          <c:max val="1000000"/>
          <c:min val="3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8330240"/>
        <c:crosses val="autoZero"/>
        <c:crossBetween val="between"/>
        <c:majorUnit val="100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claveles según tipo (áreas)</a:t>
            </a:r>
          </a:p>
        </c:rich>
      </c:tx>
      <c:layout>
        <c:manualLayout>
          <c:xMode val="edge"/>
          <c:yMode val="edge"/>
          <c:x val="0.21086675048758971"/>
          <c:y val="3.11750599520383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1849935316946962E-2"/>
          <c:y val="0.23501254077802092"/>
          <c:w val="0.8758085381630073"/>
          <c:h val="0.67865866367531014"/>
        </c:manualLayout>
      </c:layout>
      <c:lineChart>
        <c:grouping val="standard"/>
        <c:ser>
          <c:idx val="0"/>
          <c:order val="0"/>
          <c:tx>
            <c:v>Americano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'13.7.2.2'!$A$9:$A$19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'13.7.2.2'!$B$9:$B$19</c:f>
              <c:numCache>
                <c:formatCode>#,##0\ _€;\-#,##0\ _€</c:formatCode>
                <c:ptCount val="11"/>
                <c:pt idx="0">
                  <c:v>30187</c:v>
                </c:pt>
                <c:pt idx="1">
                  <c:v>24502</c:v>
                </c:pt>
                <c:pt idx="2">
                  <c:v>23702</c:v>
                </c:pt>
                <c:pt idx="3">
                  <c:v>18707</c:v>
                </c:pt>
                <c:pt idx="4">
                  <c:v>11725</c:v>
                </c:pt>
                <c:pt idx="5">
                  <c:v>19035</c:v>
                </c:pt>
                <c:pt idx="6">
                  <c:v>16320</c:v>
                </c:pt>
                <c:pt idx="7">
                  <c:v>13273</c:v>
                </c:pt>
                <c:pt idx="8">
                  <c:v>11730</c:v>
                </c:pt>
                <c:pt idx="9">
                  <c:v>10894</c:v>
                </c:pt>
                <c:pt idx="10">
                  <c:v>12913</c:v>
                </c:pt>
              </c:numCache>
            </c:numRef>
          </c:val>
        </c:ser>
        <c:ser>
          <c:idx val="1"/>
          <c:order val="1"/>
          <c:tx>
            <c:v>Anita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'13.7.2.2'!$A$9:$A$19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'13.7.2.2'!$D$9:$D$19</c:f>
              <c:numCache>
                <c:formatCode>#,##0\ _€;\-#,##0\ _€</c:formatCode>
                <c:ptCount val="11"/>
                <c:pt idx="0">
                  <c:v>4594</c:v>
                </c:pt>
                <c:pt idx="1">
                  <c:v>1850</c:v>
                </c:pt>
                <c:pt idx="2">
                  <c:v>4150</c:v>
                </c:pt>
                <c:pt idx="3">
                  <c:v>3575</c:v>
                </c:pt>
                <c:pt idx="4">
                  <c:v>600</c:v>
                </c:pt>
                <c:pt idx="5">
                  <c:v>2700</c:v>
                </c:pt>
                <c:pt idx="6">
                  <c:v>2300</c:v>
                </c:pt>
                <c:pt idx="7">
                  <c:v>1800</c:v>
                </c:pt>
                <c:pt idx="8">
                  <c:v>30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v>Otras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'13.7.2.2'!$A$9:$A$19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'13.7.2.2'!$F$9:$F$19</c:f>
              <c:numCache>
                <c:formatCode>#,##0\ _€;\-#,##0\ _€</c:formatCode>
                <c:ptCount val="11"/>
                <c:pt idx="0">
                  <c:v>88401</c:v>
                </c:pt>
                <c:pt idx="1">
                  <c:v>83739</c:v>
                </c:pt>
                <c:pt idx="2">
                  <c:v>81529</c:v>
                </c:pt>
                <c:pt idx="3">
                  <c:v>79191</c:v>
                </c:pt>
                <c:pt idx="4">
                  <c:v>65511</c:v>
                </c:pt>
                <c:pt idx="5">
                  <c:v>70575</c:v>
                </c:pt>
                <c:pt idx="6">
                  <c:v>55861</c:v>
                </c:pt>
                <c:pt idx="7">
                  <c:v>44126</c:v>
                </c:pt>
                <c:pt idx="8">
                  <c:v>35100</c:v>
                </c:pt>
                <c:pt idx="9">
                  <c:v>35100</c:v>
                </c:pt>
                <c:pt idx="10">
                  <c:v>29659</c:v>
                </c:pt>
              </c:numCache>
            </c:numRef>
          </c:val>
        </c:ser>
        <c:marker val="1"/>
        <c:axId val="198570752"/>
        <c:axId val="198572288"/>
      </c:lineChart>
      <c:catAx>
        <c:axId val="1985707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8572288"/>
        <c:crosses val="autoZero"/>
        <c:auto val="1"/>
        <c:lblAlgn val="ctr"/>
        <c:lblOffset val="100"/>
        <c:tickLblSkip val="1"/>
        <c:tickMarkSkip val="1"/>
      </c:catAx>
      <c:valAx>
        <c:axId val="19857228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85707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764519399396"/>
          <c:y val="0.13908898078387691"/>
          <c:w val="0.31177225059178026"/>
          <c:h val="5.995229013639533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claveles según tipo (miles de docenas)</a:t>
            </a:r>
          </a:p>
        </c:rich>
      </c:tx>
      <c:layout>
        <c:manualLayout>
          <c:xMode val="edge"/>
          <c:yMode val="edge"/>
          <c:x val="0.14828906386701779"/>
          <c:y val="4.009433962264190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7452579724854124E-2"/>
          <c:y val="0.26650974087667312"/>
          <c:w val="0.86945608248188611"/>
          <c:h val="0.64858565257598155"/>
        </c:manualLayout>
      </c:layout>
      <c:lineChart>
        <c:grouping val="standard"/>
        <c:ser>
          <c:idx val="0"/>
          <c:order val="0"/>
          <c:tx>
            <c:v>Americano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'13.7.2.2'!$A$9:$A$19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'13.7.2.2'!$C$9:$C$19</c:f>
              <c:numCache>
                <c:formatCode>#,##0\ _€;\-#,##0\ _€</c:formatCode>
                <c:ptCount val="11"/>
                <c:pt idx="0">
                  <c:v>320836</c:v>
                </c:pt>
                <c:pt idx="1">
                  <c:v>238626</c:v>
                </c:pt>
                <c:pt idx="2">
                  <c:v>158280</c:v>
                </c:pt>
                <c:pt idx="3">
                  <c:v>110407</c:v>
                </c:pt>
                <c:pt idx="4">
                  <c:v>15463</c:v>
                </c:pt>
                <c:pt idx="5">
                  <c:v>95155</c:v>
                </c:pt>
                <c:pt idx="6">
                  <c:v>24555</c:v>
                </c:pt>
                <c:pt idx="7">
                  <c:v>20931</c:v>
                </c:pt>
                <c:pt idx="8">
                  <c:v>15002</c:v>
                </c:pt>
                <c:pt idx="9">
                  <c:v>13658</c:v>
                </c:pt>
                <c:pt idx="10">
                  <c:v>148800</c:v>
                </c:pt>
              </c:numCache>
            </c:numRef>
          </c:val>
        </c:ser>
        <c:ser>
          <c:idx val="1"/>
          <c:order val="1"/>
          <c:tx>
            <c:v>Anita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'13.7.2.2'!$A$9:$A$19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'13.7.2.2'!$E$9:$E$19</c:f>
              <c:numCache>
                <c:formatCode>#,##0\ _€;\-#,##0\ _€</c:formatCode>
                <c:ptCount val="11"/>
                <c:pt idx="0">
                  <c:v>6115</c:v>
                </c:pt>
                <c:pt idx="1">
                  <c:v>2195</c:v>
                </c:pt>
                <c:pt idx="2">
                  <c:v>5545</c:v>
                </c:pt>
                <c:pt idx="3">
                  <c:v>4860</c:v>
                </c:pt>
                <c:pt idx="4">
                  <c:v>580</c:v>
                </c:pt>
                <c:pt idx="5">
                  <c:v>3544</c:v>
                </c:pt>
                <c:pt idx="6">
                  <c:v>3160</c:v>
                </c:pt>
                <c:pt idx="7">
                  <c:v>2642</c:v>
                </c:pt>
                <c:pt idx="8">
                  <c:v>54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v>Otras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'13.7.2.2'!$A$9:$A$19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'13.7.2.2'!$G$9:$G$19</c:f>
              <c:numCache>
                <c:formatCode>#,##0\ _€;\-#,##0\ _€</c:formatCode>
                <c:ptCount val="11"/>
                <c:pt idx="0">
                  <c:v>619240</c:v>
                </c:pt>
                <c:pt idx="1">
                  <c:v>394086</c:v>
                </c:pt>
                <c:pt idx="2">
                  <c:v>163741</c:v>
                </c:pt>
                <c:pt idx="3">
                  <c:v>144998</c:v>
                </c:pt>
                <c:pt idx="4">
                  <c:v>111759</c:v>
                </c:pt>
                <c:pt idx="5">
                  <c:v>127363</c:v>
                </c:pt>
                <c:pt idx="6">
                  <c:v>82622</c:v>
                </c:pt>
                <c:pt idx="7">
                  <c:v>66553</c:v>
                </c:pt>
                <c:pt idx="8">
                  <c:v>56550</c:v>
                </c:pt>
                <c:pt idx="9">
                  <c:v>56550</c:v>
                </c:pt>
                <c:pt idx="10">
                  <c:v>39920</c:v>
                </c:pt>
              </c:numCache>
            </c:numRef>
          </c:val>
        </c:ser>
        <c:marker val="1"/>
        <c:axId val="207093120"/>
        <c:axId val="207164544"/>
      </c:lineChart>
      <c:catAx>
        <c:axId val="2070931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7164544"/>
        <c:crosses val="autoZero"/>
        <c:auto val="1"/>
        <c:lblAlgn val="ctr"/>
        <c:lblOffset val="100"/>
        <c:tickLblSkip val="1"/>
        <c:tickMarkSkip val="1"/>
      </c:catAx>
      <c:valAx>
        <c:axId val="20716454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70931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234510352872556"/>
          <c:y val="0.18160402119546493"/>
          <c:w val="0.30545031204432782"/>
          <c:h val="5.896226415094402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rosas (áreas)</a:t>
            </a:r>
          </a:p>
        </c:rich>
      </c:tx>
      <c:layout>
        <c:manualLayout>
          <c:xMode val="edge"/>
          <c:yMode val="edge"/>
          <c:x val="0.18333372313609403"/>
          <c:y val="7.76699029126215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2083357916987952"/>
          <c:y val="0.24271873425972679"/>
          <c:w val="0.8541684044767347"/>
          <c:h val="0.66990370655684772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'13.7.3.1'!$A$10:$A$20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'13.7.3.1'!$B$10:$B$20</c:f>
              <c:numCache>
                <c:formatCode>#,##0\ _€;\-#,##0\ _€</c:formatCode>
                <c:ptCount val="11"/>
                <c:pt idx="0">
                  <c:v>37032</c:v>
                </c:pt>
                <c:pt idx="1">
                  <c:v>35150</c:v>
                </c:pt>
                <c:pt idx="2">
                  <c:v>37551</c:v>
                </c:pt>
                <c:pt idx="3">
                  <c:v>35447</c:v>
                </c:pt>
                <c:pt idx="4">
                  <c:v>35800</c:v>
                </c:pt>
                <c:pt idx="5">
                  <c:v>30773</c:v>
                </c:pt>
                <c:pt idx="6">
                  <c:v>23105</c:v>
                </c:pt>
                <c:pt idx="7">
                  <c:v>19496</c:v>
                </c:pt>
                <c:pt idx="8">
                  <c:v>17410</c:v>
                </c:pt>
                <c:pt idx="9">
                  <c:v>16373</c:v>
                </c:pt>
                <c:pt idx="10">
                  <c:v>15043</c:v>
                </c:pt>
              </c:numCache>
            </c:numRef>
          </c:val>
        </c:ser>
        <c:marker val="1"/>
        <c:axId val="207410304"/>
        <c:axId val="207411840"/>
      </c:lineChart>
      <c:catAx>
        <c:axId val="2074103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7411840"/>
        <c:crosses val="autoZero"/>
        <c:auto val="1"/>
        <c:lblAlgn val="ctr"/>
        <c:lblOffset val="100"/>
        <c:tickLblSkip val="2"/>
        <c:tickMarkSkip val="1"/>
      </c:catAx>
      <c:valAx>
        <c:axId val="207411840"/>
        <c:scaling>
          <c:orientation val="minMax"/>
          <c:max val="45000"/>
          <c:min val="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74103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rosas (miles de docenas)</a:t>
            </a:r>
          </a:p>
        </c:rich>
      </c:tx>
      <c:layout>
        <c:manualLayout>
          <c:xMode val="edge"/>
          <c:yMode val="edge"/>
          <c:x val="0.17610107432223146"/>
          <c:y val="5.841121495327163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4465438420135654"/>
          <c:y val="0.26869158878504684"/>
          <c:w val="0.82599749819325363"/>
          <c:h val="0.6471962616822429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'13.7.3.1'!$A$10:$A$20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'13.7.3.1'!$D$10:$D$20</c:f>
              <c:numCache>
                <c:formatCode>#,##0\ _€;\-#,##0\ _€</c:formatCode>
                <c:ptCount val="11"/>
                <c:pt idx="0">
                  <c:v>69822</c:v>
                </c:pt>
                <c:pt idx="1">
                  <c:v>49669</c:v>
                </c:pt>
                <c:pt idx="2">
                  <c:v>45203</c:v>
                </c:pt>
                <c:pt idx="3">
                  <c:v>34681</c:v>
                </c:pt>
                <c:pt idx="4">
                  <c:v>33616</c:v>
                </c:pt>
                <c:pt idx="5">
                  <c:v>34657</c:v>
                </c:pt>
                <c:pt idx="6">
                  <c:v>17983</c:v>
                </c:pt>
                <c:pt idx="7">
                  <c:v>15301</c:v>
                </c:pt>
                <c:pt idx="8">
                  <c:v>13840</c:v>
                </c:pt>
                <c:pt idx="9">
                  <c:v>13038</c:v>
                </c:pt>
                <c:pt idx="10">
                  <c:v>11993</c:v>
                </c:pt>
              </c:numCache>
            </c:numRef>
          </c:val>
        </c:ser>
        <c:marker val="1"/>
        <c:axId val="207648640"/>
        <c:axId val="207650176"/>
      </c:lineChart>
      <c:catAx>
        <c:axId val="2076486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7650176"/>
        <c:crosses val="autoZero"/>
        <c:auto val="1"/>
        <c:lblAlgn val="ctr"/>
        <c:lblOffset val="100"/>
        <c:tickLblSkip val="2"/>
        <c:tickMarkSkip val="1"/>
      </c:catAx>
      <c:valAx>
        <c:axId val="207650176"/>
        <c:scaling>
          <c:orientation val="minMax"/>
          <c:max val="75000"/>
          <c:min val="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764864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rosas según tipo (áreas)</a:t>
            </a:r>
          </a:p>
        </c:rich>
      </c:tx>
      <c:layout>
        <c:manualLayout>
          <c:xMode val="edge"/>
          <c:yMode val="edge"/>
          <c:x val="0.21775188670521894"/>
          <c:y val="7.625786163522012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174263091602862"/>
          <c:y val="0.27830220728714866"/>
          <c:w val="0.8617440180812399"/>
          <c:h val="0.63679318616550706"/>
        </c:manualLayout>
      </c:layout>
      <c:lineChart>
        <c:grouping val="standard"/>
        <c:ser>
          <c:idx val="0"/>
          <c:order val="0"/>
          <c:tx>
            <c:v>Baccara o Rouge Meiland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'13.7.3.2'!$A$10:$A$20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'13.7.3.2'!$B$10:$B$20</c:f>
              <c:numCache>
                <c:formatCode>#,##0\ _€;\-#,##0\ _€</c:formatCode>
                <c:ptCount val="11"/>
                <c:pt idx="0">
                  <c:v>4745</c:v>
                </c:pt>
                <c:pt idx="1">
                  <c:v>4716</c:v>
                </c:pt>
                <c:pt idx="2">
                  <c:v>3316</c:v>
                </c:pt>
                <c:pt idx="3">
                  <c:v>2992</c:v>
                </c:pt>
                <c:pt idx="4">
                  <c:v>2159</c:v>
                </c:pt>
                <c:pt idx="5">
                  <c:v>1760</c:v>
                </c:pt>
                <c:pt idx="6">
                  <c:v>1160</c:v>
                </c:pt>
                <c:pt idx="7">
                  <c:v>1050</c:v>
                </c:pt>
                <c:pt idx="8">
                  <c:v>1050</c:v>
                </c:pt>
                <c:pt idx="9">
                  <c:v>1050</c:v>
                </c:pt>
                <c:pt idx="10">
                  <c:v>950</c:v>
                </c:pt>
              </c:numCache>
            </c:numRef>
          </c:val>
        </c:ser>
        <c:ser>
          <c:idx val="1"/>
          <c:order val="1"/>
          <c:tx>
            <c:v>Otras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'13.7.3.2'!$A$10:$A$20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'13.7.3.2'!$D$10:$D$20</c:f>
              <c:numCache>
                <c:formatCode>#,##0\ _€;\-#,##0\ _€</c:formatCode>
                <c:ptCount val="11"/>
                <c:pt idx="0">
                  <c:v>32287</c:v>
                </c:pt>
                <c:pt idx="1">
                  <c:v>30434</c:v>
                </c:pt>
                <c:pt idx="2">
                  <c:v>34235</c:v>
                </c:pt>
                <c:pt idx="3">
                  <c:v>32455</c:v>
                </c:pt>
                <c:pt idx="4">
                  <c:v>33641</c:v>
                </c:pt>
                <c:pt idx="5">
                  <c:v>29013</c:v>
                </c:pt>
                <c:pt idx="6">
                  <c:v>21945</c:v>
                </c:pt>
                <c:pt idx="7">
                  <c:v>18446</c:v>
                </c:pt>
                <c:pt idx="8">
                  <c:v>16360</c:v>
                </c:pt>
                <c:pt idx="9">
                  <c:v>12133</c:v>
                </c:pt>
                <c:pt idx="10">
                  <c:v>14093</c:v>
                </c:pt>
              </c:numCache>
            </c:numRef>
          </c:val>
        </c:ser>
        <c:marker val="1"/>
        <c:axId val="207806464"/>
        <c:axId val="207808000"/>
      </c:lineChart>
      <c:catAx>
        <c:axId val="2078064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7808000"/>
        <c:crosses val="autoZero"/>
        <c:auto val="1"/>
        <c:lblAlgn val="ctr"/>
        <c:lblOffset val="100"/>
        <c:tickLblSkip val="2"/>
        <c:tickMarkSkip val="1"/>
      </c:catAx>
      <c:valAx>
        <c:axId val="20780800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78064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947008656438281"/>
          <c:y val="0.20990590798791744"/>
          <c:w val="0.51325850528846451"/>
          <c:h val="5.896226415094404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300" verticalDpi="300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rosas según tipo (miles de docenas)</a:t>
            </a:r>
          </a:p>
        </c:rich>
      </c:tx>
      <c:layout>
        <c:manualLayout>
          <c:xMode val="edge"/>
          <c:yMode val="edge"/>
          <c:x val="0.21152472157196656"/>
          <c:y val="6.352941176470587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3018867924528202"/>
          <c:y val="0.256470588235296"/>
          <c:w val="0.83018867924528361"/>
          <c:h val="0.6588235294117647"/>
        </c:manualLayout>
      </c:layout>
      <c:lineChart>
        <c:grouping val="standard"/>
        <c:ser>
          <c:idx val="0"/>
          <c:order val="0"/>
          <c:tx>
            <c:v>Baccara o Rouge Meiland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'13.7.3.2'!$A$10:$A$20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'13.7.3.2'!$C$10:$C$20</c:f>
              <c:numCache>
                <c:formatCode>#,##0\ _€;\-#,##0\ _€</c:formatCode>
                <c:ptCount val="11"/>
                <c:pt idx="0">
                  <c:v>3276</c:v>
                </c:pt>
                <c:pt idx="1">
                  <c:v>3368</c:v>
                </c:pt>
                <c:pt idx="2">
                  <c:v>2394</c:v>
                </c:pt>
                <c:pt idx="3">
                  <c:v>2137</c:v>
                </c:pt>
                <c:pt idx="4">
                  <c:v>1675</c:v>
                </c:pt>
                <c:pt idx="5">
                  <c:v>1250</c:v>
                </c:pt>
                <c:pt idx="6">
                  <c:v>836</c:v>
                </c:pt>
                <c:pt idx="7">
                  <c:v>741</c:v>
                </c:pt>
                <c:pt idx="8">
                  <c:v>741</c:v>
                </c:pt>
                <c:pt idx="9">
                  <c:v>741</c:v>
                </c:pt>
                <c:pt idx="10">
                  <c:v>662</c:v>
                </c:pt>
              </c:numCache>
            </c:numRef>
          </c:val>
        </c:ser>
        <c:ser>
          <c:idx val="1"/>
          <c:order val="1"/>
          <c:tx>
            <c:v>Otras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'13.7.3.2'!$A$10:$A$20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'13.7.3.2'!$E$10:$E$20</c:f>
              <c:numCache>
                <c:formatCode>#,##0\ _€;\-#,##0\ _€</c:formatCode>
                <c:ptCount val="11"/>
                <c:pt idx="0">
                  <c:v>66546</c:v>
                </c:pt>
                <c:pt idx="1">
                  <c:v>46302</c:v>
                </c:pt>
                <c:pt idx="2">
                  <c:v>42809</c:v>
                </c:pt>
                <c:pt idx="3">
                  <c:v>32544</c:v>
                </c:pt>
                <c:pt idx="4">
                  <c:v>31941</c:v>
                </c:pt>
                <c:pt idx="5">
                  <c:v>33407</c:v>
                </c:pt>
                <c:pt idx="6">
                  <c:v>17147</c:v>
                </c:pt>
                <c:pt idx="7">
                  <c:v>14560</c:v>
                </c:pt>
                <c:pt idx="8">
                  <c:v>13099</c:v>
                </c:pt>
                <c:pt idx="9">
                  <c:v>9551</c:v>
                </c:pt>
                <c:pt idx="10">
                  <c:v>11331</c:v>
                </c:pt>
              </c:numCache>
            </c:numRef>
          </c:val>
        </c:ser>
        <c:marker val="1"/>
        <c:axId val="207857536"/>
        <c:axId val="207859072"/>
      </c:lineChart>
      <c:catAx>
        <c:axId val="2078575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7859072"/>
        <c:crosses val="autoZero"/>
        <c:auto val="1"/>
        <c:lblAlgn val="ctr"/>
        <c:lblOffset val="100"/>
        <c:tickLblSkip val="2"/>
        <c:tickMarkSkip val="1"/>
      </c:catAx>
      <c:valAx>
        <c:axId val="207859072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785753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7735844505923457"/>
          <c:y val="0.16"/>
          <c:w val="0.51132070653330564"/>
          <c:h val="5.882352941176471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triticale (miles toneladas)</a:t>
            </a:r>
          </a:p>
        </c:rich>
      </c:tx>
      <c:layout>
        <c:manualLayout>
          <c:xMode val="edge"/>
          <c:yMode val="edge"/>
          <c:x val="0.20790826953082647"/>
          <c:y val="3.030303030303031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0357192904223412E-2"/>
          <c:y val="0.1771565804300072"/>
          <c:w val="0.8928576989358078"/>
          <c:h val="0.73659841336687937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'13.1.6.1'!$A$9:$A$19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'13.1.6.1'!$D$9:$D$19</c:f>
              <c:numCache>
                <c:formatCode>#,##0.0_);\(#,##0.0\)</c:formatCode>
                <c:ptCount val="11"/>
                <c:pt idx="0">
                  <c:v>94.707999999999998</c:v>
                </c:pt>
                <c:pt idx="1">
                  <c:v>100.89</c:v>
                </c:pt>
                <c:pt idx="2">
                  <c:v>52.13</c:v>
                </c:pt>
                <c:pt idx="3">
                  <c:v>114.31699999999999</c:v>
                </c:pt>
                <c:pt idx="4">
                  <c:v>133.75</c:v>
                </c:pt>
                <c:pt idx="5">
                  <c:v>136.24600000000001</c:v>
                </c:pt>
                <c:pt idx="6">
                  <c:v>138.49100000000001</c:v>
                </c:pt>
                <c:pt idx="7">
                  <c:v>144.99100000000001</c:v>
                </c:pt>
                <c:pt idx="8">
                  <c:v>207.21799999999999</c:v>
                </c:pt>
                <c:pt idx="9">
                  <c:v>217.31100000000001</c:v>
                </c:pt>
                <c:pt idx="10">
                  <c:v>394.75200000000001</c:v>
                </c:pt>
              </c:numCache>
            </c:numRef>
          </c:val>
        </c:ser>
        <c:marker val="1"/>
        <c:axId val="134424064"/>
        <c:axId val="134425600"/>
      </c:lineChart>
      <c:catAx>
        <c:axId val="1344240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4425600"/>
        <c:crosses val="autoZero"/>
        <c:auto val="1"/>
        <c:lblAlgn val="ctr"/>
        <c:lblOffset val="100"/>
        <c:tickLblSkip val="1"/>
        <c:tickMarkSkip val="1"/>
      </c:catAx>
      <c:valAx>
        <c:axId val="134425600"/>
        <c:scaling>
          <c:orientation val="minMax"/>
          <c:max val="440"/>
          <c:min val="4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44240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plantación regular de cítricos. Año 2013</a:t>
            </a:r>
          </a:p>
        </c:rich>
      </c:tx>
      <c:layout>
        <c:manualLayout>
          <c:xMode val="edge"/>
          <c:yMode val="edge"/>
          <c:x val="0.24220195044426843"/>
          <c:y val="3.627679923020054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5.3368431698331588E-2"/>
          <c:y val="0.21279275261978245"/>
          <c:w val="0.84828294444845753"/>
          <c:h val="0.6456387809944026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2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Pt>
            <c:idx val="5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3086267427580833E-2"/>
                  <c:y val="-0.18965581984815236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-2.3025400214918269E-2"/>
                  <c:y val="2.7871040327205419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4.6538582677165347E-2"/>
                  <c:y val="0.11558210216271401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5.9629572782021849E-3"/>
                  <c:y val="-3.0791102328047402E-2"/>
                </c:manualLayout>
              </c:layout>
              <c:dLblPos val="bestFit"/>
              <c:showCatName val="1"/>
              <c:showPercent val="1"/>
            </c:dLbl>
            <c:dLbl>
              <c:idx val="4"/>
              <c:layout>
                <c:manualLayout>
                  <c:x val="-1.5447189468425739E-2"/>
                  <c:y val="-1.7739864581030183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5.7705210783786334E-2"/>
                  <c:y val="-1.5461957719391881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Lit>
              <c:ptCount val="6"/>
              <c:pt idx="0">
                <c:v>Naranjo dulce</c:v>
              </c:pt>
              <c:pt idx="1">
                <c:v>Naranjo amargo</c:v>
              </c:pt>
              <c:pt idx="2">
                <c:v>Mandarino</c:v>
              </c:pt>
              <c:pt idx="3">
                <c:v>Limonero</c:v>
              </c:pt>
              <c:pt idx="4">
                <c:v>Pomelo</c:v>
              </c:pt>
              <c:pt idx="5">
                <c:v>Otros</c:v>
              </c:pt>
            </c:strLit>
          </c:cat>
          <c:val>
            <c:numRef>
              <c:f>('13.8.1.1'!$B$26,'13.8.1.1'!$B$28,'13.8.1.1'!$B$34,'13.8.1.1'!$B$40,'13.8.1.1'!$B$42,'13.8.1.1'!$B$44)</c:f>
              <c:numCache>
                <c:formatCode>#,##0__;\–#,##0__;0__;@__</c:formatCode>
                <c:ptCount val="6"/>
                <c:pt idx="0">
                  <c:v>150198</c:v>
                </c:pt>
                <c:pt idx="1">
                  <c:v>552</c:v>
                </c:pt>
                <c:pt idx="2">
                  <c:v>114076</c:v>
                </c:pt>
                <c:pt idx="3">
                  <c:v>38319</c:v>
                </c:pt>
                <c:pt idx="4">
                  <c:v>1781</c:v>
                </c:pt>
                <c:pt idx="5">
                  <c:v>1377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1200" verticalDpi="1200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naranjo (miles de hectáreas)</a:t>
            </a:r>
          </a:p>
        </c:rich>
      </c:tx>
      <c:layout>
        <c:manualLayout>
          <c:xMode val="edge"/>
          <c:yMode val="edge"/>
          <c:x val="0.21040213944888184"/>
          <c:y val="7.00934579439260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196308912702018E-2"/>
          <c:y val="0.25233644859812865"/>
          <c:w val="0.88888991496046998"/>
          <c:h val="0.6635514018691588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'13.8.2.1'!$A$9:$A$19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'13.8.2.1'!$B$9:$B$19</c:f>
              <c:numCache>
                <c:formatCode>#,##0.0_);\(#,##0.0\)</c:formatCode>
                <c:ptCount val="11"/>
                <c:pt idx="0">
                  <c:v>136.75700000000001</c:v>
                </c:pt>
                <c:pt idx="1">
                  <c:v>135.66800000000001</c:v>
                </c:pt>
                <c:pt idx="2">
                  <c:v>138.76900000000001</c:v>
                </c:pt>
                <c:pt idx="3">
                  <c:v>140.03899999999999</c:v>
                </c:pt>
                <c:pt idx="4">
                  <c:v>145.85599999999999</c:v>
                </c:pt>
                <c:pt idx="5">
                  <c:v>153.41999999999999</c:v>
                </c:pt>
                <c:pt idx="6">
                  <c:v>152.77600000000001</c:v>
                </c:pt>
                <c:pt idx="7">
                  <c:v>153.631</c:v>
                </c:pt>
                <c:pt idx="8">
                  <c:v>153.22200000000001</c:v>
                </c:pt>
                <c:pt idx="9">
                  <c:v>152.34</c:v>
                </c:pt>
                <c:pt idx="10">
                  <c:v>150.19800000000001</c:v>
                </c:pt>
              </c:numCache>
            </c:numRef>
          </c:val>
        </c:ser>
        <c:marker val="1"/>
        <c:axId val="208224256"/>
        <c:axId val="208225792"/>
      </c:lineChart>
      <c:catAx>
        <c:axId val="2082242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225792"/>
        <c:crosses val="autoZero"/>
        <c:auto val="1"/>
        <c:lblAlgn val="ctr"/>
        <c:lblOffset val="100"/>
        <c:tickLblSkip val="1"/>
        <c:tickMarkSkip val="1"/>
      </c:catAx>
      <c:valAx>
        <c:axId val="208225792"/>
        <c:scaling>
          <c:orientation val="minMax"/>
          <c:max val="160"/>
          <c:min val="12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2242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300" verticalDpi="300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naranjo (miles toneladas)</a:t>
            </a:r>
          </a:p>
        </c:rich>
      </c:tx>
      <c:layout>
        <c:manualLayout>
          <c:xMode val="edge"/>
          <c:yMode val="edge"/>
          <c:x val="0.28172903394775156"/>
          <c:y val="7.692177221302834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2159718584624647E-2"/>
          <c:y val="0.22654462242562928"/>
          <c:w val="0.89319351204141961"/>
          <c:h val="0.69107551487414265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'13.8.2.1'!$A$9:$A$19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'13.8.2.1'!$F$9:$F$19</c:f>
              <c:numCache>
                <c:formatCode>#,##0.0_);\(#,##0.0\)</c:formatCode>
                <c:ptCount val="11"/>
                <c:pt idx="0">
                  <c:v>3052.152</c:v>
                </c:pt>
                <c:pt idx="1">
                  <c:v>2767.1480000000001</c:v>
                </c:pt>
                <c:pt idx="2">
                  <c:v>2376.23</c:v>
                </c:pt>
                <c:pt idx="3">
                  <c:v>3397.011</c:v>
                </c:pt>
                <c:pt idx="4">
                  <c:v>2740.28</c:v>
                </c:pt>
                <c:pt idx="5">
                  <c:v>3410.288</c:v>
                </c:pt>
                <c:pt idx="6">
                  <c:v>2669.355</c:v>
                </c:pt>
                <c:pt idx="7">
                  <c:v>3114.808</c:v>
                </c:pt>
                <c:pt idx="8">
                  <c:v>2818.8879999999999</c:v>
                </c:pt>
                <c:pt idx="9">
                  <c:v>2942.28</c:v>
                </c:pt>
                <c:pt idx="10">
                  <c:v>3536.7449999999999</c:v>
                </c:pt>
              </c:numCache>
            </c:numRef>
          </c:val>
        </c:ser>
        <c:marker val="1"/>
        <c:axId val="208257792"/>
        <c:axId val="208259328"/>
      </c:lineChart>
      <c:catAx>
        <c:axId val="2082577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259328"/>
        <c:crosses val="autoZero"/>
        <c:auto val="1"/>
        <c:lblAlgn val="ctr"/>
        <c:lblOffset val="100"/>
        <c:tickLblSkip val="1"/>
        <c:tickMarkSkip val="1"/>
      </c:catAx>
      <c:valAx>
        <c:axId val="208259328"/>
        <c:scaling>
          <c:orientation val="minMax"/>
          <c:min val="2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2577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naranjo (miles de euros)</a:t>
            </a:r>
          </a:p>
        </c:rich>
      </c:tx>
      <c:layout>
        <c:manualLayout>
          <c:xMode val="edge"/>
          <c:yMode val="edge"/>
          <c:x val="0.26179245283018659"/>
          <c:y val="3.11750599520383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622641509434248E-2"/>
          <c:y val="0.15827375195254414"/>
          <c:w val="0.87853773584905659"/>
          <c:h val="0.75539745250078627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'13.8.2.1'!$A$9:$A$19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'13.8.2.1'!$H$9:$H$19</c:f>
              <c:numCache>
                <c:formatCode>#,##0\ _€;\-#,##0\ _€</c:formatCode>
                <c:ptCount val="11"/>
                <c:pt idx="0">
                  <c:v>582961.03200000001</c:v>
                </c:pt>
                <c:pt idx="1">
                  <c:v>582761.36879999994</c:v>
                </c:pt>
                <c:pt idx="2">
                  <c:v>527285.43700000003</c:v>
                </c:pt>
                <c:pt idx="3">
                  <c:v>569678.74469999992</c:v>
                </c:pt>
                <c:pt idx="4">
                  <c:v>458174.81599999999</c:v>
                </c:pt>
                <c:pt idx="5">
                  <c:v>760835.25280000002</c:v>
                </c:pt>
                <c:pt idx="6">
                  <c:v>476479.86750000005</c:v>
                </c:pt>
                <c:pt idx="7">
                  <c:v>723258.41759999993</c:v>
                </c:pt>
                <c:pt idx="8">
                  <c:v>533897.3872</c:v>
                </c:pt>
                <c:pt idx="9">
                  <c:v>478708.95600000001</c:v>
                </c:pt>
                <c:pt idx="10">
                  <c:v>605137.06949999998</c:v>
                </c:pt>
              </c:numCache>
            </c:numRef>
          </c:val>
        </c:ser>
        <c:marker val="1"/>
        <c:axId val="208283136"/>
        <c:axId val="208284672"/>
      </c:lineChart>
      <c:catAx>
        <c:axId val="2082831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284672"/>
        <c:crosses val="autoZero"/>
        <c:auto val="1"/>
        <c:lblAlgn val="ctr"/>
        <c:lblOffset val="100"/>
        <c:tickLblSkip val="1"/>
        <c:tickMarkSkip val="1"/>
      </c:catAx>
      <c:valAx>
        <c:axId val="208284672"/>
        <c:scaling>
          <c:orientation val="minMax"/>
          <c:max val="850000"/>
          <c:min val="2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283136"/>
        <c:crosses val="autoZero"/>
        <c:crossBetween val="between"/>
        <c:majorUnit val="1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naranjo amargo (miles de hectáreas)</a:t>
            </a:r>
          </a:p>
        </c:rich>
      </c:tx>
      <c:layout>
        <c:manualLayout>
          <c:xMode val="edge"/>
          <c:yMode val="edge"/>
          <c:x val="0.14583348956380568"/>
          <c:y val="7.142882139732532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309649236260166E-2"/>
          <c:y val="0.30238165546329882"/>
          <c:w val="0.8794655637694786"/>
          <c:h val="0.6119061846776985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'13.8.2.6'!$A$10:$A$20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'13.8.2.6'!$B$10:$B$20</c:f>
              <c:numCache>
                <c:formatCode>#,##0.0__;\–#,##0.0__;0.0__;@__</c:formatCode>
                <c:ptCount val="11"/>
                <c:pt idx="0">
                  <c:v>0.92800000000000005</c:v>
                </c:pt>
                <c:pt idx="1">
                  <c:v>1.1559999999999999</c:v>
                </c:pt>
                <c:pt idx="2">
                  <c:v>1.1259999999999999</c:v>
                </c:pt>
                <c:pt idx="3">
                  <c:v>1.151</c:v>
                </c:pt>
                <c:pt idx="4">
                  <c:v>0.97499999999999998</c:v>
                </c:pt>
                <c:pt idx="5">
                  <c:v>0.51900000000000002</c:v>
                </c:pt>
                <c:pt idx="6">
                  <c:v>0.63900000000000001</c:v>
                </c:pt>
                <c:pt idx="7">
                  <c:v>0.51800000000000002</c:v>
                </c:pt>
                <c:pt idx="8">
                  <c:v>0.64400000000000002</c:v>
                </c:pt>
                <c:pt idx="9">
                  <c:v>0.57499999999999996</c:v>
                </c:pt>
                <c:pt idx="10">
                  <c:v>0.55200000000000005</c:v>
                </c:pt>
              </c:numCache>
            </c:numRef>
          </c:val>
        </c:ser>
        <c:marker val="1"/>
        <c:axId val="208555008"/>
        <c:axId val="208577280"/>
      </c:lineChart>
      <c:catAx>
        <c:axId val="2085550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577280"/>
        <c:crosses val="autoZero"/>
        <c:auto val="1"/>
        <c:lblAlgn val="ctr"/>
        <c:lblOffset val="100"/>
        <c:tickLblSkip val="1"/>
        <c:tickMarkSkip val="1"/>
      </c:catAx>
      <c:valAx>
        <c:axId val="20857728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5550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naranjo amargo (miles toneladas)</a:t>
            </a:r>
          </a:p>
        </c:rich>
      </c:tx>
      <c:layout>
        <c:manualLayout>
          <c:xMode val="edge"/>
          <c:yMode val="edge"/>
          <c:x val="0.17261936007998999"/>
          <c:y val="7.092223401152922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404870031258813E-2"/>
          <c:y val="0.27896045489909987"/>
          <c:w val="0.89434653777573037"/>
          <c:h val="0.63593527430388974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'13.8.2.6'!$A$10:$A$20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'13.8.2.6'!$F$10:$F$20</c:f>
              <c:numCache>
                <c:formatCode>#,##0.0__;\–#,##0.0__;0.0__;@__</c:formatCode>
                <c:ptCount val="11"/>
                <c:pt idx="0">
                  <c:v>18.145</c:v>
                </c:pt>
                <c:pt idx="1">
                  <c:v>19.806999999999999</c:v>
                </c:pt>
                <c:pt idx="2">
                  <c:v>18.489000000000001</c:v>
                </c:pt>
                <c:pt idx="3">
                  <c:v>17.056999999999999</c:v>
                </c:pt>
                <c:pt idx="4">
                  <c:v>15.038</c:v>
                </c:pt>
                <c:pt idx="5">
                  <c:v>9.2870000000000008</c:v>
                </c:pt>
                <c:pt idx="6">
                  <c:v>6.5449999999999999</c:v>
                </c:pt>
                <c:pt idx="7">
                  <c:v>6.81</c:v>
                </c:pt>
                <c:pt idx="8">
                  <c:v>6.5010000000000003</c:v>
                </c:pt>
                <c:pt idx="9">
                  <c:v>7.798</c:v>
                </c:pt>
                <c:pt idx="10">
                  <c:v>11.051</c:v>
                </c:pt>
              </c:numCache>
            </c:numRef>
          </c:val>
        </c:ser>
        <c:marker val="1"/>
        <c:axId val="208625664"/>
        <c:axId val="208627200"/>
      </c:lineChart>
      <c:catAx>
        <c:axId val="2086256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627200"/>
        <c:crosses val="autoZero"/>
        <c:auto val="1"/>
        <c:lblAlgn val="ctr"/>
        <c:lblOffset val="100"/>
        <c:tickLblSkip val="1"/>
        <c:tickMarkSkip val="1"/>
      </c:catAx>
      <c:valAx>
        <c:axId val="20862720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6256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mandarino (miles de hectáreas)</a:t>
            </a:r>
          </a:p>
        </c:rich>
      </c:tx>
      <c:layout>
        <c:manualLayout>
          <c:xMode val="edge"/>
          <c:yMode val="edge"/>
          <c:x val="0.20046349942062724"/>
          <c:y val="9.389696006309193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842410196987283E-2"/>
          <c:y val="0.23708974538252323"/>
          <c:w val="0.89339513325608677"/>
          <c:h val="0.67840531104503965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'13.8.3.1'!$A$10:$A$20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'13.8.3.1'!$B$10:$B$20</c:f>
              <c:numCache>
                <c:formatCode>#,##0.0__;\–#,##0.0__;0.0__;@__</c:formatCode>
                <c:ptCount val="11"/>
                <c:pt idx="0">
                  <c:v>118.639</c:v>
                </c:pt>
                <c:pt idx="1">
                  <c:v>118.35599999999999</c:v>
                </c:pt>
                <c:pt idx="2">
                  <c:v>121.044</c:v>
                </c:pt>
                <c:pt idx="3">
                  <c:v>121.292</c:v>
                </c:pt>
                <c:pt idx="4">
                  <c:v>121.727</c:v>
                </c:pt>
                <c:pt idx="5">
                  <c:v>119.875</c:v>
                </c:pt>
                <c:pt idx="6">
                  <c:v>119.154</c:v>
                </c:pt>
                <c:pt idx="7">
                  <c:v>120.256</c:v>
                </c:pt>
                <c:pt idx="8">
                  <c:v>120.212</c:v>
                </c:pt>
                <c:pt idx="9">
                  <c:v>115.92700000000001</c:v>
                </c:pt>
                <c:pt idx="10">
                  <c:v>114.07599999999999</c:v>
                </c:pt>
              </c:numCache>
            </c:numRef>
          </c:val>
        </c:ser>
        <c:marker val="1"/>
        <c:axId val="208725120"/>
        <c:axId val="208726656"/>
      </c:lineChart>
      <c:catAx>
        <c:axId val="2087251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726656"/>
        <c:crosses val="autoZero"/>
        <c:auto val="1"/>
        <c:lblAlgn val="ctr"/>
        <c:lblOffset val="100"/>
        <c:tickLblSkip val="1"/>
        <c:tickMarkSkip val="1"/>
      </c:catAx>
      <c:valAx>
        <c:axId val="208726656"/>
        <c:scaling>
          <c:orientation val="minMax"/>
          <c:max val="150"/>
          <c:min val="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725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mandarino (miles toneladas)</a:t>
            </a:r>
          </a:p>
        </c:rich>
      </c:tx>
      <c:layout>
        <c:manualLayout>
          <c:xMode val="edge"/>
          <c:yMode val="edge"/>
          <c:x val="0.20323325635104017"/>
          <c:y val="6.542056074766355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6212471131640244E-2"/>
          <c:y val="0.20794392523364486"/>
          <c:w val="0.88914549653580344"/>
          <c:h val="0.70794392523364491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'13.8.3.1'!$A$10:$A$20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'13.8.3.1'!$F$10:$F$20</c:f>
              <c:numCache>
                <c:formatCode>#,##0.0__;\–#,##0.0__;0.0__;@__</c:formatCode>
                <c:ptCount val="11"/>
                <c:pt idx="0">
                  <c:v>2060.375</c:v>
                </c:pt>
                <c:pt idx="1">
                  <c:v>2459.8200000000002</c:v>
                </c:pt>
                <c:pt idx="2">
                  <c:v>1956.923</c:v>
                </c:pt>
                <c:pt idx="3">
                  <c:v>2508.049</c:v>
                </c:pt>
                <c:pt idx="4">
                  <c:v>1987.432</c:v>
                </c:pt>
                <c:pt idx="5">
                  <c:v>2227.9160000000002</c:v>
                </c:pt>
                <c:pt idx="6">
                  <c:v>2000.1489999999999</c:v>
                </c:pt>
                <c:pt idx="7">
                  <c:v>2196.89</c:v>
                </c:pt>
                <c:pt idx="8">
                  <c:v>2117.1190000000001</c:v>
                </c:pt>
                <c:pt idx="9">
                  <c:v>1871.2650000000001</c:v>
                </c:pt>
                <c:pt idx="10">
                  <c:v>2198.9259999999999</c:v>
                </c:pt>
              </c:numCache>
            </c:numRef>
          </c:val>
        </c:ser>
        <c:marker val="1"/>
        <c:axId val="208762752"/>
        <c:axId val="208764288"/>
      </c:lineChart>
      <c:catAx>
        <c:axId val="2087627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764288"/>
        <c:crosses val="autoZero"/>
        <c:auto val="1"/>
        <c:lblAlgn val="ctr"/>
        <c:lblOffset val="100"/>
        <c:tickLblSkip val="1"/>
        <c:tickMarkSkip val="1"/>
      </c:catAx>
      <c:valAx>
        <c:axId val="208764288"/>
        <c:scaling>
          <c:orientation val="minMax"/>
          <c:max val="3000"/>
          <c:min val="1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7627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mandarino (miles de euros)</a:t>
            </a:r>
          </a:p>
        </c:rich>
      </c:tx>
      <c:layout>
        <c:manualLayout>
          <c:xMode val="edge"/>
          <c:yMode val="edge"/>
          <c:x val="0.24364896073903092"/>
          <c:y val="4.367816091954022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676674364896519E-2"/>
          <c:y val="0.15862104575486224"/>
          <c:w val="0.88221709006928406"/>
          <c:h val="0.75862239274064469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'13.8.3.1'!$A$10:$A$20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'13.8.3.1'!$H$10:$H$20</c:f>
              <c:numCache>
                <c:formatCode>#,##0__;\–#,##0__;0__;@__</c:formatCode>
                <c:ptCount val="11"/>
                <c:pt idx="0">
                  <c:v>549295.97500000009</c:v>
                </c:pt>
                <c:pt idx="1">
                  <c:v>627500.08200000017</c:v>
                </c:pt>
                <c:pt idx="2">
                  <c:v>490796.28839999996</c:v>
                </c:pt>
                <c:pt idx="3">
                  <c:v>498850.9461</c:v>
                </c:pt>
                <c:pt idx="4">
                  <c:v>442203.62</c:v>
                </c:pt>
                <c:pt idx="5">
                  <c:v>571014.87080000003</c:v>
                </c:pt>
                <c:pt idx="6">
                  <c:v>576642.95669999998</c:v>
                </c:pt>
                <c:pt idx="7">
                  <c:v>604584.12800000003</c:v>
                </c:pt>
                <c:pt idx="8">
                  <c:v>509378.83139999997</c:v>
                </c:pt>
                <c:pt idx="9">
                  <c:v>409245.65550000005</c:v>
                </c:pt>
                <c:pt idx="10">
                  <c:v>558087.41879999998</c:v>
                </c:pt>
              </c:numCache>
            </c:numRef>
          </c:val>
        </c:ser>
        <c:marker val="1"/>
        <c:axId val="208788096"/>
        <c:axId val="208798080"/>
      </c:lineChart>
      <c:catAx>
        <c:axId val="2087880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798080"/>
        <c:crosses val="autoZero"/>
        <c:auto val="1"/>
        <c:lblAlgn val="ctr"/>
        <c:lblOffset val="100"/>
        <c:tickLblSkip val="1"/>
        <c:tickMarkSkip val="1"/>
      </c:catAx>
      <c:valAx>
        <c:axId val="208798080"/>
        <c:scaling>
          <c:orientation val="minMax"/>
          <c:max val="650000"/>
          <c:min val="1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7880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limonero (miles de hectáreas)</a:t>
            </a:r>
          </a:p>
        </c:rich>
      </c:tx>
      <c:layout>
        <c:manualLayout>
          <c:xMode val="edge"/>
          <c:yMode val="edge"/>
          <c:x val="0.20279744752185846"/>
          <c:y val="7.177033492822973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426656999673434E-2"/>
          <c:y val="0.18660308879136397"/>
          <c:w val="0.89860242137695456"/>
          <c:h val="0.7272735768278736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'13.8.4.1'!$A$10:$A$20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'13.8.4.1'!$B$10:$B$20</c:f>
              <c:numCache>
                <c:formatCode>#,##0.0__;\–#,##0.0__;0.0__;@__</c:formatCode>
                <c:ptCount val="11"/>
                <c:pt idx="0">
                  <c:v>47.368000000000002</c:v>
                </c:pt>
                <c:pt idx="1">
                  <c:v>47.313000000000002</c:v>
                </c:pt>
                <c:pt idx="2">
                  <c:v>45.170999999999999</c:v>
                </c:pt>
                <c:pt idx="3">
                  <c:v>43.247</c:v>
                </c:pt>
                <c:pt idx="4">
                  <c:v>41.996000000000002</c:v>
                </c:pt>
                <c:pt idx="5">
                  <c:v>40.689</c:v>
                </c:pt>
                <c:pt idx="6">
                  <c:v>39.371000000000002</c:v>
                </c:pt>
                <c:pt idx="7">
                  <c:v>40.801000000000002</c:v>
                </c:pt>
                <c:pt idx="8">
                  <c:v>39.570999999999998</c:v>
                </c:pt>
                <c:pt idx="9">
                  <c:v>39.463000000000001</c:v>
                </c:pt>
                <c:pt idx="10">
                  <c:v>38.319000000000003</c:v>
                </c:pt>
              </c:numCache>
            </c:numRef>
          </c:val>
        </c:ser>
        <c:marker val="1"/>
        <c:axId val="208961536"/>
        <c:axId val="208963072"/>
      </c:lineChart>
      <c:catAx>
        <c:axId val="2089615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963072"/>
        <c:crosses val="autoZero"/>
        <c:auto val="1"/>
        <c:lblAlgn val="ctr"/>
        <c:lblOffset val="100"/>
        <c:tickLblSkip val="1"/>
        <c:tickMarkSkip val="1"/>
      </c:catAx>
      <c:valAx>
        <c:axId val="208963072"/>
        <c:scaling>
          <c:orientation val="minMax"/>
          <c:max val="50"/>
          <c:min val="3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9615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triticale (miles de euros)</a:t>
            </a:r>
          </a:p>
        </c:rich>
      </c:tx>
      <c:layout>
        <c:manualLayout>
          <c:xMode val="edge"/>
          <c:yMode val="edge"/>
          <c:x val="0.26335904884014616"/>
          <c:y val="3.051643192488257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241836188270567E-2"/>
          <c:y val="0.14319281651815688"/>
          <c:w val="0.87786368611801402"/>
          <c:h val="0.76995481668780485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'13.1.6.1'!$A$9:$A$19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'13.1.6.1'!$G$9:$G$19</c:f>
              <c:numCache>
                <c:formatCode>#,##0\ _€;\-#,##0\ _€</c:formatCode>
                <c:ptCount val="11"/>
                <c:pt idx="0">
                  <c:v>12747.696800000002</c:v>
                </c:pt>
                <c:pt idx="1">
                  <c:v>13680.684000000001</c:v>
                </c:pt>
                <c:pt idx="2">
                  <c:v>7527.5720000000001</c:v>
                </c:pt>
                <c:pt idx="3">
                  <c:v>15958.653200000001</c:v>
                </c:pt>
                <c:pt idx="4">
                  <c:v>24583.25</c:v>
                </c:pt>
                <c:pt idx="5">
                  <c:v>25178.260800000004</c:v>
                </c:pt>
                <c:pt idx="6">
                  <c:v>21396.859499999999</c:v>
                </c:pt>
                <c:pt idx="7">
                  <c:v>25344.426800000001</c:v>
                </c:pt>
                <c:pt idx="8">
                  <c:v>42728.351599999995</c:v>
                </c:pt>
                <c:pt idx="9">
                  <c:v>47678.0334</c:v>
                </c:pt>
                <c:pt idx="10">
                  <c:v>78279.321599999996</c:v>
                </c:pt>
              </c:numCache>
            </c:numRef>
          </c:val>
        </c:ser>
        <c:marker val="1"/>
        <c:axId val="135084288"/>
        <c:axId val="135086080"/>
      </c:lineChart>
      <c:catAx>
        <c:axId val="1350842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086080"/>
        <c:crossesAt val="1000"/>
        <c:auto val="1"/>
        <c:lblAlgn val="ctr"/>
        <c:lblOffset val="100"/>
        <c:tickLblSkip val="1"/>
        <c:tickMarkSkip val="1"/>
      </c:catAx>
      <c:valAx>
        <c:axId val="135086080"/>
        <c:scaling>
          <c:orientation val="minMax"/>
          <c:min val="1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084288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limonero (miles toneladas)</a:t>
            </a:r>
          </a:p>
        </c:rich>
      </c:tx>
      <c:layout>
        <c:manualLayout>
          <c:xMode val="edge"/>
          <c:yMode val="edge"/>
          <c:x val="0.22441860465116378"/>
          <c:y val="7.6738860879800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1395348837210155E-2"/>
          <c:y val="0.22542019217483591"/>
          <c:w val="0.88720930232558581"/>
          <c:h val="0.6858529251276905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'13.8.4.1'!$A$10:$A$20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'13.8.4.1'!$F$10:$F$20</c:f>
              <c:numCache>
                <c:formatCode>#,##0.0_);\(#,##0.0\)</c:formatCode>
                <c:ptCount val="11"/>
                <c:pt idx="0">
                  <c:v>1129.5940000000001</c:v>
                </c:pt>
                <c:pt idx="1">
                  <c:v>810.26300000000003</c:v>
                </c:pt>
                <c:pt idx="2">
                  <c:v>944.83600000000001</c:v>
                </c:pt>
                <c:pt idx="3">
                  <c:v>877.13400000000001</c:v>
                </c:pt>
                <c:pt idx="4">
                  <c:v>506.69900000000001</c:v>
                </c:pt>
                <c:pt idx="5">
                  <c:v>687.93600000000004</c:v>
                </c:pt>
                <c:pt idx="6">
                  <c:v>558.17999999999995</c:v>
                </c:pt>
                <c:pt idx="7">
                  <c:v>717.90599999999995</c:v>
                </c:pt>
                <c:pt idx="8">
                  <c:v>736.19799999999998</c:v>
                </c:pt>
                <c:pt idx="9">
                  <c:v>683.60400000000004</c:v>
                </c:pt>
                <c:pt idx="10">
                  <c:v>818.48900000000003</c:v>
                </c:pt>
              </c:numCache>
            </c:numRef>
          </c:val>
        </c:ser>
        <c:marker val="1"/>
        <c:axId val="208990976"/>
        <c:axId val="208992512"/>
      </c:lineChart>
      <c:catAx>
        <c:axId val="2089909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992512"/>
        <c:crosses val="autoZero"/>
        <c:auto val="1"/>
        <c:lblAlgn val="ctr"/>
        <c:lblOffset val="100"/>
        <c:tickLblSkip val="1"/>
        <c:tickMarkSkip val="1"/>
      </c:catAx>
      <c:valAx>
        <c:axId val="208992512"/>
        <c:scaling>
          <c:orientation val="minMax"/>
          <c:max val="1200"/>
          <c:min val="4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99097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limonero (miles de euros)</a:t>
            </a:r>
          </a:p>
        </c:rich>
      </c:tx>
      <c:layout>
        <c:manualLayout>
          <c:xMode val="edge"/>
          <c:yMode val="edge"/>
          <c:x val="0.25891829689298251"/>
          <c:y val="3.044496487119440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401611047181353E-2"/>
          <c:y val="0.16159269063859713"/>
          <c:w val="0.88262370540851565"/>
          <c:h val="0.75409922298012666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'13.8.4.1'!$A$10:$A$20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'13.8.4.1'!$H$10:$H$20</c:f>
              <c:numCache>
                <c:formatCode>#,##0\ _€;\-#,##0\ _€</c:formatCode>
                <c:ptCount val="11"/>
                <c:pt idx="0">
                  <c:v>285109.52559999999</c:v>
                </c:pt>
                <c:pt idx="1">
                  <c:v>172504.9927</c:v>
                </c:pt>
                <c:pt idx="2">
                  <c:v>244618.0404</c:v>
                </c:pt>
                <c:pt idx="3">
                  <c:v>121132.20540000001</c:v>
                </c:pt>
                <c:pt idx="4">
                  <c:v>140203.61330000003</c:v>
                </c:pt>
                <c:pt idx="5">
                  <c:v>330828.42240000004</c:v>
                </c:pt>
                <c:pt idx="6">
                  <c:v>110910.36599999999</c:v>
                </c:pt>
                <c:pt idx="7">
                  <c:v>214653.89399999997</c:v>
                </c:pt>
                <c:pt idx="8">
                  <c:v>121030.9512</c:v>
                </c:pt>
                <c:pt idx="9">
                  <c:v>159689.89440000002</c:v>
                </c:pt>
                <c:pt idx="10">
                  <c:v>270510.61449999997</c:v>
                </c:pt>
              </c:numCache>
            </c:numRef>
          </c:val>
        </c:ser>
        <c:marker val="1"/>
        <c:axId val="209028608"/>
        <c:axId val="209030144"/>
      </c:lineChart>
      <c:catAx>
        <c:axId val="2090286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9030144"/>
        <c:crosses val="autoZero"/>
        <c:auto val="1"/>
        <c:lblAlgn val="ctr"/>
        <c:lblOffset val="100"/>
        <c:tickLblSkip val="1"/>
        <c:tickMarkSkip val="1"/>
      </c:catAx>
      <c:valAx>
        <c:axId val="209030144"/>
        <c:scaling>
          <c:orientation val="minMax"/>
          <c:max val="400000"/>
          <c:min val="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90286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pomelo (hectáreas)</a:t>
            </a:r>
          </a:p>
        </c:rich>
      </c:tx>
      <c:layout>
        <c:manualLayout>
          <c:xMode val="edge"/>
          <c:yMode val="edge"/>
          <c:x val="0.23507917174177831"/>
          <c:y val="8.958837772397100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645554202192443E-2"/>
          <c:y val="0.2493946731234867"/>
          <c:w val="0.89037758830693781"/>
          <c:h val="0.66343825665860412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'13.8.5.1'!$A$10:$A$20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'13.8.5.1'!$B$10:$B$20</c:f>
              <c:numCache>
                <c:formatCode>#,##0__;\–#,##0__;0__;@__</c:formatCode>
                <c:ptCount val="11"/>
                <c:pt idx="0">
                  <c:v>951</c:v>
                </c:pt>
                <c:pt idx="1">
                  <c:v>1117</c:v>
                </c:pt>
                <c:pt idx="2">
                  <c:v>1168</c:v>
                </c:pt>
                <c:pt idx="3">
                  <c:v>1235</c:v>
                </c:pt>
                <c:pt idx="4">
                  <c:v>1232</c:v>
                </c:pt>
                <c:pt idx="5">
                  <c:v>1640</c:v>
                </c:pt>
                <c:pt idx="6">
                  <c:v>1699</c:v>
                </c:pt>
                <c:pt idx="7">
                  <c:v>1851</c:v>
                </c:pt>
                <c:pt idx="8">
                  <c:v>1882</c:v>
                </c:pt>
                <c:pt idx="9">
                  <c:v>1869</c:v>
                </c:pt>
                <c:pt idx="10">
                  <c:v>1781</c:v>
                </c:pt>
              </c:numCache>
            </c:numRef>
          </c:val>
        </c:ser>
        <c:marker val="1"/>
        <c:axId val="209230464"/>
        <c:axId val="209248640"/>
      </c:lineChart>
      <c:catAx>
        <c:axId val="2092304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9248640"/>
        <c:crosses val="autoZero"/>
        <c:auto val="1"/>
        <c:lblAlgn val="ctr"/>
        <c:lblOffset val="100"/>
        <c:tickLblSkip val="1"/>
        <c:tickMarkSkip val="1"/>
      </c:catAx>
      <c:valAx>
        <c:axId val="209248640"/>
        <c:scaling>
          <c:orientation val="minMax"/>
          <c:max val="2000"/>
          <c:min val="6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92304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pomelo (toneladas)</a:t>
            </a:r>
          </a:p>
        </c:rich>
      </c:tx>
      <c:layout>
        <c:manualLayout>
          <c:xMode val="edge"/>
          <c:yMode val="edge"/>
          <c:x val="0.22898903775883167"/>
          <c:y val="6.546275395033926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299634591961483E-2"/>
          <c:y val="0.22573363431151242"/>
          <c:w val="0.89159561510353635"/>
          <c:h val="0.69300225733634313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'13.8.5.1'!$A$9:$A$20</c:f>
              <c:numCache>
                <c:formatCode>General</c:formatCode>
                <c:ptCount val="12"/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</c:numCache>
            </c:numRef>
          </c:cat>
          <c:val>
            <c:numRef>
              <c:f>'13.8.5.1'!$F$10:$F$20</c:f>
              <c:numCache>
                <c:formatCode>#,##0__;\–#,##0__;0__;@__</c:formatCode>
                <c:ptCount val="11"/>
                <c:pt idx="0">
                  <c:v>24738</c:v>
                </c:pt>
                <c:pt idx="1">
                  <c:v>29771</c:v>
                </c:pt>
                <c:pt idx="2">
                  <c:v>32727</c:v>
                </c:pt>
                <c:pt idx="3">
                  <c:v>42467</c:v>
                </c:pt>
                <c:pt idx="4">
                  <c:v>41120</c:v>
                </c:pt>
                <c:pt idx="5">
                  <c:v>43639</c:v>
                </c:pt>
                <c:pt idx="6">
                  <c:v>40339</c:v>
                </c:pt>
                <c:pt idx="7">
                  <c:v>46824</c:v>
                </c:pt>
                <c:pt idx="8">
                  <c:v>48231</c:v>
                </c:pt>
                <c:pt idx="9">
                  <c:v>56634</c:v>
                </c:pt>
                <c:pt idx="10">
                  <c:v>58770</c:v>
                </c:pt>
              </c:numCache>
            </c:numRef>
          </c:val>
        </c:ser>
        <c:marker val="1"/>
        <c:axId val="209272192"/>
        <c:axId val="209290368"/>
      </c:lineChart>
      <c:catAx>
        <c:axId val="2092721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9290368"/>
        <c:crosses val="autoZero"/>
        <c:auto val="1"/>
        <c:lblAlgn val="ctr"/>
        <c:lblOffset val="100"/>
        <c:tickLblSkip val="1"/>
        <c:tickMarkSkip val="1"/>
      </c:catAx>
      <c:valAx>
        <c:axId val="209290368"/>
        <c:scaling>
          <c:orientation val="minMax"/>
          <c:max val="62000"/>
          <c:min val="22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92721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pomelo (miles de euros)</a:t>
            </a:r>
          </a:p>
        </c:rich>
      </c:tx>
      <c:layout>
        <c:manualLayout>
          <c:xMode val="edge"/>
          <c:yMode val="edge"/>
          <c:x val="0.25242718446601925"/>
          <c:y val="3.225806451612926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805825242718726E-2"/>
          <c:y val="0.13824884792626849"/>
          <c:w val="0.8798543689320385"/>
          <c:h val="0.7788018433179783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'13.8.5.1'!$A$10:$A$20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'13.8.5.1'!$H$10:$H$20</c:f>
              <c:numCache>
                <c:formatCode>#,##0__;\–#,##0__;0__;@__</c:formatCode>
                <c:ptCount val="11"/>
                <c:pt idx="0">
                  <c:v>4437.9972000000007</c:v>
                </c:pt>
                <c:pt idx="1">
                  <c:v>6758.0169999999998</c:v>
                </c:pt>
                <c:pt idx="2">
                  <c:v>6473.4006000000008</c:v>
                </c:pt>
                <c:pt idx="3">
                  <c:v>7601.5929999999989</c:v>
                </c:pt>
                <c:pt idx="4">
                  <c:v>8799.68</c:v>
                </c:pt>
                <c:pt idx="5">
                  <c:v>6934.2371000000012</c:v>
                </c:pt>
                <c:pt idx="6">
                  <c:v>7196.4776000000002</c:v>
                </c:pt>
                <c:pt idx="7">
                  <c:v>7430.9687999999996</c:v>
                </c:pt>
                <c:pt idx="8">
                  <c:v>7186.4189999999999</c:v>
                </c:pt>
                <c:pt idx="9">
                  <c:v>8649.7108200000002</c:v>
                </c:pt>
                <c:pt idx="10">
                  <c:v>10707.893999999998</c:v>
                </c:pt>
              </c:numCache>
            </c:numRef>
          </c:val>
        </c:ser>
        <c:marker val="1"/>
        <c:axId val="210121088"/>
        <c:axId val="210122624"/>
      </c:lineChart>
      <c:catAx>
        <c:axId val="2101210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122624"/>
        <c:crosses val="autoZero"/>
        <c:auto val="1"/>
        <c:lblAlgn val="ctr"/>
        <c:lblOffset val="100"/>
        <c:tickLblSkip val="1"/>
        <c:tickMarkSkip val="1"/>
      </c:catAx>
      <c:valAx>
        <c:axId val="210122624"/>
        <c:scaling>
          <c:orientation val="minMax"/>
          <c:max val="12000"/>
          <c:min val="2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121088"/>
        <c:crosses val="autoZero"/>
        <c:crossBetween val="between"/>
        <c:majorUnit val="2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otros cítricos (hectáreas)</a:t>
            </a:r>
          </a:p>
        </c:rich>
      </c:tx>
      <c:layout>
        <c:manualLayout>
          <c:xMode val="edge"/>
          <c:yMode val="edge"/>
          <c:x val="0.14006514657980576"/>
          <c:y val="7.09382151029748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237785016286557"/>
          <c:y val="0.24485125858123702"/>
          <c:w val="0.850162866449515"/>
          <c:h val="0.67276887871854085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'13.8.6.1'!$A$10:$A$20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'13.8.6.1'!$B$10:$B$20</c:f>
              <c:numCache>
                <c:formatCode>#,##0__;\–#,##0__;0__;@__</c:formatCode>
                <c:ptCount val="11"/>
                <c:pt idx="0">
                  <c:v>2033</c:v>
                </c:pt>
                <c:pt idx="1">
                  <c:v>1797</c:v>
                </c:pt>
                <c:pt idx="2">
                  <c:v>3726</c:v>
                </c:pt>
                <c:pt idx="3">
                  <c:v>4663</c:v>
                </c:pt>
                <c:pt idx="4">
                  <c:v>3794</c:v>
                </c:pt>
                <c:pt idx="5">
                  <c:v>2242</c:v>
                </c:pt>
                <c:pt idx="6">
                  <c:v>2984</c:v>
                </c:pt>
                <c:pt idx="7">
                  <c:v>2106</c:v>
                </c:pt>
                <c:pt idx="8">
                  <c:v>2074</c:v>
                </c:pt>
                <c:pt idx="9">
                  <c:v>1368</c:v>
                </c:pt>
                <c:pt idx="10">
                  <c:v>1377</c:v>
                </c:pt>
              </c:numCache>
            </c:numRef>
          </c:val>
        </c:ser>
        <c:marker val="1"/>
        <c:axId val="210322944"/>
        <c:axId val="210324480"/>
      </c:lineChart>
      <c:catAx>
        <c:axId val="2103229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324480"/>
        <c:crosses val="autoZero"/>
        <c:auto val="1"/>
        <c:lblAlgn val="ctr"/>
        <c:lblOffset val="100"/>
        <c:tickLblSkip val="1"/>
        <c:tickMarkSkip val="1"/>
      </c:catAx>
      <c:valAx>
        <c:axId val="21032448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3229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otros cítricos (toneladas)</a:t>
            </a:r>
          </a:p>
        </c:rich>
      </c:tx>
      <c:layout>
        <c:manualLayout>
          <c:xMode val="edge"/>
          <c:yMode val="edge"/>
          <c:x val="0.1256119167812017"/>
          <c:y val="6.993031465472412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256118455691827"/>
          <c:y val="0.22843874844921991"/>
          <c:w val="0.84502514291995601"/>
          <c:h val="0.6876472529849022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'13.8.6.1'!$A$10:$A$20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'13.8.6.1'!$F$10:$F$20</c:f>
              <c:numCache>
                <c:formatCode>#,##0__;\–#,##0__;0__;@__</c:formatCode>
                <c:ptCount val="11"/>
                <c:pt idx="0">
                  <c:v>10863</c:v>
                </c:pt>
                <c:pt idx="1">
                  <c:v>11182</c:v>
                </c:pt>
                <c:pt idx="2">
                  <c:v>13248</c:v>
                </c:pt>
                <c:pt idx="3">
                  <c:v>20917</c:v>
                </c:pt>
                <c:pt idx="4">
                  <c:v>12921</c:v>
                </c:pt>
                <c:pt idx="5">
                  <c:v>4816</c:v>
                </c:pt>
                <c:pt idx="6">
                  <c:v>17251</c:v>
                </c:pt>
                <c:pt idx="7">
                  <c:v>9197</c:v>
                </c:pt>
                <c:pt idx="8">
                  <c:v>9260</c:v>
                </c:pt>
                <c:pt idx="9">
                  <c:v>6091</c:v>
                </c:pt>
                <c:pt idx="10">
                  <c:v>6060</c:v>
                </c:pt>
              </c:numCache>
            </c:numRef>
          </c:val>
        </c:ser>
        <c:marker val="1"/>
        <c:axId val="210368768"/>
        <c:axId val="210448384"/>
      </c:lineChart>
      <c:catAx>
        <c:axId val="2103687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448384"/>
        <c:crosses val="autoZero"/>
        <c:auto val="1"/>
        <c:lblAlgn val="ctr"/>
        <c:lblOffset val="100"/>
        <c:tickLblSkip val="1"/>
        <c:tickMarkSkip val="1"/>
      </c:catAx>
      <c:valAx>
        <c:axId val="210448384"/>
        <c:scaling>
          <c:orientation val="minMax"/>
          <c:max val="2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368768"/>
        <c:crosses val="autoZero"/>
        <c:crossBetween val="between"/>
        <c:majorUnit val="25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total de frutales no cítricos según fruto</a:t>
            </a:r>
          </a:p>
        </c:rich>
      </c:tx>
      <c:layout>
        <c:manualLayout>
          <c:xMode val="edge"/>
          <c:yMode val="edge"/>
          <c:x val="0.32589156714931611"/>
          <c:y val="6.210349394399165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21644131704915484"/>
          <c:y val="0.41100917431192668"/>
          <c:w val="0.56815845725403302"/>
          <c:h val="0.39633027522936276"/>
        </c:manualLayout>
      </c:layout>
      <c:pie3DChart>
        <c:varyColors val="1"/>
        <c:ser>
          <c:idx val="0"/>
          <c:order val="0"/>
          <c:tx>
            <c:v>frutales no cítricos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3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3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8.9865048836108727E-2"/>
                  <c:y val="-0.15463924537927176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3.3050365793561638E-2"/>
                  <c:y val="-0.23252307745758882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6.0050634654274834E-2"/>
                  <c:y val="0.13614801449158986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3"/>
              <c:layout>
                <c:manualLayout>
                  <c:x val="-0.14025482552385868"/>
                  <c:y val="-7.2808619378486539E-2"/>
                </c:manualLayout>
              </c:layout>
              <c:dLblPos val="bestFit"/>
              <c:showCatName val="1"/>
              <c:showPercent val="1"/>
              <c:separator>
</c:separator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eparator>
</c:separator>
            <c:showLeaderLines val="1"/>
          </c:dLbls>
          <c:cat>
            <c:strLit>
              <c:ptCount val="4"/>
              <c:pt idx="0">
                <c:v>Frutales de pepita</c:v>
              </c:pt>
              <c:pt idx="1">
                <c:v>Frutales de hueso</c:v>
              </c:pt>
              <c:pt idx="2">
                <c:v>Otros frutales de fruto carnosos</c:v>
              </c:pt>
              <c:pt idx="3">
                <c:v>Frutales de fruto seco</c:v>
              </c:pt>
            </c:strLit>
          </c:cat>
          <c:val>
            <c:numLit>
              <c:formatCode>General</c:formatCode>
              <c:ptCount val="4"/>
              <c:pt idx="0">
                <c:v>62266</c:v>
              </c:pt>
              <c:pt idx="1">
                <c:v>144111</c:v>
              </c:pt>
              <c:pt idx="2">
                <c:v>56382</c:v>
              </c:pt>
              <c:pt idx="3">
                <c:v>586452</c:v>
              </c:pt>
            </c:numLit>
          </c:val>
        </c:ser>
        <c:dLbls>
          <c:showCatName val="1"/>
          <c:showPercent val="1"/>
          <c:separator>
</c:separator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frutales no cítricos según fruto. Año 2013</a:t>
            </a:r>
          </a:p>
        </c:rich>
      </c:tx>
      <c:layout>
        <c:manualLayout>
          <c:xMode val="edge"/>
          <c:yMode val="edge"/>
          <c:x val="0.28522640075396088"/>
          <c:y val="4.255316604786588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26985493745952732"/>
          <c:y val="0.31442152967441289"/>
          <c:w val="0.50384307943392714"/>
          <c:h val="0.55319276649482563"/>
        </c:manualLayout>
      </c:layout>
      <c:pie3DChart>
        <c:varyColors val="1"/>
        <c:ser>
          <c:idx val="0"/>
          <c:order val="0"/>
          <c:tx>
            <c:v>frutales no cítricos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3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3.5290232470394839E-2"/>
                  <c:y val="-9.2451575008599698E-2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0.16234628401771639"/>
                  <c:y val="-1.9032988304060961E-2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-6.3683296789157628E-2"/>
                  <c:y val="3.0866737670476194E-2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3"/>
              <c:layout>
                <c:manualLayout>
                  <c:x val="4.0893428368196594E-2"/>
                  <c:y val="-9.1030212778153027E-2"/>
                </c:manualLayout>
              </c:layout>
              <c:dLblPos val="bestFit"/>
              <c:showCatName val="1"/>
              <c:showPercent val="1"/>
              <c:separator>
</c:separator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eparator>
</c:separator>
            <c:showLeaderLines val="1"/>
          </c:dLbls>
          <c:cat>
            <c:strLit>
              <c:ptCount val="4"/>
              <c:pt idx="0">
                <c:v>Frutales de pepita</c:v>
              </c:pt>
              <c:pt idx="1">
                <c:v>Frutales de hueso</c:v>
              </c:pt>
              <c:pt idx="2">
                <c:v>Otros frutales de fruto carnosos</c:v>
              </c:pt>
              <c:pt idx="3">
                <c:v>Frutales de fruto seco</c:v>
              </c:pt>
            </c:strLit>
          </c:cat>
          <c:val>
            <c:numLit>
              <c:formatCode>General</c:formatCode>
              <c:ptCount val="4"/>
              <c:pt idx="0">
                <c:v>930406</c:v>
              </c:pt>
              <c:pt idx="1">
                <c:v>1596770</c:v>
              </c:pt>
              <c:pt idx="2">
                <c:v>815826</c:v>
              </c:pt>
              <c:pt idx="3">
                <c:v>396162</c:v>
              </c:pt>
            </c:numLit>
          </c:val>
        </c:ser>
        <c:dLbls>
          <c:showCatName val="1"/>
          <c:showPercent val="1"/>
          <c:separator>
</c:separator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destino de la producción de frutales no cítricos. Año 2013</a:t>
            </a:r>
          </a:p>
        </c:rich>
      </c:tx>
      <c:layout>
        <c:manualLayout>
          <c:xMode val="edge"/>
          <c:yMode val="edge"/>
          <c:x val="0.28764829396325714"/>
          <c:y val="4.316550631616474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28764829179910084"/>
          <c:y val="0.36450924692101067"/>
          <c:w val="0.44585485228860505"/>
          <c:h val="0.50120021451638963"/>
        </c:manualLayout>
      </c:layout>
      <c:pie3DChart>
        <c:varyColors val="1"/>
        <c:ser>
          <c:idx val="0"/>
          <c:order val="0"/>
          <c:tx>
            <c:v>frutales no cítricos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9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3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3.6010268190636074E-2"/>
                  <c:y val="-6.7391707865485914E-2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7.3995126187665669E-2"/>
                  <c:y val="-3.5400038647799691E-2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9.3456574450102844E-2"/>
                  <c:y val="-1.2636662371445318E-3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3"/>
              <c:layout>
                <c:manualLayout>
                  <c:x val="-5.9948709120266314E-2"/>
                  <c:y val="5.9052396532449595E-3"/>
                </c:manualLayout>
              </c:layout>
              <c:dLblPos val="bestFit"/>
              <c:showCatName val="1"/>
              <c:showPercent val="1"/>
              <c:separator>
</c:separator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eparator>
</c:separator>
            <c:showLeaderLines val="1"/>
          </c:dLbls>
          <c:cat>
            <c:strLit>
              <c:ptCount val="4"/>
              <c:pt idx="0">
                <c:v>Consumo propio animal</c:v>
              </c:pt>
              <c:pt idx="1">
                <c:v>Consumo propio humano</c:v>
              </c:pt>
              <c:pt idx="2">
                <c:v>Venta en fresco</c:v>
              </c:pt>
              <c:pt idx="3">
                <c:v>Transformación</c:v>
              </c:pt>
            </c:strLit>
          </c:cat>
          <c:val>
            <c:numRef>
              <c:f>'13.9.2'!$H$56:$K$56</c:f>
              <c:numCache>
                <c:formatCode>#,##0__;\–#,##0__;0__;@__</c:formatCode>
                <c:ptCount val="4"/>
                <c:pt idx="0">
                  <c:v>76531</c:v>
                </c:pt>
                <c:pt idx="1">
                  <c:v>124884</c:v>
                </c:pt>
                <c:pt idx="2">
                  <c:v>3153647</c:v>
                </c:pt>
                <c:pt idx="3">
                  <c:v>583961</c:v>
                </c:pt>
              </c:numCache>
            </c:numRef>
          </c:val>
        </c:ser>
        <c:dLbls>
          <c:showCatName val="1"/>
          <c:showPercent val="1"/>
          <c:separator>
</c:separator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arroz (miles de hectáreas)</a:t>
            </a:r>
          </a:p>
        </c:rich>
      </c:tx>
      <c:layout>
        <c:manualLayout>
          <c:xMode val="edge"/>
          <c:yMode val="edge"/>
          <c:x val="0.20906801007556691"/>
          <c:y val="3.037383177570105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382871536523935E-2"/>
          <c:y val="0.13317757009345679"/>
          <c:w val="0.88287153652393346"/>
          <c:h val="0.78271028037383172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'13.1.7.1'!$A$9:$A$19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'13.1.7.1'!$B$9:$B$19</c:f>
              <c:numCache>
                <c:formatCode>#,##0.0_);\(#,##0.0\)</c:formatCode>
                <c:ptCount val="11"/>
                <c:pt idx="0">
                  <c:v>118.211</c:v>
                </c:pt>
                <c:pt idx="1">
                  <c:v>121.3</c:v>
                </c:pt>
                <c:pt idx="2">
                  <c:v>119.15</c:v>
                </c:pt>
                <c:pt idx="3">
                  <c:v>106.535</c:v>
                </c:pt>
                <c:pt idx="4">
                  <c:v>101.565</c:v>
                </c:pt>
                <c:pt idx="5">
                  <c:v>95.27</c:v>
                </c:pt>
                <c:pt idx="6">
                  <c:v>119.202</c:v>
                </c:pt>
                <c:pt idx="7">
                  <c:v>122.184</c:v>
                </c:pt>
                <c:pt idx="8">
                  <c:v>122.05800000000001</c:v>
                </c:pt>
                <c:pt idx="9">
                  <c:v>112.557</c:v>
                </c:pt>
                <c:pt idx="10">
                  <c:v>111.98399999999999</c:v>
                </c:pt>
              </c:numCache>
            </c:numRef>
          </c:val>
        </c:ser>
        <c:marker val="1"/>
        <c:axId val="135093632"/>
        <c:axId val="135210112"/>
      </c:lineChart>
      <c:catAx>
        <c:axId val="1350936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210112"/>
        <c:crosses val="autoZero"/>
        <c:auto val="1"/>
        <c:lblAlgn val="ctr"/>
        <c:lblOffset val="100"/>
        <c:tickLblSkip val="1"/>
        <c:tickMarkSkip val="1"/>
      </c:catAx>
      <c:valAx>
        <c:axId val="135210112"/>
        <c:scaling>
          <c:orientation val="minMax"/>
          <c:min val="4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0936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manzano (miles de hectáreas)</a:t>
            </a:r>
          </a:p>
        </c:rich>
      </c:tx>
      <c:layout>
        <c:manualLayout>
          <c:xMode val="edge"/>
          <c:yMode val="edge"/>
          <c:x val="0.16803766077283044"/>
          <c:y val="4.422604422604431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2855464159812464E-2"/>
          <c:y val="0.17199017199017241"/>
          <c:w val="0.90834312573442677"/>
          <c:h val="0.71253071253071265"/>
        </c:manualLayout>
      </c:layout>
      <c:lineChart>
        <c:grouping val="standard"/>
        <c:ser>
          <c:idx val="0"/>
          <c:order val="0"/>
          <c:tx>
            <c:v>superficie manzano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'13.9.3.1'!$A$10:$A$20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'13.9.3.1'!$B$10:$B$20</c:f>
              <c:numCache>
                <c:formatCode>#,##0.0__;\–#,##0.0__;0.0__;@__</c:formatCode>
                <c:ptCount val="11"/>
                <c:pt idx="0">
                  <c:v>46.02</c:v>
                </c:pt>
                <c:pt idx="1">
                  <c:v>42.189</c:v>
                </c:pt>
                <c:pt idx="2">
                  <c:v>38.973999999999997</c:v>
                </c:pt>
                <c:pt idx="3">
                  <c:v>37.844000000000001</c:v>
                </c:pt>
                <c:pt idx="4">
                  <c:v>36.902000000000001</c:v>
                </c:pt>
                <c:pt idx="5">
                  <c:v>33.362000000000002</c:v>
                </c:pt>
                <c:pt idx="6">
                  <c:v>32.715000000000003</c:v>
                </c:pt>
                <c:pt idx="7">
                  <c:v>31.821999999999999</c:v>
                </c:pt>
                <c:pt idx="8">
                  <c:v>31.507000000000001</c:v>
                </c:pt>
                <c:pt idx="9">
                  <c:v>30.753</c:v>
                </c:pt>
                <c:pt idx="10">
                  <c:v>30.794</c:v>
                </c:pt>
              </c:numCache>
            </c:numRef>
          </c:val>
        </c:ser>
        <c:marker val="1"/>
        <c:axId val="210938880"/>
        <c:axId val="210940672"/>
      </c:lineChart>
      <c:catAx>
        <c:axId val="2109388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940672"/>
        <c:crosses val="autoZero"/>
        <c:auto val="1"/>
        <c:lblAlgn val="ctr"/>
        <c:lblOffset val="100"/>
        <c:tickLblSkip val="1"/>
        <c:tickMarkSkip val="1"/>
      </c:catAx>
      <c:valAx>
        <c:axId val="210940672"/>
        <c:scaling>
          <c:orientation val="minMax"/>
          <c:min val="3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93888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manzano (miles de toneladas)</a:t>
            </a:r>
          </a:p>
        </c:rich>
      </c:tx>
      <c:layout>
        <c:manualLayout>
          <c:xMode val="edge"/>
          <c:yMode val="edge"/>
          <c:x val="0.1782764341957272"/>
          <c:y val="3.64464692482915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4451057991358514E-2"/>
          <c:y val="0.17767673520778668"/>
          <c:w val="0.88311739221920149"/>
          <c:h val="0.71526275455442345"/>
        </c:manualLayout>
      </c:layout>
      <c:lineChart>
        <c:grouping val="standard"/>
        <c:ser>
          <c:idx val="0"/>
          <c:order val="0"/>
          <c:tx>
            <c:v>producción manzano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'13.9.3.1'!$A$10:$A$20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'13.9.3.1'!$F$10:$F$20</c:f>
              <c:numCache>
                <c:formatCode>#,##0.0__;\–#,##0.0__;0.0__;@__</c:formatCode>
                <c:ptCount val="11"/>
                <c:pt idx="0">
                  <c:v>888.101</c:v>
                </c:pt>
                <c:pt idx="1">
                  <c:v>690.88599999999997</c:v>
                </c:pt>
                <c:pt idx="2">
                  <c:v>774.21</c:v>
                </c:pt>
                <c:pt idx="3">
                  <c:v>650.38400000000001</c:v>
                </c:pt>
                <c:pt idx="4">
                  <c:v>721.178</c:v>
                </c:pt>
                <c:pt idx="5">
                  <c:v>661.72400000000005</c:v>
                </c:pt>
                <c:pt idx="6">
                  <c:v>601.97900000000004</c:v>
                </c:pt>
                <c:pt idx="7">
                  <c:v>646.26400000000001</c:v>
                </c:pt>
                <c:pt idx="8">
                  <c:v>670.28399999999999</c:v>
                </c:pt>
                <c:pt idx="9">
                  <c:v>481.22300000000001</c:v>
                </c:pt>
                <c:pt idx="10">
                  <c:v>545.99199999999996</c:v>
                </c:pt>
              </c:numCache>
            </c:numRef>
          </c:val>
        </c:ser>
        <c:marker val="1"/>
        <c:axId val="210976768"/>
        <c:axId val="210978304"/>
      </c:lineChart>
      <c:catAx>
        <c:axId val="2109767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978304"/>
        <c:crosses val="autoZero"/>
        <c:auto val="1"/>
        <c:lblAlgn val="ctr"/>
        <c:lblOffset val="100"/>
        <c:tickLblSkip val="1"/>
        <c:tickMarkSkip val="1"/>
      </c:catAx>
      <c:valAx>
        <c:axId val="210978304"/>
        <c:scaling>
          <c:orientation val="minMax"/>
          <c:min val="3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9767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manzano (miles de euros)</a:t>
            </a:r>
          </a:p>
        </c:rich>
      </c:tx>
      <c:layout>
        <c:manualLayout>
          <c:xMode val="edge"/>
          <c:yMode val="edge"/>
          <c:x val="0.17988163059509951"/>
          <c:y val="4.30839018173957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1656804733728008E-2"/>
          <c:y val="0.24943365892870192"/>
          <c:w val="0.89349112426035449"/>
          <c:h val="0.62811930475682209"/>
        </c:manualLayout>
      </c:layout>
      <c:lineChart>
        <c:grouping val="standard"/>
        <c:ser>
          <c:idx val="0"/>
          <c:order val="0"/>
          <c:tx>
            <c:v>valor manzano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'13.9.3.1'!$A$10:$A$20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'13.9.3.1'!$H$10:$H$20</c:f>
              <c:numCache>
                <c:formatCode>#,##0__;\–#,##0__;0__;@__</c:formatCode>
                <c:ptCount val="11"/>
                <c:pt idx="0">
                  <c:v>311190.59039999999</c:v>
                </c:pt>
                <c:pt idx="1">
                  <c:v>217283.647</c:v>
                </c:pt>
                <c:pt idx="2">
                  <c:v>196262.23500000004</c:v>
                </c:pt>
                <c:pt idx="3">
                  <c:v>192253.51040000003</c:v>
                </c:pt>
                <c:pt idx="4">
                  <c:v>272749.5196</c:v>
                </c:pt>
                <c:pt idx="5">
                  <c:v>225184.67720000001</c:v>
                </c:pt>
                <c:pt idx="6">
                  <c:v>156815.5295</c:v>
                </c:pt>
                <c:pt idx="7">
                  <c:v>191488.0232</c:v>
                </c:pt>
                <c:pt idx="8">
                  <c:v>204168.50640000001</c:v>
                </c:pt>
                <c:pt idx="9">
                  <c:v>185703.95569999999</c:v>
                </c:pt>
                <c:pt idx="10">
                  <c:v>227733.26319999999</c:v>
                </c:pt>
              </c:numCache>
            </c:numRef>
          </c:val>
        </c:ser>
        <c:marker val="1"/>
        <c:axId val="211026688"/>
        <c:axId val="211028224"/>
      </c:lineChart>
      <c:catAx>
        <c:axId val="2110266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028224"/>
        <c:crosses val="autoZero"/>
        <c:auto val="1"/>
        <c:lblAlgn val="ctr"/>
        <c:lblOffset val="100"/>
        <c:tickLblSkip val="1"/>
        <c:tickMarkSkip val="1"/>
      </c:catAx>
      <c:valAx>
        <c:axId val="211028224"/>
        <c:scaling>
          <c:orientation val="minMax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0266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de manzanos según variedad. Año 2013</a:t>
            </a:r>
          </a:p>
        </c:rich>
      </c:tx>
      <c:layout>
        <c:manualLayout>
          <c:xMode val="edge"/>
          <c:yMode val="edge"/>
          <c:x val="0.14454980946635226"/>
          <c:y val="5.325443786982249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2322274881516661"/>
          <c:y val="0.36686390532544877"/>
          <c:w val="0.73459715639810963"/>
          <c:h val="0.36390532544378701"/>
        </c:manualLayout>
      </c:layout>
      <c:pie3DChart>
        <c:varyColors val="1"/>
        <c:ser>
          <c:idx val="0"/>
          <c:order val="0"/>
          <c:tx>
            <c:v>superficie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1"/>
              <c:layout>
                <c:manualLayout>
                  <c:x val="2.3256773047729801E-2"/>
                  <c:y val="-9.102973972211062E-3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Lit>
              <c:ptCount val="4"/>
              <c:pt idx="0">
                <c:v>Manzano para sidra</c:v>
              </c:pt>
              <c:pt idx="1">
                <c:v>Starking</c:v>
              </c:pt>
              <c:pt idx="2">
                <c:v>Golden delicius</c:v>
              </c:pt>
              <c:pt idx="3">
                <c:v>Otras variedades</c:v>
              </c:pt>
            </c:strLit>
          </c:cat>
          <c:val>
            <c:numRef>
              <c:f>('13.9.3.2'!$B$19,'13.9.3.2'!$E$19,'13.9.3.2'!$B$37,'13.9.3.2'!$E$37)</c:f>
              <c:numCache>
                <c:formatCode>#,##0.0__;\–#,##0.0__;0.0__;@__</c:formatCode>
                <c:ptCount val="4"/>
                <c:pt idx="0">
                  <c:v>8.5239999999999991</c:v>
                </c:pt>
                <c:pt idx="1">
                  <c:v>2.3980000000000001</c:v>
                </c:pt>
                <c:pt idx="2">
                  <c:v>10.933</c:v>
                </c:pt>
                <c:pt idx="3">
                  <c:v>8.9380000000000006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cantidad de manzanos diseminados según variedad.
Año 2013</a:t>
            </a:r>
          </a:p>
        </c:rich>
      </c:tx>
      <c:layout>
        <c:manualLayout>
          <c:xMode val="edge"/>
          <c:yMode val="edge"/>
          <c:x val="0.1508518842552089"/>
          <c:y val="3.539823008849559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6788361058111548"/>
          <c:y val="0.38643179166606839"/>
          <c:w val="0.63990419685265754"/>
          <c:h val="0.3097354055338703"/>
        </c:manualLayout>
      </c:layout>
      <c:pie3DChart>
        <c:varyColors val="1"/>
        <c:ser>
          <c:idx val="0"/>
          <c:order val="0"/>
          <c:tx>
            <c:v>arboles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00"/>
              </a:solidFill>
              <a:ln w="25400">
                <a:solidFill>
                  <a:srgbClr val="FF66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9380219369213412E-2"/>
                  <c:y val="-7.7041722052084163E-2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4.5607330563058456E-2"/>
                  <c:y val="6.5397716732082833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-3.6372236320776012E-2"/>
                  <c:y val="6.4186767926193988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/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Lit>
              <c:ptCount val="4"/>
              <c:pt idx="0">
                <c:v>Manzano para sidra</c:v>
              </c:pt>
              <c:pt idx="1">
                <c:v>Starking</c:v>
              </c:pt>
              <c:pt idx="2">
                <c:v>Golden delicius</c:v>
              </c:pt>
              <c:pt idx="3">
                <c:v>Otras variedades</c:v>
              </c:pt>
            </c:strLit>
          </c:cat>
          <c:val>
            <c:numRef>
              <c:f>('13.9.3.2'!$C$19,'13.9.3.2'!$F$19,'13.9.3.2'!$C$37,'13.9.3.2'!$F$37)</c:f>
              <c:numCache>
                <c:formatCode>#,##0__;\–#,##0__;0__;@__</c:formatCode>
                <c:ptCount val="4"/>
                <c:pt idx="0">
                  <c:v>742.07299999999998</c:v>
                </c:pt>
                <c:pt idx="1">
                  <c:v>14.167</c:v>
                </c:pt>
                <c:pt idx="2">
                  <c:v>98.058000000000007</c:v>
                </c:pt>
                <c:pt idx="3">
                  <c:v>657.49300000000005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300" verticalDpi="300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Manzanas según variedad. Año 2013</a:t>
            </a:r>
          </a:p>
        </c:rich>
      </c:tx>
      <c:layout>
        <c:manualLayout>
          <c:xMode val="edge"/>
          <c:yMode val="edge"/>
          <c:x val="0.10489542973794996"/>
          <c:y val="5.899735984329393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398604582342162"/>
          <c:y val="0.47787748282368775"/>
          <c:w val="0.64102710024015763"/>
          <c:h val="0.32153484955421013"/>
        </c:manualLayout>
      </c:layout>
      <c:pie3DChart>
        <c:varyColors val="1"/>
        <c:ser>
          <c:idx val="0"/>
          <c:order val="0"/>
          <c:tx>
            <c:v>produccion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00"/>
              </a:solidFill>
              <a:ln w="25400">
                <a:solidFill>
                  <a:srgbClr val="FF66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4681568648046694E-2"/>
                  <c:y val="-6.2199013903148463E-2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1.8719488561811593E-2"/>
                  <c:y val="-8.2529578352767266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-4.0078517795251956E-2"/>
                  <c:y val="5.9100813428388882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5.9483455015115344E-2"/>
                  <c:y val="-0.10541219380041274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Lit>
              <c:ptCount val="4"/>
              <c:pt idx="0">
                <c:v>Manzano para sidra</c:v>
              </c:pt>
              <c:pt idx="1">
                <c:v>Starking</c:v>
              </c:pt>
              <c:pt idx="2">
                <c:v>Golden delicius</c:v>
              </c:pt>
              <c:pt idx="3">
                <c:v>Otras variedades</c:v>
              </c:pt>
            </c:strLit>
          </c:cat>
          <c:val>
            <c:numRef>
              <c:f>('13.9.3.2'!$D$19,'13.9.3.2'!$G$19,'13.9.3.2'!$D$37,'13.9.3.2'!$G$37)</c:f>
              <c:numCache>
                <c:formatCode>#,##0.0__;\–#,##0.0__;0.0__;@__</c:formatCode>
                <c:ptCount val="4"/>
                <c:pt idx="0">
                  <c:v>83.14</c:v>
                </c:pt>
                <c:pt idx="1">
                  <c:v>42.171999999999997</c:v>
                </c:pt>
                <c:pt idx="2">
                  <c:v>247.71799999999999</c:v>
                </c:pt>
                <c:pt idx="3">
                  <c:v>172.96199999999999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peral (miles de hectáreas)</a:t>
            </a:r>
          </a:p>
        </c:rich>
      </c:tx>
      <c:layout>
        <c:manualLayout>
          <c:xMode val="edge"/>
          <c:yMode val="edge"/>
          <c:x val="0.23417249673059171"/>
          <c:y val="4.953367130478600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113207547169809E-2"/>
          <c:y val="0.15789473684210703"/>
          <c:w val="0.90330188679245249"/>
          <c:h val="0.72082379862700263"/>
        </c:manualLayout>
      </c:layout>
      <c:lineChart>
        <c:grouping val="standard"/>
        <c:ser>
          <c:idx val="0"/>
          <c:order val="0"/>
          <c:tx>
            <c:v>superficie peral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'13.9.4.1'!$A$10:$A$20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'13.9.4.1'!$B$10:$B$20</c:f>
              <c:numCache>
                <c:formatCode>#,##0.0__;\–#,##0.0__;0.0__;@__</c:formatCode>
                <c:ptCount val="11"/>
                <c:pt idx="0">
                  <c:v>38.136000000000003</c:v>
                </c:pt>
                <c:pt idx="1">
                  <c:v>35.972999999999999</c:v>
                </c:pt>
                <c:pt idx="2">
                  <c:v>33.534999999999997</c:v>
                </c:pt>
                <c:pt idx="3">
                  <c:v>33.630000000000003</c:v>
                </c:pt>
                <c:pt idx="4">
                  <c:v>31.890999999999998</c:v>
                </c:pt>
                <c:pt idx="5">
                  <c:v>29.216000000000001</c:v>
                </c:pt>
                <c:pt idx="6">
                  <c:v>27.966999999999999</c:v>
                </c:pt>
                <c:pt idx="7">
                  <c:v>27.331</c:v>
                </c:pt>
                <c:pt idx="8">
                  <c:v>27.01</c:v>
                </c:pt>
                <c:pt idx="9">
                  <c:v>25.512</c:v>
                </c:pt>
                <c:pt idx="10">
                  <c:v>24.242999999999999</c:v>
                </c:pt>
              </c:numCache>
            </c:numRef>
          </c:val>
        </c:ser>
        <c:marker val="1"/>
        <c:axId val="48070656"/>
        <c:axId val="48072192"/>
      </c:lineChart>
      <c:catAx>
        <c:axId val="480706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72192"/>
        <c:crosses val="autoZero"/>
        <c:auto val="1"/>
        <c:lblAlgn val="ctr"/>
        <c:lblOffset val="100"/>
        <c:tickLblSkip val="1"/>
        <c:tickMarkSkip val="1"/>
      </c:catAx>
      <c:valAx>
        <c:axId val="48072192"/>
        <c:scaling>
          <c:orientation val="minMax"/>
          <c:min val="22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70656"/>
        <c:crosses val="autoZero"/>
        <c:crossBetween val="between"/>
        <c:majorUnit val="2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peral (miles de toneladas)</a:t>
            </a:r>
          </a:p>
        </c:rich>
      </c:tx>
      <c:layout>
        <c:manualLayout>
          <c:xMode val="edge"/>
          <c:yMode val="edge"/>
          <c:x val="0.33895888778095384"/>
          <c:y val="7.422958493824698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830188679245293E-2"/>
          <c:y val="0.21728971962616841"/>
          <c:w val="0.90094339622641562"/>
          <c:h val="0.67990654205607903"/>
        </c:manualLayout>
      </c:layout>
      <c:lineChart>
        <c:grouping val="standard"/>
        <c:ser>
          <c:idx val="0"/>
          <c:order val="0"/>
          <c:tx>
            <c:v>producción peral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'13.9.4.1'!$A$10:$A$20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'13.9.4.1'!$F$10:$F$20</c:f>
              <c:numCache>
                <c:formatCode>#,##0.0__;\–#,##0.0__;0.0__;@__</c:formatCode>
                <c:ptCount val="11"/>
                <c:pt idx="0">
                  <c:v>728.26599999999996</c:v>
                </c:pt>
                <c:pt idx="1">
                  <c:v>609.46100000000001</c:v>
                </c:pt>
                <c:pt idx="2">
                  <c:v>639.80899999999997</c:v>
                </c:pt>
                <c:pt idx="3">
                  <c:v>593.85799999999995</c:v>
                </c:pt>
                <c:pt idx="4">
                  <c:v>551.84799999999996</c:v>
                </c:pt>
                <c:pt idx="5">
                  <c:v>538.67499999999995</c:v>
                </c:pt>
                <c:pt idx="6">
                  <c:v>463.96899999999999</c:v>
                </c:pt>
                <c:pt idx="7">
                  <c:v>476.58600000000001</c:v>
                </c:pt>
                <c:pt idx="8">
                  <c:v>502.43400000000003</c:v>
                </c:pt>
                <c:pt idx="9">
                  <c:v>407.428</c:v>
                </c:pt>
                <c:pt idx="10">
                  <c:v>425.56</c:v>
                </c:pt>
              </c:numCache>
            </c:numRef>
          </c:val>
        </c:ser>
        <c:marker val="1"/>
        <c:axId val="47907584"/>
        <c:axId val="47909120"/>
      </c:lineChart>
      <c:catAx>
        <c:axId val="479075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09120"/>
        <c:crosses val="autoZero"/>
        <c:auto val="1"/>
        <c:lblAlgn val="ctr"/>
        <c:lblOffset val="100"/>
        <c:tickLblSkip val="1"/>
        <c:tickMarkSkip val="1"/>
      </c:catAx>
      <c:valAx>
        <c:axId val="47909120"/>
        <c:scaling>
          <c:orientation val="minMax"/>
          <c:min val="3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075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peral  (miles de euros)</a:t>
            </a:r>
          </a:p>
        </c:rich>
      </c:tx>
      <c:layout>
        <c:manualLayout>
          <c:xMode val="edge"/>
          <c:yMode val="edge"/>
          <c:x val="0.27786116964252738"/>
          <c:y val="5.873113878386345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0047445460284314E-2"/>
          <c:y val="0.23776277899816753"/>
          <c:w val="0.88744127170726272"/>
          <c:h val="0.650351130789109"/>
        </c:manualLayout>
      </c:layout>
      <c:lineChart>
        <c:grouping val="standard"/>
        <c:ser>
          <c:idx val="0"/>
          <c:order val="0"/>
          <c:tx>
            <c:v>valor peral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'13.9.4.1'!$A$10:$A$20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'13.9.4.1'!$H$10:$H$20</c:f>
              <c:numCache>
                <c:formatCode>#,##0__;\–#,##0__;0__;@__</c:formatCode>
                <c:ptCount val="11"/>
                <c:pt idx="0">
                  <c:v>366681.93099999998</c:v>
                </c:pt>
                <c:pt idx="1">
                  <c:v>288153.16080000001</c:v>
                </c:pt>
                <c:pt idx="2">
                  <c:v>250357.26170000003</c:v>
                </c:pt>
                <c:pt idx="3">
                  <c:v>237958.90059999999</c:v>
                </c:pt>
                <c:pt idx="4">
                  <c:v>341373.17279999994</c:v>
                </c:pt>
                <c:pt idx="5">
                  <c:v>289268.47499999998</c:v>
                </c:pt>
                <c:pt idx="6">
                  <c:v>221127.62539999999</c:v>
                </c:pt>
                <c:pt idx="7">
                  <c:v>223375.85820000002</c:v>
                </c:pt>
                <c:pt idx="8">
                  <c:v>199365.81120000003</c:v>
                </c:pt>
                <c:pt idx="9">
                  <c:v>186031.62479999999</c:v>
                </c:pt>
                <c:pt idx="10">
                  <c:v>242867.092</c:v>
                </c:pt>
              </c:numCache>
            </c:numRef>
          </c:val>
        </c:ser>
        <c:marker val="1"/>
        <c:axId val="47920640"/>
        <c:axId val="47922176"/>
      </c:lineChart>
      <c:catAx>
        <c:axId val="479206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22176"/>
        <c:crosses val="autoZero"/>
        <c:auto val="1"/>
        <c:lblAlgn val="ctr"/>
        <c:lblOffset val="100"/>
        <c:tickLblSkip val="1"/>
        <c:tickMarkSkip val="1"/>
      </c:catAx>
      <c:valAx>
        <c:axId val="47922176"/>
        <c:scaling>
          <c:orientation val="minMax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206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de perales según variedad. Año 2013</a:t>
            </a:r>
          </a:p>
        </c:rich>
      </c:tx>
      <c:layout>
        <c:manualLayout>
          <c:xMode val="edge"/>
          <c:yMode val="edge"/>
          <c:x val="0.14043578872167695"/>
          <c:y val="4.733727810650901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4527845036319709"/>
          <c:y val="0.38757396449704512"/>
          <c:w val="0.70944309927360771"/>
          <c:h val="0.34615384615384631"/>
        </c:manualLayout>
      </c:layout>
      <c:pie3DChart>
        <c:varyColors val="1"/>
        <c:ser>
          <c:idx val="0"/>
          <c:order val="0"/>
          <c:tx>
            <c:v>superficie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1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0.11722155358113022"/>
                  <c:y val="-4.8996661658627497E-2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1.0645293115057481E-3"/>
                  <c:y val="-0.1131908176833728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-1.3637251244576036E-2"/>
                  <c:y val="0.18532618476003174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6.7525769239404967E-2"/>
                  <c:y val="0.11312070390064691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Lit>
              <c:ptCount val="4"/>
              <c:pt idx="0">
                <c:v>Limonera</c:v>
              </c:pt>
              <c:pt idx="1">
                <c:v>Ercolini</c:v>
              </c:pt>
              <c:pt idx="2">
                <c:v>Blanquilla</c:v>
              </c:pt>
              <c:pt idx="3">
                <c:v>Otras variedades</c:v>
              </c:pt>
            </c:strLit>
          </c:cat>
          <c:val>
            <c:numRef>
              <c:f>('13.9.4.2'!$B$19,'13.9.4.2'!$E$19,'13.9.4.2'!$B$37,'13.9.4.2'!$E$37)</c:f>
              <c:numCache>
                <c:formatCode>#,##0.0__;\–#,##0.0__;0.0__;@__</c:formatCode>
                <c:ptCount val="4"/>
                <c:pt idx="0">
                  <c:v>1.2130000000000001</c:v>
                </c:pt>
                <c:pt idx="1">
                  <c:v>2.4169999999999998</c:v>
                </c:pt>
                <c:pt idx="2">
                  <c:v>3.8919999999999999</c:v>
                </c:pt>
                <c:pt idx="3">
                  <c:v>16.721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1200" verticalDpi="12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arroz (miles toneladas)</a:t>
            </a:r>
          </a:p>
        </c:rich>
      </c:tx>
      <c:layout>
        <c:manualLayout>
          <c:xMode val="edge"/>
          <c:yMode val="edge"/>
          <c:x val="0.22236194093828718"/>
          <c:y val="3.023255813953488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2964881146995526E-2"/>
          <c:y val="0.13255829005983191"/>
          <c:w val="0.87437239565282199"/>
          <c:h val="0.78372182017830672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'13.1.7.1'!$A$9:$A$19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'13.1.7.1'!$D$9:$D$19</c:f>
              <c:numCache>
                <c:formatCode>#,##0.0_);\(#,##0.0\)</c:formatCode>
                <c:ptCount val="11"/>
                <c:pt idx="0">
                  <c:v>861.26099999999997</c:v>
                </c:pt>
                <c:pt idx="1">
                  <c:v>900.4</c:v>
                </c:pt>
                <c:pt idx="2">
                  <c:v>824.11400000000003</c:v>
                </c:pt>
                <c:pt idx="3">
                  <c:v>724.351</c:v>
                </c:pt>
                <c:pt idx="4">
                  <c:v>723.42600000000004</c:v>
                </c:pt>
                <c:pt idx="5">
                  <c:v>633.98704700000008</c:v>
                </c:pt>
                <c:pt idx="6">
                  <c:v>913.75400000000002</c:v>
                </c:pt>
                <c:pt idx="7">
                  <c:v>927.81700000000001</c:v>
                </c:pt>
                <c:pt idx="8">
                  <c:v>921.73800000000006</c:v>
                </c:pt>
                <c:pt idx="9">
                  <c:v>897.31799999999998</c:v>
                </c:pt>
                <c:pt idx="10">
                  <c:v>872.68899999999996</c:v>
                </c:pt>
              </c:numCache>
            </c:numRef>
          </c:val>
        </c:ser>
        <c:marker val="1"/>
        <c:axId val="135250304"/>
        <c:axId val="135251840"/>
      </c:lineChart>
      <c:catAx>
        <c:axId val="1352503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251840"/>
        <c:crosses val="autoZero"/>
        <c:auto val="1"/>
        <c:lblAlgn val="ctr"/>
        <c:lblOffset val="100"/>
        <c:tickLblSkip val="1"/>
        <c:tickMarkSkip val="1"/>
      </c:catAx>
      <c:valAx>
        <c:axId val="135251840"/>
        <c:scaling>
          <c:orientation val="minMax"/>
          <c:max val="1000"/>
          <c:min val="3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2503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cantidad de perales diseminados según variedad. 
Año 2013</a:t>
            </a:r>
          </a:p>
        </c:rich>
      </c:tx>
      <c:layout>
        <c:manualLayout>
          <c:xMode val="edge"/>
          <c:yMode val="edge"/>
          <c:x val="0.17246273663644923"/>
          <c:y val="4.017033269071435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rotY val="10"/>
      <c:perspective val="0"/>
    </c:view3D>
    <c:plotArea>
      <c:layout>
        <c:manualLayout>
          <c:layoutTarget val="inner"/>
          <c:xMode val="edge"/>
          <c:yMode val="edge"/>
          <c:x val="0.11868716137735108"/>
          <c:y val="0.41003067970674417"/>
          <c:w val="0.709597709511397"/>
          <c:h val="0.33038443256946626"/>
        </c:manualLayout>
      </c:layout>
      <c:pie3DChart>
        <c:varyColors val="1"/>
        <c:ser>
          <c:idx val="0"/>
          <c:order val="0"/>
          <c:tx>
            <c:v>arboles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9.9841462383373825E-2"/>
                  <c:y val="-1.71242390761383E-2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1.775752161042014E-2"/>
                  <c:y val="-6.2595670860179323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1.5880880243485215E-2"/>
                  <c:y val="-6.5812501293469952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0.14840174342914444"/>
                  <c:y val="0.1132086404962627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Lit>
              <c:ptCount val="4"/>
              <c:pt idx="0">
                <c:v>Limonera</c:v>
              </c:pt>
              <c:pt idx="1">
                <c:v>Ercolini</c:v>
              </c:pt>
              <c:pt idx="2">
                <c:v>Blanquillla</c:v>
              </c:pt>
              <c:pt idx="3">
                <c:v>Otras variedades</c:v>
              </c:pt>
            </c:strLit>
          </c:cat>
          <c:val>
            <c:numRef>
              <c:f>('13.9.4.2'!$C$19,'13.9.4.2'!$F$19,'13.9.4.2'!$C$37,'13.9.4.2'!$F$37)</c:f>
              <c:numCache>
                <c:formatCode>#,##0__;\–#,##0__;0__;@__</c:formatCode>
                <c:ptCount val="4"/>
                <c:pt idx="0">
                  <c:v>4.4939999999999998</c:v>
                </c:pt>
                <c:pt idx="1">
                  <c:v>31.391999999999999</c:v>
                </c:pt>
                <c:pt idx="2">
                  <c:v>27.541</c:v>
                </c:pt>
                <c:pt idx="3">
                  <c:v>494.40199999999999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perales según variedad. Año 2013</a:t>
            </a:r>
          </a:p>
        </c:rich>
      </c:tx>
      <c:layout>
        <c:manualLayout>
          <c:xMode val="edge"/>
          <c:yMode val="edge"/>
          <c:x val="0.10238123743304016"/>
          <c:y val="5.604750733591930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7619088586050471"/>
          <c:y val="0.48967692684402564"/>
          <c:w val="0.56666798425405551"/>
          <c:h val="0.28023679548302527"/>
        </c:manualLayout>
      </c:layout>
      <c:pie3DChart>
        <c:varyColors val="1"/>
        <c:ser>
          <c:idx val="0"/>
          <c:order val="0"/>
          <c:tx>
            <c:v>produccion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8.0577566483323232E-2"/>
                  <c:y val="-2.554454079451238E-2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2.806885952993253E-2"/>
                  <c:y val="-8.2790899191497916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4.9510027133229211E-2"/>
                  <c:y val="5.6272479813401034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3.4687587484547429E-2"/>
                  <c:y val="8.9333238288562045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Lit>
              <c:ptCount val="4"/>
              <c:pt idx="0">
                <c:v>Limonera</c:v>
              </c:pt>
              <c:pt idx="1">
                <c:v>Ercolini</c:v>
              </c:pt>
              <c:pt idx="2">
                <c:v>Blanquilla</c:v>
              </c:pt>
              <c:pt idx="3">
                <c:v>Otras variedades</c:v>
              </c:pt>
            </c:strLit>
          </c:cat>
          <c:val>
            <c:numRef>
              <c:f>('13.9.4.2'!$D$19,'13.9.4.2'!$G$19,'13.9.4.2'!$D$37,'13.9.4.2'!$G$37)</c:f>
              <c:numCache>
                <c:formatCode>#,##0.0__;\–#,##0.0__;0.0__;@__</c:formatCode>
                <c:ptCount val="4"/>
                <c:pt idx="0">
                  <c:v>27.427</c:v>
                </c:pt>
                <c:pt idx="1">
                  <c:v>38.787999999999997</c:v>
                </c:pt>
                <c:pt idx="2">
                  <c:v>64.655000000000001</c:v>
                </c:pt>
                <c:pt idx="3">
                  <c:v>294.69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300" verticalDpi="300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níspero (hectáreas)</a:t>
            </a:r>
          </a:p>
        </c:rich>
      </c:tx>
      <c:layout>
        <c:manualLayout>
          <c:xMode val="edge"/>
          <c:yMode val="edge"/>
          <c:x val="0.20941788526434332"/>
          <c:y val="4.796163069544403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588691223149582E-2"/>
          <c:y val="0.15827375195254414"/>
          <c:w val="0.90334681806025652"/>
          <c:h val="0.71462997093724467"/>
        </c:manualLayout>
      </c:layout>
      <c:lineChart>
        <c:grouping val="standard"/>
        <c:ser>
          <c:idx val="0"/>
          <c:order val="0"/>
          <c:tx>
            <c:v>superficie níspero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'13.9.5.1'!$A$10:$A$20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'13.9.5.1'!$B$10:$B$20</c:f>
              <c:numCache>
                <c:formatCode>#,##0__;\–#,##0__;0__;@__</c:formatCode>
                <c:ptCount val="11"/>
                <c:pt idx="0">
                  <c:v>3107</c:v>
                </c:pt>
                <c:pt idx="1">
                  <c:v>3009</c:v>
                </c:pt>
                <c:pt idx="2">
                  <c:v>2889</c:v>
                </c:pt>
                <c:pt idx="3">
                  <c:v>2836</c:v>
                </c:pt>
                <c:pt idx="4">
                  <c:v>2897</c:v>
                </c:pt>
                <c:pt idx="5">
                  <c:v>2861</c:v>
                </c:pt>
                <c:pt idx="6">
                  <c:v>2679</c:v>
                </c:pt>
                <c:pt idx="7">
                  <c:v>2825</c:v>
                </c:pt>
                <c:pt idx="8">
                  <c:v>2619</c:v>
                </c:pt>
                <c:pt idx="9">
                  <c:v>2724</c:v>
                </c:pt>
                <c:pt idx="10">
                  <c:v>2569</c:v>
                </c:pt>
              </c:numCache>
            </c:numRef>
          </c:val>
        </c:ser>
        <c:marker val="1"/>
        <c:axId val="48308992"/>
        <c:axId val="48310528"/>
      </c:lineChart>
      <c:catAx>
        <c:axId val="483089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10528"/>
        <c:crosses val="autoZero"/>
        <c:auto val="1"/>
        <c:lblAlgn val="ctr"/>
        <c:lblOffset val="100"/>
        <c:tickLblSkip val="1"/>
        <c:tickMarkSkip val="1"/>
      </c:catAx>
      <c:valAx>
        <c:axId val="48310528"/>
        <c:scaling>
          <c:orientation val="minMax"/>
          <c:max val="4000"/>
          <c:min val="2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08992"/>
        <c:crosses val="autoZero"/>
        <c:crossBetween val="between"/>
        <c:majorUnit val="2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níspero (toneladas)</a:t>
            </a:r>
          </a:p>
        </c:rich>
      </c:tx>
      <c:layout>
        <c:manualLayout>
          <c:xMode val="edge"/>
          <c:yMode val="edge"/>
          <c:x val="0.23420099831271091"/>
          <c:y val="4.215456674473068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306167840681743E-2"/>
          <c:y val="0.1967215364295965"/>
          <c:w val="0.90086850031523458"/>
          <c:h val="0.69086730055632106"/>
        </c:manualLayout>
      </c:layout>
      <c:lineChart>
        <c:grouping val="standard"/>
        <c:ser>
          <c:idx val="0"/>
          <c:order val="0"/>
          <c:tx>
            <c:v>producción níspero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'13.9.5.1'!$A$10:$A$20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'13.9.5.1'!$F$10:$F$20</c:f>
              <c:numCache>
                <c:formatCode>#,##0__;\–#,##0__;0__;@__</c:formatCode>
                <c:ptCount val="11"/>
                <c:pt idx="0">
                  <c:v>43700</c:v>
                </c:pt>
                <c:pt idx="1">
                  <c:v>38604</c:v>
                </c:pt>
                <c:pt idx="2">
                  <c:v>18597</c:v>
                </c:pt>
                <c:pt idx="3">
                  <c:v>36467</c:v>
                </c:pt>
                <c:pt idx="4">
                  <c:v>33158</c:v>
                </c:pt>
                <c:pt idx="5">
                  <c:v>34484</c:v>
                </c:pt>
                <c:pt idx="6">
                  <c:v>33328</c:v>
                </c:pt>
                <c:pt idx="7">
                  <c:v>31834</c:v>
                </c:pt>
                <c:pt idx="8">
                  <c:v>28812</c:v>
                </c:pt>
                <c:pt idx="9">
                  <c:v>30529</c:v>
                </c:pt>
                <c:pt idx="10">
                  <c:v>28815</c:v>
                </c:pt>
              </c:numCache>
            </c:numRef>
          </c:val>
        </c:ser>
        <c:marker val="1"/>
        <c:axId val="48338432"/>
        <c:axId val="48339968"/>
      </c:lineChart>
      <c:catAx>
        <c:axId val="483384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39968"/>
        <c:crosses val="autoZero"/>
        <c:auto val="1"/>
        <c:lblAlgn val="ctr"/>
        <c:lblOffset val="100"/>
        <c:tickLblSkip val="1"/>
        <c:tickMarkSkip val="1"/>
      </c:catAx>
      <c:valAx>
        <c:axId val="48339968"/>
        <c:scaling>
          <c:orientation val="minMax"/>
          <c:min val="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384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níspero  (miles de euros)</a:t>
            </a:r>
          </a:p>
        </c:rich>
      </c:tx>
      <c:layout>
        <c:manualLayout>
          <c:xMode val="edge"/>
          <c:yMode val="edge"/>
          <c:x val="0.23726717046275345"/>
          <c:y val="7.126460916523369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472100926885729E-2"/>
          <c:y val="0.23448328502892768"/>
          <c:w val="0.89565271718065631"/>
          <c:h val="0.65517388463964765"/>
        </c:manualLayout>
      </c:layout>
      <c:lineChart>
        <c:grouping val="standard"/>
        <c:ser>
          <c:idx val="0"/>
          <c:order val="0"/>
          <c:tx>
            <c:v>valor níspero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'13.9.5.1'!$A$10:$A$20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'13.9.5.1'!$H$10:$H$20</c:f>
              <c:numCache>
                <c:formatCode>#,##0__;\–#,##0__;0__;@__</c:formatCode>
                <c:ptCount val="11"/>
                <c:pt idx="0">
                  <c:v>51780.13</c:v>
                </c:pt>
                <c:pt idx="1">
                  <c:v>39596.122799999997</c:v>
                </c:pt>
                <c:pt idx="2">
                  <c:v>18429.627</c:v>
                </c:pt>
                <c:pt idx="3">
                  <c:v>23269.592700000001</c:v>
                </c:pt>
                <c:pt idx="4">
                  <c:v>41152.394</c:v>
                </c:pt>
                <c:pt idx="5">
                  <c:v>34546.071199999998</c:v>
                </c:pt>
                <c:pt idx="6">
                  <c:v>40013.596799999999</c:v>
                </c:pt>
                <c:pt idx="7">
                  <c:v>27580.977600000002</c:v>
                </c:pt>
                <c:pt idx="8">
                  <c:v>28708.276800000003</c:v>
                </c:pt>
                <c:pt idx="9">
                  <c:v>29897.049700000003</c:v>
                </c:pt>
                <c:pt idx="10">
                  <c:v>34664.445</c:v>
                </c:pt>
              </c:numCache>
            </c:numRef>
          </c:val>
        </c:ser>
        <c:marker val="1"/>
        <c:axId val="48646400"/>
        <c:axId val="48648192"/>
      </c:lineChart>
      <c:catAx>
        <c:axId val="486464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648192"/>
        <c:crosses val="autoZero"/>
        <c:auto val="1"/>
        <c:lblAlgn val="ctr"/>
        <c:lblOffset val="100"/>
        <c:tickLblSkip val="1"/>
        <c:tickMarkSkip val="1"/>
      </c:catAx>
      <c:valAx>
        <c:axId val="48648192"/>
        <c:scaling>
          <c:orientation val="minMax"/>
          <c:min val="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6464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albaricoquero (miles de hectáreas)</a:t>
            </a:r>
          </a:p>
        </c:rich>
      </c:tx>
      <c:layout>
        <c:manualLayout>
          <c:xMode val="edge"/>
          <c:yMode val="edge"/>
          <c:x val="0.17053378049965978"/>
          <c:y val="5.813953488372129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08588826736527E-2"/>
          <c:y val="0.18604672289099336"/>
          <c:w val="0.90371280889329453"/>
          <c:h val="0.71627988313031865"/>
        </c:manualLayout>
      </c:layout>
      <c:lineChart>
        <c:grouping val="standard"/>
        <c:ser>
          <c:idx val="0"/>
          <c:order val="0"/>
          <c:tx>
            <c:v>superficie albaricoquero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'13.9.8.1'!$A$10:$A$20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'13.9.8.1'!$B$10:$B$20</c:f>
              <c:numCache>
                <c:formatCode>#,##0.0_);\(#,##0.0\)</c:formatCode>
                <c:ptCount val="11"/>
                <c:pt idx="0">
                  <c:v>20.686</c:v>
                </c:pt>
                <c:pt idx="1">
                  <c:v>19.858000000000001</c:v>
                </c:pt>
                <c:pt idx="2">
                  <c:v>19.248999999999999</c:v>
                </c:pt>
                <c:pt idx="3">
                  <c:v>18.149999999999999</c:v>
                </c:pt>
                <c:pt idx="4">
                  <c:v>18.338000000000001</c:v>
                </c:pt>
                <c:pt idx="5">
                  <c:v>18.834</c:v>
                </c:pt>
                <c:pt idx="6">
                  <c:v>19.225999999999999</c:v>
                </c:pt>
                <c:pt idx="7">
                  <c:v>19.169</c:v>
                </c:pt>
                <c:pt idx="8">
                  <c:v>18.728999999999999</c:v>
                </c:pt>
                <c:pt idx="9">
                  <c:v>18.454999999999998</c:v>
                </c:pt>
                <c:pt idx="10">
                  <c:v>20.334</c:v>
                </c:pt>
              </c:numCache>
            </c:numRef>
          </c:val>
        </c:ser>
        <c:marker val="1"/>
        <c:axId val="48746496"/>
        <c:axId val="48748032"/>
      </c:lineChart>
      <c:catAx>
        <c:axId val="487464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48032"/>
        <c:crosses val="autoZero"/>
        <c:auto val="1"/>
        <c:lblAlgn val="ctr"/>
        <c:lblOffset val="100"/>
        <c:tickLblSkip val="1"/>
        <c:tickMarkSkip val="1"/>
      </c:catAx>
      <c:valAx>
        <c:axId val="48748032"/>
        <c:scaling>
          <c:orientation val="minMax"/>
          <c:max val="21"/>
          <c:min val="18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464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albaricoquero (miles de toneladas)</a:t>
            </a:r>
          </a:p>
        </c:rich>
      </c:tx>
      <c:layout>
        <c:manualLayout>
          <c:xMode val="edge"/>
          <c:yMode val="edge"/>
          <c:x val="0.18793517693405221"/>
          <c:y val="5.882352941176470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925794802803963E-2"/>
          <c:y val="0.21411764705882391"/>
          <c:w val="0.90603299582241237"/>
          <c:h val="0.68470588235294161"/>
        </c:manualLayout>
      </c:layout>
      <c:lineChart>
        <c:grouping val="standard"/>
        <c:ser>
          <c:idx val="0"/>
          <c:order val="0"/>
          <c:tx>
            <c:v>producción albaricoquero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'13.9.8.1'!$A$10:$A$20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'13.9.8.1'!$F$10:$F$20</c:f>
              <c:numCache>
                <c:formatCode>#,##0.0_);\(#,##0.0\)</c:formatCode>
                <c:ptCount val="11"/>
                <c:pt idx="0">
                  <c:v>143.84</c:v>
                </c:pt>
                <c:pt idx="1">
                  <c:v>121.486</c:v>
                </c:pt>
                <c:pt idx="2">
                  <c:v>137.167</c:v>
                </c:pt>
                <c:pt idx="3">
                  <c:v>156.87200000000001</c:v>
                </c:pt>
                <c:pt idx="4">
                  <c:v>89.022999999999996</c:v>
                </c:pt>
                <c:pt idx="5">
                  <c:v>109.108</c:v>
                </c:pt>
                <c:pt idx="6">
                  <c:v>95.221000000000004</c:v>
                </c:pt>
                <c:pt idx="7">
                  <c:v>79.100999999999999</c:v>
                </c:pt>
                <c:pt idx="8">
                  <c:v>86.88</c:v>
                </c:pt>
                <c:pt idx="9">
                  <c:v>117.24</c:v>
                </c:pt>
                <c:pt idx="10">
                  <c:v>131.77600000000001</c:v>
                </c:pt>
              </c:numCache>
            </c:numRef>
          </c:val>
        </c:ser>
        <c:marker val="1"/>
        <c:axId val="49365760"/>
        <c:axId val="49367296"/>
      </c:lineChart>
      <c:catAx>
        <c:axId val="493657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367296"/>
        <c:crosses val="autoZero"/>
        <c:auto val="1"/>
        <c:lblAlgn val="ctr"/>
        <c:lblOffset val="100"/>
        <c:tickLblSkip val="1"/>
        <c:tickMarkSkip val="1"/>
      </c:catAx>
      <c:valAx>
        <c:axId val="49367296"/>
        <c:scaling>
          <c:orientation val="minMax"/>
          <c:max val="180"/>
          <c:min val="6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3657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300" verticalDpi="300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albaricoquero (miles de euros)</a:t>
            </a:r>
          </a:p>
        </c:rich>
      </c:tx>
      <c:layout>
        <c:manualLayout>
          <c:xMode val="edge"/>
          <c:yMode val="edge"/>
          <c:x val="0.23665904507034671"/>
          <c:y val="5.952394712128883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2366635983856226E-2"/>
          <c:y val="0.23809579170338474"/>
          <c:w val="0.8932719677122376"/>
          <c:h val="0.6476205534332139"/>
        </c:manualLayout>
      </c:layout>
      <c:lineChart>
        <c:grouping val="standard"/>
        <c:ser>
          <c:idx val="0"/>
          <c:order val="0"/>
          <c:tx>
            <c:v>valor albaricoquero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'13.9.8.1'!$A$10:$A$20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'13.9.8.1'!$H$10:$H$20</c:f>
              <c:numCache>
                <c:formatCode>#,##0\ _€;\-#,##0\ _€</c:formatCode>
                <c:ptCount val="11"/>
                <c:pt idx="0">
                  <c:v>105103.88799999999</c:v>
                </c:pt>
                <c:pt idx="1">
                  <c:v>90385.584000000017</c:v>
                </c:pt>
                <c:pt idx="2">
                  <c:v>76854.670100000003</c:v>
                </c:pt>
                <c:pt idx="3">
                  <c:v>55360.128800000006</c:v>
                </c:pt>
                <c:pt idx="4">
                  <c:v>53431.604599999999</c:v>
                </c:pt>
                <c:pt idx="5">
                  <c:v>62518.883999999998</c:v>
                </c:pt>
                <c:pt idx="6">
                  <c:v>48553.187900000004</c:v>
                </c:pt>
                <c:pt idx="7">
                  <c:v>46289.905200000001</c:v>
                </c:pt>
                <c:pt idx="8">
                  <c:v>54777.84</c:v>
                </c:pt>
                <c:pt idx="9">
                  <c:v>68866.775999999998</c:v>
                </c:pt>
                <c:pt idx="10">
                  <c:v>82399.532800000015</c:v>
                </c:pt>
              </c:numCache>
            </c:numRef>
          </c:val>
        </c:ser>
        <c:marker val="1"/>
        <c:axId val="49550848"/>
        <c:axId val="49552384"/>
      </c:lineChart>
      <c:catAx>
        <c:axId val="495508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552384"/>
        <c:crosses val="autoZero"/>
        <c:auto val="1"/>
        <c:lblAlgn val="ctr"/>
        <c:lblOffset val="100"/>
        <c:tickLblSkip val="1"/>
        <c:tickMarkSkip val="1"/>
      </c:catAx>
      <c:valAx>
        <c:axId val="49552384"/>
        <c:scaling>
          <c:orientation val="minMax"/>
          <c:max val="110000"/>
          <c:min val="4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5508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cerezo y guindo (miles de hectáreas)</a:t>
            </a:r>
          </a:p>
        </c:rich>
      </c:tx>
      <c:layout>
        <c:manualLayout>
          <c:xMode val="edge"/>
          <c:yMode val="edge"/>
          <c:x val="0.18981504890364043"/>
          <c:y val="4.235294117647059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4814888073830013E-2"/>
          <c:y val="0.16470588235294217"/>
          <c:w val="0.91088065918043271"/>
          <c:h val="0.72470588235294164"/>
        </c:manualLayout>
      </c:layout>
      <c:lineChart>
        <c:grouping val="standard"/>
        <c:ser>
          <c:idx val="0"/>
          <c:order val="0"/>
          <c:tx>
            <c:v>superficie cerezo y guindo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'13.9.9.1'!$A$10:$A$20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'13.9.9.1'!$B$10:$B$20</c:f>
              <c:numCache>
                <c:formatCode>#,##0.0_);\(#,##0.0\)</c:formatCode>
                <c:ptCount val="11"/>
                <c:pt idx="0">
                  <c:v>28.727</c:v>
                </c:pt>
                <c:pt idx="1">
                  <c:v>25.859000000000002</c:v>
                </c:pt>
                <c:pt idx="2">
                  <c:v>24.114999999999998</c:v>
                </c:pt>
                <c:pt idx="3">
                  <c:v>24.326000000000001</c:v>
                </c:pt>
                <c:pt idx="4">
                  <c:v>24.143999999999998</c:v>
                </c:pt>
                <c:pt idx="5">
                  <c:v>24.670999999999999</c:v>
                </c:pt>
                <c:pt idx="6">
                  <c:v>24.303999999999998</c:v>
                </c:pt>
                <c:pt idx="7">
                  <c:v>24.274999999999999</c:v>
                </c:pt>
                <c:pt idx="8">
                  <c:v>24.966999999999999</c:v>
                </c:pt>
                <c:pt idx="9">
                  <c:v>24.972000000000001</c:v>
                </c:pt>
                <c:pt idx="10">
                  <c:v>25.358000000000001</c:v>
                </c:pt>
              </c:numCache>
            </c:numRef>
          </c:val>
        </c:ser>
        <c:marker val="1"/>
        <c:axId val="49847296"/>
        <c:axId val="49873664"/>
      </c:lineChart>
      <c:catAx>
        <c:axId val="498472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73664"/>
        <c:crosses val="autoZero"/>
        <c:auto val="1"/>
        <c:lblAlgn val="ctr"/>
        <c:lblOffset val="100"/>
        <c:tickLblSkip val="1"/>
        <c:tickMarkSkip val="1"/>
      </c:catAx>
      <c:valAx>
        <c:axId val="49873664"/>
        <c:scaling>
          <c:orientation val="minMax"/>
          <c:max val="30"/>
          <c:min val="22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47296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cerezo y guindo  (miles de toneladas)</a:t>
            </a:r>
          </a:p>
        </c:rich>
      </c:tx>
      <c:layout>
        <c:manualLayout>
          <c:xMode val="edge"/>
          <c:yMode val="edge"/>
          <c:x val="0.19190763788935072"/>
          <c:y val="5.26315789473684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988481071893833E-2"/>
          <c:y val="0.24162707651189241"/>
          <c:w val="0.8971103329967105"/>
          <c:h val="0.63875672701659081"/>
        </c:manualLayout>
      </c:layout>
      <c:lineChart>
        <c:grouping val="standard"/>
        <c:ser>
          <c:idx val="0"/>
          <c:order val="0"/>
          <c:tx>
            <c:v>producción cerezo y guindo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'13.9.9.1'!$A$10:$A$20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'13.9.9.1'!$F$10:$F$20</c:f>
              <c:numCache>
                <c:formatCode>#,##0.0_);\(#,##0.0\)</c:formatCode>
                <c:ptCount val="11"/>
                <c:pt idx="0">
                  <c:v>107.97499999999999</c:v>
                </c:pt>
                <c:pt idx="1">
                  <c:v>83.466999999999999</c:v>
                </c:pt>
                <c:pt idx="2">
                  <c:v>95.725999999999999</c:v>
                </c:pt>
                <c:pt idx="3">
                  <c:v>91.671999999999997</c:v>
                </c:pt>
                <c:pt idx="4">
                  <c:v>75.738</c:v>
                </c:pt>
                <c:pt idx="5">
                  <c:v>72.468000000000004</c:v>
                </c:pt>
                <c:pt idx="6">
                  <c:v>97.644999999999996</c:v>
                </c:pt>
                <c:pt idx="7">
                  <c:v>85.078000000000003</c:v>
                </c:pt>
                <c:pt idx="8">
                  <c:v>101.94499999999999</c:v>
                </c:pt>
                <c:pt idx="9">
                  <c:v>96.945999999999998</c:v>
                </c:pt>
                <c:pt idx="10">
                  <c:v>97.489000000000004</c:v>
                </c:pt>
              </c:numCache>
            </c:numRef>
          </c:val>
        </c:ser>
        <c:marker val="1"/>
        <c:axId val="49909760"/>
        <c:axId val="49911296"/>
      </c:lineChart>
      <c:catAx>
        <c:axId val="499097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11296"/>
        <c:crosses val="autoZero"/>
        <c:auto val="1"/>
        <c:lblAlgn val="ctr"/>
        <c:lblOffset val="100"/>
        <c:tickLblSkip val="1"/>
        <c:tickMarkSkip val="1"/>
      </c:catAx>
      <c:valAx>
        <c:axId val="49911296"/>
        <c:scaling>
          <c:orientation val="minMax"/>
          <c:max val="140"/>
          <c:min val="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09760"/>
        <c:crosses val="autoZero"/>
        <c:crossBetween val="between"/>
        <c:majorUnit val="15"/>
        <c:minorUnit val="1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arroz (miles de euros)</a:t>
            </a:r>
          </a:p>
        </c:rich>
      </c:tx>
      <c:layout>
        <c:manualLayout>
          <c:xMode val="edge"/>
          <c:yMode val="edge"/>
          <c:x val="0.26758807159155545"/>
          <c:y val="3.241895261845414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5477445502319708E-2"/>
          <c:y val="0.1396508728179551"/>
          <c:w val="0.87437239565282199"/>
          <c:h val="0.77057356608479133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'13.1.7.1'!$A$9:$A$19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'13.1.7.1'!$G$9:$G$19</c:f>
              <c:numCache>
                <c:formatCode>#,##0\ _€;\-#,##0\ _€</c:formatCode>
                <c:ptCount val="11"/>
                <c:pt idx="0">
                  <c:v>236674.52279999998</c:v>
                </c:pt>
                <c:pt idx="1">
                  <c:v>187193.16</c:v>
                </c:pt>
                <c:pt idx="2">
                  <c:v>157735.41959999999</c:v>
                </c:pt>
                <c:pt idx="3">
                  <c:v>158053.38820000002</c:v>
                </c:pt>
                <c:pt idx="4">
                  <c:v>196337.81640000001</c:v>
                </c:pt>
                <c:pt idx="5">
                  <c:v>234702.00479940005</c:v>
                </c:pt>
                <c:pt idx="6">
                  <c:v>275314.08019999997</c:v>
                </c:pt>
                <c:pt idx="7">
                  <c:v>238727.31410000002</c:v>
                </c:pt>
                <c:pt idx="8">
                  <c:v>254491.86180000001</c:v>
                </c:pt>
                <c:pt idx="9">
                  <c:v>248198.15879999998</c:v>
                </c:pt>
                <c:pt idx="10">
                  <c:v>240076.7439</c:v>
                </c:pt>
              </c:numCache>
            </c:numRef>
          </c:val>
        </c:ser>
        <c:marker val="1"/>
        <c:axId val="135419008"/>
        <c:axId val="135420544"/>
      </c:lineChart>
      <c:catAx>
        <c:axId val="1354190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420544"/>
        <c:crosses val="autoZero"/>
        <c:auto val="1"/>
        <c:lblAlgn val="ctr"/>
        <c:lblOffset val="100"/>
        <c:tickLblSkip val="1"/>
        <c:tickMarkSkip val="1"/>
      </c:catAx>
      <c:valAx>
        <c:axId val="135420544"/>
        <c:scaling>
          <c:orientation val="minMax"/>
          <c:max val="300000"/>
          <c:min val="5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419008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cerezo y guindo (miles de euros)</a:t>
            </a:r>
          </a:p>
        </c:rich>
      </c:tx>
      <c:layout>
        <c:manualLayout>
          <c:xMode val="edge"/>
          <c:yMode val="edge"/>
          <c:x val="0.22453726916422545"/>
          <c:y val="5.93609702896728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861201376683524E-2"/>
          <c:y val="0.27625632370220582"/>
          <c:w val="0.89583434587757849"/>
          <c:h val="0.60274106989572163"/>
        </c:manualLayout>
      </c:layout>
      <c:lineChart>
        <c:grouping val="standard"/>
        <c:ser>
          <c:idx val="0"/>
          <c:order val="0"/>
          <c:tx>
            <c:v>valor cerezo y guindo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'13.9.9.1'!$A$10:$A$20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'13.9.9.1'!$H$10:$H$20</c:f>
              <c:numCache>
                <c:formatCode>#,##0\ _€;\-#,##0\ _€</c:formatCode>
                <c:ptCount val="11"/>
                <c:pt idx="0">
                  <c:v>172079.75749999998</c:v>
                </c:pt>
                <c:pt idx="1">
                  <c:v>195237.65970000002</c:v>
                </c:pt>
                <c:pt idx="2">
                  <c:v>140784.22820000001</c:v>
                </c:pt>
                <c:pt idx="3">
                  <c:v>136994.63679999998</c:v>
                </c:pt>
                <c:pt idx="4">
                  <c:v>142440.4566</c:v>
                </c:pt>
                <c:pt idx="5">
                  <c:v>137384.83440000002</c:v>
                </c:pt>
                <c:pt idx="6">
                  <c:v>120767.336</c:v>
                </c:pt>
                <c:pt idx="7">
                  <c:v>123711.9198</c:v>
                </c:pt>
                <c:pt idx="8">
                  <c:v>137034.46899999998</c:v>
                </c:pt>
                <c:pt idx="9">
                  <c:v>136005.5434</c:v>
                </c:pt>
                <c:pt idx="10">
                  <c:v>149538.37709999998</c:v>
                </c:pt>
              </c:numCache>
            </c:numRef>
          </c:val>
        </c:ser>
        <c:marker val="1"/>
        <c:axId val="50086656"/>
        <c:axId val="50088192"/>
      </c:lineChart>
      <c:catAx>
        <c:axId val="500866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088192"/>
        <c:crosses val="autoZero"/>
        <c:auto val="1"/>
        <c:lblAlgn val="ctr"/>
        <c:lblOffset val="100"/>
        <c:tickLblSkip val="1"/>
        <c:tickMarkSkip val="1"/>
      </c:catAx>
      <c:valAx>
        <c:axId val="50088192"/>
        <c:scaling>
          <c:orientation val="minMax"/>
          <c:max val="220000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0866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melocotonero (miles de hectáreas)</a:t>
            </a:r>
          </a:p>
        </c:rich>
      </c:tx>
      <c:layout>
        <c:manualLayout>
          <c:xMode val="edge"/>
          <c:yMode val="edge"/>
          <c:x val="0.27403677614968885"/>
          <c:y val="6.528423127943651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8181856013547579E-2"/>
          <c:y val="0.16312094396642279"/>
          <c:w val="0.9079550492470756"/>
          <c:h val="0.72576999706799705"/>
        </c:manualLayout>
      </c:layout>
      <c:lineChart>
        <c:grouping val="standard"/>
        <c:ser>
          <c:idx val="0"/>
          <c:order val="0"/>
          <c:tx>
            <c:v>superficie melocotonero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'13.9.10.1.'!$A$10:$A$20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'13.9.10.1.'!$B$10:$B$20</c:f>
              <c:numCache>
                <c:formatCode>#,##0.0_);\(#,##0.0\)</c:formatCode>
                <c:ptCount val="11"/>
                <c:pt idx="0">
                  <c:v>78.453000000000003</c:v>
                </c:pt>
                <c:pt idx="1">
                  <c:v>78.451999999999998</c:v>
                </c:pt>
                <c:pt idx="2">
                  <c:v>79.076999999999998</c:v>
                </c:pt>
                <c:pt idx="3">
                  <c:v>80.528000000000006</c:v>
                </c:pt>
                <c:pt idx="4">
                  <c:v>54.887</c:v>
                </c:pt>
                <c:pt idx="5">
                  <c:v>49.652999999999999</c:v>
                </c:pt>
                <c:pt idx="6">
                  <c:v>49.441000000000003</c:v>
                </c:pt>
                <c:pt idx="7">
                  <c:v>49.844000000000001</c:v>
                </c:pt>
                <c:pt idx="8">
                  <c:v>50.805</c:v>
                </c:pt>
                <c:pt idx="9">
                  <c:v>51.491</c:v>
                </c:pt>
                <c:pt idx="10">
                  <c:v>51.511000000000003</c:v>
                </c:pt>
              </c:numCache>
            </c:numRef>
          </c:val>
        </c:ser>
        <c:marker val="1"/>
        <c:axId val="50026368"/>
        <c:axId val="50027904"/>
      </c:lineChart>
      <c:catAx>
        <c:axId val="500263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027904"/>
        <c:crosses val="autoZero"/>
        <c:auto val="1"/>
        <c:lblAlgn val="ctr"/>
        <c:lblOffset val="100"/>
        <c:tickLblSkip val="1"/>
        <c:tickMarkSkip val="1"/>
      </c:catAx>
      <c:valAx>
        <c:axId val="50027904"/>
        <c:scaling>
          <c:orientation val="minMax"/>
          <c:max val="100"/>
          <c:min val="4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0263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melocotonero (toneladas)</a:t>
            </a:r>
          </a:p>
        </c:rich>
      </c:tx>
      <c:layout>
        <c:manualLayout>
          <c:xMode val="edge"/>
          <c:yMode val="edge"/>
          <c:x val="0.3129492376300898"/>
          <c:y val="8.540559190664549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6309794988610513E-2"/>
          <c:y val="0.17224900503818091"/>
          <c:w val="0.90091116173120123"/>
          <c:h val="0.69378071473711633"/>
        </c:manualLayout>
      </c:layout>
      <c:lineChart>
        <c:grouping val="standard"/>
        <c:ser>
          <c:idx val="0"/>
          <c:order val="0"/>
          <c:tx>
            <c:v>producción melocotonero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'13.9.10.1.'!$A$10:$A$20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'13.9.10.1.'!$F$10:$F$20</c:f>
              <c:numCache>
                <c:formatCode>#,##0.0_);\(#,##0.0\)</c:formatCode>
                <c:ptCount val="11"/>
                <c:pt idx="0">
                  <c:v>1270.82</c:v>
                </c:pt>
                <c:pt idx="1">
                  <c:v>987.57399999999996</c:v>
                </c:pt>
                <c:pt idx="2">
                  <c:v>1260.8780000000002</c:v>
                </c:pt>
                <c:pt idx="3">
                  <c:v>1245.527</c:v>
                </c:pt>
                <c:pt idx="4">
                  <c:v>846.85299999999995</c:v>
                </c:pt>
                <c:pt idx="5">
                  <c:v>833.40899999999999</c:v>
                </c:pt>
                <c:pt idx="6">
                  <c:v>796.14499999999998</c:v>
                </c:pt>
                <c:pt idx="7">
                  <c:v>757.34</c:v>
                </c:pt>
                <c:pt idx="8">
                  <c:v>802.39099999999996</c:v>
                </c:pt>
                <c:pt idx="9">
                  <c:v>737.53099999999995</c:v>
                </c:pt>
                <c:pt idx="10">
                  <c:v>820.13900000000001</c:v>
                </c:pt>
              </c:numCache>
            </c:numRef>
          </c:val>
        </c:ser>
        <c:marker val="1"/>
        <c:axId val="50039424"/>
        <c:axId val="50209152"/>
      </c:lineChart>
      <c:catAx>
        <c:axId val="500394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09152"/>
        <c:crosses val="autoZero"/>
        <c:auto val="1"/>
        <c:lblAlgn val="ctr"/>
        <c:lblOffset val="100"/>
        <c:tickLblSkip val="1"/>
        <c:tickMarkSkip val="1"/>
      </c:catAx>
      <c:valAx>
        <c:axId val="50209152"/>
        <c:scaling>
          <c:orientation val="minMax"/>
          <c:min val="3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0394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melocotonero (miles de euros)</a:t>
            </a:r>
          </a:p>
        </c:rich>
      </c:tx>
      <c:layout>
        <c:manualLayout>
          <c:xMode val="edge"/>
          <c:yMode val="edge"/>
          <c:x val="0.33657053604496068"/>
          <c:y val="8.094707928950742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8409094568700391E-2"/>
          <c:y val="0.17164841604101821"/>
          <c:w val="0.89545504231125839"/>
          <c:h val="0.71443105658304751"/>
        </c:manualLayout>
      </c:layout>
      <c:lineChart>
        <c:grouping val="standard"/>
        <c:ser>
          <c:idx val="0"/>
          <c:order val="0"/>
          <c:tx>
            <c:v>valor melocotonero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'13.9.10.1.'!$A$10:$A$20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'13.9.10.1.'!$H$10:$H$20</c:f>
              <c:numCache>
                <c:formatCode>#,##0\ _€;\-#,##0\ _€</c:formatCode>
                <c:ptCount val="11"/>
                <c:pt idx="0">
                  <c:v>798583.28800000006</c:v>
                </c:pt>
                <c:pt idx="1">
                  <c:v>617233.75</c:v>
                </c:pt>
                <c:pt idx="2">
                  <c:v>583660.4262000001</c:v>
                </c:pt>
                <c:pt idx="3">
                  <c:v>557996.0959999999</c:v>
                </c:pt>
                <c:pt idx="4">
                  <c:v>418345.38199999998</c:v>
                </c:pt>
                <c:pt idx="5">
                  <c:v>442040.13359999994</c:v>
                </c:pt>
                <c:pt idx="6">
                  <c:v>336769.33499999996</c:v>
                </c:pt>
                <c:pt idx="7">
                  <c:v>374959.03400000004</c:v>
                </c:pt>
                <c:pt idx="8">
                  <c:v>374235.16239999997</c:v>
                </c:pt>
                <c:pt idx="9">
                  <c:v>390522.66450000001</c:v>
                </c:pt>
                <c:pt idx="10">
                  <c:v>505779.72130000003</c:v>
                </c:pt>
              </c:numCache>
            </c:numRef>
          </c:val>
        </c:ser>
        <c:marker val="1"/>
        <c:axId val="50224512"/>
        <c:axId val="50242688"/>
      </c:lineChart>
      <c:catAx>
        <c:axId val="502245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42688"/>
        <c:crosses val="autoZero"/>
        <c:auto val="1"/>
        <c:lblAlgn val="ctr"/>
        <c:lblOffset val="100"/>
        <c:tickLblSkip val="1"/>
        <c:tickMarkSkip val="1"/>
      </c:catAx>
      <c:valAx>
        <c:axId val="50242688"/>
        <c:scaling>
          <c:orientation val="minMax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245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nectarino (miles de hectáreas)</a:t>
            </a:r>
          </a:p>
        </c:rich>
      </c:tx>
      <c:layout>
        <c:manualLayout>
          <c:xMode val="edge"/>
          <c:yMode val="edge"/>
          <c:x val="0.21022739203054194"/>
          <c:y val="5.841121495327163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9090941878408493E-2"/>
          <c:y val="0.16588785046728971"/>
          <c:w val="0.91704596338221511"/>
          <c:h val="0.7242990654205641"/>
        </c:manualLayout>
      </c:layout>
      <c:lineChart>
        <c:grouping val="standard"/>
        <c:ser>
          <c:idx val="0"/>
          <c:order val="0"/>
          <c:tx>
            <c:v>superficie melocotonero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'13.9.10.2.'!$A$10:$A$20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'13.9.10.2.'!$B$10:$B$20</c:f>
              <c:numCache>
                <c:formatCode>#,##0.0_);\(#,##0.0\)</c:formatCode>
                <c:ptCount val="11"/>
                <c:pt idx="0">
                  <c:v>20.169</c:v>
                </c:pt>
                <c:pt idx="1">
                  <c:v>20.116</c:v>
                </c:pt>
                <c:pt idx="2">
                  <c:v>20.599</c:v>
                </c:pt>
                <c:pt idx="3">
                  <c:v>23.321999999999999</c:v>
                </c:pt>
                <c:pt idx="4">
                  <c:v>25.7</c:v>
                </c:pt>
                <c:pt idx="5">
                  <c:v>25.872</c:v>
                </c:pt>
                <c:pt idx="6">
                  <c:v>27.289000000000001</c:v>
                </c:pt>
                <c:pt idx="7">
                  <c:v>28.581</c:v>
                </c:pt>
                <c:pt idx="8">
                  <c:v>30.568999999999999</c:v>
                </c:pt>
                <c:pt idx="9">
                  <c:v>32.506</c:v>
                </c:pt>
                <c:pt idx="10">
                  <c:v>32.866999999999997</c:v>
                </c:pt>
              </c:numCache>
            </c:numRef>
          </c:val>
        </c:ser>
        <c:marker val="1"/>
        <c:axId val="50320128"/>
        <c:axId val="50321664"/>
      </c:lineChart>
      <c:catAx>
        <c:axId val="503201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21664"/>
        <c:crosses val="autoZero"/>
        <c:auto val="1"/>
        <c:lblAlgn val="ctr"/>
        <c:lblOffset val="100"/>
        <c:tickLblSkip val="1"/>
        <c:tickMarkSkip val="1"/>
      </c:catAx>
      <c:valAx>
        <c:axId val="50321664"/>
        <c:scaling>
          <c:orientation val="minMax"/>
          <c:min val="1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201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nectarino (miles de toneladas)</a:t>
            </a:r>
          </a:p>
        </c:rich>
      </c:tx>
      <c:layout>
        <c:manualLayout>
          <c:xMode val="edge"/>
          <c:yMode val="edge"/>
          <c:x val="0.22449003398384726"/>
          <c:y val="4.67289719626169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2358345688006772E-2"/>
          <c:y val="0.17056074766355137"/>
          <c:w val="0.9161007875619902"/>
          <c:h val="0.69859813084112155"/>
        </c:manualLayout>
      </c:layout>
      <c:lineChart>
        <c:grouping val="standard"/>
        <c:ser>
          <c:idx val="0"/>
          <c:order val="0"/>
          <c:tx>
            <c:v>producción melocotonero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'13.9.10.2.'!$A$10:$A$20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'13.9.10.2.'!$F$10:$F$20</c:f>
              <c:numCache>
                <c:formatCode>#,##0.0_);\(#,##0.0\)</c:formatCode>
                <c:ptCount val="11"/>
                <c:pt idx="0">
                  <c:v>285.99</c:v>
                </c:pt>
                <c:pt idx="1">
                  <c:v>244.79400000000001</c:v>
                </c:pt>
                <c:pt idx="2">
                  <c:v>290.80799999999999</c:v>
                </c:pt>
                <c:pt idx="3">
                  <c:v>349.28</c:v>
                </c:pt>
                <c:pt idx="4">
                  <c:v>374.22</c:v>
                </c:pt>
                <c:pt idx="5">
                  <c:v>410.88200000000001</c:v>
                </c:pt>
                <c:pt idx="6">
                  <c:v>438.74099999999999</c:v>
                </c:pt>
                <c:pt idx="7">
                  <c:v>429.51</c:v>
                </c:pt>
                <c:pt idx="8">
                  <c:v>533.971</c:v>
                </c:pt>
                <c:pt idx="9">
                  <c:v>434.327</c:v>
                </c:pt>
                <c:pt idx="10">
                  <c:v>509.71300000000002</c:v>
                </c:pt>
              </c:numCache>
            </c:numRef>
          </c:val>
        </c:ser>
        <c:marker val="1"/>
        <c:axId val="50353664"/>
        <c:axId val="50355200"/>
      </c:lineChart>
      <c:catAx>
        <c:axId val="503536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55200"/>
        <c:crosses val="autoZero"/>
        <c:auto val="1"/>
        <c:lblAlgn val="ctr"/>
        <c:lblOffset val="100"/>
        <c:tickLblSkip val="1"/>
        <c:tickMarkSkip val="1"/>
      </c:catAx>
      <c:valAx>
        <c:axId val="50355200"/>
        <c:scaling>
          <c:orientation val="minMax"/>
          <c:max val="550"/>
          <c:min val="2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536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nectarino (miles de euros)</a:t>
            </a:r>
          </a:p>
        </c:rich>
      </c:tx>
      <c:layout>
        <c:manualLayout>
          <c:xMode val="edge"/>
          <c:yMode val="edge"/>
          <c:x val="0.26363648293963282"/>
          <c:y val="5.924170616113744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6590934942591436E-2"/>
          <c:y val="0.23222748815165944"/>
          <c:w val="0.92954597031803265"/>
          <c:h val="0.65402843601896399"/>
        </c:manualLayout>
      </c:layout>
      <c:lineChart>
        <c:grouping val="standard"/>
        <c:ser>
          <c:idx val="0"/>
          <c:order val="0"/>
          <c:tx>
            <c:v>valor melocotonero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'13.9.10.2.'!$A$10:$A$20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'13.9.10.2.'!$H$10:$H$20</c:f>
              <c:numCache>
                <c:formatCode>#,##0.0_);\(#,##0.0\)</c:formatCode>
                <c:ptCount val="11"/>
                <c:pt idx="0">
                  <c:v>204.08246399999999</c:v>
                </c:pt>
                <c:pt idx="1">
                  <c:v>182.81215920000002</c:v>
                </c:pt>
                <c:pt idx="2">
                  <c:v>188.73439200000001</c:v>
                </c:pt>
                <c:pt idx="3">
                  <c:v>187.982496</c:v>
                </c:pt>
                <c:pt idx="4">
                  <c:v>202.04137800000001</c:v>
                </c:pt>
                <c:pt idx="5">
                  <c:v>275.41420460000001</c:v>
                </c:pt>
                <c:pt idx="6">
                  <c:v>247.36217580000002</c:v>
                </c:pt>
                <c:pt idx="7">
                  <c:v>292.88286899999997</c:v>
                </c:pt>
                <c:pt idx="8">
                  <c:v>311.89246109999999</c:v>
                </c:pt>
                <c:pt idx="9">
                  <c:v>283.96299259999995</c:v>
                </c:pt>
                <c:pt idx="10">
                  <c:v>395.99602970000001</c:v>
                </c:pt>
              </c:numCache>
            </c:numRef>
          </c:val>
        </c:ser>
        <c:marker val="1"/>
        <c:axId val="50391296"/>
        <c:axId val="50462720"/>
      </c:lineChart>
      <c:catAx>
        <c:axId val="503912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462720"/>
        <c:crosses val="autoZero"/>
        <c:auto val="1"/>
        <c:lblAlgn val="ctr"/>
        <c:lblOffset val="100"/>
        <c:tickLblSkip val="1"/>
        <c:tickMarkSkip val="1"/>
      </c:catAx>
      <c:valAx>
        <c:axId val="50462720"/>
        <c:scaling>
          <c:orientation val="minMax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912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ciruelo (miles de hectáreas)</a:t>
            </a:r>
          </a:p>
        </c:rich>
      </c:tx>
      <c:layout>
        <c:manualLayout>
          <c:xMode val="edge"/>
          <c:yMode val="edge"/>
          <c:x val="0.18779904306220321"/>
          <c:y val="7.055986614811836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9808612440191887E-2"/>
          <c:y val="0.17518289799768572"/>
          <c:w val="0.91267942583732053"/>
          <c:h val="0.71533016682388362"/>
        </c:manualLayout>
      </c:layout>
      <c:lineChart>
        <c:grouping val="standard"/>
        <c:ser>
          <c:idx val="0"/>
          <c:order val="0"/>
          <c:tx>
            <c:v>superficie ciruelo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'13.9.11.1.'!$A$10:$A$20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'13.9.11.1.'!$B$10:$B$20</c:f>
              <c:numCache>
                <c:formatCode>#,##0.0__;\–#,##0.0__;0.0__;@__</c:formatCode>
                <c:ptCount val="11"/>
                <c:pt idx="0">
                  <c:v>20.369</c:v>
                </c:pt>
                <c:pt idx="1">
                  <c:v>19.57</c:v>
                </c:pt>
                <c:pt idx="2">
                  <c:v>20.971</c:v>
                </c:pt>
                <c:pt idx="3">
                  <c:v>20.52</c:v>
                </c:pt>
                <c:pt idx="4">
                  <c:v>20.100999999999999</c:v>
                </c:pt>
                <c:pt idx="5">
                  <c:v>18.695</c:v>
                </c:pt>
                <c:pt idx="6">
                  <c:v>18.489000000000001</c:v>
                </c:pt>
                <c:pt idx="7">
                  <c:v>18.489000000000001</c:v>
                </c:pt>
                <c:pt idx="8">
                  <c:v>17.085999999999999</c:v>
                </c:pt>
                <c:pt idx="9">
                  <c:v>16.687000000000001</c:v>
                </c:pt>
                <c:pt idx="10">
                  <c:v>16.614000000000001</c:v>
                </c:pt>
              </c:numCache>
            </c:numRef>
          </c:val>
        </c:ser>
        <c:marker val="1"/>
        <c:axId val="50941312"/>
        <c:axId val="50975872"/>
      </c:lineChart>
      <c:catAx>
        <c:axId val="509413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5872"/>
        <c:crosses val="autoZero"/>
        <c:auto val="1"/>
        <c:lblAlgn val="ctr"/>
        <c:lblOffset val="100"/>
        <c:tickLblSkip val="1"/>
        <c:tickMarkSkip val="1"/>
      </c:catAx>
      <c:valAx>
        <c:axId val="50975872"/>
        <c:scaling>
          <c:orientation val="minMax"/>
          <c:min val="1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413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ciruelo (miles de toneladas)</a:t>
            </a:r>
          </a:p>
        </c:rich>
      </c:tx>
      <c:layout>
        <c:manualLayout>
          <c:xMode val="edge"/>
          <c:yMode val="edge"/>
          <c:x val="0.20734609595601541"/>
          <c:y val="5.980861244019188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165914477836734E-2"/>
          <c:y val="0.19856482525234709"/>
          <c:w val="0.90639862864627463"/>
          <c:h val="0.68899602015272243"/>
        </c:manualLayout>
      </c:layout>
      <c:lineChart>
        <c:grouping val="standard"/>
        <c:ser>
          <c:idx val="0"/>
          <c:order val="0"/>
          <c:tx>
            <c:v>producción Ciruelo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'13.9.11.1.'!$A$10:$A$20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'13.9.11.1.'!$F$10:$F$20</c:f>
              <c:numCache>
                <c:formatCode>#,##0.0__;\–#,##0.0__;0.0__;@__</c:formatCode>
                <c:ptCount val="11"/>
                <c:pt idx="0">
                  <c:v>230.31399999999999</c:v>
                </c:pt>
                <c:pt idx="1">
                  <c:v>145.631</c:v>
                </c:pt>
                <c:pt idx="2">
                  <c:v>251.81200000000001</c:v>
                </c:pt>
                <c:pt idx="3">
                  <c:v>178.70500000000001</c:v>
                </c:pt>
                <c:pt idx="4">
                  <c:v>201.392</c:v>
                </c:pt>
                <c:pt idx="5">
                  <c:v>198.94800000000001</c:v>
                </c:pt>
                <c:pt idx="6">
                  <c:v>232.78</c:v>
                </c:pt>
                <c:pt idx="7">
                  <c:v>232.78</c:v>
                </c:pt>
                <c:pt idx="8">
                  <c:v>230.87700000000001</c:v>
                </c:pt>
                <c:pt idx="9">
                  <c:v>210.726</c:v>
                </c:pt>
                <c:pt idx="10">
                  <c:v>172.352</c:v>
                </c:pt>
              </c:numCache>
            </c:numRef>
          </c:val>
        </c:ser>
        <c:marker val="1"/>
        <c:axId val="50758016"/>
        <c:axId val="50759552"/>
      </c:lineChart>
      <c:catAx>
        <c:axId val="507580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759552"/>
        <c:crosses val="autoZero"/>
        <c:auto val="1"/>
        <c:lblAlgn val="ctr"/>
        <c:lblOffset val="100"/>
        <c:tickLblSkip val="1"/>
        <c:tickMarkSkip val="1"/>
      </c:catAx>
      <c:valAx>
        <c:axId val="50759552"/>
        <c:scaling>
          <c:orientation val="minMax"/>
          <c:min val="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7580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ciruelo (miles de euros)</a:t>
            </a:r>
          </a:p>
        </c:rich>
      </c:tx>
      <c:layout>
        <c:manualLayout>
          <c:xMode val="edge"/>
          <c:yMode val="edge"/>
          <c:x val="0.25734430082256182"/>
          <c:y val="5.995229013639532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1081081081081086E-2"/>
          <c:y val="0.24700297653200179"/>
          <c:w val="0.89541715628672147"/>
          <c:h val="0.6402892692625648"/>
        </c:manualLayout>
      </c:layout>
      <c:lineChart>
        <c:grouping val="standard"/>
        <c:ser>
          <c:idx val="0"/>
          <c:order val="0"/>
          <c:tx>
            <c:v>valor Ciruelo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'13.9.11.1.'!$A$10:$A$20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'13.9.11.1.'!$H$10:$H$20</c:f>
              <c:numCache>
                <c:formatCode>#,##0__;\–#,##0__;0__;@__</c:formatCode>
                <c:ptCount val="11"/>
                <c:pt idx="0">
                  <c:v>142287.98919999998</c:v>
                </c:pt>
                <c:pt idx="1">
                  <c:v>96465.974399999992</c:v>
                </c:pt>
                <c:pt idx="2">
                  <c:v>92289.097999999998</c:v>
                </c:pt>
                <c:pt idx="3">
                  <c:v>102898.33899999999</c:v>
                </c:pt>
                <c:pt idx="4">
                  <c:v>104321.05599999998</c:v>
                </c:pt>
                <c:pt idx="5">
                  <c:v>103472.8548</c:v>
                </c:pt>
                <c:pt idx="6">
                  <c:v>106473.572</c:v>
                </c:pt>
                <c:pt idx="7">
                  <c:v>131357.75400000002</c:v>
                </c:pt>
                <c:pt idx="8">
                  <c:v>108812.33010000002</c:v>
                </c:pt>
                <c:pt idx="9">
                  <c:v>104288.29740000001</c:v>
                </c:pt>
                <c:pt idx="10">
                  <c:v>116027.3664</c:v>
                </c:pt>
              </c:numCache>
            </c:numRef>
          </c:val>
        </c:ser>
        <c:marker val="1"/>
        <c:axId val="50787456"/>
        <c:axId val="50788992"/>
      </c:lineChart>
      <c:catAx>
        <c:axId val="507874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788992"/>
        <c:crosses val="autoZero"/>
        <c:auto val="1"/>
        <c:lblAlgn val="ctr"/>
        <c:lblOffset val="100"/>
        <c:tickLblSkip val="1"/>
        <c:tickMarkSkip val="1"/>
      </c:catAx>
      <c:valAx>
        <c:axId val="50788992"/>
        <c:scaling>
          <c:orientation val="minMax"/>
          <c:min val="5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787456"/>
        <c:crosses val="autoZero"/>
        <c:crossBetween val="between"/>
        <c:majorUnit val="1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maíz (miles de hectáreas)</a:t>
            </a:r>
          </a:p>
        </c:rich>
      </c:tx>
      <c:layout>
        <c:manualLayout>
          <c:xMode val="edge"/>
          <c:yMode val="edge"/>
          <c:x val="0.22448997375328084"/>
          <c:y val="3.030303030303031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8877593917905183E-2"/>
          <c:y val="0.13519844295974234"/>
          <c:w val="0.88520463294492968"/>
          <c:h val="0.78088755847437374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'13.1.8.1'!$A$9:$A$19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'13.1.8.1'!$B$9:$B$19</c:f>
              <c:numCache>
                <c:formatCode>#,##0.0_);\(#,##0.0\)</c:formatCode>
                <c:ptCount val="11"/>
                <c:pt idx="0">
                  <c:v>476.11799999999999</c:v>
                </c:pt>
                <c:pt idx="1">
                  <c:v>479.80099999999999</c:v>
                </c:pt>
                <c:pt idx="2">
                  <c:v>414.298</c:v>
                </c:pt>
                <c:pt idx="3">
                  <c:v>344.4</c:v>
                </c:pt>
                <c:pt idx="4">
                  <c:v>360.99799999999999</c:v>
                </c:pt>
                <c:pt idx="5">
                  <c:v>371.73200000000003</c:v>
                </c:pt>
                <c:pt idx="6">
                  <c:v>348.94900000000001</c:v>
                </c:pt>
                <c:pt idx="7">
                  <c:v>314.99</c:v>
                </c:pt>
                <c:pt idx="8">
                  <c:v>369.26400000000001</c:v>
                </c:pt>
                <c:pt idx="9">
                  <c:v>390.43299999999999</c:v>
                </c:pt>
                <c:pt idx="10">
                  <c:v>442.298</c:v>
                </c:pt>
              </c:numCache>
            </c:numRef>
          </c:val>
        </c:ser>
        <c:marker val="1"/>
        <c:axId val="135538944"/>
        <c:axId val="135553024"/>
      </c:lineChart>
      <c:catAx>
        <c:axId val="1355389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553024"/>
        <c:crosses val="autoZero"/>
        <c:auto val="1"/>
        <c:lblAlgn val="ctr"/>
        <c:lblOffset val="100"/>
        <c:tickLblSkip val="1"/>
        <c:tickMarkSkip val="1"/>
      </c:catAx>
      <c:valAx>
        <c:axId val="135553024"/>
        <c:scaling>
          <c:orientation val="minMax"/>
          <c:max val="550"/>
          <c:min val="2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5389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higuera (miles de hectáreas)</a:t>
            </a:r>
          </a:p>
        </c:rich>
      </c:tx>
      <c:layout>
        <c:manualLayout>
          <c:xMode val="edge"/>
          <c:yMode val="edge"/>
          <c:x val="0.20619785458879641"/>
          <c:y val="5.502392344497646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554231227652013E-2"/>
          <c:y val="0.16507196316158967"/>
          <c:w val="0.90703218116805295"/>
          <c:h val="0.72009653495128279"/>
        </c:manualLayout>
      </c:layout>
      <c:lineChart>
        <c:grouping val="standard"/>
        <c:ser>
          <c:idx val="0"/>
          <c:order val="0"/>
          <c:tx>
            <c:v>superficie higuera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'13.9.12.1.'!$A$10:$A$20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'13.9.12.1.'!$B$10:$B$20</c:f>
              <c:numCache>
                <c:formatCode>#,##0.0__;\–#,##0.0__;0.0__;@__</c:formatCode>
                <c:ptCount val="11"/>
                <c:pt idx="0">
                  <c:v>19.829000000000001</c:v>
                </c:pt>
                <c:pt idx="1">
                  <c:v>19.466000000000001</c:v>
                </c:pt>
                <c:pt idx="2">
                  <c:v>19.314</c:v>
                </c:pt>
                <c:pt idx="3">
                  <c:v>12.332000000000001</c:v>
                </c:pt>
                <c:pt idx="4">
                  <c:v>12.343999999999999</c:v>
                </c:pt>
                <c:pt idx="5">
                  <c:v>12.509</c:v>
                </c:pt>
                <c:pt idx="6">
                  <c:v>11.952999999999999</c:v>
                </c:pt>
                <c:pt idx="7">
                  <c:v>11.952999999999999</c:v>
                </c:pt>
                <c:pt idx="8">
                  <c:v>11.760999999999999</c:v>
                </c:pt>
                <c:pt idx="9">
                  <c:v>12.294</c:v>
                </c:pt>
                <c:pt idx="10">
                  <c:v>12.411</c:v>
                </c:pt>
              </c:numCache>
            </c:numRef>
          </c:val>
        </c:ser>
        <c:marker val="1"/>
        <c:axId val="51177728"/>
        <c:axId val="51179520"/>
      </c:lineChart>
      <c:catAx>
        <c:axId val="511777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179520"/>
        <c:crosses val="autoZero"/>
        <c:auto val="1"/>
        <c:lblAlgn val="ctr"/>
        <c:lblOffset val="100"/>
        <c:tickLblSkip val="1"/>
        <c:tickMarkSkip val="1"/>
      </c:catAx>
      <c:valAx>
        <c:axId val="51179520"/>
        <c:scaling>
          <c:orientation val="minMax"/>
          <c:max val="22"/>
          <c:min val="1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51177728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higuera (toneladas)</a:t>
            </a:r>
          </a:p>
        </c:rich>
      </c:tx>
      <c:layout>
        <c:manualLayout>
          <c:xMode val="edge"/>
          <c:yMode val="edge"/>
          <c:x val="0.25415676959619954"/>
          <c:y val="4.716981132075470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8883610451307017E-2"/>
          <c:y val="0.20518891554221741"/>
          <c:w val="0.90736342042755347"/>
          <c:h val="0.68396305180739059"/>
        </c:manualLayout>
      </c:layout>
      <c:lineChart>
        <c:grouping val="standard"/>
        <c:ser>
          <c:idx val="0"/>
          <c:order val="0"/>
          <c:tx>
            <c:v>producción higuera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'13.9.12.1.'!$A$10:$A$20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'13.9.12.1.'!$F$10:$F$20</c:f>
              <c:numCache>
                <c:formatCode>#,##0.0__;\–#,##0.0__;0.0__;@__</c:formatCode>
                <c:ptCount val="11"/>
                <c:pt idx="0">
                  <c:v>43.533000000000001</c:v>
                </c:pt>
                <c:pt idx="1">
                  <c:v>41.296999999999997</c:v>
                </c:pt>
                <c:pt idx="2">
                  <c:v>35.295000000000002</c:v>
                </c:pt>
                <c:pt idx="3">
                  <c:v>26.442</c:v>
                </c:pt>
                <c:pt idx="4">
                  <c:v>25.905999999999999</c:v>
                </c:pt>
                <c:pt idx="5">
                  <c:v>30.827999999999999</c:v>
                </c:pt>
                <c:pt idx="6">
                  <c:v>29.12</c:v>
                </c:pt>
                <c:pt idx="7">
                  <c:v>29.12</c:v>
                </c:pt>
                <c:pt idx="8">
                  <c:v>29.071000000000002</c:v>
                </c:pt>
                <c:pt idx="9">
                  <c:v>23.285</c:v>
                </c:pt>
                <c:pt idx="10">
                  <c:v>30.434000000000001</c:v>
                </c:pt>
              </c:numCache>
            </c:numRef>
          </c:val>
        </c:ser>
        <c:marker val="1"/>
        <c:axId val="51055616"/>
        <c:axId val="51094272"/>
      </c:lineChart>
      <c:catAx>
        <c:axId val="510556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94272"/>
        <c:crosses val="autoZero"/>
        <c:auto val="1"/>
        <c:lblAlgn val="ctr"/>
        <c:lblOffset val="100"/>
        <c:tickLblSkip val="1"/>
        <c:tickMarkSkip val="1"/>
      </c:catAx>
      <c:valAx>
        <c:axId val="51094272"/>
        <c:scaling>
          <c:orientation val="minMax"/>
          <c:max val="44"/>
          <c:min val="2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055616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higuera (miles de euros)</a:t>
            </a:r>
          </a:p>
        </c:rich>
      </c:tx>
      <c:layout>
        <c:manualLayout>
          <c:xMode val="edge"/>
          <c:yMode val="edge"/>
          <c:x val="0.27402172593194735"/>
          <c:y val="3.611738148984201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2360700669924963E-2"/>
          <c:y val="0.15661911264781941"/>
          <c:w val="0.90154315588758949"/>
          <c:h val="0.73051410640090653"/>
        </c:manualLayout>
      </c:layout>
      <c:lineChart>
        <c:grouping val="standard"/>
        <c:ser>
          <c:idx val="0"/>
          <c:order val="0"/>
          <c:tx>
            <c:v>valor higuera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'13.9.12.1.'!$A$10:$A$20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'13.9.12.1.'!$H$10:$H$20</c:f>
              <c:numCache>
                <c:formatCode>#,##0__;\–#,##0__;0__;@__</c:formatCode>
                <c:ptCount val="11"/>
                <c:pt idx="0">
                  <c:v>44525.552400000008</c:v>
                </c:pt>
                <c:pt idx="1">
                  <c:v>50241.930199999995</c:v>
                </c:pt>
                <c:pt idx="2">
                  <c:v>44570.525999999998</c:v>
                </c:pt>
                <c:pt idx="3">
                  <c:v>27367.47</c:v>
                </c:pt>
                <c:pt idx="4">
                  <c:v>34159.651600000005</c:v>
                </c:pt>
                <c:pt idx="5">
                  <c:v>34191.334799999997</c:v>
                </c:pt>
                <c:pt idx="6">
                  <c:v>28875.392</c:v>
                </c:pt>
                <c:pt idx="7">
                  <c:v>38741.248</c:v>
                </c:pt>
                <c:pt idx="8">
                  <c:v>33937.485399999998</c:v>
                </c:pt>
                <c:pt idx="9">
                  <c:v>31478.991500000004</c:v>
                </c:pt>
                <c:pt idx="10">
                  <c:v>32844.372799999997</c:v>
                </c:pt>
              </c:numCache>
            </c:numRef>
          </c:val>
        </c:ser>
        <c:marker val="1"/>
        <c:axId val="51449856"/>
        <c:axId val="51451392"/>
      </c:lineChart>
      <c:catAx>
        <c:axId val="514498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451392"/>
        <c:crosses val="autoZero"/>
        <c:auto val="1"/>
        <c:lblAlgn val="ctr"/>
        <c:lblOffset val="100"/>
        <c:tickLblSkip val="1"/>
        <c:tickMarkSkip val="1"/>
      </c:catAx>
      <c:valAx>
        <c:axId val="51451392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4498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chirimoyo (miles de hectáreas)</a:t>
            </a:r>
          </a:p>
        </c:rich>
      </c:tx>
      <c:layout>
        <c:manualLayout>
          <c:xMode val="edge"/>
          <c:yMode val="edge"/>
          <c:x val="0.23243254593175852"/>
          <c:y val="4.67289719626169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027062408711161E-2"/>
          <c:y val="0.15887850467289721"/>
          <c:w val="0.91135183242812834"/>
          <c:h val="0.7219626168224299"/>
        </c:manualLayout>
      </c:layout>
      <c:lineChart>
        <c:grouping val="standard"/>
        <c:ser>
          <c:idx val="0"/>
          <c:order val="0"/>
          <c:tx>
            <c:v>superficie chirimoyo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'13.9.13.1.'!$A$10:$A$20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'13.9.13.1.'!$B$10:$B$20</c:f>
              <c:numCache>
                <c:formatCode>#,##0</c:formatCode>
                <c:ptCount val="11"/>
                <c:pt idx="0">
                  <c:v>3290</c:v>
                </c:pt>
                <c:pt idx="1">
                  <c:v>3291</c:v>
                </c:pt>
                <c:pt idx="2">
                  <c:v>3229</c:v>
                </c:pt>
                <c:pt idx="3">
                  <c:v>3230</c:v>
                </c:pt>
                <c:pt idx="4">
                  <c:v>3281</c:v>
                </c:pt>
                <c:pt idx="5">
                  <c:v>3256</c:v>
                </c:pt>
                <c:pt idx="6">
                  <c:v>3159</c:v>
                </c:pt>
                <c:pt idx="7">
                  <c:v>3177</c:v>
                </c:pt>
                <c:pt idx="8">
                  <c:v>3158</c:v>
                </c:pt>
                <c:pt idx="9">
                  <c:v>3160</c:v>
                </c:pt>
                <c:pt idx="10">
                  <c:v>3155</c:v>
                </c:pt>
              </c:numCache>
            </c:numRef>
          </c:val>
        </c:ser>
        <c:marker val="1"/>
        <c:axId val="51524736"/>
        <c:axId val="51526272"/>
      </c:lineChart>
      <c:catAx>
        <c:axId val="515247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526272"/>
        <c:crosses val="autoZero"/>
        <c:auto val="1"/>
        <c:lblAlgn val="ctr"/>
        <c:lblOffset val="100"/>
        <c:tickLblSkip val="1"/>
        <c:tickMarkSkip val="1"/>
      </c:catAx>
      <c:valAx>
        <c:axId val="51526272"/>
        <c:scaling>
          <c:orientation val="minMax"/>
          <c:min val="3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5247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chirimoyo (toneladas)</a:t>
            </a:r>
          </a:p>
        </c:rich>
      </c:tx>
      <c:layout>
        <c:manualLayout>
          <c:xMode val="edge"/>
          <c:yMode val="edge"/>
          <c:x val="0.27879440258342303"/>
          <c:y val="5.472662932058918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67384284176534E-2"/>
          <c:y val="0.20646816325638329"/>
          <c:w val="0.91173304628632934"/>
          <c:h val="0.67910612733725739"/>
        </c:manualLayout>
      </c:layout>
      <c:lineChart>
        <c:grouping val="standard"/>
        <c:ser>
          <c:idx val="0"/>
          <c:order val="0"/>
          <c:tx>
            <c:v>producción chirimoyo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'13.9.13.1.'!$A$10:$A$20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'13.9.13.1.'!$F$10:$F$20</c:f>
              <c:numCache>
                <c:formatCode>#,##0</c:formatCode>
                <c:ptCount val="11"/>
                <c:pt idx="0">
                  <c:v>25853</c:v>
                </c:pt>
                <c:pt idx="1">
                  <c:v>22710</c:v>
                </c:pt>
                <c:pt idx="2">
                  <c:v>22451</c:v>
                </c:pt>
                <c:pt idx="3">
                  <c:v>29025</c:v>
                </c:pt>
                <c:pt idx="4">
                  <c:v>29671</c:v>
                </c:pt>
                <c:pt idx="5">
                  <c:v>51356</c:v>
                </c:pt>
                <c:pt idx="6">
                  <c:v>38775</c:v>
                </c:pt>
                <c:pt idx="7">
                  <c:v>50241</c:v>
                </c:pt>
                <c:pt idx="8">
                  <c:v>50150</c:v>
                </c:pt>
                <c:pt idx="9">
                  <c:v>50285</c:v>
                </c:pt>
                <c:pt idx="10">
                  <c:v>42898</c:v>
                </c:pt>
              </c:numCache>
            </c:numRef>
          </c:val>
        </c:ser>
        <c:marker val="1"/>
        <c:axId val="51574656"/>
        <c:axId val="51576192"/>
      </c:lineChart>
      <c:catAx>
        <c:axId val="515746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576192"/>
        <c:crosses val="autoZero"/>
        <c:auto val="1"/>
        <c:lblAlgn val="ctr"/>
        <c:lblOffset val="100"/>
        <c:tickLblSkip val="1"/>
        <c:tickMarkSkip val="1"/>
      </c:catAx>
      <c:valAx>
        <c:axId val="51576192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5746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chirimoyo (miles de euros)</a:t>
            </a:r>
          </a:p>
        </c:rich>
      </c:tx>
      <c:layout>
        <c:manualLayout>
          <c:xMode val="edge"/>
          <c:yMode val="edge"/>
          <c:x val="0.29341997298881684"/>
          <c:y val="6.401789180325992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9039986431350384E-2"/>
          <c:y val="0.30684392859221638"/>
          <c:w val="0.90075607297152371"/>
          <c:h val="0.57836769274216326"/>
        </c:manualLayout>
      </c:layout>
      <c:lineChart>
        <c:grouping val="standard"/>
        <c:ser>
          <c:idx val="0"/>
          <c:order val="0"/>
          <c:tx>
            <c:v>valor chirimoyo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'13.9.13.1.'!$A$10:$A$20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'13.9.13.1.'!$H$10:$H$20</c:f>
              <c:numCache>
                <c:formatCode>#,##0\ _€;\-#,##0\ _€</c:formatCode>
                <c:ptCount val="11"/>
                <c:pt idx="0">
                  <c:v>24444.011500000001</c:v>
                </c:pt>
                <c:pt idx="1">
                  <c:v>19373.901000000002</c:v>
                </c:pt>
                <c:pt idx="2">
                  <c:v>24808.355</c:v>
                </c:pt>
                <c:pt idx="3">
                  <c:v>24256.192500000001</c:v>
                </c:pt>
                <c:pt idx="4">
                  <c:v>38969.8914</c:v>
                </c:pt>
                <c:pt idx="5">
                  <c:v>65026.967200000006</c:v>
                </c:pt>
                <c:pt idx="6">
                  <c:v>48581.197500000002</c:v>
                </c:pt>
                <c:pt idx="7">
                  <c:v>60575.573700000001</c:v>
                </c:pt>
                <c:pt idx="8">
                  <c:v>48545.2</c:v>
                </c:pt>
                <c:pt idx="9">
                  <c:v>47992.003999999994</c:v>
                </c:pt>
                <c:pt idx="10">
                  <c:v>37891.803399999997</c:v>
                </c:pt>
              </c:numCache>
            </c:numRef>
          </c:val>
        </c:ser>
        <c:marker val="1"/>
        <c:axId val="51677824"/>
        <c:axId val="51683712"/>
      </c:lineChart>
      <c:catAx>
        <c:axId val="516778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683712"/>
        <c:crosses val="autoZero"/>
        <c:auto val="1"/>
        <c:lblAlgn val="ctr"/>
        <c:lblOffset val="100"/>
        <c:tickLblSkip val="1"/>
        <c:tickMarkSkip val="1"/>
      </c:catAx>
      <c:valAx>
        <c:axId val="51683712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677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granado (miles de hectáreas)</a:t>
            </a:r>
          </a:p>
        </c:rich>
      </c:tx>
      <c:layout>
        <c:manualLayout>
          <c:xMode val="edge"/>
          <c:yMode val="edge"/>
          <c:x val="0.21806167400881057"/>
          <c:y val="4.81927710843377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6079295154185022E-2"/>
          <c:y val="0.18554238698040826"/>
          <c:w val="0.91850220264317683"/>
          <c:h val="0.7132538512493547"/>
        </c:manualLayout>
      </c:layout>
      <c:lineChart>
        <c:grouping val="standard"/>
        <c:ser>
          <c:idx val="0"/>
          <c:order val="0"/>
          <c:tx>
            <c:v>superficie granado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'13.9.14.1.'!$A$10:$A$20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'13.9.14.1.'!$B$10:$B$20</c:f>
              <c:numCache>
                <c:formatCode>0</c:formatCode>
                <c:ptCount val="11"/>
                <c:pt idx="0">
                  <c:v>2577</c:v>
                </c:pt>
                <c:pt idx="1">
                  <c:v>2367</c:v>
                </c:pt>
                <c:pt idx="2">
                  <c:v>2354</c:v>
                </c:pt>
                <c:pt idx="3">
                  <c:v>2325</c:v>
                </c:pt>
                <c:pt idx="4">
                  <c:v>2321</c:v>
                </c:pt>
                <c:pt idx="5">
                  <c:v>2387</c:v>
                </c:pt>
                <c:pt idx="6">
                  <c:v>2285</c:v>
                </c:pt>
                <c:pt idx="7">
                  <c:v>2425</c:v>
                </c:pt>
                <c:pt idx="8">
                  <c:v>2610</c:v>
                </c:pt>
                <c:pt idx="9">
                  <c:v>2791</c:v>
                </c:pt>
                <c:pt idx="10">
                  <c:v>3167</c:v>
                </c:pt>
              </c:numCache>
            </c:numRef>
          </c:val>
        </c:ser>
        <c:marker val="1"/>
        <c:axId val="129196416"/>
        <c:axId val="129197952"/>
      </c:lineChart>
      <c:catAx>
        <c:axId val="1291964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9197952"/>
        <c:crosses val="autoZero"/>
        <c:auto val="1"/>
        <c:lblAlgn val="ctr"/>
        <c:lblOffset val="100"/>
        <c:tickLblSkip val="1"/>
        <c:tickMarkSkip val="1"/>
      </c:catAx>
      <c:valAx>
        <c:axId val="129197952"/>
        <c:scaling>
          <c:orientation val="minMax"/>
          <c:max val="3200"/>
          <c:min val="2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9196416"/>
        <c:crosses val="autoZero"/>
        <c:crossBetween val="between"/>
        <c:maj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granado (toneladas)</a:t>
            </a:r>
          </a:p>
        </c:rich>
      </c:tx>
      <c:layout>
        <c:manualLayout>
          <c:xMode val="edge"/>
          <c:yMode val="edge"/>
          <c:x val="0.26754408988350137"/>
          <c:y val="4.816513761467889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982528935514153E-2"/>
          <c:y val="0.21789015227448624"/>
          <c:w val="0.91228167861851028"/>
          <c:h val="0.68578058452706658"/>
        </c:manualLayout>
      </c:layout>
      <c:lineChart>
        <c:grouping val="standard"/>
        <c:ser>
          <c:idx val="0"/>
          <c:order val="0"/>
          <c:tx>
            <c:v>producción granado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'13.9.14.1.'!$A$10:$A$20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'13.9.14.1.'!$F$10:$F$20</c:f>
              <c:numCache>
                <c:formatCode>#,##0\ _€;\-#,##0\ _€</c:formatCode>
                <c:ptCount val="11"/>
                <c:pt idx="0">
                  <c:v>35320</c:v>
                </c:pt>
                <c:pt idx="1">
                  <c:v>29804</c:v>
                </c:pt>
                <c:pt idx="2">
                  <c:v>28812</c:v>
                </c:pt>
                <c:pt idx="3">
                  <c:v>27389</c:v>
                </c:pt>
                <c:pt idx="4">
                  <c:v>25632</c:v>
                </c:pt>
                <c:pt idx="5">
                  <c:v>23169</c:v>
                </c:pt>
                <c:pt idx="6">
                  <c:v>22311</c:v>
                </c:pt>
                <c:pt idx="7">
                  <c:v>26582</c:v>
                </c:pt>
                <c:pt idx="8">
                  <c:v>32606</c:v>
                </c:pt>
                <c:pt idx="9">
                  <c:v>36495</c:v>
                </c:pt>
                <c:pt idx="10">
                  <c:v>43324</c:v>
                </c:pt>
              </c:numCache>
            </c:numRef>
          </c:val>
        </c:ser>
        <c:marker val="1"/>
        <c:axId val="129234048"/>
        <c:axId val="129235584"/>
      </c:lineChart>
      <c:catAx>
        <c:axId val="1292340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9235584"/>
        <c:crosses val="autoZero"/>
        <c:auto val="1"/>
        <c:lblAlgn val="ctr"/>
        <c:lblOffset val="100"/>
        <c:tickLblSkip val="1"/>
        <c:tickMarkSkip val="1"/>
      </c:catAx>
      <c:valAx>
        <c:axId val="129235584"/>
        <c:scaling>
          <c:orientation val="minMax"/>
          <c:min val="1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9234048"/>
        <c:crosses val="autoZero"/>
        <c:crossBetween val="between"/>
        <c:majorUnit val="2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granado (miles de euros)</a:t>
            </a:r>
          </a:p>
        </c:rich>
      </c:tx>
      <c:layout>
        <c:manualLayout>
          <c:xMode val="edge"/>
          <c:yMode val="edge"/>
          <c:x val="0.27850911728139244"/>
          <c:y val="4.67289719626169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9079021337699331E-2"/>
          <c:y val="0.1985981308411236"/>
          <c:w val="0.9111851862163195"/>
          <c:h val="0.69158878504672405"/>
        </c:manualLayout>
      </c:layout>
      <c:lineChart>
        <c:grouping val="standard"/>
        <c:ser>
          <c:idx val="0"/>
          <c:order val="0"/>
          <c:tx>
            <c:v>valor granado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'13.9.14.1.'!$A$10:$A$20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'13.9.14.1.'!$H$10:$H$20</c:f>
              <c:numCache>
                <c:formatCode>#,##0\ _€;\-#,##0\ _€</c:formatCode>
                <c:ptCount val="11"/>
                <c:pt idx="0">
                  <c:v>17571.7</c:v>
                </c:pt>
                <c:pt idx="1">
                  <c:v>17724.4388</c:v>
                </c:pt>
                <c:pt idx="2">
                  <c:v>14792.080800000002</c:v>
                </c:pt>
                <c:pt idx="3">
                  <c:v>18980.577000000001</c:v>
                </c:pt>
                <c:pt idx="4">
                  <c:v>21277.123200000002</c:v>
                </c:pt>
                <c:pt idx="5">
                  <c:v>20377.1355</c:v>
                </c:pt>
                <c:pt idx="6">
                  <c:v>13295.124900000001</c:v>
                </c:pt>
                <c:pt idx="7">
                  <c:v>21318.763999999999</c:v>
                </c:pt>
                <c:pt idx="8">
                  <c:v>20923.270199999999</c:v>
                </c:pt>
                <c:pt idx="9">
                  <c:v>24185.236499999999</c:v>
                </c:pt>
                <c:pt idx="10">
                  <c:v>28138.938000000002</c:v>
                </c:pt>
              </c:numCache>
            </c:numRef>
          </c:val>
        </c:ser>
        <c:marker val="1"/>
        <c:axId val="129521536"/>
        <c:axId val="129523072"/>
      </c:lineChart>
      <c:catAx>
        <c:axId val="1295215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9523072"/>
        <c:crosses val="autoZero"/>
        <c:auto val="1"/>
        <c:lblAlgn val="ctr"/>
        <c:lblOffset val="100"/>
        <c:tickLblSkip val="1"/>
        <c:tickMarkSkip val="1"/>
      </c:catAx>
      <c:valAx>
        <c:axId val="129523072"/>
        <c:scaling>
          <c:orientation val="minMax"/>
          <c:min val="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9521536"/>
        <c:crosses val="autoZero"/>
        <c:crossBetween val="between"/>
        <c:majorUnit val="2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aguacate (miles de hectáreas)</a:t>
            </a:r>
          </a:p>
        </c:rich>
      </c:tx>
      <c:layout>
        <c:manualLayout>
          <c:xMode val="edge"/>
          <c:yMode val="edge"/>
          <c:x val="0.20794404788186743"/>
          <c:y val="6.413301662707840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2289772270286646E-2"/>
          <c:y val="0.16627097669121219"/>
          <c:w val="0.88785097373946642"/>
          <c:h val="0.72446639844028149"/>
        </c:manualLayout>
      </c:layout>
      <c:lineChart>
        <c:grouping val="standard"/>
        <c:ser>
          <c:idx val="0"/>
          <c:order val="0"/>
          <c:tx>
            <c:v>superficie aguacate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'13.9.15.1.'!$A$10:$A$20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'13.9.15.1.'!$B$10:$B$20</c:f>
              <c:numCache>
                <c:formatCode>#,##0</c:formatCode>
                <c:ptCount val="11"/>
                <c:pt idx="0">
                  <c:v>9420</c:v>
                </c:pt>
                <c:pt idx="1">
                  <c:v>9722</c:v>
                </c:pt>
                <c:pt idx="2">
                  <c:v>9907</c:v>
                </c:pt>
                <c:pt idx="3">
                  <c:v>9801</c:v>
                </c:pt>
                <c:pt idx="4">
                  <c:v>9981</c:v>
                </c:pt>
                <c:pt idx="5">
                  <c:v>10023</c:v>
                </c:pt>
                <c:pt idx="6">
                  <c:v>10016</c:v>
                </c:pt>
                <c:pt idx="7">
                  <c:v>10470</c:v>
                </c:pt>
                <c:pt idx="8">
                  <c:v>10558</c:v>
                </c:pt>
                <c:pt idx="9">
                  <c:v>10645</c:v>
                </c:pt>
                <c:pt idx="10">
                  <c:v>10845</c:v>
                </c:pt>
              </c:numCache>
            </c:numRef>
          </c:val>
        </c:ser>
        <c:marker val="1"/>
        <c:axId val="129596416"/>
        <c:axId val="129622784"/>
      </c:lineChart>
      <c:catAx>
        <c:axId val="1295964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9622784"/>
        <c:crosses val="autoZero"/>
        <c:auto val="1"/>
        <c:lblAlgn val="ctr"/>
        <c:lblOffset val="100"/>
        <c:tickLblSkip val="1"/>
        <c:tickMarkSkip val="1"/>
      </c:catAx>
      <c:valAx>
        <c:axId val="129622784"/>
        <c:scaling>
          <c:orientation val="minMax"/>
          <c:min val="8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95964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maíz (miles toneladas)</a:t>
            </a:r>
          </a:p>
        </c:rich>
      </c:tx>
      <c:layout>
        <c:manualLayout>
          <c:xMode val="edge"/>
          <c:yMode val="edge"/>
          <c:x val="0.23086750656167979"/>
          <c:y val="3.186274509803924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2908214901182151E-2"/>
          <c:y val="0.13970621674473604"/>
          <c:w val="0.88010258895100468"/>
          <c:h val="0.77206067148406765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'13.1.8.1'!$A$9:$A$19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'13.1.8.1'!$D$9:$D$19</c:f>
              <c:numCache>
                <c:formatCode>#,##0.0_);\(#,##0.0\)</c:formatCode>
                <c:ptCount val="11"/>
                <c:pt idx="0">
                  <c:v>4354.9979999999996</c:v>
                </c:pt>
                <c:pt idx="1">
                  <c:v>4831.1469999999999</c:v>
                </c:pt>
                <c:pt idx="2">
                  <c:v>3981.37</c:v>
                </c:pt>
                <c:pt idx="3">
                  <c:v>3355.7220000000002</c:v>
                </c:pt>
                <c:pt idx="4">
                  <c:v>3610.9369999999999</c:v>
                </c:pt>
                <c:pt idx="5">
                  <c:v>3717.6709999999998</c:v>
                </c:pt>
                <c:pt idx="6">
                  <c:v>3515.6170000000002</c:v>
                </c:pt>
                <c:pt idx="7">
                  <c:v>3324.8209999999999</c:v>
                </c:pt>
                <c:pt idx="8">
                  <c:v>4199.9269999999997</c:v>
                </c:pt>
                <c:pt idx="9">
                  <c:v>4262.116</c:v>
                </c:pt>
                <c:pt idx="10">
                  <c:v>4888.4620000000004</c:v>
                </c:pt>
              </c:numCache>
            </c:numRef>
          </c:val>
        </c:ser>
        <c:marker val="1"/>
        <c:axId val="135588864"/>
        <c:axId val="135660288"/>
      </c:lineChart>
      <c:catAx>
        <c:axId val="1355888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660288"/>
        <c:crosses val="autoZero"/>
        <c:auto val="1"/>
        <c:lblAlgn val="ctr"/>
        <c:lblOffset val="100"/>
        <c:tickLblSkip val="1"/>
        <c:tickMarkSkip val="1"/>
      </c:catAx>
      <c:valAx>
        <c:axId val="135660288"/>
        <c:scaling>
          <c:orientation val="minMax"/>
          <c:max val="5000"/>
          <c:min val="3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5888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aguacate (toneladas)</a:t>
            </a:r>
          </a:p>
        </c:rich>
      </c:tx>
      <c:layout>
        <c:manualLayout>
          <c:xMode val="edge"/>
          <c:yMode val="edge"/>
          <c:x val="0.26229508196721318"/>
          <c:y val="4.318181818181815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7822014051522249E-2"/>
          <c:y val="0.19090909090909094"/>
          <c:w val="0.89110070257611262"/>
          <c:h val="0.70227272727272727"/>
        </c:manualLayout>
      </c:layout>
      <c:lineChart>
        <c:grouping val="standard"/>
        <c:ser>
          <c:idx val="0"/>
          <c:order val="0"/>
          <c:tx>
            <c:v>producción aguacate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'13.9.15.1.'!$A$10:$A$20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'13.9.15.1.'!$F$10:$F$20</c:f>
              <c:numCache>
                <c:formatCode>#,##0\ _€;\-#,##0\ _€</c:formatCode>
                <c:ptCount val="11"/>
                <c:pt idx="0">
                  <c:v>76609</c:v>
                </c:pt>
                <c:pt idx="1">
                  <c:v>76297</c:v>
                </c:pt>
                <c:pt idx="2">
                  <c:v>74994</c:v>
                </c:pt>
                <c:pt idx="3">
                  <c:v>79824</c:v>
                </c:pt>
                <c:pt idx="4">
                  <c:v>82116</c:v>
                </c:pt>
                <c:pt idx="5">
                  <c:v>73585</c:v>
                </c:pt>
                <c:pt idx="6">
                  <c:v>71931</c:v>
                </c:pt>
                <c:pt idx="7">
                  <c:v>75655</c:v>
                </c:pt>
                <c:pt idx="8">
                  <c:v>98535</c:v>
                </c:pt>
                <c:pt idx="9">
                  <c:v>76337</c:v>
                </c:pt>
                <c:pt idx="10">
                  <c:v>69427</c:v>
                </c:pt>
              </c:numCache>
            </c:numRef>
          </c:val>
        </c:ser>
        <c:marker val="1"/>
        <c:axId val="130527232"/>
        <c:axId val="130528768"/>
      </c:lineChart>
      <c:catAx>
        <c:axId val="1305272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528768"/>
        <c:crosses val="autoZero"/>
        <c:auto val="1"/>
        <c:lblAlgn val="ctr"/>
        <c:lblOffset val="100"/>
        <c:tickLblSkip val="1"/>
        <c:tickMarkSkip val="1"/>
      </c:catAx>
      <c:valAx>
        <c:axId val="13052876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5272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aguacate (miles de euros)</a:t>
            </a:r>
          </a:p>
        </c:rich>
      </c:tx>
      <c:layout>
        <c:manualLayout>
          <c:xMode val="edge"/>
          <c:yMode val="edge"/>
          <c:x val="0.26697892271662782"/>
          <c:y val="4.265402843601896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309133489461355E-2"/>
          <c:y val="0.23222748815165944"/>
          <c:w val="0.89344262295081966"/>
          <c:h val="0.64218009478672988"/>
        </c:manualLayout>
      </c:layout>
      <c:lineChart>
        <c:grouping val="standard"/>
        <c:ser>
          <c:idx val="0"/>
          <c:order val="0"/>
          <c:tx>
            <c:v>valor aguacate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'13.9.15.1.'!$A$10:$A$20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'13.9.15.1.'!$H$10:$H$20</c:f>
              <c:numCache>
                <c:formatCode>#,##0__;\–#,##0__;0__;@__</c:formatCode>
                <c:ptCount val="11"/>
                <c:pt idx="0">
                  <c:v>106769.9633</c:v>
                </c:pt>
                <c:pt idx="1">
                  <c:v>70589.984400000001</c:v>
                </c:pt>
                <c:pt idx="2">
                  <c:v>80191.084200000012</c:v>
                </c:pt>
                <c:pt idx="3">
                  <c:v>91598.04</c:v>
                </c:pt>
                <c:pt idx="4">
                  <c:v>93472.642799999987</c:v>
                </c:pt>
                <c:pt idx="5">
                  <c:v>89391.058000000005</c:v>
                </c:pt>
                <c:pt idx="6">
                  <c:v>86892.647999999986</c:v>
                </c:pt>
                <c:pt idx="7">
                  <c:v>99524.152499999997</c:v>
                </c:pt>
                <c:pt idx="8">
                  <c:v>129297.62699999999</c:v>
                </c:pt>
                <c:pt idx="9">
                  <c:v>96001.411200000017</c:v>
                </c:pt>
                <c:pt idx="10">
                  <c:v>99613.859599999996</c:v>
                </c:pt>
              </c:numCache>
            </c:numRef>
          </c:val>
        </c:ser>
        <c:marker val="1"/>
        <c:axId val="130814720"/>
        <c:axId val="130816256"/>
      </c:lineChart>
      <c:catAx>
        <c:axId val="1308147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816256"/>
        <c:crosses val="autoZero"/>
        <c:auto val="1"/>
        <c:lblAlgn val="ctr"/>
        <c:lblOffset val="100"/>
        <c:tickLblSkip val="1"/>
        <c:tickMarkSkip val="1"/>
      </c:catAx>
      <c:valAx>
        <c:axId val="13081625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8147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platanera (miles de hectáreas)</a:t>
            </a:r>
          </a:p>
        </c:rich>
      </c:tx>
      <c:layout>
        <c:manualLayout>
          <c:xMode val="edge"/>
          <c:yMode val="edge"/>
          <c:x val="0.21698113207547357"/>
          <c:y val="5.454545454545451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4858490566037832E-2"/>
          <c:y val="0.16136363636363638"/>
          <c:w val="0.91509433962264153"/>
          <c:h val="0.72954545454545883"/>
        </c:manualLayout>
      </c:layout>
      <c:lineChart>
        <c:grouping val="standard"/>
        <c:ser>
          <c:idx val="0"/>
          <c:order val="0"/>
          <c:tx>
            <c:v>superficie platanera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'13.9.16.1.'!$A$10:$A$20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'13.9.16.1.'!$B$10:$B$20</c:f>
              <c:numCache>
                <c:formatCode>#,##0.0_);\(#,##0.0\)</c:formatCode>
                <c:ptCount val="11"/>
                <c:pt idx="0">
                  <c:v>9.6460000000000008</c:v>
                </c:pt>
                <c:pt idx="1">
                  <c:v>9.7149999999999999</c:v>
                </c:pt>
                <c:pt idx="2">
                  <c:v>9.5530000000000008</c:v>
                </c:pt>
                <c:pt idx="3">
                  <c:v>9.5850000000000009</c:v>
                </c:pt>
                <c:pt idx="4">
                  <c:v>9.5679999999999996</c:v>
                </c:pt>
                <c:pt idx="5">
                  <c:v>9.1189999999999998</c:v>
                </c:pt>
                <c:pt idx="6">
                  <c:v>9.1129999999999995</c:v>
                </c:pt>
                <c:pt idx="7">
                  <c:v>9.1170000000000009</c:v>
                </c:pt>
                <c:pt idx="8">
                  <c:v>9.1440000000000001</c:v>
                </c:pt>
                <c:pt idx="9">
                  <c:v>9.1440000000000001</c:v>
                </c:pt>
                <c:pt idx="10">
                  <c:v>9.1310000000000002</c:v>
                </c:pt>
              </c:numCache>
            </c:numRef>
          </c:val>
        </c:ser>
        <c:marker val="1"/>
        <c:axId val="130639744"/>
        <c:axId val="130641280"/>
      </c:lineChart>
      <c:catAx>
        <c:axId val="1306397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641280"/>
        <c:crosses val="autoZero"/>
        <c:auto val="1"/>
        <c:lblAlgn val="ctr"/>
        <c:lblOffset val="100"/>
        <c:tickLblSkip val="1"/>
        <c:tickMarkSkip val="1"/>
      </c:catAx>
      <c:valAx>
        <c:axId val="130641280"/>
        <c:scaling>
          <c:orientation val="minMax"/>
          <c:max val="12"/>
          <c:min val="8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6397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platanera (miles de toneladas)</a:t>
            </a:r>
          </a:p>
        </c:rich>
      </c:tx>
      <c:layout>
        <c:manualLayout>
          <c:xMode val="edge"/>
          <c:yMode val="edge"/>
          <c:x val="0.22287735849056603"/>
          <c:y val="5.250596658711216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6037735849057033E-2"/>
          <c:y val="0.21002386634844869"/>
          <c:w val="0.91509433962264153"/>
          <c:h val="0.67780429594272074"/>
        </c:manualLayout>
      </c:layout>
      <c:lineChart>
        <c:grouping val="standard"/>
        <c:ser>
          <c:idx val="0"/>
          <c:order val="0"/>
          <c:tx>
            <c:v>producción platanera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'13.9.16.1.'!$A$10:$A$20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'13.9.16.1.'!$F$10:$F$20</c:f>
              <c:numCache>
                <c:formatCode>#,##0.0_);\(#,##0.0\)</c:formatCode>
                <c:ptCount val="11"/>
                <c:pt idx="0">
                  <c:v>402.09</c:v>
                </c:pt>
                <c:pt idx="1">
                  <c:v>418.12099999999998</c:v>
                </c:pt>
                <c:pt idx="2">
                  <c:v>345.15600000000001</c:v>
                </c:pt>
                <c:pt idx="3">
                  <c:v>348.36799999999999</c:v>
                </c:pt>
                <c:pt idx="4">
                  <c:v>358.11700000000002</c:v>
                </c:pt>
                <c:pt idx="5">
                  <c:v>371.22800000000001</c:v>
                </c:pt>
                <c:pt idx="6">
                  <c:v>352.52199999999999</c:v>
                </c:pt>
                <c:pt idx="7">
                  <c:v>396.589</c:v>
                </c:pt>
                <c:pt idx="8">
                  <c:v>346.50900000000001</c:v>
                </c:pt>
                <c:pt idx="9">
                  <c:v>346.50900000000001</c:v>
                </c:pt>
                <c:pt idx="10">
                  <c:v>360.98700000000002</c:v>
                </c:pt>
              </c:numCache>
            </c:numRef>
          </c:val>
        </c:ser>
        <c:marker val="1"/>
        <c:axId val="130656896"/>
        <c:axId val="130675072"/>
      </c:lineChart>
      <c:catAx>
        <c:axId val="1306568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675072"/>
        <c:crosses val="autoZero"/>
        <c:auto val="1"/>
        <c:lblAlgn val="ctr"/>
        <c:lblOffset val="100"/>
        <c:tickLblSkip val="1"/>
        <c:tickMarkSkip val="1"/>
      </c:catAx>
      <c:valAx>
        <c:axId val="130675072"/>
        <c:scaling>
          <c:orientation val="minMax"/>
          <c:max val="500"/>
          <c:min val="2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656896"/>
        <c:crosses val="autoZero"/>
        <c:crossBetween val="between"/>
        <c:maj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platanera (miles de euros)</a:t>
            </a:r>
          </a:p>
        </c:rich>
      </c:tx>
      <c:layout>
        <c:manualLayout>
          <c:xMode val="edge"/>
          <c:yMode val="edge"/>
          <c:x val="0.29834905660377359"/>
          <c:y val="5.27577937649880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1367924528301883E-2"/>
          <c:y val="0.25179915083358956"/>
          <c:w val="0.89976415094339623"/>
          <c:h val="0.63789118211176865"/>
        </c:manualLayout>
      </c:layout>
      <c:lineChart>
        <c:grouping val="standard"/>
        <c:ser>
          <c:idx val="0"/>
          <c:order val="0"/>
          <c:tx>
            <c:v>valor platanera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'13.9.16.1.'!$A$10:$A$20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'13.9.16.1.'!$H$10:$H$20</c:f>
              <c:numCache>
                <c:formatCode>#,##0\ _€;\-#,##0\ _€</c:formatCode>
                <c:ptCount val="11"/>
                <c:pt idx="0">
                  <c:v>120586.791</c:v>
                </c:pt>
                <c:pt idx="1">
                  <c:v>103986.6927</c:v>
                </c:pt>
                <c:pt idx="2">
                  <c:v>169989.33</c:v>
                </c:pt>
                <c:pt idx="3">
                  <c:v>152411</c:v>
                </c:pt>
                <c:pt idx="4">
                  <c:v>160436.416</c:v>
                </c:pt>
                <c:pt idx="5">
                  <c:v>173883.19520000002</c:v>
                </c:pt>
                <c:pt idx="6">
                  <c:v>165826.34879999998</c:v>
                </c:pt>
                <c:pt idx="7">
                  <c:v>130319.14539999999</c:v>
                </c:pt>
                <c:pt idx="8">
                  <c:v>202014.74699999997</c:v>
                </c:pt>
                <c:pt idx="9">
                  <c:v>139816.38150000002</c:v>
                </c:pt>
                <c:pt idx="10">
                  <c:v>173165.4639</c:v>
                </c:pt>
              </c:numCache>
            </c:numRef>
          </c:val>
        </c:ser>
        <c:marker val="1"/>
        <c:axId val="130903424"/>
        <c:axId val="130909312"/>
      </c:lineChart>
      <c:catAx>
        <c:axId val="1309034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909312"/>
        <c:crosses val="autoZero"/>
        <c:auto val="1"/>
        <c:lblAlgn val="ctr"/>
        <c:lblOffset val="100"/>
        <c:tickLblSkip val="1"/>
        <c:tickMarkSkip val="1"/>
      </c:catAx>
      <c:valAx>
        <c:axId val="130909312"/>
        <c:scaling>
          <c:orientation val="minMax"/>
          <c:max val="250000"/>
          <c:min val="7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903424"/>
        <c:crosses val="autoZero"/>
        <c:crossBetween val="between"/>
        <c:majorUnit val="2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kiwi (miles de hectáreas)</a:t>
            </a:r>
          </a:p>
        </c:rich>
      </c:tx>
      <c:layout>
        <c:manualLayout>
          <c:xMode val="edge"/>
          <c:yMode val="edge"/>
          <c:x val="0.22479721900347624"/>
          <c:y val="8.1018761543695944E-2"/>
        </c:manualLayout>
      </c:layout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842410196987283E-2"/>
          <c:y val="0.2569450252844358"/>
          <c:w val="0.90730011587485448"/>
          <c:h val="0.63426069304446364"/>
        </c:manualLayout>
      </c:layout>
      <c:lineChart>
        <c:grouping val="standard"/>
        <c:ser>
          <c:idx val="0"/>
          <c:order val="0"/>
          <c:tx>
            <c:v>superficie kiwi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'13.9.17.1.'!$A$10:$A$20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'13.9.17.1.'!$B$10:$B$20</c:f>
              <c:numCache>
                <c:formatCode>#,##0</c:formatCode>
                <c:ptCount val="11"/>
                <c:pt idx="0">
                  <c:v>1171</c:v>
                </c:pt>
                <c:pt idx="1">
                  <c:v>1198</c:v>
                </c:pt>
                <c:pt idx="2">
                  <c:v>1174</c:v>
                </c:pt>
                <c:pt idx="3">
                  <c:v>1186</c:v>
                </c:pt>
                <c:pt idx="4">
                  <c:v>1158</c:v>
                </c:pt>
                <c:pt idx="5">
                  <c:v>1187</c:v>
                </c:pt>
                <c:pt idx="6">
                  <c:v>1183</c:v>
                </c:pt>
                <c:pt idx="7">
                  <c:v>1196</c:v>
                </c:pt>
                <c:pt idx="8">
                  <c:v>1213</c:v>
                </c:pt>
                <c:pt idx="9">
                  <c:v>1413</c:v>
                </c:pt>
                <c:pt idx="10">
                  <c:v>1423</c:v>
                </c:pt>
              </c:numCache>
            </c:numRef>
          </c:val>
        </c:ser>
        <c:marker val="1"/>
        <c:axId val="134599424"/>
        <c:axId val="134600960"/>
      </c:lineChart>
      <c:catAx>
        <c:axId val="1345994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4600960"/>
        <c:crosses val="autoZero"/>
        <c:auto val="1"/>
        <c:lblAlgn val="ctr"/>
        <c:lblOffset val="100"/>
        <c:tickLblSkip val="1"/>
        <c:tickMarkSkip val="1"/>
      </c:catAx>
      <c:valAx>
        <c:axId val="134600960"/>
        <c:scaling>
          <c:orientation val="minMax"/>
          <c:min val="9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4599424"/>
        <c:crosses val="autoZero"/>
        <c:crossBetween val="between"/>
        <c:maj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kiwi (toneladas)</a:t>
            </a:r>
          </a:p>
        </c:rich>
      </c:tx>
      <c:layout>
        <c:manualLayout>
          <c:xMode val="edge"/>
          <c:yMode val="edge"/>
          <c:x val="0.27514463004263195"/>
          <c:y val="5.93824228028509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520271021649122E-2"/>
          <c:y val="0.24940646503681946"/>
          <c:w val="0.91329531323119251"/>
          <c:h val="0.64845680909572767"/>
        </c:manualLayout>
      </c:layout>
      <c:lineChart>
        <c:grouping val="standard"/>
        <c:ser>
          <c:idx val="0"/>
          <c:order val="0"/>
          <c:tx>
            <c:v>producción kiwi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'13.9.17.1.'!$A$10:$A$20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'13.9.17.1.'!$F$10:$F$20</c:f>
              <c:numCache>
                <c:formatCode>#,##0\ _€;\-#,##0\ _€</c:formatCode>
                <c:ptCount val="11"/>
                <c:pt idx="0">
                  <c:v>12696</c:v>
                </c:pt>
                <c:pt idx="1">
                  <c:v>10931</c:v>
                </c:pt>
                <c:pt idx="2">
                  <c:v>11555</c:v>
                </c:pt>
                <c:pt idx="3">
                  <c:v>18463</c:v>
                </c:pt>
                <c:pt idx="4">
                  <c:v>14036</c:v>
                </c:pt>
                <c:pt idx="5">
                  <c:v>17799</c:v>
                </c:pt>
                <c:pt idx="6">
                  <c:v>25285</c:v>
                </c:pt>
                <c:pt idx="7">
                  <c:v>25676</c:v>
                </c:pt>
                <c:pt idx="8">
                  <c:v>23425</c:v>
                </c:pt>
                <c:pt idx="9">
                  <c:v>18804</c:v>
                </c:pt>
                <c:pt idx="10">
                  <c:v>19834</c:v>
                </c:pt>
              </c:numCache>
            </c:numRef>
          </c:val>
        </c:ser>
        <c:marker val="1"/>
        <c:axId val="134505984"/>
        <c:axId val="134507520"/>
      </c:lineChart>
      <c:catAx>
        <c:axId val="1345059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4507520"/>
        <c:crosses val="autoZero"/>
        <c:auto val="1"/>
        <c:lblAlgn val="ctr"/>
        <c:lblOffset val="100"/>
        <c:tickLblSkip val="1"/>
        <c:tickMarkSkip val="1"/>
      </c:catAx>
      <c:valAx>
        <c:axId val="13450752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45059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kiwi (miles de euros)</a:t>
            </a:r>
          </a:p>
        </c:rich>
      </c:tx>
      <c:layout>
        <c:manualLayout>
          <c:xMode val="edge"/>
          <c:yMode val="edge"/>
          <c:x val="0.27976890749928146"/>
          <c:y val="4.773269689737531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520271021649122E-2"/>
          <c:y val="0.22434367541766109"/>
          <c:w val="0.91213924321443962"/>
          <c:h val="0.65871121718378101"/>
        </c:manualLayout>
      </c:layout>
      <c:lineChart>
        <c:grouping val="standard"/>
        <c:ser>
          <c:idx val="0"/>
          <c:order val="0"/>
          <c:tx>
            <c:v>valor kiwi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'13.9.17.1.'!$A$10:$A$20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'13.9.17.1.'!$H$10:$H$20</c:f>
              <c:numCache>
                <c:formatCode>#,##0\ _€;\-#,##0\ _€</c:formatCode>
                <c:ptCount val="11"/>
                <c:pt idx="0">
                  <c:v>9920.6544000000013</c:v>
                </c:pt>
                <c:pt idx="1">
                  <c:v>8541.4833999999992</c:v>
                </c:pt>
                <c:pt idx="2">
                  <c:v>8987.4789999999994</c:v>
                </c:pt>
                <c:pt idx="3">
                  <c:v>14628.234899999999</c:v>
                </c:pt>
                <c:pt idx="4">
                  <c:v>9325.518399999999</c:v>
                </c:pt>
                <c:pt idx="5">
                  <c:v>13005.729299999999</c:v>
                </c:pt>
                <c:pt idx="6">
                  <c:v>17191.271499999999</c:v>
                </c:pt>
                <c:pt idx="7">
                  <c:v>18455.908799999997</c:v>
                </c:pt>
                <c:pt idx="8">
                  <c:v>16538.05</c:v>
                </c:pt>
                <c:pt idx="9">
                  <c:v>13318.8732</c:v>
                </c:pt>
                <c:pt idx="10">
                  <c:v>16091.324199999999</c:v>
                </c:pt>
              </c:numCache>
            </c:numRef>
          </c:val>
        </c:ser>
        <c:marker val="1"/>
        <c:axId val="134531328"/>
        <c:axId val="134541312"/>
      </c:lineChart>
      <c:catAx>
        <c:axId val="1345313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4541312"/>
        <c:crosses val="autoZero"/>
        <c:auto val="1"/>
        <c:lblAlgn val="ctr"/>
        <c:lblOffset val="100"/>
        <c:tickLblSkip val="1"/>
        <c:tickMarkSkip val="1"/>
      </c:catAx>
      <c:valAx>
        <c:axId val="134541312"/>
        <c:scaling>
          <c:orientation val="minMax"/>
          <c:min val="6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4531328"/>
        <c:crosses val="autoZero"/>
        <c:crossBetween val="between"/>
        <c:majorUnit val="2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palmera datilera(hectáreas)</a:t>
            </a:r>
          </a:p>
        </c:rich>
      </c:tx>
      <c:layout>
        <c:manualLayout>
          <c:xMode val="edge"/>
          <c:yMode val="edge"/>
          <c:x val="0.21320973348783501"/>
          <c:y val="8.1018761543695944E-2"/>
        </c:manualLayout>
      </c:layout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7937427578215926E-2"/>
          <c:y val="0.25231538518922314"/>
          <c:w val="0.92120509849362764"/>
          <c:h val="0.63889033313968557"/>
        </c:manualLayout>
      </c:layout>
      <c:lineChart>
        <c:grouping val="standard"/>
        <c:ser>
          <c:idx val="0"/>
          <c:order val="0"/>
          <c:tx>
            <c:v>superficie kiwi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'13.9.18.1.'!$A$10:$A$20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'13.9.18.1.'!$B$10:$B$20</c:f>
              <c:numCache>
                <c:formatCode>0</c:formatCode>
                <c:ptCount val="11"/>
                <c:pt idx="0">
                  <c:v>764</c:v>
                </c:pt>
                <c:pt idx="1">
                  <c:v>866</c:v>
                </c:pt>
                <c:pt idx="2">
                  <c:v>893</c:v>
                </c:pt>
                <c:pt idx="3">
                  <c:v>865</c:v>
                </c:pt>
                <c:pt idx="4">
                  <c:v>840</c:v>
                </c:pt>
                <c:pt idx="5">
                  <c:v>837</c:v>
                </c:pt>
                <c:pt idx="6">
                  <c:v>830</c:v>
                </c:pt>
                <c:pt idx="7">
                  <c:v>736</c:v>
                </c:pt>
                <c:pt idx="8">
                  <c:v>679</c:v>
                </c:pt>
                <c:pt idx="9">
                  <c:v>613</c:v>
                </c:pt>
                <c:pt idx="10">
                  <c:v>588</c:v>
                </c:pt>
              </c:numCache>
            </c:numRef>
          </c:val>
        </c:ser>
        <c:marker val="1"/>
        <c:axId val="134905216"/>
        <c:axId val="134915200"/>
      </c:lineChart>
      <c:catAx>
        <c:axId val="1349052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4915200"/>
        <c:crosses val="autoZero"/>
        <c:auto val="1"/>
        <c:lblAlgn val="ctr"/>
        <c:lblOffset val="100"/>
        <c:tickLblSkip val="1"/>
        <c:tickMarkSkip val="1"/>
      </c:catAx>
      <c:valAx>
        <c:axId val="134915200"/>
        <c:scaling>
          <c:orientation val="minMax"/>
          <c:min val="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49052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palmera datilera (toneladas)</a:t>
            </a:r>
          </a:p>
        </c:rich>
      </c:tx>
      <c:layout>
        <c:manualLayout>
          <c:xMode val="edge"/>
          <c:yMode val="edge"/>
          <c:x val="0.22543364738367239"/>
          <c:y val="5.841121495327163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1271710887661895E-2"/>
          <c:y val="0.23130841121495327"/>
          <c:w val="0.92254387336517918"/>
          <c:h val="0.66822429906542469"/>
        </c:manualLayout>
      </c:layout>
      <c:lineChart>
        <c:grouping val="standard"/>
        <c:ser>
          <c:idx val="0"/>
          <c:order val="0"/>
          <c:tx>
            <c:v>producción kiwi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'13.9.18.1.'!$A$10:$A$20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'13.9.18.1.'!$F$10:$F$20</c:f>
              <c:numCache>
                <c:formatCode>#,##0\ _€;\-#,##0\ _€</c:formatCode>
                <c:ptCount val="11"/>
                <c:pt idx="0">
                  <c:v>3580</c:v>
                </c:pt>
                <c:pt idx="1">
                  <c:v>4273</c:v>
                </c:pt>
                <c:pt idx="2">
                  <c:v>4360</c:v>
                </c:pt>
                <c:pt idx="3">
                  <c:v>4622</c:v>
                </c:pt>
                <c:pt idx="4">
                  <c:v>4494</c:v>
                </c:pt>
                <c:pt idx="5">
                  <c:v>4481</c:v>
                </c:pt>
                <c:pt idx="6">
                  <c:v>4435</c:v>
                </c:pt>
                <c:pt idx="7">
                  <c:v>4002</c:v>
                </c:pt>
                <c:pt idx="8">
                  <c:v>3741</c:v>
                </c:pt>
                <c:pt idx="9">
                  <c:v>3972</c:v>
                </c:pt>
                <c:pt idx="10">
                  <c:v>2872</c:v>
                </c:pt>
              </c:numCache>
            </c:numRef>
          </c:val>
        </c:ser>
        <c:marker val="1"/>
        <c:axId val="134754688"/>
        <c:axId val="134756224"/>
      </c:lineChart>
      <c:catAx>
        <c:axId val="1347546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4756224"/>
        <c:crosses val="autoZero"/>
        <c:auto val="1"/>
        <c:lblAlgn val="ctr"/>
        <c:lblOffset val="100"/>
        <c:tickLblSkip val="1"/>
        <c:tickMarkSkip val="1"/>
      </c:catAx>
      <c:valAx>
        <c:axId val="134756224"/>
        <c:scaling>
          <c:orientation val="minMax"/>
          <c:max val="4750"/>
          <c:min val="2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4754688"/>
        <c:crosses val="autoZero"/>
        <c:crossBetween val="between"/>
        <c:majorUnit val="450"/>
        <c:minorUnit val="4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maíz (miles de euros)</a:t>
            </a:r>
          </a:p>
        </c:rich>
      </c:tx>
      <c:layout>
        <c:manualLayout>
          <c:xMode val="edge"/>
          <c:yMode val="edge"/>
          <c:x val="0.28826540682414697"/>
          <c:y val="4.25531914893617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331639087685775"/>
          <c:y val="0.13002394084280094"/>
          <c:w val="0.85841890197685256"/>
          <c:h val="0.78487178836018301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'13.1.8.1'!$A$9:$A$19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'13.1.8.1'!$G$9:$G$19</c:f>
              <c:numCache>
                <c:formatCode>#,##0\ _€;\-#,##0\ _€</c:formatCode>
                <c:ptCount val="11"/>
                <c:pt idx="0">
                  <c:v>644104.20419999992</c:v>
                </c:pt>
                <c:pt idx="1">
                  <c:v>708729.26489999995</c:v>
                </c:pt>
                <c:pt idx="2">
                  <c:v>537484.94999999995</c:v>
                </c:pt>
                <c:pt idx="3">
                  <c:v>509734.17180000001</c:v>
                </c:pt>
                <c:pt idx="4">
                  <c:v>738436.6165</c:v>
                </c:pt>
                <c:pt idx="5">
                  <c:v>676616.12199999986</c:v>
                </c:pt>
                <c:pt idx="6">
                  <c:v>506951.97140000004</c:v>
                </c:pt>
                <c:pt idx="7">
                  <c:v>607777.27879999997</c:v>
                </c:pt>
                <c:pt idx="8">
                  <c:v>910964.16629999992</c:v>
                </c:pt>
                <c:pt idx="9">
                  <c:v>993073.02800000005</c:v>
                </c:pt>
                <c:pt idx="10">
                  <c:v>972315.09180000005</c:v>
                </c:pt>
              </c:numCache>
            </c:numRef>
          </c:val>
        </c:ser>
        <c:marker val="1"/>
        <c:axId val="135696384"/>
        <c:axId val="135697920"/>
      </c:lineChart>
      <c:catAx>
        <c:axId val="1356963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697920"/>
        <c:crosses val="autoZero"/>
        <c:auto val="1"/>
        <c:lblAlgn val="ctr"/>
        <c:lblOffset val="100"/>
        <c:tickLblSkip val="1"/>
        <c:tickMarkSkip val="1"/>
      </c:catAx>
      <c:valAx>
        <c:axId val="135697920"/>
        <c:scaling>
          <c:orientation val="minMax"/>
          <c:max val="1000000"/>
          <c:min val="40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6963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palmera datilera (miles de euros)</a:t>
            </a:r>
          </a:p>
        </c:rich>
      </c:tx>
      <c:layout>
        <c:manualLayout>
          <c:xMode val="edge"/>
          <c:yMode val="edge"/>
          <c:x val="0.23005792484031981"/>
          <c:y val="4.728132387706856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520271021649122E-2"/>
          <c:y val="0.20803830534848144"/>
          <c:w val="0.91213924321443962"/>
          <c:h val="0.67612449238257133"/>
        </c:manualLayout>
      </c:layout>
      <c:lineChart>
        <c:grouping val="standard"/>
        <c:ser>
          <c:idx val="0"/>
          <c:order val="0"/>
          <c:tx>
            <c:v>valor kiwi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'13.9.18.1.'!$A$10:$A$20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'13.9.18.1.'!$H$10:$H$20</c:f>
              <c:numCache>
                <c:formatCode>#,##0\ _€;\-#,##0\ _€</c:formatCode>
                <c:ptCount val="11"/>
                <c:pt idx="0">
                  <c:v>6984.58</c:v>
                </c:pt>
                <c:pt idx="1">
                  <c:v>9186.5226999999995</c:v>
                </c:pt>
                <c:pt idx="2">
                  <c:v>7107.6720000000005</c:v>
                </c:pt>
                <c:pt idx="3">
                  <c:v>14786.2402</c:v>
                </c:pt>
                <c:pt idx="4">
                  <c:v>11098.8318</c:v>
                </c:pt>
                <c:pt idx="5">
                  <c:v>11066.725700000001</c:v>
                </c:pt>
                <c:pt idx="6" formatCode="#,##0__;\–#,##0__;0__;@__">
                  <c:v>0</c:v>
                </c:pt>
                <c:pt idx="7" formatCode="#,##0__;\–#,##0__;0__;@__">
                  <c:v>0</c:v>
                </c:pt>
                <c:pt idx="8" formatCode="#,##0__;\–#,##0__;0__;@__">
                  <c:v>0</c:v>
                </c:pt>
                <c:pt idx="9" formatCode="#,##0__;\–#,##0__;0__;@__">
                  <c:v>5362.2</c:v>
                </c:pt>
                <c:pt idx="10" formatCode="#,##0__;\–#,##0__;0__;@__">
                  <c:v>2872</c:v>
                </c:pt>
              </c:numCache>
            </c:numRef>
          </c:val>
        </c:ser>
        <c:marker val="1"/>
        <c:axId val="134939776"/>
        <c:axId val="134941312"/>
      </c:lineChart>
      <c:catAx>
        <c:axId val="1349397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4941312"/>
        <c:crosses val="autoZero"/>
        <c:auto val="1"/>
        <c:lblAlgn val="ctr"/>
        <c:lblOffset val="100"/>
        <c:tickLblSkip val="1"/>
        <c:tickMarkSkip val="1"/>
      </c:catAx>
      <c:valAx>
        <c:axId val="134941312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4939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almendro (miles de hectáreas)</a:t>
            </a:r>
          </a:p>
        </c:rich>
      </c:tx>
      <c:layout>
        <c:manualLayout>
          <c:xMode val="edge"/>
          <c:yMode val="edge"/>
          <c:x val="0.16545919078955709"/>
          <c:y val="5.352798053527980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048391795449999E-2"/>
          <c:y val="0.17274980219216435"/>
          <c:w val="0.91062909334085518"/>
          <c:h val="0.71533016682388362"/>
        </c:manualLayout>
      </c:layout>
      <c:lineChart>
        <c:grouping val="standard"/>
        <c:ser>
          <c:idx val="0"/>
          <c:order val="0"/>
          <c:tx>
            <c:v>superficie almendro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'13.10.1.1'!$A$10:$A$20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'13.10.1.1'!$B$10:$B$20</c:f>
              <c:numCache>
                <c:formatCode>#,##0.0_);\(#,##0.0\)</c:formatCode>
                <c:ptCount val="11"/>
                <c:pt idx="0">
                  <c:v>641.68799999999999</c:v>
                </c:pt>
                <c:pt idx="1">
                  <c:v>622.577</c:v>
                </c:pt>
                <c:pt idx="2">
                  <c:v>625.48299999999995</c:v>
                </c:pt>
                <c:pt idx="3">
                  <c:v>578.71699999999998</c:v>
                </c:pt>
                <c:pt idx="4">
                  <c:v>563.77</c:v>
                </c:pt>
                <c:pt idx="5">
                  <c:v>566.86900000000003</c:v>
                </c:pt>
                <c:pt idx="6">
                  <c:v>562.61599999999999</c:v>
                </c:pt>
                <c:pt idx="7">
                  <c:v>547.822</c:v>
                </c:pt>
                <c:pt idx="8">
                  <c:v>536.31200000000001</c:v>
                </c:pt>
                <c:pt idx="9">
                  <c:v>530.22299999999996</c:v>
                </c:pt>
                <c:pt idx="10">
                  <c:v>534.05700000000002</c:v>
                </c:pt>
              </c:numCache>
            </c:numRef>
          </c:val>
        </c:ser>
        <c:marker val="1"/>
        <c:axId val="135371008"/>
        <c:axId val="135372800"/>
      </c:lineChart>
      <c:catAx>
        <c:axId val="1353710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372800"/>
        <c:crosses val="autoZero"/>
        <c:auto val="1"/>
        <c:lblAlgn val="ctr"/>
        <c:lblOffset val="100"/>
        <c:tickLblSkip val="1"/>
        <c:tickMarkSkip val="1"/>
      </c:catAx>
      <c:valAx>
        <c:axId val="135372800"/>
        <c:scaling>
          <c:orientation val="minMax"/>
          <c:min val="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3710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300" verticalDpi="300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almendra (con cáscara) (miles de toneladas) </a:t>
            </a:r>
          </a:p>
        </c:rich>
      </c:tx>
      <c:layout>
        <c:manualLayout>
          <c:xMode val="edge"/>
          <c:yMode val="edge"/>
          <c:x val="0.12727285452954737"/>
          <c:y val="7.064040835955108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303113521677937E-2"/>
          <c:y val="0.22958106887475183"/>
          <c:w val="0.90787986254719244"/>
          <c:h val="0.67329063468076944"/>
        </c:manualLayout>
      </c:layout>
      <c:lineChart>
        <c:grouping val="standard"/>
        <c:ser>
          <c:idx val="0"/>
          <c:order val="0"/>
          <c:tx>
            <c:v>producción almendro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'13.10.1.1'!$A$10:$A$20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'13.10.1.1'!$F$10:$F$20</c:f>
              <c:numCache>
                <c:formatCode>#,##0\ _€;\-#,##0\ _€</c:formatCode>
                <c:ptCount val="11"/>
                <c:pt idx="0">
                  <c:v>214.44800000000001</c:v>
                </c:pt>
                <c:pt idx="1">
                  <c:v>86.622</c:v>
                </c:pt>
                <c:pt idx="2">
                  <c:v>217.869</c:v>
                </c:pt>
                <c:pt idx="3">
                  <c:v>312.702</c:v>
                </c:pt>
                <c:pt idx="4">
                  <c:v>187.65600000000001</c:v>
                </c:pt>
                <c:pt idx="5">
                  <c:v>180.10300000000001</c:v>
                </c:pt>
                <c:pt idx="6">
                  <c:v>270.68599999999998</c:v>
                </c:pt>
                <c:pt idx="7">
                  <c:v>222.21700000000001</c:v>
                </c:pt>
                <c:pt idx="8">
                  <c:v>211.179</c:v>
                </c:pt>
                <c:pt idx="9">
                  <c:v>212.06299999999999</c:v>
                </c:pt>
                <c:pt idx="10">
                  <c:v>143.08099999999999</c:v>
                </c:pt>
              </c:numCache>
            </c:numRef>
          </c:val>
        </c:ser>
        <c:marker val="1"/>
        <c:axId val="135388160"/>
        <c:axId val="135279360"/>
      </c:lineChart>
      <c:catAx>
        <c:axId val="1353881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279360"/>
        <c:crosses val="autoZero"/>
        <c:auto val="1"/>
        <c:lblAlgn val="ctr"/>
        <c:lblOffset val="100"/>
        <c:tickLblSkip val="1"/>
        <c:tickMarkSkip val="1"/>
      </c:catAx>
      <c:valAx>
        <c:axId val="13527936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3881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almendro (miles de euros)</a:t>
            </a:r>
          </a:p>
        </c:rich>
      </c:tx>
      <c:layout>
        <c:manualLayout>
          <c:xMode val="edge"/>
          <c:yMode val="edge"/>
          <c:x val="0.26213592233009703"/>
          <c:y val="5.93609702896728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3737864077671101E-2"/>
          <c:y val="0.17257537356000779"/>
          <c:w val="0.8907766990291266"/>
          <c:h val="0.72697006227470606"/>
        </c:manualLayout>
      </c:layout>
      <c:lineChart>
        <c:grouping val="standard"/>
        <c:ser>
          <c:idx val="0"/>
          <c:order val="0"/>
          <c:tx>
            <c:v>valor almendro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'13.10.1.1'!$A$10:$A$20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'13.10.1.1'!$H$10:$H$20</c:f>
              <c:numCache>
                <c:formatCode>#,##0\ _€;\-#,##0\ _€</c:formatCode>
                <c:ptCount val="11"/>
                <c:pt idx="0">
                  <c:v>197142.04640000005</c:v>
                </c:pt>
                <c:pt idx="1">
                  <c:v>116818.42920000001</c:v>
                </c:pt>
                <c:pt idx="2">
                  <c:v>315910.05</c:v>
                </c:pt>
                <c:pt idx="3">
                  <c:v>303821.26319999999</c:v>
                </c:pt>
                <c:pt idx="4">
                  <c:v>166525.9344</c:v>
                </c:pt>
                <c:pt idx="5">
                  <c:v>156005.21860000002</c:v>
                </c:pt>
                <c:pt idx="6">
                  <c:v>166823.7818</c:v>
                </c:pt>
                <c:pt idx="7">
                  <c:v>161485.09390000001</c:v>
                </c:pt>
                <c:pt idx="8">
                  <c:v>145270.03410000002</c:v>
                </c:pt>
                <c:pt idx="9">
                  <c:v>190305.33619999999</c:v>
                </c:pt>
                <c:pt idx="10">
                  <c:v>213791.63019999996</c:v>
                </c:pt>
              </c:numCache>
            </c:numRef>
          </c:val>
        </c:ser>
        <c:marker val="1"/>
        <c:axId val="135299072"/>
        <c:axId val="135300608"/>
      </c:lineChart>
      <c:catAx>
        <c:axId val="1352990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300608"/>
        <c:crosses val="autoZero"/>
        <c:auto val="1"/>
        <c:lblAlgn val="ctr"/>
        <c:lblOffset val="100"/>
        <c:tickLblSkip val="1"/>
        <c:tickMarkSkip val="1"/>
      </c:catAx>
      <c:valAx>
        <c:axId val="13530060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299072"/>
        <c:crosses val="autoZero"/>
        <c:crossBetween val="between"/>
        <c:majorUnit val="75000"/>
        <c:minorUnit val="1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avellano (hectáreas)</a:t>
            </a:r>
          </a:p>
        </c:rich>
      </c:tx>
      <c:layout>
        <c:manualLayout>
          <c:xMode val="edge"/>
          <c:yMode val="edge"/>
          <c:x val="0.24752488240950091"/>
          <c:y val="5.97017536986981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1683217678692618E-2"/>
          <c:y val="0.17164220800831781"/>
          <c:w val="0.90222826799646838"/>
          <c:h val="0.71144451435332101"/>
        </c:manualLayout>
      </c:layout>
      <c:lineChart>
        <c:grouping val="standard"/>
        <c:ser>
          <c:idx val="0"/>
          <c:order val="0"/>
          <c:tx>
            <c:v>superficie avellano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'13.10.2.1'!$A$10:$A$20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'13.10.2.1'!$B$10:$B$20</c:f>
              <c:numCache>
                <c:formatCode>#,##0\ _€;\-#,##0\ _€</c:formatCode>
                <c:ptCount val="11"/>
                <c:pt idx="0">
                  <c:v>21583</c:v>
                </c:pt>
                <c:pt idx="1">
                  <c:v>20395</c:v>
                </c:pt>
                <c:pt idx="2">
                  <c:v>20343</c:v>
                </c:pt>
                <c:pt idx="3">
                  <c:v>19937</c:v>
                </c:pt>
                <c:pt idx="4">
                  <c:v>16802</c:v>
                </c:pt>
                <c:pt idx="5">
                  <c:v>15411</c:v>
                </c:pt>
                <c:pt idx="6">
                  <c:v>14536</c:v>
                </c:pt>
                <c:pt idx="7">
                  <c:v>13803</c:v>
                </c:pt>
                <c:pt idx="8">
                  <c:v>14067</c:v>
                </c:pt>
                <c:pt idx="9">
                  <c:v>13912</c:v>
                </c:pt>
                <c:pt idx="10">
                  <c:v>13796</c:v>
                </c:pt>
              </c:numCache>
            </c:numRef>
          </c:val>
        </c:ser>
        <c:marker val="1"/>
        <c:axId val="136180864"/>
        <c:axId val="136182400"/>
      </c:lineChart>
      <c:catAx>
        <c:axId val="1361808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6182400"/>
        <c:crosses val="autoZero"/>
        <c:auto val="1"/>
        <c:lblAlgn val="ctr"/>
        <c:lblOffset val="100"/>
        <c:tickLblSkip val="1"/>
        <c:tickMarkSkip val="1"/>
      </c:catAx>
      <c:valAx>
        <c:axId val="136182400"/>
        <c:scaling>
          <c:orientation val="minMax"/>
          <c:min val="13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61808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avellano (toneladas)</a:t>
            </a:r>
          </a:p>
        </c:rich>
      </c:tx>
      <c:layout>
        <c:manualLayout>
          <c:xMode val="edge"/>
          <c:yMode val="edge"/>
          <c:x val="0.2577449937716893"/>
          <c:y val="6.4655172413793108E-2"/>
        </c:manualLayout>
      </c:layout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588691223149582E-2"/>
          <c:y val="0.19827586206896552"/>
          <c:w val="0.90458597693276388"/>
          <c:h val="0.7068965517241379"/>
        </c:manualLayout>
      </c:layout>
      <c:lineChart>
        <c:grouping val="standard"/>
        <c:ser>
          <c:idx val="0"/>
          <c:order val="0"/>
          <c:tx>
            <c:v>producción avellano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'13.10.2.1'!$A$10:$A$20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'13.10.2.1'!$F$10:$F$20</c:f>
              <c:numCache>
                <c:formatCode>#,##0\ _€;\-#,##0\ _€</c:formatCode>
                <c:ptCount val="11"/>
                <c:pt idx="0">
                  <c:v>12559</c:v>
                </c:pt>
                <c:pt idx="1">
                  <c:v>26629</c:v>
                </c:pt>
                <c:pt idx="2">
                  <c:v>23027</c:v>
                </c:pt>
                <c:pt idx="3">
                  <c:v>24810</c:v>
                </c:pt>
                <c:pt idx="4">
                  <c:v>16134</c:v>
                </c:pt>
                <c:pt idx="5">
                  <c:v>24330</c:v>
                </c:pt>
                <c:pt idx="6">
                  <c:v>10290</c:v>
                </c:pt>
                <c:pt idx="7">
                  <c:v>15086</c:v>
                </c:pt>
                <c:pt idx="8">
                  <c:v>17590</c:v>
                </c:pt>
                <c:pt idx="9">
                  <c:v>14406</c:v>
                </c:pt>
                <c:pt idx="10">
                  <c:v>15302</c:v>
                </c:pt>
              </c:numCache>
            </c:numRef>
          </c:val>
        </c:ser>
        <c:marker val="1"/>
        <c:axId val="136357760"/>
        <c:axId val="136359296"/>
      </c:lineChart>
      <c:catAx>
        <c:axId val="1363577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6359296"/>
        <c:crosses val="autoZero"/>
        <c:auto val="1"/>
        <c:lblAlgn val="ctr"/>
        <c:lblOffset val="100"/>
        <c:tickLblSkip val="1"/>
        <c:tickMarkSkip val="1"/>
      </c:catAx>
      <c:valAx>
        <c:axId val="136359296"/>
        <c:scaling>
          <c:orientation val="minMax"/>
          <c:max val="300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6357760"/>
        <c:crosses val="autoZero"/>
        <c:crossBetween val="between"/>
        <c:majorUnit val="2500"/>
        <c:minorUnit val="1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avellano (miles de euros)</a:t>
            </a:r>
          </a:p>
        </c:rich>
      </c:tx>
      <c:layout>
        <c:manualLayout>
          <c:xMode val="edge"/>
          <c:yMode val="edge"/>
          <c:x val="0.25806451612903231"/>
          <c:y val="5.93824228028509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3126550868487262E-2"/>
          <c:y val="0.15606176945273217"/>
          <c:w val="0.89330024813895759"/>
          <c:h val="0.72517435320585166"/>
        </c:manualLayout>
      </c:layout>
      <c:lineChart>
        <c:grouping val="standard"/>
        <c:ser>
          <c:idx val="0"/>
          <c:order val="0"/>
          <c:tx>
            <c:v>valor avellano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'13.10.2.1'!$A$10:$A$20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'13.10.2.1'!$H$10:$H$20</c:f>
              <c:numCache>
                <c:formatCode>#,##0\ _€;\-#,##0\ _€</c:formatCode>
                <c:ptCount val="11"/>
                <c:pt idx="0">
                  <c:v>12116.923200000001</c:v>
                </c:pt>
                <c:pt idx="1">
                  <c:v>39980.780599999998</c:v>
                </c:pt>
                <c:pt idx="2">
                  <c:v>55868.107400000001</c:v>
                </c:pt>
                <c:pt idx="3">
                  <c:v>47640.162000000004</c:v>
                </c:pt>
                <c:pt idx="4">
                  <c:v>26974.434600000001</c:v>
                </c:pt>
                <c:pt idx="5">
                  <c:v>33473.214000000007</c:v>
                </c:pt>
                <c:pt idx="6">
                  <c:v>11073.069</c:v>
                </c:pt>
                <c:pt idx="7">
                  <c:v>21658.9702</c:v>
                </c:pt>
                <c:pt idx="8">
                  <c:v>29345.397000000001</c:v>
                </c:pt>
                <c:pt idx="9">
                  <c:v>23700.751200000002</c:v>
                </c:pt>
                <c:pt idx="10">
                  <c:v>24448.005400000002</c:v>
                </c:pt>
              </c:numCache>
            </c:numRef>
          </c:val>
        </c:ser>
        <c:marker val="1"/>
        <c:axId val="136370816"/>
        <c:axId val="136388992"/>
      </c:lineChart>
      <c:catAx>
        <c:axId val="1363708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6388992"/>
        <c:crosses val="autoZero"/>
        <c:auto val="1"/>
        <c:lblAlgn val="ctr"/>
        <c:lblOffset val="100"/>
        <c:tickLblSkip val="1"/>
        <c:tickMarkSkip val="1"/>
      </c:catAx>
      <c:valAx>
        <c:axId val="136388992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63708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nogal (hectáreas)</a:t>
            </a:r>
          </a:p>
        </c:rich>
      </c:tx>
      <c:layout>
        <c:manualLayout>
          <c:xMode val="edge"/>
          <c:yMode val="edge"/>
          <c:x val="0.23114956736711989"/>
          <c:y val="5.841121495327163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165636588380823E-2"/>
          <c:y val="0.16822429906542208"/>
          <c:w val="0.90482076637824471"/>
          <c:h val="0.72663551401869753"/>
        </c:manualLayout>
      </c:layout>
      <c:lineChart>
        <c:grouping val="standard"/>
        <c:ser>
          <c:idx val="0"/>
          <c:order val="0"/>
          <c:tx>
            <c:v>superficie nogal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'13.10.3.1'!$A$10:$A$20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'13.10.3.1'!$B$10:$B$20</c:f>
              <c:numCache>
                <c:formatCode>#,##0\ _€;\-#,##0\ _€</c:formatCode>
                <c:ptCount val="11"/>
                <c:pt idx="0">
                  <c:v>5515</c:v>
                </c:pt>
                <c:pt idx="1">
                  <c:v>5978</c:v>
                </c:pt>
                <c:pt idx="2">
                  <c:v>5846</c:v>
                </c:pt>
                <c:pt idx="3">
                  <c:v>6134</c:v>
                </c:pt>
                <c:pt idx="4">
                  <c:v>7147</c:v>
                </c:pt>
                <c:pt idx="5">
                  <c:v>7418</c:v>
                </c:pt>
                <c:pt idx="6">
                  <c:v>7765</c:v>
                </c:pt>
                <c:pt idx="7">
                  <c:v>7962</c:v>
                </c:pt>
                <c:pt idx="8">
                  <c:v>8355</c:v>
                </c:pt>
                <c:pt idx="9">
                  <c:v>8278</c:v>
                </c:pt>
                <c:pt idx="10">
                  <c:v>7811</c:v>
                </c:pt>
              </c:numCache>
            </c:numRef>
          </c:val>
        </c:ser>
        <c:marker val="1"/>
        <c:axId val="137363840"/>
        <c:axId val="137365376"/>
      </c:lineChart>
      <c:catAx>
        <c:axId val="1373638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365376"/>
        <c:crosses val="autoZero"/>
        <c:auto val="1"/>
        <c:lblAlgn val="ctr"/>
        <c:lblOffset val="100"/>
        <c:tickLblSkip val="1"/>
        <c:tickMarkSkip val="1"/>
      </c:catAx>
      <c:valAx>
        <c:axId val="137365376"/>
        <c:scaling>
          <c:orientation val="minMax"/>
          <c:max val="9000"/>
          <c:min val="3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363840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nogal (toneladas)</a:t>
            </a:r>
          </a:p>
        </c:rich>
      </c:tx>
      <c:layout>
        <c:manualLayout>
          <c:xMode val="edge"/>
          <c:yMode val="edge"/>
          <c:x val="0.23420100368494828"/>
          <c:y val="4.889975550122249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306167840681743E-2"/>
          <c:y val="0.20293422760141441"/>
          <c:w val="0.89962934144272455"/>
          <c:h val="0.68215240362403062"/>
        </c:manualLayout>
      </c:layout>
      <c:lineChart>
        <c:grouping val="standard"/>
        <c:ser>
          <c:idx val="0"/>
          <c:order val="0"/>
          <c:tx>
            <c:v>producción nogal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'13.10.3.1'!$A$10:$A$20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'13.10.3.1'!$F$10:$F$20</c:f>
              <c:numCache>
                <c:formatCode>#,##0\ _€;\-#,##0\ _€</c:formatCode>
                <c:ptCount val="11"/>
                <c:pt idx="0">
                  <c:v>9418</c:v>
                </c:pt>
                <c:pt idx="1">
                  <c:v>8514</c:v>
                </c:pt>
                <c:pt idx="2">
                  <c:v>8629</c:v>
                </c:pt>
                <c:pt idx="3">
                  <c:v>10140</c:v>
                </c:pt>
                <c:pt idx="4">
                  <c:v>9512</c:v>
                </c:pt>
                <c:pt idx="5">
                  <c:v>11682</c:v>
                </c:pt>
                <c:pt idx="6">
                  <c:v>13299</c:v>
                </c:pt>
                <c:pt idx="7">
                  <c:v>13378</c:v>
                </c:pt>
                <c:pt idx="8">
                  <c:v>13815</c:v>
                </c:pt>
                <c:pt idx="9">
                  <c:v>16877</c:v>
                </c:pt>
                <c:pt idx="10">
                  <c:v>14230</c:v>
                </c:pt>
              </c:numCache>
            </c:numRef>
          </c:val>
        </c:ser>
        <c:marker val="1"/>
        <c:axId val="137409664"/>
        <c:axId val="137411200"/>
      </c:lineChart>
      <c:catAx>
        <c:axId val="1374096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411200"/>
        <c:crosses val="autoZero"/>
        <c:auto val="1"/>
        <c:lblAlgn val="ctr"/>
        <c:lblOffset val="100"/>
        <c:tickLblSkip val="1"/>
        <c:tickMarkSkip val="1"/>
      </c:catAx>
      <c:valAx>
        <c:axId val="137411200"/>
        <c:scaling>
          <c:orientation val="minMax"/>
          <c:min val="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409664"/>
        <c:crosses val="autoZero"/>
        <c:crossBetween val="between"/>
        <c:majorUnit val="2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nogal (miles de euros)</a:t>
            </a:r>
          </a:p>
        </c:rich>
      </c:tx>
      <c:layout>
        <c:manualLayout>
          <c:xMode val="edge"/>
          <c:yMode val="edge"/>
          <c:x val="0.23287671232876667"/>
          <c:y val="6.122472786139829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96513075965132E-2"/>
          <c:y val="0.30158796943197808"/>
          <c:w val="0.89414694894146529"/>
          <c:h val="0.56916225810094656"/>
        </c:manualLayout>
      </c:layout>
      <c:lineChart>
        <c:grouping val="standard"/>
        <c:ser>
          <c:idx val="0"/>
          <c:order val="0"/>
          <c:tx>
            <c:v>valor nogal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'13.10.3.1'!$A$10:$A$20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'13.10.3.1'!$H$10:$H$20</c:f>
              <c:numCache>
                <c:formatCode>#,##0\ _€;\-#,##0\ _€</c:formatCode>
                <c:ptCount val="11"/>
                <c:pt idx="0">
                  <c:v>17252.834199999998</c:v>
                </c:pt>
                <c:pt idx="1">
                  <c:v>15596.7966</c:v>
                </c:pt>
                <c:pt idx="2">
                  <c:v>16588.389599999999</c:v>
                </c:pt>
                <c:pt idx="3">
                  <c:v>21082.074000000001</c:v>
                </c:pt>
                <c:pt idx="4">
                  <c:v>20930.2048</c:v>
                </c:pt>
                <c:pt idx="5">
                  <c:v>26319.546000000002</c:v>
                </c:pt>
                <c:pt idx="6">
                  <c:v>28498.427100000001</c:v>
                </c:pt>
                <c:pt idx="7">
                  <c:v>27232.256800000003</c:v>
                </c:pt>
                <c:pt idx="8">
                  <c:v>28841.575500000003</c:v>
                </c:pt>
                <c:pt idx="9">
                  <c:v>46777.980899999995</c:v>
                </c:pt>
                <c:pt idx="10">
                  <c:v>49217.300999999999</c:v>
                </c:pt>
              </c:numCache>
            </c:numRef>
          </c:val>
        </c:ser>
        <c:marker val="1"/>
        <c:axId val="137705344"/>
        <c:axId val="137706880"/>
      </c:lineChart>
      <c:catAx>
        <c:axId val="1377053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706880"/>
        <c:crosses val="autoZero"/>
        <c:auto val="1"/>
        <c:lblAlgn val="ctr"/>
        <c:lblOffset val="100"/>
        <c:tickLblSkip val="1"/>
        <c:tickMarkSkip val="1"/>
      </c:catAx>
      <c:valAx>
        <c:axId val="13770688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7053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cereales grano (miles de euros)</a:t>
            </a:r>
          </a:p>
        </c:rich>
      </c:tx>
      <c:layout>
        <c:manualLayout>
          <c:xMode val="edge"/>
          <c:yMode val="edge"/>
          <c:x val="0.20740771847963449"/>
          <c:y val="6.091370558375635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3185204261001535"/>
          <c:y val="0.18274134322124883"/>
          <c:w val="0.84148269890436656"/>
          <c:h val="0.70558463077092759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'13.1.1.1'!$A$7:$A$17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'13.1.1.1'!$D$7:$D$17</c:f>
              <c:numCache>
                <c:formatCode>#,##0__;\–#,##0__;0__;@__</c:formatCode>
                <c:ptCount val="11"/>
                <c:pt idx="0">
                  <c:v>2924833.4076999999</c:v>
                </c:pt>
                <c:pt idx="1">
                  <c:v>3412054.0264000003</c:v>
                </c:pt>
                <c:pt idx="2">
                  <c:v>2359343.7269999995</c:v>
                </c:pt>
                <c:pt idx="3">
                  <c:v>2629835.1163000003</c:v>
                </c:pt>
                <c:pt idx="4">
                  <c:v>4777990.3439000007</c:v>
                </c:pt>
                <c:pt idx="5">
                  <c:v>4625039.536906573</c:v>
                </c:pt>
                <c:pt idx="6">
                  <c:v>2572134.1630301476</c:v>
                </c:pt>
                <c:pt idx="7">
                  <c:v>3268396.026496565</c:v>
                </c:pt>
                <c:pt idx="8">
                  <c:v>4580902.7165408283</c:v>
                </c:pt>
                <c:pt idx="9">
                  <c:v>4003467.4098862885</c:v>
                </c:pt>
                <c:pt idx="10">
                  <c:v>4888762</c:v>
                </c:pt>
              </c:numCache>
            </c:numRef>
          </c:val>
        </c:ser>
        <c:marker val="1"/>
        <c:axId val="51633536"/>
        <c:axId val="51709056"/>
      </c:lineChart>
      <c:catAx>
        <c:axId val="516335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709056"/>
        <c:crosses val="autoZero"/>
        <c:auto val="1"/>
        <c:lblAlgn val="ctr"/>
        <c:lblOffset val="100"/>
        <c:tickLblSkip val="1"/>
        <c:tickMarkSkip val="1"/>
      </c:catAx>
      <c:valAx>
        <c:axId val="51709056"/>
        <c:scaling>
          <c:orientation val="minMax"/>
          <c:max val="5005000"/>
          <c:min val="200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6335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maíz según tipo (miles de hectáreas)</a:t>
            </a:r>
          </a:p>
        </c:rich>
      </c:tx>
      <c:layout>
        <c:manualLayout>
          <c:xMode val="edge"/>
          <c:yMode val="edge"/>
          <c:x val="0.27243529321608528"/>
          <c:y val="4.188690522595567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372317926208009E-2"/>
          <c:y val="0.29455445544554482"/>
          <c:w val="0.89927071401026037"/>
          <c:h val="0.61633663366336966"/>
        </c:manualLayout>
      </c:layout>
      <c:lineChart>
        <c:grouping val="standard"/>
        <c:ser>
          <c:idx val="0"/>
          <c:order val="0"/>
          <c:tx>
            <c:v>Híbrido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'13.1.8.2'!$A$8:$B$18</c:f>
              <c:strCach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strCache>
            </c:strRef>
          </c:cat>
          <c:val>
            <c:numRef>
              <c:f>'13.1.8.2'!$C$8:$C$18</c:f>
              <c:numCache>
                <c:formatCode>#,##0.0_);\(#,##0.0\)</c:formatCode>
                <c:ptCount val="11"/>
                <c:pt idx="0">
                  <c:v>409.971</c:v>
                </c:pt>
                <c:pt idx="1">
                  <c:v>415.39600000000002</c:v>
                </c:pt>
                <c:pt idx="2">
                  <c:v>366.76600000000002</c:v>
                </c:pt>
                <c:pt idx="3">
                  <c:v>341.19299999999998</c:v>
                </c:pt>
                <c:pt idx="4">
                  <c:v>354.13299999999998</c:v>
                </c:pt>
                <c:pt idx="5">
                  <c:v>360.76400000000001</c:v>
                </c:pt>
                <c:pt idx="6">
                  <c:v>345.60500000000002</c:v>
                </c:pt>
                <c:pt idx="7">
                  <c:v>307.92700000000002</c:v>
                </c:pt>
                <c:pt idx="8">
                  <c:v>358.45</c:v>
                </c:pt>
                <c:pt idx="9">
                  <c:v>360.83699999999999</c:v>
                </c:pt>
                <c:pt idx="10">
                  <c:v>431.74200000000002</c:v>
                </c:pt>
              </c:numCache>
            </c:numRef>
          </c:val>
        </c:ser>
        <c:ser>
          <c:idx val="1"/>
          <c:order val="1"/>
          <c:tx>
            <c:v>Otros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'13.1.8.2'!$A$8:$B$18</c:f>
              <c:strCach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strCache>
            </c:strRef>
          </c:cat>
          <c:val>
            <c:numRef>
              <c:f>'13.1.8.2'!$E$8:$E$18</c:f>
              <c:numCache>
                <c:formatCode>#,##0.0_);\(#,##0.0\)</c:formatCode>
                <c:ptCount val="11"/>
                <c:pt idx="0">
                  <c:v>66.147000000000006</c:v>
                </c:pt>
                <c:pt idx="1">
                  <c:v>64.405000000000001</c:v>
                </c:pt>
                <c:pt idx="2">
                  <c:v>47.531999999999996</c:v>
                </c:pt>
                <c:pt idx="3">
                  <c:v>3.2069999999999999</c:v>
                </c:pt>
                <c:pt idx="4">
                  <c:v>6.8650000000000002</c:v>
                </c:pt>
                <c:pt idx="5">
                  <c:v>5.72</c:v>
                </c:pt>
                <c:pt idx="6">
                  <c:v>3.3439999999999999</c:v>
                </c:pt>
                <c:pt idx="7">
                  <c:v>7.0629999999999997</c:v>
                </c:pt>
                <c:pt idx="8">
                  <c:v>10.814</c:v>
                </c:pt>
                <c:pt idx="9">
                  <c:v>7.9169999999999998</c:v>
                </c:pt>
                <c:pt idx="10">
                  <c:v>10.555999999999999</c:v>
                </c:pt>
              </c:numCache>
            </c:numRef>
          </c:val>
        </c:ser>
        <c:marker val="1"/>
        <c:axId val="135772416"/>
        <c:axId val="135786496"/>
      </c:lineChart>
      <c:catAx>
        <c:axId val="1357724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786496"/>
        <c:crosses val="autoZero"/>
        <c:auto val="1"/>
        <c:lblAlgn val="ctr"/>
        <c:lblOffset val="100"/>
        <c:tickLblSkip val="1"/>
        <c:tickMarkSkip val="1"/>
      </c:catAx>
      <c:valAx>
        <c:axId val="13578649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7724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2335795160641432"/>
          <c:y val="0.16584158415841591"/>
          <c:w val="0.22335785581546841"/>
          <c:h val="6.188118811881188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viñedo de uva de mesa (miles de hectáreas)</a:t>
            </a:r>
          </a:p>
        </c:rich>
      </c:tx>
      <c:layout>
        <c:manualLayout>
          <c:xMode val="edge"/>
          <c:yMode val="edge"/>
          <c:x val="0.2366683600033867"/>
          <c:y val="7.272731997609210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3117782909931126E-2"/>
          <c:y val="0.16584158415841591"/>
          <c:w val="0.92032332563510388"/>
          <c:h val="0.74504950495049926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'13.11.1.6'!$A$10:$A$20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'13.11.1.6'!$B$10:$B$20</c:f>
              <c:numCache>
                <c:formatCode>#,##0.0__;\–#,##0.0__;0.0__;@__</c:formatCode>
                <c:ptCount val="11"/>
                <c:pt idx="0">
                  <c:v>22.710999999999999</c:v>
                </c:pt>
                <c:pt idx="1">
                  <c:v>22.071000000000002</c:v>
                </c:pt>
                <c:pt idx="2">
                  <c:v>21.372299999999999</c:v>
                </c:pt>
                <c:pt idx="3">
                  <c:v>20.014299999999999</c:v>
                </c:pt>
                <c:pt idx="4">
                  <c:v>19.445</c:v>
                </c:pt>
                <c:pt idx="5">
                  <c:v>18.221</c:v>
                </c:pt>
                <c:pt idx="6">
                  <c:v>17.361999999999998</c:v>
                </c:pt>
                <c:pt idx="7">
                  <c:v>16.225999999999999</c:v>
                </c:pt>
                <c:pt idx="8">
                  <c:v>15.175000000000001</c:v>
                </c:pt>
                <c:pt idx="9">
                  <c:v>14.548</c:v>
                </c:pt>
                <c:pt idx="10">
                  <c:v>13.742000000000001</c:v>
                </c:pt>
              </c:numCache>
            </c:numRef>
          </c:val>
        </c:ser>
        <c:marker val="1"/>
        <c:axId val="138207232"/>
        <c:axId val="138208768"/>
      </c:lineChart>
      <c:catAx>
        <c:axId val="1382072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208768"/>
        <c:crosses val="autoZero"/>
        <c:auto val="1"/>
        <c:lblAlgn val="ctr"/>
        <c:lblOffset val="100"/>
        <c:tickLblSkip val="1"/>
        <c:tickMarkSkip val="1"/>
      </c:catAx>
      <c:valAx>
        <c:axId val="138208768"/>
        <c:scaling>
          <c:orientation val="minMax"/>
          <c:max val="70"/>
          <c:min val="1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20723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300" verticalDpi="300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la superficie total de viñedo de uva para transformación 
(miles de hectáreas)</a:t>
            </a:r>
          </a:p>
        </c:rich>
      </c:tx>
      <c:layout>
        <c:manualLayout>
          <c:xMode val="edge"/>
          <c:yMode val="edge"/>
          <c:x val="0.31079462154609316"/>
          <c:y val="3.528551838821592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819861431870699E-2"/>
          <c:y val="0.16312094396642279"/>
          <c:w val="0.90762124711316816"/>
          <c:h val="0.75177478523655761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'13.11.1.6'!$A$10:$A$20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'13.11.1.6'!$F$10:$F$20</c:f>
              <c:numCache>
                <c:formatCode>#,##0.0__;\–#,##0.0__;0.0__;@__</c:formatCode>
                <c:ptCount val="11"/>
                <c:pt idx="0">
                  <c:v>1142.3679999999999</c:v>
                </c:pt>
                <c:pt idx="1">
                  <c:v>1144.58</c:v>
                </c:pt>
                <c:pt idx="2">
                  <c:v>1138.5833</c:v>
                </c:pt>
                <c:pt idx="3">
                  <c:v>1114.5983000000001</c:v>
                </c:pt>
                <c:pt idx="4">
                  <c:v>1111.2372700000001</c:v>
                </c:pt>
                <c:pt idx="5">
                  <c:v>1090.027</c:v>
                </c:pt>
                <c:pt idx="6">
                  <c:v>1028.258</c:v>
                </c:pt>
                <c:pt idx="7">
                  <c:v>985.84400000000005</c:v>
                </c:pt>
                <c:pt idx="8">
                  <c:v>947.36</c:v>
                </c:pt>
                <c:pt idx="9">
                  <c:v>931.89300000000003</c:v>
                </c:pt>
                <c:pt idx="10">
                  <c:v>932.51</c:v>
                </c:pt>
              </c:numCache>
            </c:numRef>
          </c:val>
        </c:ser>
        <c:marker val="1"/>
        <c:axId val="47538944"/>
        <c:axId val="47540480"/>
      </c:lineChart>
      <c:catAx>
        <c:axId val="475389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40480"/>
        <c:crosses val="autoZero"/>
        <c:auto val="1"/>
        <c:lblAlgn val="ctr"/>
        <c:lblOffset val="100"/>
        <c:tickLblSkip val="1"/>
        <c:tickMarkSkip val="1"/>
      </c:catAx>
      <c:valAx>
        <c:axId val="47540480"/>
        <c:scaling>
          <c:orientation val="minMax"/>
          <c:max val="1500"/>
          <c:min val="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3894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verticalDpi="0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(miles de toneladas)</a:t>
            </a:r>
          </a:p>
        </c:rich>
      </c:tx>
      <c:layout>
        <c:manualLayout>
          <c:xMode val="edge"/>
          <c:yMode val="edge"/>
          <c:x val="0.33307825599470392"/>
          <c:y val="6.72580113532320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668239705726023E-2"/>
          <c:y val="0.16744205060189388"/>
          <c:w val="0.91359498397615257"/>
          <c:h val="0.74883805963624162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'13.11.1.6'!$A$28:$B$38</c:f>
              <c:strCach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strCache>
            </c:strRef>
          </c:cat>
          <c:val>
            <c:numRef>
              <c:f>'13.11.1.6'!$D$28:$D$38</c:f>
              <c:numCache>
                <c:formatCode>#,##0.0__;\–#,##0.0__;0.0__;@__</c:formatCode>
                <c:ptCount val="11"/>
                <c:pt idx="0">
                  <c:v>7240.5</c:v>
                </c:pt>
                <c:pt idx="1">
                  <c:v>7064.201</c:v>
                </c:pt>
                <c:pt idx="2">
                  <c:v>6062.5103390000004</c:v>
                </c:pt>
                <c:pt idx="3">
                  <c:v>6595.0563550000006</c:v>
                </c:pt>
                <c:pt idx="4">
                  <c:v>5962.6427510000003</c:v>
                </c:pt>
                <c:pt idx="5">
                  <c:v>5951.5806131081081</c:v>
                </c:pt>
                <c:pt idx="6">
                  <c:v>5535.3329999999996</c:v>
                </c:pt>
                <c:pt idx="7">
                  <c:v>6107.6170000000002</c:v>
                </c:pt>
                <c:pt idx="8">
                  <c:v>5809.3149999999996</c:v>
                </c:pt>
                <c:pt idx="9">
                  <c:v>5332.1629999999996</c:v>
                </c:pt>
                <c:pt idx="10">
                  <c:v>7482.5389999999998</c:v>
                </c:pt>
              </c:numCache>
            </c:numRef>
          </c:val>
        </c:ser>
        <c:marker val="1"/>
        <c:axId val="137893376"/>
        <c:axId val="137894912"/>
      </c:lineChart>
      <c:catAx>
        <c:axId val="1378933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894912"/>
        <c:crosses val="autoZero"/>
        <c:auto val="1"/>
        <c:lblAlgn val="ctr"/>
        <c:lblOffset val="100"/>
        <c:tickLblSkip val="1"/>
        <c:tickMarkSkip val="1"/>
      </c:catAx>
      <c:valAx>
        <c:axId val="137894912"/>
        <c:scaling>
          <c:orientation val="minMax"/>
          <c:max val="8000"/>
          <c:min val="3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89337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para consumo en fresco (miles toneladas)</a:t>
            </a:r>
          </a:p>
        </c:rich>
      </c:tx>
      <c:layout>
        <c:manualLayout>
          <c:xMode val="edge"/>
          <c:yMode val="edge"/>
          <c:x val="0.17426710097720019"/>
          <c:y val="6.601466992665042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2833876221498426E-2"/>
          <c:y val="0.24938905078728119"/>
          <c:w val="0.87785016286644968"/>
          <c:h val="0.66259247807208665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'13.11.6.1'!$A$10:$A$20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'13.11.6.1'!$B$10:$B$20</c:f>
              <c:numCache>
                <c:formatCode>#,##0.0_);\(#,##0.0\)</c:formatCode>
                <c:ptCount val="11"/>
                <c:pt idx="0">
                  <c:v>317.3</c:v>
                </c:pt>
                <c:pt idx="1">
                  <c:v>287.20999999999998</c:v>
                </c:pt>
                <c:pt idx="2">
                  <c:v>304.16130599999997</c:v>
                </c:pt>
                <c:pt idx="3">
                  <c:v>331.19845199999997</c:v>
                </c:pt>
                <c:pt idx="4">
                  <c:v>255.87956500000001</c:v>
                </c:pt>
                <c:pt idx="5">
                  <c:v>270.78965000000005</c:v>
                </c:pt>
                <c:pt idx="6">
                  <c:v>243.90799999999999</c:v>
                </c:pt>
                <c:pt idx="7">
                  <c:v>228.89400000000001</c:v>
                </c:pt>
                <c:pt idx="8">
                  <c:v>239.733</c:v>
                </c:pt>
                <c:pt idx="9">
                  <c:v>236.45400000000001</c:v>
                </c:pt>
                <c:pt idx="10">
                  <c:v>249.82499999999999</c:v>
                </c:pt>
              </c:numCache>
            </c:numRef>
          </c:val>
        </c:ser>
        <c:marker val="1"/>
        <c:axId val="138234496"/>
        <c:axId val="138277248"/>
      </c:lineChart>
      <c:catAx>
        <c:axId val="1382344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277248"/>
        <c:crosses val="autoZero"/>
        <c:auto val="1"/>
        <c:lblAlgn val="ctr"/>
        <c:lblOffset val="100"/>
        <c:tickLblSkip val="1"/>
        <c:tickMarkSkip val="1"/>
      </c:catAx>
      <c:valAx>
        <c:axId val="138277248"/>
        <c:scaling>
          <c:orientation val="minMax"/>
          <c:max val="340"/>
          <c:min val="2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234496"/>
        <c:crosses val="autoZero"/>
        <c:crossBetween val="between"/>
        <c:majorUnit val="20"/>
        <c:min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300" verticalDpi="300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uva para consumo en fresco (miles de euros)</a:t>
            </a:r>
          </a:p>
        </c:rich>
      </c:tx>
      <c:layout>
        <c:manualLayout>
          <c:xMode val="edge"/>
          <c:yMode val="edge"/>
          <c:x val="0.17752442996742782"/>
          <c:y val="7.71146890220818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237785016286557"/>
          <c:y val="0.24875682320046091"/>
          <c:w val="0.85993485342020182"/>
          <c:h val="0.66169314971322513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'13.11.6.1'!$A$10:$A$20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'13.11.6.1'!$D$10:$D$20</c:f>
              <c:numCache>
                <c:formatCode>#,##0\ _€;\-#,##0\ _€</c:formatCode>
                <c:ptCount val="11"/>
                <c:pt idx="0">
                  <c:v>135931.32</c:v>
                </c:pt>
                <c:pt idx="1">
                  <c:v>118933.66099999998</c:v>
                </c:pt>
                <c:pt idx="2">
                  <c:v>153571.04339939999</c:v>
                </c:pt>
                <c:pt idx="3">
                  <c:v>166659.06104639999</c:v>
                </c:pt>
                <c:pt idx="4">
                  <c:v>140324.35344600002</c:v>
                </c:pt>
                <c:pt idx="5">
                  <c:v>144818.30482000002</c:v>
                </c:pt>
                <c:pt idx="6">
                  <c:v>138393.39920000001</c:v>
                </c:pt>
                <c:pt idx="7">
                  <c:v>141387.82380000001</c:v>
                </c:pt>
                <c:pt idx="8">
                  <c:v>144079.533</c:v>
                </c:pt>
                <c:pt idx="9">
                  <c:v>143929.54980000001</c:v>
                </c:pt>
                <c:pt idx="10">
                  <c:v>154416.83249999999</c:v>
                </c:pt>
              </c:numCache>
            </c:numRef>
          </c:val>
        </c:ser>
        <c:marker val="1"/>
        <c:axId val="138616192"/>
        <c:axId val="138634368"/>
      </c:lineChart>
      <c:catAx>
        <c:axId val="1386161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634368"/>
        <c:crosses val="autoZero"/>
        <c:auto val="1"/>
        <c:lblAlgn val="ctr"/>
        <c:lblOffset val="100"/>
        <c:tickLblSkip val="1"/>
        <c:tickMarkSkip val="1"/>
      </c:catAx>
      <c:valAx>
        <c:axId val="138634368"/>
        <c:scaling>
          <c:orientation val="minMax"/>
          <c:max val="170000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616192"/>
        <c:crosses val="autoZero"/>
        <c:crossBetween val="between"/>
        <c:majorUnit val="10000"/>
        <c:minorUnit val="5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para transformación para vino y mosto (miles toneladas)</a:t>
            </a:r>
          </a:p>
        </c:rich>
      </c:tx>
      <c:layout>
        <c:manualLayout>
          <c:xMode val="edge"/>
          <c:yMode val="edge"/>
          <c:x val="0.13624354415375498"/>
          <c:y val="6.3084112149532703E-2"/>
        </c:manualLayout>
      </c:layout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4286636965005E-2"/>
          <c:y val="0.25"/>
          <c:w val="0.88889003711200665"/>
          <c:h val="0.66355140186915884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'13.11.6.2'!$A$9:$A$19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'13.11.6.2'!$B$9:$B$19</c:f>
              <c:numCache>
                <c:formatCode>#,##0.0_);\(#,##0.0\)</c:formatCode>
                <c:ptCount val="11"/>
                <c:pt idx="0">
                  <c:v>6943</c:v>
                </c:pt>
                <c:pt idx="1">
                  <c:v>6761.9049999999997</c:v>
                </c:pt>
                <c:pt idx="2">
                  <c:v>5750.1735330000001</c:v>
                </c:pt>
                <c:pt idx="3">
                  <c:v>6259.0579029999999</c:v>
                </c:pt>
                <c:pt idx="4">
                  <c:v>5698.9421859999993</c:v>
                </c:pt>
                <c:pt idx="5">
                  <c:v>5672.4719631081107</c:v>
                </c:pt>
                <c:pt idx="6">
                  <c:v>5290.5969999999998</c:v>
                </c:pt>
                <c:pt idx="7">
                  <c:v>5875.65</c:v>
                </c:pt>
                <c:pt idx="8">
                  <c:v>5569.0730000000003</c:v>
                </c:pt>
                <c:pt idx="9">
                  <c:v>5092.7520000000004</c:v>
                </c:pt>
                <c:pt idx="10">
                  <c:v>7230.8320000000003</c:v>
                </c:pt>
              </c:numCache>
            </c:numRef>
          </c:val>
        </c:ser>
        <c:marker val="1"/>
        <c:axId val="138744576"/>
        <c:axId val="138746112"/>
      </c:lineChart>
      <c:catAx>
        <c:axId val="1387445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746112"/>
        <c:crosses val="autoZero"/>
        <c:auto val="1"/>
        <c:lblAlgn val="ctr"/>
        <c:lblOffset val="100"/>
        <c:tickLblSkip val="1"/>
        <c:tickMarkSkip val="1"/>
      </c:catAx>
      <c:valAx>
        <c:axId val="138746112"/>
        <c:scaling>
          <c:orientation val="minMax"/>
          <c:max val="8000"/>
          <c:min val="2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74457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para transformación para uvas pasas (miles toneladas)</a:t>
            </a:r>
          </a:p>
        </c:rich>
      </c:tx>
      <c:layout>
        <c:manualLayout>
          <c:xMode val="edge"/>
          <c:yMode val="edge"/>
          <c:x val="0.14248020826664959"/>
          <c:y val="7.500000000000001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6728232189973624E-2"/>
          <c:y val="0.24318181818181819"/>
          <c:w val="0.92480211081793751"/>
          <c:h val="0.67272727272727773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'13.11.6.2'!$A$9:$A$19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'13.11.6.2'!$C$9:$C$19</c:f>
              <c:numCache>
                <c:formatCode>#,##0.0_);\(#,##0.0\)</c:formatCode>
                <c:ptCount val="11"/>
                <c:pt idx="0">
                  <c:v>6.7249999999999996</c:v>
                </c:pt>
                <c:pt idx="1">
                  <c:v>4.5339999999999998</c:v>
                </c:pt>
                <c:pt idx="2">
                  <c:v>1.252</c:v>
                </c:pt>
                <c:pt idx="3">
                  <c:v>4.8</c:v>
                </c:pt>
                <c:pt idx="4">
                  <c:v>1.34</c:v>
                </c:pt>
                <c:pt idx="5">
                  <c:v>0.86899999999999999</c:v>
                </c:pt>
                <c:pt idx="6">
                  <c:v>0.82799999999999996</c:v>
                </c:pt>
                <c:pt idx="7">
                  <c:v>3.073</c:v>
                </c:pt>
                <c:pt idx="8">
                  <c:v>0.50900000000000001</c:v>
                </c:pt>
                <c:pt idx="9">
                  <c:v>2.9569999999999999</c:v>
                </c:pt>
                <c:pt idx="10">
                  <c:v>2.0819999999999999</c:v>
                </c:pt>
              </c:numCache>
            </c:numRef>
          </c:val>
        </c:ser>
        <c:marker val="1"/>
        <c:axId val="138786304"/>
        <c:axId val="138787840"/>
      </c:lineChart>
      <c:catAx>
        <c:axId val="1387863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787840"/>
        <c:crosses val="autoZero"/>
        <c:auto val="1"/>
        <c:lblAlgn val="ctr"/>
        <c:lblOffset val="100"/>
        <c:tickLblSkip val="1"/>
        <c:tickMarkSkip val="1"/>
      </c:catAx>
      <c:valAx>
        <c:axId val="138787840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78630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vino (miles de hectolitros)</a:t>
            </a:r>
          </a:p>
        </c:rich>
      </c:tx>
      <c:layout>
        <c:manualLayout>
          <c:xMode val="edge"/>
          <c:yMode val="edge"/>
          <c:x val="0.17694366465061431"/>
          <c:y val="3.132530120481928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833780160858027E-2"/>
          <c:y val="0.24819306310366046"/>
          <c:w val="0.88203753351206438"/>
          <c:h val="0.66506102346223583"/>
        </c:manualLayout>
      </c:layout>
      <c:barChart>
        <c:barDir val="col"/>
        <c:grouping val="stacked"/>
        <c:ser>
          <c:idx val="0"/>
          <c:order val="0"/>
          <c:tx>
            <c:v>Blancos</c:v>
          </c:tx>
          <c:spPr>
            <a:solidFill>
              <a:srgbClr val="FFCC99"/>
            </a:solidFill>
            <a:ln w="25400">
              <a:noFill/>
            </a:ln>
          </c:spPr>
          <c:cat>
            <c:strRef>
              <c:f>'13.11.7.1'!$A$9:$A$19</c:f>
              <c:strCach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 (2)</c:v>
                </c:pt>
                <c:pt idx="7">
                  <c:v>2010(3)</c:v>
                </c:pt>
                <c:pt idx="8">
                  <c:v>2011 (3)</c:v>
                </c:pt>
                <c:pt idx="9">
                  <c:v>2012</c:v>
                </c:pt>
                <c:pt idx="10">
                  <c:v>2013</c:v>
                </c:pt>
              </c:strCache>
            </c:strRef>
          </c:cat>
          <c:val>
            <c:numRef>
              <c:f>'13.11.7.1'!$B$9:$B$19</c:f>
              <c:numCache>
                <c:formatCode>#,##0.0_);\(#,##0.0\)</c:formatCode>
                <c:ptCount val="11"/>
                <c:pt idx="0">
                  <c:v>20390.400000000001</c:v>
                </c:pt>
                <c:pt idx="1">
                  <c:v>20304.999</c:v>
                </c:pt>
                <c:pt idx="2">
                  <c:v>15880.4058132132</c:v>
                </c:pt>
                <c:pt idx="3">
                  <c:v>18096.015605497101</c:v>
                </c:pt>
                <c:pt idx="4">
                  <c:v>15606.68865</c:v>
                </c:pt>
                <c:pt idx="5">
                  <c:v>18734.905186</c:v>
                </c:pt>
                <c:pt idx="6">
                  <c:v>15387.013999999999</c:v>
                </c:pt>
                <c:pt idx="7">
                  <c:v>15875.53</c:v>
                </c:pt>
                <c:pt idx="8">
                  <c:v>14820.108</c:v>
                </c:pt>
                <c:pt idx="9">
                  <c:v>14069.736000000001</c:v>
                </c:pt>
                <c:pt idx="10">
                  <c:v>23343.371999999999</c:v>
                </c:pt>
              </c:numCache>
            </c:numRef>
          </c:val>
        </c:ser>
        <c:ser>
          <c:idx val="1"/>
          <c:order val="1"/>
          <c:tx>
            <c:v>Rosados y tintos</c:v>
          </c:tx>
          <c:spPr>
            <a:solidFill>
              <a:srgbClr val="993300"/>
            </a:solidFill>
            <a:ln w="25400">
              <a:noFill/>
            </a:ln>
          </c:spPr>
          <c:cat>
            <c:strRef>
              <c:f>'13.11.7.1'!$A$9:$A$19</c:f>
              <c:strCach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 (2)</c:v>
                </c:pt>
                <c:pt idx="7">
                  <c:v>2010(3)</c:v>
                </c:pt>
                <c:pt idx="8">
                  <c:v>2011 (3)</c:v>
                </c:pt>
                <c:pt idx="9">
                  <c:v>2012</c:v>
                </c:pt>
                <c:pt idx="10">
                  <c:v>2013</c:v>
                </c:pt>
              </c:strCache>
            </c:strRef>
          </c:cat>
          <c:val>
            <c:numRef>
              <c:f>'13.11.7.1'!$C$9:$C$19</c:f>
              <c:numCache>
                <c:formatCode>#,##0.0_);\(#,##0.0\)</c:formatCode>
                <c:ptCount val="11"/>
                <c:pt idx="0">
                  <c:v>22072</c:v>
                </c:pt>
                <c:pt idx="1">
                  <c:v>22499.32748</c:v>
                </c:pt>
                <c:pt idx="2">
                  <c:v>20556.459317116802</c:v>
                </c:pt>
                <c:pt idx="3">
                  <c:v>20811.295179245597</c:v>
                </c:pt>
                <c:pt idx="4">
                  <c:v>19602.025078000002</c:v>
                </c:pt>
                <c:pt idx="5">
                  <c:v>18631.987313999998</c:v>
                </c:pt>
                <c:pt idx="6">
                  <c:v>20102.28</c:v>
                </c:pt>
                <c:pt idx="7">
                  <c:v>19477.944</c:v>
                </c:pt>
                <c:pt idx="8">
                  <c:v>18889.014999999999</c:v>
                </c:pt>
                <c:pt idx="9">
                  <c:v>17052.824000000001</c:v>
                </c:pt>
                <c:pt idx="10">
                  <c:v>22735.172999999999</c:v>
                </c:pt>
              </c:numCache>
            </c:numRef>
          </c:val>
        </c:ser>
        <c:overlap val="100"/>
        <c:axId val="48881024"/>
        <c:axId val="48882816"/>
      </c:barChart>
      <c:catAx>
        <c:axId val="488810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82816"/>
        <c:crosses val="autoZero"/>
        <c:auto val="1"/>
        <c:lblAlgn val="ctr"/>
        <c:lblOffset val="100"/>
        <c:tickLblSkip val="1"/>
        <c:tickMarkSkip val="1"/>
      </c:catAx>
      <c:valAx>
        <c:axId val="4888281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810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276138308798603"/>
          <c:y val="0.15180748189608997"/>
          <c:w val="0.26541549697592148"/>
          <c:h val="6.02409638554220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 la Superficie inscrita. Denominaciones con mayor superficie inscrita al final de la Campaña 2012/2013</a:t>
            </a:r>
          </a:p>
        </c:rich>
      </c:tx>
      <c:layout>
        <c:manualLayout>
          <c:xMode val="edge"/>
          <c:yMode val="edge"/>
          <c:x val="0.15082641410489694"/>
          <c:y val="3.0303030303030311E-2"/>
        </c:manualLayout>
      </c:layout>
      <c:spPr>
        <a:solidFill>
          <a:srgbClr val="FFFFFF"/>
        </a:solidFill>
        <a:ln w="381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4669421487603426"/>
          <c:y val="0.13636388857549397"/>
          <c:w val="0.8088842975206616"/>
          <c:h val="0.73674378688703479"/>
        </c:manualLayout>
      </c:layout>
      <c:barChart>
        <c:barDir val="bar"/>
        <c:grouping val="clustered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Val val="1"/>
          </c:dLbls>
          <c:cat>
            <c:strRef>
              <c:f>('13.11.7.7 '!$A$48,'13.11.7.7 '!$A$76,'13.11.7.7 '!$A$26,'13.11.7.7 '!$A$88,'13.11.7.7 '!$A$74,'13.11.7.7 '!$A$27,'13.11.7.7 '!$A$46,'13.11.7.7 '!$A$90,'13.11.7.7 '!$A$73,'13.11.7.7 '!$A$65,'13.11.7.7 '!$A$24,'13.11.7.7 '!$A$91,'13.11.7.7 '!$A$77)</c:f>
              <c:strCache>
                <c:ptCount val="13"/>
                <c:pt idx="0">
                  <c:v>La Mancha</c:v>
                </c:pt>
                <c:pt idx="1">
                  <c:v>Rioja</c:v>
                </c:pt>
                <c:pt idx="2">
                  <c:v>Cataluña</c:v>
                </c:pt>
                <c:pt idx="3">
                  <c:v>Utiel-Requena</c:v>
                </c:pt>
                <c:pt idx="4">
                  <c:v>Ribera del Guadiana</c:v>
                </c:pt>
                <c:pt idx="5">
                  <c:v>Cava</c:v>
                </c:pt>
                <c:pt idx="6">
                  <c:v>Jumilla</c:v>
                </c:pt>
                <c:pt idx="7">
                  <c:v>Valdepeñas</c:v>
                </c:pt>
                <c:pt idx="8">
                  <c:v>Ribera del Duero</c:v>
                </c:pt>
                <c:pt idx="9">
                  <c:v>Penedés</c:v>
                </c:pt>
                <c:pt idx="10">
                  <c:v>Cariñena</c:v>
                </c:pt>
                <c:pt idx="11">
                  <c:v>Valencia</c:v>
                </c:pt>
                <c:pt idx="12">
                  <c:v>Rueda</c:v>
                </c:pt>
              </c:strCache>
            </c:strRef>
          </c:cat>
          <c:val>
            <c:numRef>
              <c:f>('13.11.7.7 '!$B$48,'13.11.7.7 '!$B$76,'13.11.7.7 '!$B$26,'13.11.7.7 '!$B$88,'13.11.7.7 '!$B$74,'13.11.7.7 '!$B$27,'13.11.7.7 '!$B$46,'13.11.7.7 '!$B$90,'13.11.7.7 '!$B$73,'13.11.7.7 '!$B$65,'13.11.7.7 '!$B$24,'13.11.7.7 '!$B$91,'13.11.7.7 '!$B$77)</c:f>
              <c:numCache>
                <c:formatCode>#,##0__;\–#,##0__;0__;@__</c:formatCode>
                <c:ptCount val="13"/>
                <c:pt idx="0">
                  <c:v>160221</c:v>
                </c:pt>
                <c:pt idx="1">
                  <c:v>63131</c:v>
                </c:pt>
                <c:pt idx="2">
                  <c:v>47066</c:v>
                </c:pt>
                <c:pt idx="3">
                  <c:v>34434</c:v>
                </c:pt>
                <c:pt idx="4">
                  <c:v>34577</c:v>
                </c:pt>
                <c:pt idx="5">
                  <c:v>32913</c:v>
                </c:pt>
                <c:pt idx="6">
                  <c:v>22279</c:v>
                </c:pt>
                <c:pt idx="7">
                  <c:v>22003</c:v>
                </c:pt>
                <c:pt idx="8">
                  <c:v>21719</c:v>
                </c:pt>
                <c:pt idx="9">
                  <c:v>19243</c:v>
                </c:pt>
                <c:pt idx="10">
                  <c:v>14513</c:v>
                </c:pt>
                <c:pt idx="11">
                  <c:v>13077</c:v>
                </c:pt>
                <c:pt idx="12">
                  <c:v>12943</c:v>
                </c:pt>
              </c:numCache>
            </c:numRef>
          </c:val>
        </c:ser>
        <c:dLbls>
          <c:showVal val="1"/>
        </c:dLbls>
        <c:axId val="139396608"/>
        <c:axId val="139398144"/>
      </c:barChart>
      <c:catAx>
        <c:axId val="1393966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398144"/>
        <c:crosses val="autoZero"/>
        <c:lblAlgn val="ctr"/>
        <c:lblOffset val="100"/>
        <c:tickLblSkip val="1"/>
        <c:tickMarkSkip val="1"/>
      </c:catAx>
      <c:valAx>
        <c:axId val="139398144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Has.</a:t>
                </a:r>
              </a:p>
            </c:rich>
          </c:tx>
          <c:layout>
            <c:manualLayout>
              <c:xMode val="edge"/>
              <c:yMode val="edge"/>
              <c:x val="0.51962814940766056"/>
              <c:y val="0.93939572894297307"/>
            </c:manualLayout>
          </c:layout>
          <c:spPr>
            <a:noFill/>
            <a:ln w="3175">
              <a:solidFill>
                <a:srgbClr val="000000"/>
              </a:solidFill>
              <a:prstDash val="solid"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396608"/>
        <c:crosses val="autoZero"/>
        <c:crossBetween val="between"/>
      </c:valAx>
      <c:spPr>
        <a:solidFill>
          <a:srgbClr val="CCFFFF"/>
        </a:solidFill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por Denominaciones de la Superficie Inscrita 
al final de la Campaña 2012/2013</a:t>
            </a:r>
          </a:p>
        </c:rich>
      </c:tx>
      <c:layout>
        <c:manualLayout>
          <c:xMode val="edge"/>
          <c:yMode val="edge"/>
          <c:x val="0.30340593451586823"/>
          <c:y val="1.6917293233082709E-2"/>
        </c:manualLayout>
      </c:layout>
      <c:spPr>
        <a:noFill/>
        <a:ln w="381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37874135176945628"/>
          <c:y val="0.28571454794935663"/>
          <c:w val="0.26419015273291629"/>
          <c:h val="0.48120344917786217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254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808080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1"/>
            <c:spPr>
              <a:solidFill>
                <a:srgbClr val="993366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0000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3"/>
            <c:spPr>
              <a:solidFill>
                <a:srgbClr val="CCFFFF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CC99FF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5"/>
            <c:spPr>
              <a:solidFill>
                <a:srgbClr val="FFFF00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6"/>
            <c:spPr>
              <a:solidFill>
                <a:srgbClr val="0066CC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7"/>
            <c:spPr>
              <a:solidFill>
                <a:srgbClr val="339966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8"/>
            <c:spPr>
              <a:solidFill>
                <a:srgbClr val="FF00FF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9"/>
            <c:spPr>
              <a:solidFill>
                <a:srgbClr val="FF00FF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10"/>
            <c:spPr>
              <a:solidFill>
                <a:srgbClr val="FFFF00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3939240838249096E-2"/>
                  <c:y val="-0.17628308688552369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0.16497730019796913"/>
                  <c:y val="-0.42644938989858333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0.21782341494418575"/>
                  <c:y val="-9.9502290937754326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0.28353008562931381"/>
                  <c:y val="4.7019716180216824E-2"/>
                </c:manualLayout>
              </c:layout>
              <c:dLblPos val="bestFit"/>
              <c:showCatName val="1"/>
              <c:showPercent val="1"/>
            </c:dLbl>
            <c:dLbl>
              <c:idx val="4"/>
              <c:layout>
                <c:manualLayout>
                  <c:x val="0.17713482237024281"/>
                  <c:y val="8.9282985040909313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4.9669588803227423E-2"/>
                  <c:y val="0.12899243589629755"/>
                </c:manualLayout>
              </c:layout>
              <c:dLblPos val="bestFit"/>
              <c:showCatName val="1"/>
              <c:showPercent val="1"/>
            </c:dLbl>
            <c:dLbl>
              <c:idx val="6"/>
              <c:layout>
                <c:manualLayout>
                  <c:x val="-0.11335530536830295"/>
                  <c:y val="0.21036419292085901"/>
                </c:manualLayout>
              </c:layout>
              <c:dLblPos val="bestFit"/>
              <c:showCatName val="1"/>
              <c:showPercent val="1"/>
            </c:dLbl>
            <c:dLbl>
              <c:idx val="7"/>
              <c:layout>
                <c:manualLayout>
                  <c:x val="-0.15546696088854037"/>
                  <c:y val="0.18323787290315205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/>
                      <a:t>Valdepeñas
4%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</c:dLbl>
            <c:dLbl>
              <c:idx val="8"/>
              <c:layout>
                <c:manualLayout>
                  <c:x val="-0.20054514092811071"/>
                  <c:y val="9.2227467629351023E-2"/>
                </c:manualLayout>
              </c:layout>
              <c:dLblPos val="bestFit"/>
              <c:showCatName val="1"/>
              <c:showPercent val="1"/>
            </c:dLbl>
            <c:dLbl>
              <c:idx val="9"/>
              <c:layout>
                <c:manualLayout>
                  <c:x val="-0.17024855202163244"/>
                  <c:y val="-6.5822653577612938E-2"/>
                </c:manualLayout>
              </c:layout>
              <c:dLblPos val="bestFit"/>
              <c:showCatName val="1"/>
              <c:showPercent val="1"/>
            </c:dLbl>
            <c:dLbl>
              <c:idx val="10"/>
              <c:layout>
                <c:manualLayout>
                  <c:x val="-0.18430046440180595"/>
                  <c:y val="-0.13221846355803499"/>
                </c:manualLayout>
              </c:layout>
              <c:dLblPos val="bestFit"/>
              <c:showCatName val="1"/>
              <c:showPercent val="1"/>
            </c:dLbl>
            <c:dLbl>
              <c:idx val="11"/>
              <c:layout>
                <c:manualLayout>
                  <c:xMode val="edge"/>
                  <c:yMode val="edge"/>
                  <c:x val="0.15479891761694423"/>
                  <c:y val="0.10338355353430591"/>
                </c:manualLayout>
              </c:layout>
              <c:dLblPos val="bestFit"/>
              <c:showCatName val="1"/>
              <c:showPercent val="1"/>
            </c:dLbl>
            <c:dLbl>
              <c:idx val="12"/>
              <c:layout>
                <c:manualLayout>
                  <c:xMode val="edge"/>
                  <c:yMode val="edge"/>
                  <c:x val="0.21775047744783482"/>
                  <c:y val="7.7067739907392296E-2"/>
                </c:manualLayout>
              </c:layout>
              <c:dLblPos val="bestFit"/>
              <c:showCatName val="1"/>
              <c:showPercent val="1"/>
            </c:dLbl>
            <c:dLbl>
              <c:idx val="13"/>
              <c:layout>
                <c:manualLayout>
                  <c:xMode val="edge"/>
                  <c:yMode val="edge"/>
                  <c:x val="0.2796700444946108"/>
                  <c:y val="7.1428636987339034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Lit>
              <c:ptCount val="11"/>
              <c:pt idx="0">
                <c:v>La Mancha</c:v>
              </c:pt>
              <c:pt idx="1">
                <c:v>Rioja</c:v>
              </c:pt>
              <c:pt idx="2">
                <c:v>Cataluña</c:v>
              </c:pt>
              <c:pt idx="3">
                <c:v>Utiel-Requena</c:v>
              </c:pt>
              <c:pt idx="4">
                <c:v>Ribera del Guadiana</c:v>
              </c:pt>
              <c:pt idx="5">
                <c:v>Cava</c:v>
              </c:pt>
              <c:pt idx="6">
                <c:v>Jumilla</c:v>
              </c:pt>
              <c:pt idx="7">
                <c:v>Valdepeñas</c:v>
              </c:pt>
              <c:pt idx="8">
                <c:v>Ribera del Duero</c:v>
              </c:pt>
              <c:pt idx="9">
                <c:v>Penedés</c:v>
              </c:pt>
              <c:pt idx="10">
                <c:v>Resto</c:v>
              </c:pt>
            </c:strLit>
          </c:cat>
          <c:val>
            <c:numLit>
              <c:formatCode>General</c:formatCode>
              <c:ptCount val="11"/>
              <c:pt idx="0">
                <c:v>27.4</c:v>
              </c:pt>
              <c:pt idx="1">
                <c:v>10.8</c:v>
              </c:pt>
              <c:pt idx="2">
                <c:v>8.2000000000000011</c:v>
              </c:pt>
              <c:pt idx="3">
                <c:v>5.9</c:v>
              </c:pt>
              <c:pt idx="4">
                <c:v>5.5</c:v>
              </c:pt>
              <c:pt idx="5">
                <c:v>5.4</c:v>
              </c:pt>
              <c:pt idx="6">
                <c:v>4</c:v>
              </c:pt>
              <c:pt idx="7">
                <c:v>3.9</c:v>
              </c:pt>
              <c:pt idx="8">
                <c:v>3.6</c:v>
              </c:pt>
              <c:pt idx="9">
                <c:v>3.4</c:v>
              </c:pt>
              <c:pt idx="10">
                <c:v>21.9</c:v>
              </c:pt>
            </c:numLit>
          </c:val>
        </c:ser>
        <c:dLbls>
          <c:showCatName val="1"/>
          <c:showPercent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maíz según tipo (miles de toneladas)</a:t>
            </a:r>
          </a:p>
        </c:rich>
      </c:tx>
      <c:layout>
        <c:manualLayout>
          <c:xMode val="edge"/>
          <c:yMode val="edge"/>
          <c:x val="0.27798211986874566"/>
          <c:y val="5.48200750607108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4890578588745264E-2"/>
          <c:y val="0.29205607476635531"/>
          <c:w val="0.88029259829251127"/>
          <c:h val="0.62383177570093451"/>
        </c:manualLayout>
      </c:layout>
      <c:lineChart>
        <c:grouping val="standard"/>
        <c:ser>
          <c:idx val="0"/>
          <c:order val="0"/>
          <c:tx>
            <c:v>Híbrido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'13.1.8.2'!$A$8:$B$18</c:f>
              <c:strCach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strCache>
            </c:strRef>
          </c:cat>
          <c:val>
            <c:numRef>
              <c:f>'13.1.8.2'!$D$8:$D$18</c:f>
              <c:numCache>
                <c:formatCode>#,##0.0_);\(#,##0.0\)</c:formatCode>
                <c:ptCount val="11"/>
                <c:pt idx="0">
                  <c:v>3756.7370000000001</c:v>
                </c:pt>
                <c:pt idx="1">
                  <c:v>4142.7539999999999</c:v>
                </c:pt>
                <c:pt idx="2">
                  <c:v>3504.6790000000001</c:v>
                </c:pt>
                <c:pt idx="3">
                  <c:v>3332.4740000000002</c:v>
                </c:pt>
                <c:pt idx="4">
                  <c:v>3534.0259999999998</c:v>
                </c:pt>
                <c:pt idx="5">
                  <c:v>3615.1170000000002</c:v>
                </c:pt>
                <c:pt idx="6">
                  <c:v>3482.098</c:v>
                </c:pt>
                <c:pt idx="7">
                  <c:v>3250.0839999999998</c:v>
                </c:pt>
                <c:pt idx="8">
                  <c:v>4084.1669999999999</c:v>
                </c:pt>
                <c:pt idx="9">
                  <c:v>4186.0730000000003</c:v>
                </c:pt>
                <c:pt idx="10">
                  <c:v>4779.482</c:v>
                </c:pt>
              </c:numCache>
            </c:numRef>
          </c:val>
        </c:ser>
        <c:ser>
          <c:idx val="1"/>
          <c:order val="1"/>
          <c:tx>
            <c:v>Otros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'13.1.8.2'!$A$8:$B$18</c:f>
              <c:strCach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strCache>
            </c:strRef>
          </c:cat>
          <c:val>
            <c:numRef>
              <c:f>'13.1.8.2'!$F$8:$F$18</c:f>
              <c:numCache>
                <c:formatCode>#,##0.0_);\(#,##0.0\)</c:formatCode>
                <c:ptCount val="11"/>
                <c:pt idx="0">
                  <c:v>593.02700000000004</c:v>
                </c:pt>
                <c:pt idx="1">
                  <c:v>688.39300000000003</c:v>
                </c:pt>
                <c:pt idx="2">
                  <c:v>476.69099999999997</c:v>
                </c:pt>
                <c:pt idx="3">
                  <c:v>23.248000000000001</c:v>
                </c:pt>
                <c:pt idx="4">
                  <c:v>76.911000000000001</c:v>
                </c:pt>
                <c:pt idx="5">
                  <c:v>45.316000000000003</c:v>
                </c:pt>
                <c:pt idx="6">
                  <c:v>33.518999999999998</c:v>
                </c:pt>
                <c:pt idx="7">
                  <c:v>74.736999999999995</c:v>
                </c:pt>
                <c:pt idx="8">
                  <c:v>115.76</c:v>
                </c:pt>
                <c:pt idx="9">
                  <c:v>75.995999999999995</c:v>
                </c:pt>
                <c:pt idx="10">
                  <c:v>108.979</c:v>
                </c:pt>
              </c:numCache>
            </c:numRef>
          </c:val>
        </c:ser>
        <c:marker val="1"/>
        <c:axId val="135811456"/>
        <c:axId val="135812992"/>
      </c:lineChart>
      <c:catAx>
        <c:axId val="1358114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812992"/>
        <c:crosses val="autoZero"/>
        <c:auto val="1"/>
        <c:lblAlgn val="ctr"/>
        <c:lblOffset val="100"/>
        <c:tickLblSkip val="1"/>
        <c:tickMarkSkip val="1"/>
      </c:catAx>
      <c:valAx>
        <c:axId val="135812992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8114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3211713223063802"/>
          <c:y val="0.1635514018691589"/>
          <c:w val="0.22335772398350343"/>
          <c:h val="5.841121495327163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mosto (hectolitros)</a:t>
            </a:r>
          </a:p>
        </c:rich>
      </c:tx>
      <c:layout>
        <c:manualLayout>
          <c:xMode val="edge"/>
          <c:yMode val="edge"/>
          <c:x val="0.25103176274088734"/>
          <c:y val="0.1194918816966061"/>
        </c:manualLayout>
      </c:layout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889788359308028"/>
          <c:y val="0.29741441905985117"/>
          <c:w val="0.84993470121428505"/>
          <c:h val="0.54741494522609357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'13.11.7.8'!$A$8:$A$18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Lit>
              <c:formatCode>General</c:formatCode>
              <c:ptCount val="16"/>
              <c:pt idx="0">
                <c:v>3996984</c:v>
              </c:pt>
              <c:pt idx="1">
                <c:v>3165407</c:v>
              </c:pt>
              <c:pt idx="2">
                <c:v>1252679</c:v>
              </c:pt>
              <c:pt idx="3">
                <c:v>1533934</c:v>
              </c:pt>
              <c:pt idx="4">
                <c:v>2312463</c:v>
              </c:pt>
              <c:pt idx="5">
                <c:v>4148738</c:v>
              </c:pt>
              <c:pt idx="6">
                <c:v>4225375</c:v>
              </c:pt>
              <c:pt idx="7">
                <c:v>4316114</c:v>
              </c:pt>
              <c:pt idx="8">
                <c:v>4618570</c:v>
              </c:pt>
              <c:pt idx="9">
                <c:v>3157704</c:v>
              </c:pt>
              <c:pt idx="10">
                <c:v>5768733</c:v>
              </c:pt>
              <c:pt idx="11">
                <c:v>6592929</c:v>
              </c:pt>
              <c:pt idx="12">
                <c:v>6903131</c:v>
              </c:pt>
              <c:pt idx="13">
                <c:v>4390818</c:v>
              </c:pt>
              <c:pt idx="14">
                <c:v>5286940</c:v>
              </c:pt>
              <c:pt idx="15">
                <c:v>5579965</c:v>
              </c:pt>
            </c:numLit>
          </c:val>
        </c:ser>
        <c:marker val="1"/>
        <c:axId val="139409280"/>
        <c:axId val="139410816"/>
      </c:lineChart>
      <c:catAx>
        <c:axId val="1394092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410816"/>
        <c:crosses val="autoZero"/>
        <c:auto val="1"/>
        <c:lblAlgn val="ctr"/>
        <c:lblOffset val="100"/>
        <c:tickLblSkip val="1"/>
        <c:tickMarkSkip val="1"/>
      </c:catAx>
      <c:valAx>
        <c:axId val="139410816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4092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uvas pasas (toneladas)</a:t>
            </a:r>
          </a:p>
        </c:rich>
      </c:tx>
      <c:layout>
        <c:manualLayout>
          <c:xMode val="edge"/>
          <c:yMode val="edge"/>
          <c:x val="0.22606387053023996"/>
          <c:y val="7.0175780779696106E-2"/>
        </c:manualLayout>
      </c:layout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808510638297879E-2"/>
          <c:y val="0.30263287517507775"/>
          <c:w val="0.88696808510638259"/>
          <c:h val="0.53947599487730757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'13.11.7.8'!$A$8:$A$18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'13.11.7.8'!$F$8:$F$18</c:f>
              <c:numCache>
                <c:formatCode>#,##0\ _€;\-#,##0\ _€</c:formatCode>
                <c:ptCount val="11"/>
                <c:pt idx="0">
                  <c:v>2798</c:v>
                </c:pt>
                <c:pt idx="1">
                  <c:v>1573</c:v>
                </c:pt>
                <c:pt idx="2">
                  <c:v>401</c:v>
                </c:pt>
                <c:pt idx="3">
                  <c:v>1049</c:v>
                </c:pt>
                <c:pt idx="4">
                  <c:v>1340</c:v>
                </c:pt>
                <c:pt idx="5">
                  <c:v>869</c:v>
                </c:pt>
                <c:pt idx="6">
                  <c:v>828</c:v>
                </c:pt>
                <c:pt idx="7">
                  <c:v>3073</c:v>
                </c:pt>
                <c:pt idx="8">
                  <c:v>509</c:v>
                </c:pt>
                <c:pt idx="9">
                  <c:v>986</c:v>
                </c:pt>
                <c:pt idx="10">
                  <c:v>452</c:v>
                </c:pt>
              </c:numCache>
            </c:numRef>
          </c:val>
        </c:ser>
        <c:marker val="1"/>
        <c:axId val="139487872"/>
        <c:axId val="139510144"/>
      </c:lineChart>
      <c:catAx>
        <c:axId val="1394878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510144"/>
        <c:crosses val="autoZero"/>
        <c:auto val="1"/>
        <c:lblAlgn val="ctr"/>
        <c:lblOffset val="100"/>
        <c:tickLblSkip val="1"/>
        <c:tickMarkSkip val="1"/>
      </c:catAx>
      <c:valAx>
        <c:axId val="13951014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48787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en plantación total de olivar. Año 2013</a:t>
            </a:r>
          </a:p>
        </c:rich>
      </c:tx>
      <c:layout>
        <c:manualLayout>
          <c:xMode val="edge"/>
          <c:yMode val="edge"/>
          <c:x val="0.20435578174679472"/>
          <c:y val="0.13430613481007267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8245076698203574"/>
          <c:y val="0.31148361180466549"/>
          <c:w val="0.62366737739872469"/>
          <c:h val="0.55502457178969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47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4219324810624356"/>
                  <c:y val="4.2731073415863924E-4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0.24521510914184744"/>
                  <c:y val="-3.0939018254507056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'13.12.1.1'!$A$8:$A$9</c:f>
              <c:strCache>
                <c:ptCount val="2"/>
                <c:pt idx="0">
                  <c:v>Olivar de aceituna de mesa</c:v>
                </c:pt>
                <c:pt idx="1">
                  <c:v>Olivar de aceituna de almazara</c:v>
                </c:pt>
              </c:strCache>
            </c:strRef>
          </c:cat>
          <c:val>
            <c:numRef>
              <c:f>'13.12.1.1'!$D$8:$D$9</c:f>
              <c:numCache>
                <c:formatCode>#,##0__;\–#,##0__;0__;@__</c:formatCode>
                <c:ptCount val="2"/>
                <c:pt idx="0">
                  <c:v>163795</c:v>
                </c:pt>
                <c:pt idx="1">
                  <c:v>2343184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Olivar. Año 2013</a:t>
            </a:r>
          </a:p>
        </c:rich>
      </c:tx>
      <c:layout>
        <c:manualLayout>
          <c:xMode val="edge"/>
          <c:yMode val="edge"/>
          <c:x val="0.21560872890888538"/>
          <c:y val="2.617789165902980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28174639569175208"/>
          <c:y val="0.36387481066295502"/>
          <c:w val="0.55026526106933726"/>
          <c:h val="0.431937724887677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8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5.2882904744975923E-2"/>
                  <c:y val="-5.4985524840099505E-3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0.16722297794194638"/>
                  <c:y val="5.0847927217687723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'13.12.1.2'!$A$9:$A$10</c:f>
              <c:strCache>
                <c:ptCount val="2"/>
                <c:pt idx="0">
                  <c:v>Olivar de aceituna de mesa</c:v>
                </c:pt>
                <c:pt idx="1">
                  <c:v>Olivar de aceituna de almazara</c:v>
                </c:pt>
              </c:strCache>
            </c:strRef>
          </c:cat>
          <c:val>
            <c:numRef>
              <c:f>'13.12.1.2'!$E$9:$E$10</c:f>
              <c:numCache>
                <c:formatCode>#,##0__;\–#,##0__;0__;@__</c:formatCode>
                <c:ptCount val="2"/>
                <c:pt idx="0">
                  <c:v>483713</c:v>
                </c:pt>
                <c:pt idx="1">
                  <c:v>8766897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los productos obtenidos 
de la aceituna. Años 2013-2014</a:t>
            </a:r>
          </a:p>
        </c:rich>
      </c:tx>
      <c:layout>
        <c:manualLayout>
          <c:xMode val="edge"/>
          <c:yMode val="edge"/>
          <c:x val="0.25170998632010944"/>
          <c:y val="3.102625298329365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"/>
          <c:y val="0.25891827484122987"/>
          <c:w val="1"/>
          <c:h val="0.69770535703318637"/>
        </c:manualLayout>
      </c:layout>
      <c:pie3DChart>
        <c:varyColors val="1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explosion val="10"/>
          <c:dPt>
            <c:idx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1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2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explosion val="65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4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3732635335767707E-2"/>
                  <c:y val="-0.1378663108638867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1.0476238240920521E-3"/>
                  <c:y val="-0.23074723303892933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-2.1838034576888082E-2"/>
                  <c:y val="0.22791234169051791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7.6433121019108735E-2"/>
                  <c:y val="9.3567383640228249E-2"/>
                </c:manualLayout>
              </c:layout>
              <c:dLblPos val="bestFit"/>
              <c:showCatName val="1"/>
              <c:showPercent val="1"/>
            </c:dLbl>
            <c:dLbl>
              <c:idx val="4"/>
              <c:layout>
                <c:manualLayout>
                  <c:x val="-0.11422065872339222"/>
                  <c:y val="-3.5990271106907265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Lit>
              <c:ptCount val="5"/>
              <c:pt idx="0">
                <c:v>Aceituna aderezada</c:v>
              </c:pt>
              <c:pt idx="1">
                <c:v>Aceite de oliva virgen</c:v>
              </c:pt>
              <c:pt idx="2">
                <c:v>Aceite de Orujo</c:v>
              </c:pt>
              <c:pt idx="3">
                <c:v>Orujo sin desgrasar</c:v>
              </c:pt>
              <c:pt idx="4">
                <c:v>Turbios</c:v>
              </c:pt>
            </c:strLit>
          </c:cat>
          <c:val>
            <c:numRef>
              <c:f>'13.12.1.3'!$F$6:$F$10</c:f>
              <c:numCache>
                <c:formatCode>#,##0__;\–#,##0__;0__;@__</c:formatCode>
                <c:ptCount val="5"/>
                <c:pt idx="0">
                  <c:v>553588</c:v>
                </c:pt>
                <c:pt idx="1">
                  <c:v>1765248</c:v>
                </c:pt>
                <c:pt idx="2">
                  <c:v>97509</c:v>
                </c:pt>
                <c:pt idx="3">
                  <c:v>6816062</c:v>
                </c:pt>
                <c:pt idx="4">
                  <c:v>53760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300" verticalDpi="300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aceite de oliva virgen según acidez. Años 2013-2014</a:t>
            </a:r>
          </a:p>
        </c:rich>
      </c:tx>
      <c:layout>
        <c:manualLayout>
          <c:xMode val="edge"/>
          <c:yMode val="edge"/>
          <c:x val="0.10709318497913856"/>
          <c:y val="3.186274509803924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9749652294853962"/>
          <c:y val="0.42402062275156732"/>
          <c:w val="0.59805285118219753"/>
          <c:h val="0.4166676639755303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6.2399241761446858E-2"/>
                  <c:y val="-0.106639158086009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0.17836993292505104"/>
                  <c:y val="7.0731374924288534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4.6083552055993036E-2"/>
                  <c:y val="-0.16914849586109615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'13.12.1.4'!$A$7:$A$9</c:f>
              <c:strCache>
                <c:ptCount val="3"/>
                <c:pt idx="0">
                  <c:v>   Extra</c:v>
                </c:pt>
                <c:pt idx="1">
                  <c:v>   Virgen</c:v>
                </c:pt>
                <c:pt idx="2">
                  <c:v>   Lampante</c:v>
                </c:pt>
              </c:strCache>
            </c:strRef>
          </c:cat>
          <c:val>
            <c:numRef>
              <c:f>'13.12.1.4'!$F$7:$F$9</c:f>
              <c:numCache>
                <c:formatCode>#,##0__;\–#,##0__;0__;@__</c:formatCode>
                <c:ptCount val="3"/>
                <c:pt idx="0">
                  <c:v>822821</c:v>
                </c:pt>
                <c:pt idx="1">
                  <c:v>560470</c:v>
                </c:pt>
                <c:pt idx="2">
                  <c:v>381956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olivar de aceituna de mesa (miles de hectáreas)</a:t>
            </a:r>
          </a:p>
        </c:rich>
      </c:tx>
      <c:layout>
        <c:manualLayout>
          <c:xMode val="edge"/>
          <c:yMode val="edge"/>
          <c:x val="0.21577122924622241"/>
          <c:y val="9.3457943925234613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8519397825042806E-2"/>
          <c:y val="0.24065420560747691"/>
          <c:w val="0.92414951579459792"/>
          <c:h val="0.6775700934579439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'13.12.1.5'!$A$10:$A$20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'13.12.1.5'!$B$10:$B$20</c:f>
              <c:numCache>
                <c:formatCode>#,##0.0_);\(#,##0.0\)</c:formatCode>
                <c:ptCount val="11"/>
                <c:pt idx="0">
                  <c:v>168.73400000000001</c:v>
                </c:pt>
                <c:pt idx="1">
                  <c:v>171.31200000000001</c:v>
                </c:pt>
                <c:pt idx="2">
                  <c:v>166.80799999999999</c:v>
                </c:pt>
                <c:pt idx="3">
                  <c:v>169.828</c:v>
                </c:pt>
                <c:pt idx="4">
                  <c:v>170.84</c:v>
                </c:pt>
                <c:pt idx="5">
                  <c:v>169.892</c:v>
                </c:pt>
                <c:pt idx="6">
                  <c:v>169.37200000000001</c:v>
                </c:pt>
                <c:pt idx="7">
                  <c:v>166.006</c:v>
                </c:pt>
                <c:pt idx="8">
                  <c:v>165.762</c:v>
                </c:pt>
                <c:pt idx="9">
                  <c:v>166.679</c:v>
                </c:pt>
                <c:pt idx="10">
                  <c:v>163.79499999999999</c:v>
                </c:pt>
              </c:numCache>
            </c:numRef>
          </c:val>
        </c:ser>
        <c:marker val="1"/>
        <c:axId val="140253056"/>
        <c:axId val="140254592"/>
      </c:lineChart>
      <c:catAx>
        <c:axId val="1402530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254592"/>
        <c:crosses val="autoZero"/>
        <c:auto val="1"/>
        <c:lblAlgn val="ctr"/>
        <c:lblOffset val="100"/>
        <c:tickLblSkip val="1"/>
        <c:tickMarkSkip val="1"/>
      </c:catAx>
      <c:valAx>
        <c:axId val="140254592"/>
        <c:scaling>
          <c:orientation val="minMax"/>
          <c:max val="200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2530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aceituna de mesa (miles toneladas)</a:t>
            </a:r>
          </a:p>
        </c:rich>
      </c:tx>
      <c:layout>
        <c:manualLayout>
          <c:xMode val="edge"/>
          <c:yMode val="edge"/>
          <c:x val="0.26274846432173227"/>
          <c:y val="7.142857142857142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6357101507921804E-2"/>
          <c:y val="0.15205810275976331"/>
          <c:w val="0.92270796450229553"/>
          <c:h val="0.70772057034694325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'13.12.1.5'!$A$10:$A$20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'13.12.1.5'!$E$10:$E$20</c:f>
              <c:numCache>
                <c:formatCode>#,##0.0_);\(#,##0.0\)</c:formatCode>
                <c:ptCount val="11"/>
                <c:pt idx="0">
                  <c:v>498.50099999999998</c:v>
                </c:pt>
                <c:pt idx="1">
                  <c:v>455.392</c:v>
                </c:pt>
                <c:pt idx="2">
                  <c:v>375.41899999999998</c:v>
                </c:pt>
                <c:pt idx="3">
                  <c:v>395.67599999999999</c:v>
                </c:pt>
                <c:pt idx="4">
                  <c:v>438.572</c:v>
                </c:pt>
                <c:pt idx="5">
                  <c:v>396.43200000000002</c:v>
                </c:pt>
                <c:pt idx="6">
                  <c:v>489.36799999999999</c:v>
                </c:pt>
                <c:pt idx="7">
                  <c:v>515.59100000000001</c:v>
                </c:pt>
                <c:pt idx="8">
                  <c:v>467.363</c:v>
                </c:pt>
                <c:pt idx="9">
                  <c:v>400.65100000000001</c:v>
                </c:pt>
                <c:pt idx="10">
                  <c:v>483.71300000000002</c:v>
                </c:pt>
              </c:numCache>
            </c:numRef>
          </c:val>
        </c:ser>
        <c:marker val="1"/>
        <c:axId val="140274304"/>
        <c:axId val="140312960"/>
      </c:lineChart>
      <c:catAx>
        <c:axId val="1402743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312960"/>
        <c:crosses val="autoZero"/>
        <c:auto val="1"/>
        <c:lblAlgn val="ctr"/>
        <c:lblOffset val="100"/>
        <c:tickLblSkip val="1"/>
        <c:tickMarkSkip val="1"/>
      </c:catAx>
      <c:valAx>
        <c:axId val="140312960"/>
        <c:scaling>
          <c:orientation val="minMax"/>
          <c:max val="600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27430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olivar de aceituna de almazara (miles de hectáreas)</a:t>
            </a:r>
          </a:p>
        </c:rich>
      </c:tx>
      <c:layout>
        <c:manualLayout>
          <c:xMode val="edge"/>
          <c:yMode val="edge"/>
          <c:x val="0.23136195127818515"/>
          <c:y val="6.375608862845633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6855588024755876E-2"/>
          <c:y val="0.16411241083483691"/>
          <c:w val="0.92755815448000589"/>
          <c:h val="0.69028831562974202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'13.12.1.5'!$A$10:$A$20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'13.12.1.5'!$F$10:$F$20</c:f>
              <c:numCache>
                <c:formatCode>#,##0.0_);\(#,##0.0\)</c:formatCode>
                <c:ptCount val="11"/>
                <c:pt idx="0">
                  <c:v>2270.848</c:v>
                </c:pt>
                <c:pt idx="1">
                  <c:v>2293.462</c:v>
                </c:pt>
                <c:pt idx="2">
                  <c:v>2298.4499999999998</c:v>
                </c:pt>
                <c:pt idx="3">
                  <c:v>2313.8690000000001</c:v>
                </c:pt>
                <c:pt idx="4">
                  <c:v>2299.3220000000001</c:v>
                </c:pt>
                <c:pt idx="5">
                  <c:v>2280.5790000000002</c:v>
                </c:pt>
                <c:pt idx="6">
                  <c:v>2280.4560000000001</c:v>
                </c:pt>
                <c:pt idx="7">
                  <c:v>2309.46</c:v>
                </c:pt>
                <c:pt idx="8">
                  <c:v>2337.913</c:v>
                </c:pt>
                <c:pt idx="9">
                  <c:v>2337.5819999999999</c:v>
                </c:pt>
                <c:pt idx="10">
                  <c:v>2343.1840000000002</c:v>
                </c:pt>
              </c:numCache>
            </c:numRef>
          </c:val>
        </c:ser>
        <c:marker val="1"/>
        <c:axId val="140336512"/>
        <c:axId val="140346496"/>
      </c:lineChart>
      <c:catAx>
        <c:axId val="1403365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346496"/>
        <c:crosses val="autoZero"/>
        <c:auto val="1"/>
        <c:lblAlgn val="ctr"/>
        <c:lblOffset val="100"/>
        <c:tickLblSkip val="1"/>
        <c:tickMarkSkip val="1"/>
      </c:catAx>
      <c:valAx>
        <c:axId val="140346496"/>
        <c:scaling>
          <c:orientation val="minMax"/>
          <c:max val="2800"/>
          <c:min val="18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minorGridlines/>
        <c:numFmt formatCode="#,##0" sourceLinked="0"/>
        <c:maj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336512"/>
        <c:crosses val="autoZero"/>
        <c:crossBetween val="between"/>
        <c:min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verticalDpi="0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aceituna de almazara (miles toneladas)</a:t>
            </a:r>
          </a:p>
        </c:rich>
      </c:tx>
      <c:layout>
        <c:manualLayout>
          <c:xMode val="edge"/>
          <c:yMode val="edge"/>
          <c:x val="0.25193468150904896"/>
          <c:y val="4.357798165137618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82586234288785E-2"/>
          <c:y val="0.22054138285188249"/>
          <c:w val="0.90682173784204978"/>
          <c:h val="0.68312930149098683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'13.12.1.5'!$A$10:$A$20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'13.12.1.5'!$I$10:$I$20</c:f>
              <c:numCache>
                <c:formatCode>#,##0.0_);\(#,##0.0\)</c:formatCode>
                <c:ptCount val="11"/>
                <c:pt idx="0">
                  <c:v>7055.0649999999996</c:v>
                </c:pt>
                <c:pt idx="1">
                  <c:v>4744.6369999999997</c:v>
                </c:pt>
                <c:pt idx="2">
                  <c:v>3646.3009999999999</c:v>
                </c:pt>
                <c:pt idx="3">
                  <c:v>5283.3450000000003</c:v>
                </c:pt>
                <c:pt idx="4">
                  <c:v>5701.6790000000001</c:v>
                </c:pt>
                <c:pt idx="5">
                  <c:v>5008.8999999999996</c:v>
                </c:pt>
                <c:pt idx="6">
                  <c:v>6482.7259999999997</c:v>
                </c:pt>
                <c:pt idx="7">
                  <c:v>6682.009</c:v>
                </c:pt>
                <c:pt idx="8">
                  <c:v>7352.6970000000001</c:v>
                </c:pt>
                <c:pt idx="9">
                  <c:v>3448.6120000000001</c:v>
                </c:pt>
                <c:pt idx="10">
                  <c:v>8766.8970000000008</c:v>
                </c:pt>
              </c:numCache>
            </c:numRef>
          </c:val>
        </c:ser>
        <c:marker val="1"/>
        <c:axId val="140374400"/>
        <c:axId val="140375936"/>
      </c:lineChart>
      <c:catAx>
        <c:axId val="1403744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375936"/>
        <c:crosses val="autoZero"/>
        <c:auto val="1"/>
        <c:lblAlgn val="ctr"/>
        <c:lblOffset val="100"/>
        <c:tickLblSkip val="1"/>
        <c:tickMarkSkip val="1"/>
      </c:catAx>
      <c:valAx>
        <c:axId val="140375936"/>
        <c:scaling>
          <c:orientation val="minMax"/>
          <c:max val="9000"/>
          <c:min val="3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374400"/>
        <c:crosses val="autoZero"/>
        <c:crossBetween val="between"/>
        <c:majorUnit val="5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sorgo (miles de hectáreas)</a:t>
            </a:r>
          </a:p>
        </c:rich>
      </c:tx>
      <c:layout>
        <c:manualLayout>
          <c:xMode val="edge"/>
          <c:yMode val="edge"/>
          <c:x val="0.1969699253588264"/>
          <c:y val="3.678160919540229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7979857140567218E-2"/>
          <c:y val="0.13103477692792953"/>
          <c:w val="0.90277889093435693"/>
          <c:h val="0.78620866156757763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'13.1.9.1'!$A$9:$A$19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'13.1.9.1'!$B$9:$B$19</c:f>
              <c:numCache>
                <c:formatCode>#,##0.0_);\(#,##0.0\)</c:formatCode>
                <c:ptCount val="11"/>
                <c:pt idx="0">
                  <c:v>6.42</c:v>
                </c:pt>
                <c:pt idx="1">
                  <c:v>7.1555</c:v>
                </c:pt>
                <c:pt idx="2">
                  <c:v>6.5110000000000001</c:v>
                </c:pt>
                <c:pt idx="3">
                  <c:v>5.4020000000000001</c:v>
                </c:pt>
                <c:pt idx="4">
                  <c:v>7.14</c:v>
                </c:pt>
                <c:pt idx="5">
                  <c:v>6.8289999999999997</c:v>
                </c:pt>
                <c:pt idx="6">
                  <c:v>7.5410000000000004</c:v>
                </c:pt>
                <c:pt idx="7">
                  <c:v>7.14</c:v>
                </c:pt>
                <c:pt idx="8">
                  <c:v>8.4819999999999993</c:v>
                </c:pt>
                <c:pt idx="9">
                  <c:v>7.7290000000000001</c:v>
                </c:pt>
                <c:pt idx="10">
                  <c:v>8.9700000000000006</c:v>
                </c:pt>
              </c:numCache>
            </c:numRef>
          </c:val>
        </c:ser>
        <c:marker val="1"/>
        <c:axId val="135927680"/>
        <c:axId val="135929216"/>
      </c:lineChart>
      <c:catAx>
        <c:axId val="1359276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929216"/>
        <c:crosses val="autoZero"/>
        <c:auto val="1"/>
        <c:lblAlgn val="ctr"/>
        <c:lblOffset val="100"/>
        <c:tickLblSkip val="1"/>
        <c:tickMarkSkip val="1"/>
      </c:catAx>
      <c:valAx>
        <c:axId val="135929216"/>
        <c:scaling>
          <c:orientation val="minMax"/>
          <c:min val="4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9276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GRÁFICO: Evolución de la producción de aceituna
(miles toneladas)</a:t>
            </a:r>
          </a:p>
        </c:rich>
      </c:tx>
      <c:layout>
        <c:manualLayout>
          <c:xMode val="edge"/>
          <c:yMode val="edge"/>
          <c:x val="0.1974865350089767"/>
          <c:y val="0.1108547459281217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951526032316022"/>
          <c:y val="0.32563547113555613"/>
          <c:w val="0.85457809694793541"/>
          <c:h val="0.59122468518227911"/>
        </c:manualLayout>
      </c:layout>
      <c:lineChart>
        <c:grouping val="standard"/>
        <c:ser>
          <c:idx val="0"/>
          <c:order val="0"/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'13.12.1.6'!$A$8:$A$18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'13.12.1.6'!$B$8:$B$18</c:f>
              <c:numCache>
                <c:formatCode>#,##0.0__;\–#,##0.0__;0.0__;@__</c:formatCode>
                <c:ptCount val="11"/>
                <c:pt idx="0">
                  <c:v>7553.5740000000005</c:v>
                </c:pt>
                <c:pt idx="1">
                  <c:v>5200.0290000000005</c:v>
                </c:pt>
                <c:pt idx="2">
                  <c:v>4021.72</c:v>
                </c:pt>
                <c:pt idx="3">
                  <c:v>5679.0209999999997</c:v>
                </c:pt>
                <c:pt idx="4">
                  <c:v>6140.2510000000002</c:v>
                </c:pt>
                <c:pt idx="5">
                  <c:v>5485.3739999999998</c:v>
                </c:pt>
                <c:pt idx="6">
                  <c:v>6972.0940000000001</c:v>
                </c:pt>
                <c:pt idx="7">
                  <c:v>7197.6</c:v>
                </c:pt>
                <c:pt idx="8">
                  <c:v>7820.06</c:v>
                </c:pt>
                <c:pt idx="9">
                  <c:v>3849.2629999999999</c:v>
                </c:pt>
                <c:pt idx="10">
                  <c:v>9250.61</c:v>
                </c:pt>
              </c:numCache>
            </c:numRef>
          </c:val>
        </c:ser>
        <c:marker val="1"/>
        <c:axId val="140461568"/>
        <c:axId val="140463104"/>
      </c:lineChart>
      <c:catAx>
        <c:axId val="1404615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463104"/>
        <c:crosses val="autoZero"/>
        <c:auto val="1"/>
        <c:lblAlgn val="ctr"/>
        <c:lblOffset val="100"/>
        <c:tickLblSkip val="2"/>
        <c:tickMarkSkip val="1"/>
      </c:catAx>
      <c:valAx>
        <c:axId val="140463104"/>
        <c:scaling>
          <c:orientation val="minMax"/>
          <c:min val="1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46156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la producción de aceituna para aderezo (miles toneladas)</a:t>
            </a:r>
          </a:p>
        </c:rich>
      </c:tx>
      <c:layout>
        <c:manualLayout>
          <c:xMode val="edge"/>
          <c:yMode val="edge"/>
          <c:x val="0.18024274139645724"/>
          <c:y val="8.196721311475405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587600861474565E-2"/>
          <c:y val="0.25526961274792875"/>
          <c:w val="0.86828496354812734"/>
          <c:h val="0.66042230087078824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'13.12.2.1'!$A$10:$A$20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'13.12.2.1'!$B$10:$B$20</c:f>
              <c:numCache>
                <c:formatCode>#,##0.0_);\(#,##0.0\)</c:formatCode>
                <c:ptCount val="11"/>
                <c:pt idx="0">
                  <c:v>568.1</c:v>
                </c:pt>
                <c:pt idx="1">
                  <c:v>507.39699999999999</c:v>
                </c:pt>
                <c:pt idx="2">
                  <c:v>387.803</c:v>
                </c:pt>
                <c:pt idx="3">
                  <c:v>495.98599999999999</c:v>
                </c:pt>
                <c:pt idx="4">
                  <c:v>497.9</c:v>
                </c:pt>
                <c:pt idx="5">
                  <c:v>396.4</c:v>
                </c:pt>
                <c:pt idx="6">
                  <c:v>408.89699999999999</c:v>
                </c:pt>
                <c:pt idx="7">
                  <c:v>484.197</c:v>
                </c:pt>
                <c:pt idx="8">
                  <c:v>425.95499999999998</c:v>
                </c:pt>
                <c:pt idx="9">
                  <c:v>461.96300000000002</c:v>
                </c:pt>
                <c:pt idx="10">
                  <c:v>554.74900000000002</c:v>
                </c:pt>
              </c:numCache>
            </c:numRef>
          </c:val>
        </c:ser>
        <c:marker val="1"/>
        <c:axId val="140614272"/>
        <c:axId val="140857728"/>
      </c:lineChart>
      <c:catAx>
        <c:axId val="1406142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857728"/>
        <c:crosses val="autoZero"/>
        <c:auto val="1"/>
        <c:lblAlgn val="ctr"/>
        <c:lblOffset val="100"/>
        <c:tickLblSkip val="2"/>
        <c:tickMarkSkip val="1"/>
      </c:catAx>
      <c:valAx>
        <c:axId val="140857728"/>
        <c:scaling>
          <c:orientation val="minMax"/>
          <c:max val="600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61427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aceituna para aderezo (miles de euros)</a:t>
            </a:r>
          </a:p>
        </c:rich>
      </c:tx>
      <c:layout>
        <c:manualLayout>
          <c:xMode val="edge"/>
          <c:yMode val="edge"/>
          <c:x val="0.15689680211921059"/>
          <c:y val="8.076009501187750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89656173942765"/>
          <c:y val="0.31116425637927103"/>
          <c:w val="0.8465524368201417"/>
          <c:h val="0.57719781908520862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'13.12.2.1'!$A$10:$A$20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'13.12.2.1'!$D$10:$D$20</c:f>
              <c:numCache>
                <c:formatCode>#,##0\ _€;\-#,##0\ _€</c:formatCode>
                <c:ptCount val="11"/>
                <c:pt idx="0">
                  <c:v>281550.36</c:v>
                </c:pt>
                <c:pt idx="1">
                  <c:v>262172.02990000002</c:v>
                </c:pt>
                <c:pt idx="2">
                  <c:v>215036.7635</c:v>
                </c:pt>
                <c:pt idx="3">
                  <c:v>339502.41700000002</c:v>
                </c:pt>
                <c:pt idx="4">
                  <c:v>326124.5</c:v>
                </c:pt>
                <c:pt idx="5">
                  <c:v>207000.08</c:v>
                </c:pt>
                <c:pt idx="6">
                  <c:v>192222.4797</c:v>
                </c:pt>
                <c:pt idx="7">
                  <c:v>234593.44650000002</c:v>
                </c:pt>
                <c:pt idx="8">
                  <c:v>168933.753</c:v>
                </c:pt>
                <c:pt idx="9">
                  <c:v>208668.68710000004</c:v>
                </c:pt>
                <c:pt idx="10">
                  <c:v>235213.576</c:v>
                </c:pt>
              </c:numCache>
            </c:numRef>
          </c:val>
        </c:ser>
        <c:marker val="1"/>
        <c:axId val="140864896"/>
        <c:axId val="140878976"/>
      </c:lineChart>
      <c:catAx>
        <c:axId val="1408648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878976"/>
        <c:crosses val="autoZero"/>
        <c:auto val="1"/>
        <c:lblAlgn val="ctr"/>
        <c:lblOffset val="100"/>
        <c:tickLblSkip val="2"/>
        <c:tickMarkSkip val="1"/>
      </c:catAx>
      <c:valAx>
        <c:axId val="140878976"/>
        <c:scaling>
          <c:orientation val="minMax"/>
          <c:max val="4000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864896"/>
        <c:crosses val="autoZero"/>
        <c:crossBetween val="between"/>
        <c:majorUnit val="100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la producción de aceituna para almazara (miles toneladas)</a:t>
            </a:r>
          </a:p>
        </c:rich>
      </c:tx>
      <c:layout>
        <c:manualLayout>
          <c:xMode val="edge"/>
          <c:yMode val="edge"/>
          <c:x val="0.30153162865973199"/>
          <c:y val="8.1154461843807479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455374832284227E-2"/>
          <c:y val="0.24541311887758052"/>
          <c:w val="0.88127347651079302"/>
          <c:h val="0.6743126817757778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'13.12.2.4'!$A$8:$A$18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'13.12.2.4'!$B$8:$B$18</c:f>
              <c:numCache>
                <c:formatCode>#,##0.0_);\(#,##0.0\)</c:formatCode>
                <c:ptCount val="11"/>
                <c:pt idx="0">
                  <c:v>4322.8999999999996</c:v>
                </c:pt>
                <c:pt idx="1">
                  <c:v>4744.6369999999997</c:v>
                </c:pt>
                <c:pt idx="2">
                  <c:v>3646.3009999999999</c:v>
                </c:pt>
                <c:pt idx="3">
                  <c:v>5183.0349999999999</c:v>
                </c:pt>
                <c:pt idx="4">
                  <c:v>5701.6790000000001</c:v>
                </c:pt>
                <c:pt idx="5">
                  <c:v>5088.942</c:v>
                </c:pt>
                <c:pt idx="6">
                  <c:v>6482.7259999999997</c:v>
                </c:pt>
                <c:pt idx="7">
                  <c:v>6682.009</c:v>
                </c:pt>
                <c:pt idx="8">
                  <c:v>7352.6970000000001</c:v>
                </c:pt>
                <c:pt idx="9">
                  <c:v>3387.3</c:v>
                </c:pt>
                <c:pt idx="10">
                  <c:v>8695.8610000000008</c:v>
                </c:pt>
              </c:numCache>
            </c:numRef>
          </c:val>
        </c:ser>
        <c:marker val="1"/>
        <c:axId val="140997376"/>
        <c:axId val="140998912"/>
      </c:lineChart>
      <c:catAx>
        <c:axId val="1409973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998912"/>
        <c:crosses val="autoZero"/>
        <c:auto val="1"/>
        <c:lblAlgn val="ctr"/>
        <c:lblOffset val="100"/>
        <c:tickLblSkip val="2"/>
        <c:tickMarkSkip val="1"/>
      </c:catAx>
      <c:valAx>
        <c:axId val="140998912"/>
        <c:scaling>
          <c:orientation val="minMax"/>
          <c:max val="9000"/>
          <c:min val="1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99737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en plantación regular de otros cultivos leñosos. Año 2013</a:t>
            </a:r>
          </a:p>
        </c:rich>
      </c:tx>
      <c:layout>
        <c:manualLayout>
          <c:xMode val="edge"/>
          <c:yMode val="edge"/>
          <c:x val="0.2339670073540549"/>
          <c:y val="6.571551776181318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9136729355859321E-2"/>
          <c:y val="0.17394054385042018"/>
          <c:w val="0.66292195387721264"/>
          <c:h val="0.6384560719614315"/>
        </c:manualLayout>
      </c:layout>
      <c:ofPieChart>
        <c:ofPieType val="bar"/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spPr>
              <a:solidFill>
                <a:srgbClr val="993300"/>
              </a:solidFill>
              <a:ln w="38100">
                <a:solidFill>
                  <a:srgbClr val="800000"/>
                </a:solidFill>
                <a:prstDash val="solid"/>
              </a:ln>
            </c:spPr>
          </c:dPt>
          <c:dPt>
            <c:idx val="1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2"/>
            <c:spPr>
              <a:solidFill>
                <a:srgbClr val="00FFFF"/>
              </a:solidFill>
              <a:ln w="25400">
                <a:noFill/>
              </a:ln>
            </c:spPr>
          </c:dPt>
          <c:dPt>
            <c:idx val="3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333399"/>
              </a:solidFill>
              <a:ln w="25400">
                <a:noFill/>
              </a:ln>
            </c:spPr>
          </c:dPt>
          <c:dPt>
            <c:idx val="5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6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5.3903662558976023E-2"/>
                  <c:y val="0.1092145820217163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2.9706493406670442E-3"/>
                  <c:y val="-0.22305180636648236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0.12242806443198816"/>
                  <c:y val="-0.18602742581858916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0.11714654531232692"/>
                  <c:y val="-0.10765426775103305"/>
                </c:manualLayout>
              </c:layout>
              <c:dLblPos val="bestFit"/>
              <c:showCatName val="1"/>
              <c:showPercent val="1"/>
            </c:dLbl>
            <c:dLbl>
              <c:idx val="4"/>
              <c:layout>
                <c:manualLayout>
                  <c:x val="9.7776377321684246E-2"/>
                  <c:y val="3.0429890367060491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0.10956631463530744"/>
                  <c:y val="5.3469624671074752E-2"/>
                </c:manualLayout>
              </c:layout>
              <c:dLblPos val="bestFit"/>
              <c:showCatName val="1"/>
              <c:showPercent val="1"/>
            </c:dLbl>
            <c:dLbl>
              <c:idx val="6"/>
              <c:layout>
                <c:manualLayout>
                  <c:x val="0.12457168939810102"/>
                  <c:y val="0.10271634723083077"/>
                </c:manualLayout>
              </c:layout>
              <c:dLblPos val="bestFit"/>
              <c:showCatName val="1"/>
              <c:showPercent val="1"/>
            </c:dLbl>
            <c:dLbl>
              <c:idx val="7"/>
              <c:layout>
                <c:manualLayout>
                  <c:x val="2.7155520288646174E-4"/>
                  <c:y val="0.25953514846788656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('13.13.1.1'!$A$9,'13.13.1.1'!$A$15,'13.13.1.1'!$A$10,'13.13.1.1'!$A$11,'13.13.1.1'!$A$12,'13.13.1.1'!$A$13,'13.13.1.1'!$A$14)</c:f>
              <c:strCache>
                <c:ptCount val="7"/>
                <c:pt idx="0">
                  <c:v>  Algarrobo</c:v>
                </c:pt>
                <c:pt idx="1">
                  <c:v>  Otros</c:v>
                </c:pt>
                <c:pt idx="2">
                  <c:v>  Alcaparra</c:v>
                </c:pt>
                <c:pt idx="3">
                  <c:v>  Agave y pita</c:v>
                </c:pt>
                <c:pt idx="4">
                  <c:v>  Caña vulgar</c:v>
                </c:pt>
                <c:pt idx="5">
                  <c:v>  Mimbrera</c:v>
                </c:pt>
                <c:pt idx="6">
                  <c:v>  Cafeto</c:v>
                </c:pt>
              </c:strCache>
            </c:strRef>
          </c:cat>
          <c:val>
            <c:numRef>
              <c:f>('13.13.1.1'!$D$9,'13.13.1.1'!$D$15,'13.13.1.1'!$D$10,'13.13.1.1'!$D$11,'13.13.1.1'!$D$12,'13.13.1.1'!$D$13,'13.13.1.1'!$D$14)</c:f>
              <c:numCache>
                <c:formatCode>#,##0__;\–#,##0__;0__;@__</c:formatCode>
                <c:ptCount val="7"/>
                <c:pt idx="0">
                  <c:v>43695</c:v>
                </c:pt>
                <c:pt idx="1">
                  <c:v>756</c:v>
                </c:pt>
                <c:pt idx="2">
                  <c:v>456</c:v>
                </c:pt>
                <c:pt idx="3">
                  <c:v>1</c:v>
                </c:pt>
                <c:pt idx="4">
                  <c:v>23</c:v>
                </c:pt>
                <c:pt idx="5">
                  <c:v>719</c:v>
                </c:pt>
                <c:pt idx="6">
                  <c:v>6</c:v>
                </c:pt>
              </c:numCache>
            </c:numRef>
          </c:val>
        </c:ser>
        <c:dLbls>
          <c:showCatName val="1"/>
          <c:showPercent val="1"/>
        </c:dLbls>
        <c:gapWidth val="100"/>
        <c:splitType val="pos"/>
        <c:splitPos val="5"/>
        <c:secondPieSize val="75"/>
        <c:serLines>
          <c:spPr>
            <a:ln w="3175">
              <a:solidFill>
                <a:srgbClr val="000000"/>
              </a:solidFill>
              <a:prstDash val="solid"/>
            </a:ln>
          </c:spPr>
        </c:serLines>
      </c:ofPie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otros cultivos leñosos. 
Año 2013</a:t>
            </a:r>
          </a:p>
        </c:rich>
      </c:tx>
      <c:layout>
        <c:manualLayout>
          <c:xMode val="edge"/>
          <c:yMode val="edge"/>
          <c:x val="0.30085985449537439"/>
          <c:y val="8.5324232081911266E-3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9207246570719568E-2"/>
          <c:y val="0.21932930258717745"/>
          <c:w val="0.75062418998284608"/>
          <c:h val="0.71609181664792165"/>
        </c:manualLayout>
      </c:layout>
      <c:ofPieChart>
        <c:ofPieType val="bar"/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spPr>
              <a:solidFill>
                <a:srgbClr val="993300"/>
              </a:solidFill>
              <a:ln w="38100">
                <a:solidFill>
                  <a:srgbClr val="800000"/>
                </a:solidFill>
                <a:prstDash val="solid"/>
              </a:ln>
            </c:spPr>
          </c:dPt>
          <c:dPt>
            <c:idx val="1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4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5"/>
            <c:spPr>
              <a:solidFill>
                <a:srgbClr val="333399"/>
              </a:solidFill>
              <a:ln w="25400">
                <a:noFill/>
              </a:ln>
            </c:spPr>
          </c:dPt>
          <c:dPt>
            <c:idx val="6"/>
            <c:spPr>
              <a:solidFill>
                <a:srgbClr val="00FFFF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8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3.224895708731329E-2"/>
                  <c:y val="0.19787050056242991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6.2347507094202732E-2"/>
                  <c:y val="-0.11709856580427447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3.8375410455333242E-2"/>
                  <c:y val="-9.3912625254270243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0.15492198858637027"/>
                  <c:y val="-1.0640763189049007E-2"/>
                </c:manualLayout>
              </c:layout>
              <c:dLblPos val="bestFit"/>
              <c:showCatName val="1"/>
              <c:showPercent val="1"/>
            </c:dLbl>
            <c:dLbl>
              <c:idx val="4"/>
              <c:layout>
                <c:manualLayout>
                  <c:x val="2.6855605768021193E-2"/>
                  <c:y val="-6.522778402699686E-3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3.2462512056649802E-2"/>
                  <c:y val="-0.41964285714285843"/>
                </c:manualLayout>
              </c:layout>
              <c:showCatName val="1"/>
              <c:showPercent val="1"/>
            </c:dLbl>
            <c:dLbl>
              <c:idx val="6"/>
              <c:layout>
                <c:manualLayout>
                  <c:x val="4.3621528034331773E-2"/>
                  <c:y val="-4.9107318616422944E-2"/>
                </c:manualLayout>
              </c:layout>
              <c:showCatName val="1"/>
              <c:showPercent val="1"/>
            </c:dLbl>
            <c:dLbl>
              <c:idx val="7"/>
              <c:layout>
                <c:manualLayout>
                  <c:x val="2.1353979243591253E-2"/>
                  <c:y val="-1.2050759280090001E-2"/>
                </c:manualLayout>
              </c:layout>
              <c:dLblPos val="bestFit"/>
              <c:showCatName val="1"/>
              <c:showPercent val="1"/>
            </c:dLbl>
            <c:dLbl>
              <c:idx val="8"/>
              <c:layout>
                <c:manualLayout>
                  <c:x val="4.867686707603229E-2"/>
                  <c:y val="-4.9485978552735524E-3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'13.13.1.2'!$A$9:$A$15</c:f>
              <c:strCache>
                <c:ptCount val="7"/>
                <c:pt idx="0">
                  <c:v>  Algarrobo</c:v>
                </c:pt>
                <c:pt idx="1">
                  <c:v>  Alcaparra</c:v>
                </c:pt>
                <c:pt idx="2">
                  <c:v>  Agave y pita</c:v>
                </c:pt>
                <c:pt idx="3">
                  <c:v>  Caña vulgar</c:v>
                </c:pt>
                <c:pt idx="4">
                  <c:v>  Mimbrera</c:v>
                </c:pt>
                <c:pt idx="5">
                  <c:v>  Cafeto</c:v>
                </c:pt>
                <c:pt idx="6">
                  <c:v>  Otros</c:v>
                </c:pt>
              </c:strCache>
            </c:strRef>
          </c:cat>
          <c:val>
            <c:numRef>
              <c:f>'13.13.1.2'!$H$9:$H$15</c:f>
              <c:numCache>
                <c:formatCode>#,##0__;\–#,##0__;0__;@__</c:formatCode>
                <c:ptCount val="7"/>
                <c:pt idx="0">
                  <c:v>38882</c:v>
                </c:pt>
                <c:pt idx="1">
                  <c:v>339</c:v>
                </c:pt>
                <c:pt idx="2">
                  <c:v>0</c:v>
                </c:pt>
                <c:pt idx="3">
                  <c:v>266</c:v>
                </c:pt>
                <c:pt idx="4">
                  <c:v>14883</c:v>
                </c:pt>
                <c:pt idx="5">
                  <c:v>12</c:v>
                </c:pt>
                <c:pt idx="6">
                  <c:v>433</c:v>
                </c:pt>
              </c:numCache>
            </c:numRef>
          </c:val>
        </c:ser>
        <c:dLbls>
          <c:showCatName val="1"/>
          <c:showPercent val="1"/>
        </c:dLbls>
        <c:gapWidth val="200"/>
        <c:splitType val="pos"/>
        <c:splitPos val="3"/>
        <c:secondPieSize val="75"/>
        <c:serLines>
          <c:spPr>
            <a:ln w="3175">
              <a:solidFill>
                <a:srgbClr val="000000"/>
              </a:solidFill>
              <a:prstDash val="solid"/>
            </a:ln>
          </c:spPr>
        </c:serLines>
      </c:ofPie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algarrobo (miles de hectáreas)</a:t>
            </a:r>
          </a:p>
        </c:rich>
      </c:tx>
      <c:layout>
        <c:manualLayout>
          <c:xMode val="edge"/>
          <c:yMode val="edge"/>
          <c:x val="0.21531643172794498"/>
          <c:y val="9.241706161137418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5493925745442638E-2"/>
          <c:y val="0.23222748815165944"/>
          <c:w val="0.92674855994888916"/>
          <c:h val="0.68246445497630337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'13.13.2.1'!$A$10:$A$20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'13.13.2.1'!$B$10:$B$20</c:f>
              <c:numCache>
                <c:formatCode>#,##0.0__;\–#,##0.0__;0.0__;@__</c:formatCode>
                <c:ptCount val="11"/>
                <c:pt idx="0">
                  <c:v>62.716000000000001</c:v>
                </c:pt>
                <c:pt idx="1">
                  <c:v>61.585999999999999</c:v>
                </c:pt>
                <c:pt idx="2">
                  <c:v>57.48</c:v>
                </c:pt>
                <c:pt idx="3">
                  <c:v>38.058</c:v>
                </c:pt>
                <c:pt idx="4">
                  <c:v>46.707999999999998</c:v>
                </c:pt>
                <c:pt idx="5">
                  <c:v>46.404000000000003</c:v>
                </c:pt>
                <c:pt idx="6">
                  <c:v>46.655999999999999</c:v>
                </c:pt>
                <c:pt idx="7">
                  <c:v>46.243000000000002</c:v>
                </c:pt>
                <c:pt idx="8">
                  <c:v>43.883000000000003</c:v>
                </c:pt>
                <c:pt idx="9">
                  <c:v>43.646999999999998</c:v>
                </c:pt>
                <c:pt idx="10">
                  <c:v>43.695</c:v>
                </c:pt>
              </c:numCache>
            </c:numRef>
          </c:val>
        </c:ser>
        <c:marker val="1"/>
        <c:axId val="142104832"/>
        <c:axId val="142127104"/>
      </c:lineChart>
      <c:catAx>
        <c:axId val="1421048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127104"/>
        <c:crosses val="autoZero"/>
        <c:auto val="1"/>
        <c:lblAlgn val="ctr"/>
        <c:lblOffset val="100"/>
        <c:tickLblSkip val="1"/>
        <c:tickMarkSkip val="1"/>
      </c:catAx>
      <c:valAx>
        <c:axId val="142127104"/>
        <c:scaling>
          <c:orientation val="minMax"/>
          <c:min val="3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104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algarrobo (miles toneladas)</a:t>
            </a:r>
          </a:p>
        </c:rich>
      </c:tx>
      <c:layout>
        <c:manualLayout>
          <c:xMode val="edge"/>
          <c:yMode val="edge"/>
          <c:x val="0.24395615932623926"/>
          <c:y val="8.986175115207374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4945084427092873E-2"/>
          <c:y val="0.21889400921658986"/>
          <c:w val="0.92197851668662201"/>
          <c:h val="0.6981566820276495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'13.13.2.1'!$A$10:$A$20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'13.13.2.1'!$F$10:$F$20</c:f>
              <c:numCache>
                <c:formatCode>#,##0.0__;\–#,##0.0__;0.0__;@__</c:formatCode>
                <c:ptCount val="11"/>
                <c:pt idx="0">
                  <c:v>70.111999999999995</c:v>
                </c:pt>
                <c:pt idx="1">
                  <c:v>79.227000000000004</c:v>
                </c:pt>
                <c:pt idx="2">
                  <c:v>64.066999999999993</c:v>
                </c:pt>
                <c:pt idx="3">
                  <c:v>56.081000000000003</c:v>
                </c:pt>
                <c:pt idx="4">
                  <c:v>59.448999999999998</c:v>
                </c:pt>
                <c:pt idx="5">
                  <c:v>60.795000000000002</c:v>
                </c:pt>
                <c:pt idx="6">
                  <c:v>53.201999999999998</c:v>
                </c:pt>
                <c:pt idx="7">
                  <c:v>56.286000000000001</c:v>
                </c:pt>
                <c:pt idx="8">
                  <c:v>38.380000000000003</c:v>
                </c:pt>
                <c:pt idx="9">
                  <c:v>45.414000000000001</c:v>
                </c:pt>
                <c:pt idx="10">
                  <c:v>38.881999999999998</c:v>
                </c:pt>
              </c:numCache>
            </c:numRef>
          </c:val>
        </c:ser>
        <c:marker val="1"/>
        <c:axId val="142134272"/>
        <c:axId val="141959936"/>
      </c:lineChart>
      <c:catAx>
        <c:axId val="1421342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1959936"/>
        <c:crosses val="autoZero"/>
        <c:auto val="1"/>
        <c:lblAlgn val="ctr"/>
        <c:lblOffset val="100"/>
        <c:tickLblSkip val="1"/>
        <c:tickMarkSkip val="1"/>
      </c:catAx>
      <c:valAx>
        <c:axId val="141959936"/>
        <c:scaling>
          <c:orientation val="minMax"/>
          <c:max val="2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13427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algarrobo (miles de euros)</a:t>
            </a:r>
          </a:p>
        </c:rich>
      </c:tx>
      <c:layout>
        <c:manualLayout>
          <c:xMode val="edge"/>
          <c:yMode val="edge"/>
          <c:x val="0.27796269652339967"/>
          <c:y val="4.3902439024390637E-2"/>
        </c:manualLayout>
      </c:layout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552675492148134E-2"/>
          <c:y val="0.22926829268292867"/>
          <c:w val="0.9114074086891446"/>
          <c:h val="0.68292682926829273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'13.13.2.1'!$A$10:$A$20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'13.13.2.1'!$H$10:$H$20</c:f>
              <c:numCache>
                <c:formatCode>#,##0__;\–#,##0__;0__;@__</c:formatCode>
                <c:ptCount val="11"/>
                <c:pt idx="0">
                  <c:v>15200.281599999998</c:v>
                </c:pt>
                <c:pt idx="1">
                  <c:v>20440.566000000003</c:v>
                </c:pt>
                <c:pt idx="2">
                  <c:v>25460.2258</c:v>
                </c:pt>
                <c:pt idx="3">
                  <c:v>21170.577499999999</c:v>
                </c:pt>
                <c:pt idx="4">
                  <c:v>19261.475999999999</c:v>
                </c:pt>
                <c:pt idx="5">
                  <c:v>17411.688000000002</c:v>
                </c:pt>
                <c:pt idx="6">
                  <c:v>11720.400600000001</c:v>
                </c:pt>
                <c:pt idx="7">
                  <c:v>9197.1324000000004</c:v>
                </c:pt>
                <c:pt idx="8">
                  <c:v>6163.8279999999995</c:v>
                </c:pt>
                <c:pt idx="9">
                  <c:v>9804.8826000000008</c:v>
                </c:pt>
                <c:pt idx="10">
                  <c:v>7410.9091999999982</c:v>
                </c:pt>
              </c:numCache>
            </c:numRef>
          </c:val>
        </c:ser>
        <c:marker val="1"/>
        <c:axId val="141996032"/>
        <c:axId val="141997568"/>
      </c:lineChart>
      <c:catAx>
        <c:axId val="1419960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1997568"/>
        <c:crosses val="autoZero"/>
        <c:auto val="1"/>
        <c:lblAlgn val="ctr"/>
        <c:lblOffset val="100"/>
        <c:tickLblSkip val="1"/>
        <c:tickMarkSkip val="1"/>
      </c:catAx>
      <c:valAx>
        <c:axId val="141997568"/>
        <c:scaling>
          <c:orientation val="minMax"/>
          <c:max val="35000"/>
          <c:min val="5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199603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verticalDpi="0"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alcaparra (hectáreas)</a:t>
            </a:r>
          </a:p>
        </c:rich>
      </c:tx>
      <c:layout>
        <c:manualLayout>
          <c:xMode val="edge"/>
          <c:yMode val="edge"/>
          <c:x val="0.24917672886937431"/>
          <c:y val="8.235294117647072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7080131723380903E-2"/>
          <c:y val="0.24000000000000021"/>
          <c:w val="0.91547749725576288"/>
          <c:h val="0.6752941176470630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'13.13.3.1'!$A$10:$A$20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'13.13.3.1'!$B$10:$B$20</c:f>
              <c:numCache>
                <c:formatCode>#,##0\ _€;\-#,##0\ _€</c:formatCode>
                <c:ptCount val="11"/>
                <c:pt idx="0">
                  <c:v>4141</c:v>
                </c:pt>
                <c:pt idx="1">
                  <c:v>727</c:v>
                </c:pt>
                <c:pt idx="2">
                  <c:v>747</c:v>
                </c:pt>
                <c:pt idx="3">
                  <c:v>662</c:v>
                </c:pt>
                <c:pt idx="4">
                  <c:v>588</c:v>
                </c:pt>
                <c:pt idx="5">
                  <c:v>548</c:v>
                </c:pt>
                <c:pt idx="6">
                  <c:v>501</c:v>
                </c:pt>
                <c:pt idx="7">
                  <c:v>504</c:v>
                </c:pt>
                <c:pt idx="8">
                  <c:v>471</c:v>
                </c:pt>
                <c:pt idx="9">
                  <c:v>467</c:v>
                </c:pt>
                <c:pt idx="10">
                  <c:v>456</c:v>
                </c:pt>
              </c:numCache>
            </c:numRef>
          </c:val>
        </c:ser>
        <c:marker val="1"/>
        <c:axId val="142398592"/>
        <c:axId val="142400128"/>
      </c:lineChart>
      <c:catAx>
        <c:axId val="1423985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400128"/>
        <c:crosses val="autoZero"/>
        <c:auto val="1"/>
        <c:lblAlgn val="ctr"/>
        <c:lblOffset val="100"/>
        <c:tickLblSkip val="1"/>
        <c:tickMarkSkip val="1"/>
      </c:catAx>
      <c:valAx>
        <c:axId val="142400128"/>
        <c:scaling>
          <c:orientation val="minMax"/>
          <c:max val="55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3985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sorgo (miles toneladas)</a:t>
            </a:r>
          </a:p>
        </c:rich>
      </c:tx>
      <c:layout>
        <c:manualLayout>
          <c:xMode val="edge"/>
          <c:yMode val="edge"/>
          <c:x val="0.21112517395057162"/>
          <c:y val="2.689486552567262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0682680151707274E-2"/>
          <c:y val="0.13936446955759876"/>
          <c:w val="0.89506953223767383"/>
          <c:h val="0.77261705930176894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'13.1.9.1'!$A$9:$A$19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'13.1.9.1'!$D$9:$D$19</c:f>
              <c:numCache>
                <c:formatCode>#,##0.0_);\(#,##0.0\)</c:formatCode>
                <c:ptCount val="11"/>
                <c:pt idx="0">
                  <c:v>21.315000000000001</c:v>
                </c:pt>
                <c:pt idx="1">
                  <c:v>24.581</c:v>
                </c:pt>
                <c:pt idx="2">
                  <c:v>22.119</c:v>
                </c:pt>
                <c:pt idx="3">
                  <c:v>20.518999999999998</c:v>
                </c:pt>
                <c:pt idx="4">
                  <c:v>26.21</c:v>
                </c:pt>
                <c:pt idx="5">
                  <c:v>22.396999999999998</c:v>
                </c:pt>
                <c:pt idx="6">
                  <c:v>32.781999999999996</c:v>
                </c:pt>
                <c:pt idx="7">
                  <c:v>36.561</c:v>
                </c:pt>
                <c:pt idx="8">
                  <c:v>38.643000000000001</c:v>
                </c:pt>
                <c:pt idx="9">
                  <c:v>27.38</c:v>
                </c:pt>
                <c:pt idx="10">
                  <c:v>45.085000000000001</c:v>
                </c:pt>
              </c:numCache>
            </c:numRef>
          </c:val>
        </c:ser>
        <c:marker val="1"/>
        <c:axId val="135953024"/>
        <c:axId val="135975296"/>
      </c:lineChart>
      <c:catAx>
        <c:axId val="1359530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975296"/>
        <c:crosses val="autoZero"/>
        <c:auto val="1"/>
        <c:lblAlgn val="ctr"/>
        <c:lblOffset val="100"/>
        <c:tickLblSkip val="1"/>
        <c:tickMarkSkip val="1"/>
      </c:catAx>
      <c:valAx>
        <c:axId val="135975296"/>
        <c:scaling>
          <c:orientation val="minMax"/>
          <c:max val="50"/>
          <c:min val="1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953024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alcaparra (toneladas)</a:t>
            </a:r>
          </a:p>
        </c:rich>
      </c:tx>
      <c:layout>
        <c:manualLayout>
          <c:xMode val="edge"/>
          <c:yMode val="edge"/>
          <c:x val="0.26067919494729097"/>
          <c:y val="4.784688995215312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4906924345246277E-2"/>
          <c:y val="0.22248829817431762"/>
          <c:w val="0.92442546700944461"/>
          <c:h val="0.6913883674449193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'13.13.3.1'!$A$10:$A$20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'13.13.3.1'!$F$10:$F$20</c:f>
              <c:numCache>
                <c:formatCode>#,##0\ _€;\-#,##0\ _€</c:formatCode>
                <c:ptCount val="11"/>
                <c:pt idx="0">
                  <c:v>527</c:v>
                </c:pt>
                <c:pt idx="1">
                  <c:v>483</c:v>
                </c:pt>
                <c:pt idx="2">
                  <c:v>133</c:v>
                </c:pt>
                <c:pt idx="3">
                  <c:v>144</c:v>
                </c:pt>
                <c:pt idx="4">
                  <c:v>121</c:v>
                </c:pt>
                <c:pt idx="5">
                  <c:v>87</c:v>
                </c:pt>
                <c:pt idx="6">
                  <c:v>61</c:v>
                </c:pt>
                <c:pt idx="7">
                  <c:v>39</c:v>
                </c:pt>
                <c:pt idx="8">
                  <c:v>22</c:v>
                </c:pt>
                <c:pt idx="9">
                  <c:v>344</c:v>
                </c:pt>
                <c:pt idx="10">
                  <c:v>339</c:v>
                </c:pt>
              </c:numCache>
            </c:numRef>
          </c:val>
        </c:ser>
        <c:marker val="1"/>
        <c:axId val="142444416"/>
        <c:axId val="142445952"/>
      </c:lineChart>
      <c:catAx>
        <c:axId val="1424444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445952"/>
        <c:crosses val="autoZero"/>
        <c:auto val="1"/>
        <c:lblAlgn val="ctr"/>
        <c:lblOffset val="100"/>
        <c:tickLblSkip val="1"/>
        <c:tickMarkSkip val="1"/>
      </c:catAx>
      <c:valAx>
        <c:axId val="142445952"/>
        <c:scaling>
          <c:orientation val="minMax"/>
          <c:max val="75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444416"/>
        <c:crosses val="autoZero"/>
        <c:crossBetween val="between"/>
        <c:majorUnit val="2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alcaparra (miles de euros)</a:t>
            </a:r>
          </a:p>
        </c:rich>
      </c:tx>
      <c:layout>
        <c:manualLayout>
          <c:xMode val="edge"/>
          <c:yMode val="edge"/>
          <c:x val="0.25901662292213484"/>
          <c:y val="4.651162790697710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6666737818837876E-2"/>
          <c:y val="0.16534284278295039"/>
          <c:w val="0.90929058795528939"/>
          <c:h val="0.75093746260441097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'13.13.3.1'!$A$10:$A$20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'13.13.3.1'!$H$10:$H$20</c:f>
              <c:numCache>
                <c:formatCode>#,##0\ _€;\-#,##0\ _€</c:formatCode>
                <c:ptCount val="11"/>
                <c:pt idx="0">
                  <c:v>996.03</c:v>
                </c:pt>
                <c:pt idx="1">
                  <c:v>1104.8625</c:v>
                </c:pt>
                <c:pt idx="2">
                  <c:v>233.98690000000002</c:v>
                </c:pt>
                <c:pt idx="3">
                  <c:v>268.2</c:v>
                </c:pt>
                <c:pt idx="4">
                  <c:v>233.65099999999998</c:v>
                </c:pt>
                <c:pt idx="5">
                  <c:v>175.53990000000002</c:v>
                </c:pt>
                <c:pt idx="6">
                  <c:v>123.07970000000002</c:v>
                </c:pt>
                <c:pt idx="7">
                  <c:v>87.75</c:v>
                </c:pt>
                <c:pt idx="8">
                  <c:v>49.5</c:v>
                </c:pt>
                <c:pt idx="9">
                  <c:v>516</c:v>
                </c:pt>
                <c:pt idx="10">
                  <c:v>508.5</c:v>
                </c:pt>
              </c:numCache>
            </c:numRef>
          </c:val>
        </c:ser>
        <c:marker val="1"/>
        <c:axId val="141167232"/>
        <c:axId val="141181312"/>
      </c:lineChart>
      <c:catAx>
        <c:axId val="1411672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1181312"/>
        <c:crosses val="autoZero"/>
        <c:auto val="1"/>
        <c:lblAlgn val="ctr"/>
        <c:lblOffset val="100"/>
        <c:tickLblSkip val="1"/>
        <c:tickMarkSkip val="1"/>
      </c:catAx>
      <c:valAx>
        <c:axId val="141181312"/>
        <c:scaling>
          <c:orientation val="minMax"/>
          <c:max val="15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1167232"/>
        <c:crosses val="autoZero"/>
        <c:crossBetween val="between"/>
        <c:majorUnit val="25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sorgo (miles de euros)</a:t>
            </a:r>
          </a:p>
        </c:rich>
      </c:tx>
      <c:layout>
        <c:manualLayout>
          <c:xMode val="edge"/>
          <c:yMode val="edge"/>
          <c:x val="0.25316472335782958"/>
          <c:y val="2.637889688249401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417766896859499E-2"/>
          <c:y val="0.1342928804445829"/>
          <c:w val="0.88860814416543721"/>
          <c:h val="0.77937832400873985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'13.1.9.1'!$A$9:$A$19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'13.1.9.1'!$G$9:$G$19</c:f>
              <c:numCache>
                <c:formatCode>#,##0\ _€;\-#,##0\ _€</c:formatCode>
                <c:ptCount val="11"/>
                <c:pt idx="0">
                  <c:v>3137.5680000000007</c:v>
                </c:pt>
                <c:pt idx="1">
                  <c:v>3411.8427999999999</c:v>
                </c:pt>
                <c:pt idx="2">
                  <c:v>2968.3697999999999</c:v>
                </c:pt>
                <c:pt idx="3">
                  <c:v>3071.6942999999997</c:v>
                </c:pt>
                <c:pt idx="4">
                  <c:v>5192.201</c:v>
                </c:pt>
                <c:pt idx="5">
                  <c:v>3699.9843999999994</c:v>
                </c:pt>
                <c:pt idx="6">
                  <c:v>4481.2993999999999</c:v>
                </c:pt>
                <c:pt idx="7">
                  <c:v>6873.4680000000008</c:v>
                </c:pt>
                <c:pt idx="8">
                  <c:v>7728.6</c:v>
                </c:pt>
                <c:pt idx="9">
                  <c:v>6283.71</c:v>
                </c:pt>
                <c:pt idx="10">
                  <c:v>8656.32</c:v>
                </c:pt>
              </c:numCache>
            </c:numRef>
          </c:val>
        </c:ser>
        <c:marker val="1"/>
        <c:axId val="135982464"/>
        <c:axId val="136086656"/>
      </c:lineChart>
      <c:catAx>
        <c:axId val="1359824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6086656"/>
        <c:crosses val="autoZero"/>
        <c:auto val="1"/>
        <c:lblAlgn val="ctr"/>
        <c:lblOffset val="100"/>
        <c:tickLblSkip val="1"/>
        <c:tickMarkSkip val="1"/>
      </c:catAx>
      <c:valAx>
        <c:axId val="136086656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5982464"/>
        <c:crosses val="autoZero"/>
        <c:crossBetween val="between"/>
        <c:majorUnit val="1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300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  Evolución de la superficie de leguminosas grano   (miles de hectáreas)</a:t>
            </a:r>
          </a:p>
        </c:rich>
      </c:tx>
      <c:layout>
        <c:manualLayout>
          <c:xMode val="edge"/>
          <c:yMode val="edge"/>
          <c:x val="0.16535433070866143"/>
          <c:y val="2.358490566037740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2913385826771611E-2"/>
          <c:y val="0.17217000959289541"/>
          <c:w val="0.87244094488188972"/>
          <c:h val="0.7429253838597526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'13.2.1.1'!$A$7:$A$17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'13.2.1.1'!$B$7:$B$17</c:f>
              <c:numCache>
                <c:formatCode>#,##0\ _€;\-#,##0\ _€</c:formatCode>
                <c:ptCount val="11"/>
                <c:pt idx="0">
                  <c:v>568</c:v>
                </c:pt>
                <c:pt idx="1">
                  <c:v>580.96199999999999</c:v>
                </c:pt>
                <c:pt idx="2">
                  <c:v>564.94200000000001</c:v>
                </c:pt>
                <c:pt idx="3">
                  <c:v>317.54199999999997</c:v>
                </c:pt>
                <c:pt idx="4">
                  <c:v>280.11200000000002</c:v>
                </c:pt>
                <c:pt idx="5">
                  <c:v>209.36099999999999</c:v>
                </c:pt>
                <c:pt idx="6">
                  <c:v>311.11900000000003</c:v>
                </c:pt>
                <c:pt idx="7">
                  <c:v>446.98099999999999</c:v>
                </c:pt>
                <c:pt idx="8">
                  <c:v>530.29</c:v>
                </c:pt>
                <c:pt idx="9">
                  <c:v>445.63</c:v>
                </c:pt>
                <c:pt idx="10">
                  <c:v>378.113</c:v>
                </c:pt>
              </c:numCache>
            </c:numRef>
          </c:val>
        </c:ser>
        <c:marker val="1"/>
        <c:axId val="136601984"/>
        <c:axId val="136603520"/>
      </c:lineChart>
      <c:catAx>
        <c:axId val="1366019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6603520"/>
        <c:crosses val="autoZero"/>
        <c:auto val="1"/>
        <c:lblAlgn val="ctr"/>
        <c:lblOffset val="100"/>
        <c:tickLblSkip val="1"/>
        <c:tickMarkSkip val="1"/>
      </c:catAx>
      <c:valAx>
        <c:axId val="136603520"/>
        <c:scaling>
          <c:orientation val="minMax"/>
          <c:max val="750"/>
          <c:min val="1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66019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300" verticalDpi="30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  Evolución de la producción de leguminosas grano   (miles toneladas)</a:t>
            </a:r>
          </a:p>
        </c:rich>
      </c:tx>
      <c:layout>
        <c:manualLayout>
          <c:xMode val="edge"/>
          <c:yMode val="edge"/>
          <c:x val="0.15986593353334236"/>
          <c:y val="6.248065785126084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4786876090535044E-2"/>
          <c:y val="0.17339687569226506"/>
          <c:w val="0.87203926003292243"/>
          <c:h val="0.74109349610941033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'13.2.1.1'!$A$7:$A$17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'13.2.1.1'!$C$7:$C$17</c:f>
              <c:numCache>
                <c:formatCode>#,##0\ _€;\-#,##0\ _€</c:formatCode>
                <c:ptCount val="11"/>
                <c:pt idx="0">
                  <c:v>521</c:v>
                </c:pt>
                <c:pt idx="1">
                  <c:v>599.82899999999995</c:v>
                </c:pt>
                <c:pt idx="2">
                  <c:v>285.50900000000001</c:v>
                </c:pt>
                <c:pt idx="3">
                  <c:v>346.48899999999998</c:v>
                </c:pt>
                <c:pt idx="4">
                  <c:v>305.79199999999997</c:v>
                </c:pt>
                <c:pt idx="5">
                  <c:v>249.98400000000001</c:v>
                </c:pt>
                <c:pt idx="6">
                  <c:v>285.87900000000002</c:v>
                </c:pt>
                <c:pt idx="7">
                  <c:v>515.80200000000002</c:v>
                </c:pt>
                <c:pt idx="8">
                  <c:v>520.28800000000001</c:v>
                </c:pt>
                <c:pt idx="9">
                  <c:v>324.471</c:v>
                </c:pt>
                <c:pt idx="10">
                  <c:v>503.06900000000002</c:v>
                </c:pt>
              </c:numCache>
            </c:numRef>
          </c:val>
        </c:ser>
        <c:marker val="1"/>
        <c:axId val="136635520"/>
        <c:axId val="136637056"/>
      </c:lineChart>
      <c:catAx>
        <c:axId val="1366355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6637056"/>
        <c:crosses val="autoZero"/>
        <c:auto val="1"/>
        <c:lblAlgn val="ctr"/>
        <c:lblOffset val="100"/>
        <c:tickLblSkip val="1"/>
        <c:tickMarkSkip val="1"/>
      </c:catAx>
      <c:valAx>
        <c:axId val="136637056"/>
        <c:scaling>
          <c:orientation val="minMax"/>
          <c:max val="700"/>
          <c:min val="1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66355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  Evolución del valor de leguminosas grano  (miles de euros)</a:t>
            </a:r>
          </a:p>
        </c:rich>
      </c:tx>
      <c:layout>
        <c:manualLayout>
          <c:xMode val="edge"/>
          <c:yMode val="edge"/>
          <c:x val="0.20030487098203634"/>
          <c:y val="7.63713910761155E-2"/>
        </c:manualLayout>
      </c:layout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969793322734499"/>
          <c:y val="0.20370416418946413"/>
          <c:w val="0.85532591414944792"/>
          <c:h val="0.70833493456790397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'13.2.1.1'!$A$7:$A$17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'13.2.1.1'!$D$7:$D$17</c:f>
              <c:numCache>
                <c:formatCode>#,##0\ _€;\-#,##0\ _€</c:formatCode>
                <c:ptCount val="11"/>
                <c:pt idx="0">
                  <c:v>136854</c:v>
                </c:pt>
                <c:pt idx="1">
                  <c:v>145104.13859999998</c:v>
                </c:pt>
                <c:pt idx="2">
                  <c:v>107411.34129999999</c:v>
                </c:pt>
                <c:pt idx="3">
                  <c:v>82751.323900000003</c:v>
                </c:pt>
                <c:pt idx="4">
                  <c:v>106590.46089999999</c:v>
                </c:pt>
                <c:pt idx="5">
                  <c:v>92023.431799999991</c:v>
                </c:pt>
                <c:pt idx="6">
                  <c:v>104521.39019404138</c:v>
                </c:pt>
                <c:pt idx="7">
                  <c:v>164853</c:v>
                </c:pt>
                <c:pt idx="8">
                  <c:v>176441</c:v>
                </c:pt>
                <c:pt idx="9">
                  <c:v>119054.32370079443</c:v>
                </c:pt>
                <c:pt idx="10">
                  <c:v>197282.86700635156</c:v>
                </c:pt>
              </c:numCache>
            </c:numRef>
          </c:val>
        </c:ser>
        <c:marker val="1"/>
        <c:axId val="137054080"/>
        <c:axId val="137055616"/>
      </c:lineChart>
      <c:catAx>
        <c:axId val="1370540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055616"/>
        <c:crosses val="autoZero"/>
        <c:auto val="1"/>
        <c:lblAlgn val="ctr"/>
        <c:lblOffset val="100"/>
        <c:tickLblSkip val="1"/>
        <c:tickMarkSkip val="1"/>
      </c:catAx>
      <c:valAx>
        <c:axId val="137055616"/>
        <c:scaling>
          <c:orientation val="minMax"/>
          <c:min val="5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054080"/>
        <c:crosses val="autoZero"/>
        <c:crossBetween val="between"/>
        <c:maj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 anchor="ctr" anchorCtr="0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grano de</a:t>
            </a:r>
            <a:r>
              <a:rPr lang="es-ES" baseline="0"/>
              <a:t> leguminosas. Año 2013</a:t>
            </a:r>
            <a:r>
              <a:rPr lang="es-ES"/>
              <a:t> </a:t>
            </a:r>
          </a:p>
        </c:rich>
      </c:tx>
      <c:layout>
        <c:manualLayout>
          <c:xMode val="edge"/>
          <c:yMode val="edge"/>
          <c:x val="0.29041861099973848"/>
          <c:y val="2.89785352173444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rotY val="290"/>
      <c:perspective val="0"/>
    </c:view3D>
    <c:plotArea>
      <c:layout>
        <c:manualLayout>
          <c:layoutTarget val="inner"/>
          <c:xMode val="edge"/>
          <c:yMode val="edge"/>
          <c:x val="0.17615894039735144"/>
          <c:y val="0.37443005857158429"/>
          <c:w val="0.63311258278145366"/>
          <c:h val="0.433790921515862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7"/>
          <c:dPt>
            <c:idx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explosion val="25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0481013233115194E-2"/>
                  <c:y val="-7.6587378070278517E-2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5.0077150594099278E-2"/>
                  <c:y val="-9.8981548948173237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4.3905670767361717E-2"/>
                  <c:y val="-9.0062286990245627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0.11631993369249795"/>
                  <c:y val="7.6963920554707133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Lit>
              <c:ptCount val="4"/>
              <c:pt idx="0">
                <c:v>Semilla</c:v>
              </c:pt>
              <c:pt idx="1">
                <c:v>Pienso</c:v>
              </c:pt>
              <c:pt idx="2">
                <c:v>Alimentación Humana</c:v>
              </c:pt>
              <c:pt idx="3">
                <c:v>Ventas fuera de la explotación</c:v>
              </c:pt>
            </c:strLit>
          </c:cat>
          <c:val>
            <c:numRef>
              <c:f>'13.2.1.3'!$B$22:$E$22</c:f>
              <c:numCache>
                <c:formatCode>#,##0__;\–#,##0__;0__;@__</c:formatCode>
                <c:ptCount val="4"/>
                <c:pt idx="0">
                  <c:v>32507</c:v>
                </c:pt>
                <c:pt idx="1">
                  <c:v>62153</c:v>
                </c:pt>
                <c:pt idx="2">
                  <c:v>3483</c:v>
                </c:pt>
                <c:pt idx="3">
                  <c:v>404926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300" vertic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judías secas (miles de hectáreas)</a:t>
            </a:r>
          </a:p>
        </c:rich>
      </c:tx>
      <c:layout>
        <c:manualLayout>
          <c:xMode val="edge"/>
          <c:yMode val="edge"/>
          <c:x val="0.13453551466688418"/>
          <c:y val="5.963302752293632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8252466634656393E-2"/>
          <c:y val="0.16055063851804235"/>
          <c:w val="0.89459145188936529"/>
          <c:h val="0.75688158158505681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'13.2.2.1'!$A$10:$A$20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'13.2.2.1'!$B$10:$B$20</c:f>
              <c:numCache>
                <c:formatCode>#,##0.0_);\(#,##0.0\)</c:formatCode>
                <c:ptCount val="11"/>
                <c:pt idx="0">
                  <c:v>11.661</c:v>
                </c:pt>
                <c:pt idx="1">
                  <c:v>11.798</c:v>
                </c:pt>
                <c:pt idx="2">
                  <c:v>10.614000000000001</c:v>
                </c:pt>
                <c:pt idx="3">
                  <c:v>9.2059999999999995</c:v>
                </c:pt>
                <c:pt idx="4">
                  <c:v>8.5069999999999997</c:v>
                </c:pt>
                <c:pt idx="5">
                  <c:v>7.18</c:v>
                </c:pt>
                <c:pt idx="6">
                  <c:v>7.9820000000000002</c:v>
                </c:pt>
                <c:pt idx="7">
                  <c:v>7.13</c:v>
                </c:pt>
                <c:pt idx="8">
                  <c:v>6.9889999999999999</c:v>
                </c:pt>
                <c:pt idx="9">
                  <c:v>6.5540000000000003</c:v>
                </c:pt>
                <c:pt idx="10">
                  <c:v>6.8289999999999997</c:v>
                </c:pt>
              </c:numCache>
            </c:numRef>
          </c:val>
        </c:ser>
        <c:marker val="1"/>
        <c:axId val="137485312"/>
        <c:axId val="137761536"/>
      </c:lineChart>
      <c:catAx>
        <c:axId val="1374853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761536"/>
        <c:crosses val="autoZero"/>
        <c:auto val="1"/>
        <c:lblAlgn val="ctr"/>
        <c:lblOffset val="100"/>
        <c:tickLblSkip val="1"/>
        <c:tickMarkSkip val="1"/>
      </c:catAx>
      <c:valAx>
        <c:axId val="137761536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4853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grano de cereales. Año 2013</a:t>
            </a:r>
          </a:p>
        </c:rich>
      </c:tx>
      <c:layout>
        <c:manualLayout>
          <c:xMode val="edge"/>
          <c:yMode val="edge"/>
          <c:x val="0.23623807760226387"/>
          <c:y val="2.339514750198708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rotY val="130"/>
      <c:perspective val="0"/>
    </c:view3D>
    <c:plotArea>
      <c:layout>
        <c:manualLayout>
          <c:layoutTarget val="inner"/>
          <c:xMode val="edge"/>
          <c:yMode val="edge"/>
          <c:x val="0.16207285461646753"/>
          <c:y val="0.30065423443932643"/>
          <c:w val="0.66372692842934655"/>
          <c:h val="0.520698275586949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0013623663611051"/>
                  <c:y val="-0.39725441371110681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0.22002493823169453"/>
                  <c:y val="3.4454763667362096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-0.13555764656983871"/>
                  <c:y val="9.1538237207528489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-6.8694148751933873E-2"/>
                  <c:y val="-3.5330551629764242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Lit>
              <c:ptCount val="4"/>
              <c:pt idx="0">
                <c:v>Semilla</c:v>
              </c:pt>
              <c:pt idx="1">
                <c:v>Pienso</c:v>
              </c:pt>
              <c:pt idx="2">
                <c:v>Alimentación Humana</c:v>
              </c:pt>
              <c:pt idx="3">
                <c:v>Ventas fuera de la explotación</c:v>
              </c:pt>
            </c:strLit>
          </c:cat>
          <c:val>
            <c:numRef>
              <c:f>'13.1.1.3'!$D$29:$G$29</c:f>
              <c:numCache>
                <c:formatCode>#,##0__;\–#,##0__;0__;@__</c:formatCode>
                <c:ptCount val="4"/>
                <c:pt idx="0">
                  <c:v>760477</c:v>
                </c:pt>
                <c:pt idx="1">
                  <c:v>2355706</c:v>
                </c:pt>
                <c:pt idx="2">
                  <c:v>27998</c:v>
                </c:pt>
                <c:pt idx="3">
                  <c:v>22230177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judías secas (miles toneladas)</a:t>
            </a:r>
          </a:p>
        </c:rich>
      </c:tx>
      <c:layout>
        <c:manualLayout>
          <c:xMode val="edge"/>
          <c:yMode val="edge"/>
          <c:x val="0.13711916445227076"/>
          <c:y val="4.694835680751173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407202216066489E-2"/>
          <c:y val="0.16197220229103004"/>
          <c:w val="0.88227146814404434"/>
          <c:h val="0.75352285413653164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'13.2.2.1'!$A$10:$A$20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'13.2.2.1'!$D$10:$D$20</c:f>
              <c:numCache>
                <c:formatCode>#,##0.0_);\(#,##0.0\)</c:formatCode>
                <c:ptCount val="11"/>
                <c:pt idx="0">
                  <c:v>14.823</c:v>
                </c:pt>
                <c:pt idx="1">
                  <c:v>15.888</c:v>
                </c:pt>
                <c:pt idx="2">
                  <c:v>14.815</c:v>
                </c:pt>
                <c:pt idx="3">
                  <c:v>13.983000000000001</c:v>
                </c:pt>
                <c:pt idx="4">
                  <c:v>11.085000000000001</c:v>
                </c:pt>
                <c:pt idx="5">
                  <c:v>11.048</c:v>
                </c:pt>
                <c:pt idx="6">
                  <c:v>13.175000000000001</c:v>
                </c:pt>
                <c:pt idx="7">
                  <c:v>12.226000000000001</c:v>
                </c:pt>
                <c:pt idx="8">
                  <c:v>11.701000000000001</c:v>
                </c:pt>
                <c:pt idx="9">
                  <c:v>9.9710000000000001</c:v>
                </c:pt>
                <c:pt idx="10">
                  <c:v>11.337</c:v>
                </c:pt>
              </c:numCache>
            </c:numRef>
          </c:val>
        </c:ser>
        <c:marker val="1"/>
        <c:axId val="137797632"/>
        <c:axId val="137799168"/>
      </c:lineChart>
      <c:catAx>
        <c:axId val="1377976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799168"/>
        <c:crosses val="autoZero"/>
        <c:auto val="1"/>
        <c:lblAlgn val="ctr"/>
        <c:lblOffset val="100"/>
        <c:tickLblSkip val="1"/>
        <c:tickMarkSkip val="1"/>
      </c:catAx>
      <c:valAx>
        <c:axId val="137799168"/>
        <c:scaling>
          <c:orientation val="minMax"/>
          <c:max val="4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797632"/>
        <c:crosses val="autoZero"/>
        <c:crossBetween val="between"/>
        <c:majorUnit val="10"/>
        <c:minorUnit val="4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judías secas (miles de euros)</a:t>
            </a:r>
          </a:p>
        </c:rich>
      </c:tx>
      <c:layout>
        <c:manualLayout>
          <c:xMode val="edge"/>
          <c:yMode val="edge"/>
          <c:x val="0.17728537810746936"/>
          <c:y val="4.854368932038838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487534626038419E-2"/>
          <c:y val="0.22330123551894759"/>
          <c:w val="0.86980609418282562"/>
          <c:h val="0.68932120529762086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'13.2.2.1'!$A$10:$A$20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'13.2.2.1'!$F$10:$F$20</c:f>
              <c:numCache>
                <c:formatCode>#,##0\ _€;\-#,##0\ _€</c:formatCode>
                <c:ptCount val="11"/>
                <c:pt idx="0">
                  <c:v>20755.164600000004</c:v>
                </c:pt>
                <c:pt idx="1">
                  <c:v>19524.763200000001</c:v>
                </c:pt>
                <c:pt idx="2">
                  <c:v>21658.048500000001</c:v>
                </c:pt>
                <c:pt idx="3">
                  <c:v>23036.9925</c:v>
                </c:pt>
                <c:pt idx="4">
                  <c:v>22696.537500000006</c:v>
                </c:pt>
                <c:pt idx="5">
                  <c:v>21912.603199999998</c:v>
                </c:pt>
                <c:pt idx="6">
                  <c:v>27515.987500000003</c:v>
                </c:pt>
                <c:pt idx="7">
                  <c:v>21751.276600000001</c:v>
                </c:pt>
                <c:pt idx="8">
                  <c:v>21735.777600000001</c:v>
                </c:pt>
                <c:pt idx="9">
                  <c:v>18845.189999999999</c:v>
                </c:pt>
                <c:pt idx="10">
                  <c:v>28136.1666</c:v>
                </c:pt>
              </c:numCache>
            </c:numRef>
          </c:val>
        </c:ser>
        <c:marker val="1"/>
        <c:axId val="138023680"/>
        <c:axId val="138025216"/>
      </c:lineChart>
      <c:catAx>
        <c:axId val="1380236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025216"/>
        <c:crosses val="autoZero"/>
        <c:auto val="1"/>
        <c:lblAlgn val="ctr"/>
        <c:lblOffset val="100"/>
        <c:tickLblSkip val="1"/>
        <c:tickMarkSkip val="1"/>
      </c:catAx>
      <c:valAx>
        <c:axId val="138025216"/>
        <c:scaling>
          <c:orientation val="minMax"/>
          <c:max val="30000"/>
          <c:min val="15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023680"/>
        <c:crosses val="autoZero"/>
        <c:crossBetween val="between"/>
        <c:majorUnit val="2500"/>
        <c:min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judías según cultivo 
(miles de hectáreas)</a:t>
            </a:r>
          </a:p>
        </c:rich>
      </c:tx>
      <c:layout>
        <c:manualLayout>
          <c:xMode val="edge"/>
          <c:yMode val="edge"/>
          <c:x val="0.28621089030537888"/>
          <c:y val="5.774204797826851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2333804809052434E-2"/>
          <c:y val="0.29370696229185733"/>
          <c:w val="0.925035360678925"/>
          <c:h val="0.622379039142262"/>
        </c:manualLayout>
      </c:layout>
      <c:lineChart>
        <c:grouping val="standard"/>
        <c:ser>
          <c:idx val="0"/>
          <c:order val="0"/>
          <c:tx>
            <c:v>Cultivo único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'13.2.2.2'!$A$9:$A$19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'13.2.2.2'!$B$9:$B$19</c:f>
              <c:numCache>
                <c:formatCode>#,##0.0_);\(#,##0.0\)</c:formatCode>
                <c:ptCount val="11"/>
                <c:pt idx="0">
                  <c:v>7.44</c:v>
                </c:pt>
                <c:pt idx="1">
                  <c:v>8.3149999999999995</c:v>
                </c:pt>
                <c:pt idx="2">
                  <c:v>7.4870000000000001</c:v>
                </c:pt>
                <c:pt idx="3">
                  <c:v>6.9050000000000002</c:v>
                </c:pt>
                <c:pt idx="4">
                  <c:v>6.5439999999999996</c:v>
                </c:pt>
                <c:pt idx="5">
                  <c:v>5.0750000000000002</c:v>
                </c:pt>
                <c:pt idx="6">
                  <c:v>6.2160000000000002</c:v>
                </c:pt>
                <c:pt idx="7">
                  <c:v>5.7919999999999998</c:v>
                </c:pt>
                <c:pt idx="8">
                  <c:v>5.6260000000000003</c:v>
                </c:pt>
                <c:pt idx="9">
                  <c:v>4.9820000000000002</c:v>
                </c:pt>
                <c:pt idx="10">
                  <c:v>5.3780000000000001</c:v>
                </c:pt>
              </c:numCache>
            </c:numRef>
          </c:val>
        </c:ser>
        <c:ser>
          <c:idx val="1"/>
          <c:order val="1"/>
          <c:tx>
            <c:v>Asociadas al maíz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'13.2.2.2'!$A$9:$A$19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'13.2.2.2'!$D$9:$D$19</c:f>
              <c:numCache>
                <c:formatCode>#,##0.0_);\(#,##0.0\)</c:formatCode>
                <c:ptCount val="11"/>
                <c:pt idx="0">
                  <c:v>4.2210000000000001</c:v>
                </c:pt>
                <c:pt idx="1">
                  <c:v>3.4830000000000001</c:v>
                </c:pt>
                <c:pt idx="2">
                  <c:v>3.1269999999999998</c:v>
                </c:pt>
                <c:pt idx="3">
                  <c:v>2.3010000000000002</c:v>
                </c:pt>
                <c:pt idx="4">
                  <c:v>1.9630000000000001</c:v>
                </c:pt>
                <c:pt idx="5">
                  <c:v>2.105</c:v>
                </c:pt>
                <c:pt idx="6">
                  <c:v>1.766</c:v>
                </c:pt>
                <c:pt idx="7">
                  <c:v>1.3380000000000001</c:v>
                </c:pt>
                <c:pt idx="8">
                  <c:v>1.363</c:v>
                </c:pt>
                <c:pt idx="9">
                  <c:v>1.5720000000000001</c:v>
                </c:pt>
                <c:pt idx="10">
                  <c:v>1.4510000000000001</c:v>
                </c:pt>
              </c:numCache>
            </c:numRef>
          </c:val>
        </c:ser>
        <c:marker val="1"/>
        <c:axId val="138082944"/>
        <c:axId val="138084736"/>
      </c:lineChart>
      <c:catAx>
        <c:axId val="1380829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084736"/>
        <c:crosses val="autoZero"/>
        <c:auto val="1"/>
        <c:lblAlgn val="ctr"/>
        <c:lblOffset val="100"/>
        <c:tickLblSkip val="1"/>
        <c:tickMarkSkip val="1"/>
      </c:catAx>
      <c:valAx>
        <c:axId val="138084736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0829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531830957028179"/>
          <c:y val="0.2027976922465112"/>
          <c:w val="0.37765202426619743"/>
          <c:h val="5.827530299971244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300" vertic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judías según cultivo
 (miles de toneladas)</a:t>
            </a:r>
          </a:p>
        </c:rich>
      </c:tx>
      <c:layout>
        <c:manualLayout>
          <c:xMode val="edge"/>
          <c:yMode val="edge"/>
          <c:x val="0.26823648261994082"/>
          <c:y val="5.91291601676282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7827966482809273E-2"/>
          <c:y val="0.2863961813842531"/>
          <c:w val="0.91396395806976549"/>
          <c:h val="0.62768496420048181"/>
        </c:manualLayout>
      </c:layout>
      <c:lineChart>
        <c:grouping val="standard"/>
        <c:ser>
          <c:idx val="0"/>
          <c:order val="0"/>
          <c:tx>
            <c:v>Cultivo único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'13.2.2.2'!$A$9:$A$19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'13.2.2.2'!$C$9:$C$19</c:f>
              <c:numCache>
                <c:formatCode>#,##0.0_);\(#,##0.0\)</c:formatCode>
                <c:ptCount val="11"/>
                <c:pt idx="0">
                  <c:v>11.583</c:v>
                </c:pt>
                <c:pt idx="1">
                  <c:v>13.928000000000001</c:v>
                </c:pt>
                <c:pt idx="2">
                  <c:v>12.704000000000001</c:v>
                </c:pt>
                <c:pt idx="3">
                  <c:v>12.446999999999999</c:v>
                </c:pt>
                <c:pt idx="4">
                  <c:v>9.7789999999999999</c:v>
                </c:pt>
                <c:pt idx="5">
                  <c:v>8.9830000000000005</c:v>
                </c:pt>
                <c:pt idx="6">
                  <c:v>11.367000000000001</c:v>
                </c:pt>
                <c:pt idx="7">
                  <c:v>10.837</c:v>
                </c:pt>
                <c:pt idx="8">
                  <c:v>10.269</c:v>
                </c:pt>
                <c:pt idx="9">
                  <c:v>8.2200000000000006</c:v>
                </c:pt>
                <c:pt idx="10">
                  <c:v>9.15</c:v>
                </c:pt>
              </c:numCache>
            </c:numRef>
          </c:val>
        </c:ser>
        <c:ser>
          <c:idx val="1"/>
          <c:order val="1"/>
          <c:tx>
            <c:v>Asociadas con maíz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'13.2.2.2'!$A$9:$A$19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'13.2.2.2'!$E$9:$E$19</c:f>
              <c:numCache>
                <c:formatCode>#,##0.0_);\(#,##0.0\)</c:formatCode>
                <c:ptCount val="11"/>
                <c:pt idx="0">
                  <c:v>3.24</c:v>
                </c:pt>
                <c:pt idx="1">
                  <c:v>1.96</c:v>
                </c:pt>
                <c:pt idx="2">
                  <c:v>2.1110000000000002</c:v>
                </c:pt>
                <c:pt idx="3">
                  <c:v>1.536</c:v>
                </c:pt>
                <c:pt idx="4">
                  <c:v>1.306</c:v>
                </c:pt>
                <c:pt idx="5">
                  <c:v>2.0649999999999999</c:v>
                </c:pt>
                <c:pt idx="6">
                  <c:v>1.8080000000000001</c:v>
                </c:pt>
                <c:pt idx="7">
                  <c:v>1.389</c:v>
                </c:pt>
                <c:pt idx="8">
                  <c:v>1.4319999999999999</c:v>
                </c:pt>
                <c:pt idx="9">
                  <c:v>1.7509999999999999</c:v>
                </c:pt>
                <c:pt idx="10">
                  <c:v>2.1869999999999998</c:v>
                </c:pt>
              </c:numCache>
            </c:numRef>
          </c:val>
        </c:ser>
        <c:marker val="1"/>
        <c:axId val="138121984"/>
        <c:axId val="138123520"/>
      </c:lineChart>
      <c:catAx>
        <c:axId val="1381219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123520"/>
        <c:crosses val="autoZero"/>
        <c:auto val="1"/>
        <c:lblAlgn val="ctr"/>
        <c:lblOffset val="100"/>
        <c:tickLblSkip val="1"/>
        <c:tickMarkSkip val="1"/>
      </c:catAx>
      <c:valAx>
        <c:axId val="13812352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1219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029632258208895"/>
          <c:y val="0.19331742243436842"/>
          <c:w val="0.39351229695557544"/>
          <c:h val="5.96658711217185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habas secas (miles de hectáreas)</a:t>
            </a:r>
          </a:p>
        </c:rich>
      </c:tx>
      <c:layout>
        <c:manualLayout>
          <c:xMode val="edge"/>
          <c:yMode val="edge"/>
          <c:x val="0.16735279871131989"/>
          <c:y val="6.490384615384653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4471965652817501E-2"/>
          <c:y val="0.16346153846153846"/>
          <c:w val="0.89163356753896539"/>
          <c:h val="0.75000000000000344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'13.2.3.1'!$A$10:$A$20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2009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'13.2.3.1'!$B$10:$B$20</c:f>
              <c:numCache>
                <c:formatCode>#,##0.0_);\(#,##0.0\)</c:formatCode>
                <c:ptCount val="11"/>
                <c:pt idx="0">
                  <c:v>44.23</c:v>
                </c:pt>
                <c:pt idx="1">
                  <c:v>47.661000000000001</c:v>
                </c:pt>
                <c:pt idx="2">
                  <c:v>59.515000000000001</c:v>
                </c:pt>
                <c:pt idx="3">
                  <c:v>36.640999999999998</c:v>
                </c:pt>
                <c:pt idx="4">
                  <c:v>25.672000000000001</c:v>
                </c:pt>
                <c:pt idx="5">
                  <c:v>21.228000000000002</c:v>
                </c:pt>
                <c:pt idx="6">
                  <c:v>18.704000000000001</c:v>
                </c:pt>
                <c:pt idx="7">
                  <c:v>24.675000000000001</c:v>
                </c:pt>
                <c:pt idx="8">
                  <c:v>27.957000000000001</c:v>
                </c:pt>
                <c:pt idx="9">
                  <c:v>24.564</c:v>
                </c:pt>
                <c:pt idx="10">
                  <c:v>17.542000000000002</c:v>
                </c:pt>
              </c:numCache>
            </c:numRef>
          </c:val>
        </c:ser>
        <c:marker val="1"/>
        <c:axId val="138569984"/>
        <c:axId val="138575872"/>
      </c:lineChart>
      <c:catAx>
        <c:axId val="1385699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575872"/>
        <c:crosses val="autoZero"/>
        <c:auto val="1"/>
        <c:lblAlgn val="ctr"/>
        <c:lblOffset val="100"/>
        <c:tickLblSkip val="1"/>
        <c:tickMarkSkip val="1"/>
      </c:catAx>
      <c:valAx>
        <c:axId val="138575872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5699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habas secas (miles toneladas)</a:t>
            </a:r>
          </a:p>
        </c:rich>
      </c:tx>
      <c:layout>
        <c:manualLayout>
          <c:xMode val="edge"/>
          <c:yMode val="edge"/>
          <c:x val="0.18381369354692903"/>
          <c:y val="5.386416861826697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330685403117294E-2"/>
          <c:y val="0.16393461369133044"/>
          <c:w val="0.88889007963884992"/>
          <c:h val="0.75175729992738671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'13.2.3.1'!$A$10:$A$20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2009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'13.2.3.1'!$D$10:$D$20</c:f>
              <c:numCache>
                <c:formatCode>#,##0.0_);\(#,##0.0\)</c:formatCode>
                <c:ptCount val="11"/>
                <c:pt idx="0">
                  <c:v>57</c:v>
                </c:pt>
                <c:pt idx="1">
                  <c:v>64.352000000000004</c:v>
                </c:pt>
                <c:pt idx="2">
                  <c:v>40.6</c:v>
                </c:pt>
                <c:pt idx="3">
                  <c:v>47.886000000000003</c:v>
                </c:pt>
                <c:pt idx="4">
                  <c:v>38.183999999999997</c:v>
                </c:pt>
                <c:pt idx="5">
                  <c:v>27.475000000000001</c:v>
                </c:pt>
                <c:pt idx="6">
                  <c:v>27.866</c:v>
                </c:pt>
                <c:pt idx="7">
                  <c:v>36.305</c:v>
                </c:pt>
                <c:pt idx="8">
                  <c:v>42.881999999999998</c:v>
                </c:pt>
                <c:pt idx="9">
                  <c:v>25.888000000000002</c:v>
                </c:pt>
                <c:pt idx="10">
                  <c:v>27.759</c:v>
                </c:pt>
              </c:numCache>
            </c:numRef>
          </c:val>
        </c:ser>
        <c:marker val="1"/>
        <c:axId val="138583040"/>
        <c:axId val="138683136"/>
      </c:lineChart>
      <c:catAx>
        <c:axId val="1385830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683136"/>
        <c:crosses val="autoZero"/>
        <c:auto val="1"/>
        <c:lblAlgn val="ctr"/>
        <c:lblOffset val="100"/>
        <c:tickLblSkip val="1"/>
        <c:tickMarkSkip val="1"/>
      </c:catAx>
      <c:valAx>
        <c:axId val="138683136"/>
        <c:scaling>
          <c:orientation val="minMax"/>
          <c:max val="7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5830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habas secas (miles de euros)</a:t>
            </a:r>
          </a:p>
        </c:rich>
      </c:tx>
      <c:layout>
        <c:manualLayout>
          <c:xMode val="edge"/>
          <c:yMode val="edge"/>
          <c:x val="0.19615936236912071"/>
          <c:y val="6.542056074766355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16335675389736E-2"/>
          <c:y val="0.16121495327102844"/>
          <c:w val="0.87242915223813344"/>
          <c:h val="0.75467289719626163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'13.2.3.1'!$A$10:$A$20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2009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'13.2.3.1'!$F$10:$F$20</c:f>
              <c:numCache>
                <c:formatCode>#,##0.0_);\(#,##0.0\)</c:formatCode>
                <c:ptCount val="11"/>
                <c:pt idx="0">
                  <c:v>11422.8</c:v>
                </c:pt>
                <c:pt idx="1">
                  <c:v>13706.976000000002</c:v>
                </c:pt>
                <c:pt idx="2">
                  <c:v>14263.014599999999</c:v>
                </c:pt>
                <c:pt idx="3">
                  <c:v>9984.2310000000016</c:v>
                </c:pt>
                <c:pt idx="4">
                  <c:v>9511.634399999999</c:v>
                </c:pt>
                <c:pt idx="5">
                  <c:v>8432.0774999999994</c:v>
                </c:pt>
                <c:pt idx="6">
                  <c:v>9059.2366000000002</c:v>
                </c:pt>
                <c:pt idx="7">
                  <c:v>6730.9470000000001</c:v>
                </c:pt>
                <c:pt idx="8">
                  <c:v>11007.809400000002</c:v>
                </c:pt>
                <c:pt idx="9">
                  <c:v>8020.1024000000007</c:v>
                </c:pt>
                <c:pt idx="10">
                  <c:v>8422.0806000000011</c:v>
                </c:pt>
              </c:numCache>
            </c:numRef>
          </c:val>
        </c:ser>
        <c:marker val="1"/>
        <c:axId val="138711040"/>
        <c:axId val="138712576"/>
      </c:lineChart>
      <c:catAx>
        <c:axId val="1387110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712576"/>
        <c:crosses val="autoZero"/>
        <c:auto val="1"/>
        <c:lblAlgn val="ctr"/>
        <c:lblOffset val="100"/>
        <c:tickLblSkip val="1"/>
        <c:tickMarkSkip val="1"/>
      </c:catAx>
      <c:valAx>
        <c:axId val="138712576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711040"/>
        <c:crosses val="autoZero"/>
        <c:crossBetween val="between"/>
        <c:majorUnit val="3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GRÁFICO: Evolución de la superficie de habas según utilización
(miles de hectáreas)</a:t>
            </a:r>
          </a:p>
        </c:rich>
      </c:tx>
      <c:layout>
        <c:manualLayout>
          <c:xMode val="edge"/>
          <c:yMode val="edge"/>
          <c:x val="0.26785511811023621"/>
          <c:y val="4.361024249959184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657894736842118E-2"/>
          <c:y val="0.28708167506363647"/>
          <c:w val="0.89802631578947367"/>
          <c:h val="0.6267949905556065"/>
        </c:manualLayout>
      </c:layout>
      <c:lineChart>
        <c:grouping val="standard"/>
        <c:ser>
          <c:idx val="0"/>
          <c:order val="0"/>
          <c:tx>
            <c:v>Consumo animal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'13.2.3.2'!$A$9:$B$19</c:f>
              <c:strCach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2012</c:v>
                </c:pt>
                <c:pt idx="10">
                  <c:v>2013</c:v>
                </c:pt>
              </c:strCache>
            </c:strRef>
          </c:cat>
          <c:val>
            <c:numRef>
              <c:f>'13.2.3.2'!$C$9:$C$19</c:f>
              <c:numCache>
                <c:formatCode>#,##0.0_);\(#,##0.0\)</c:formatCode>
                <c:ptCount val="11"/>
                <c:pt idx="0">
                  <c:v>36.731000000000002</c:v>
                </c:pt>
                <c:pt idx="1">
                  <c:v>41.472999999999999</c:v>
                </c:pt>
                <c:pt idx="2">
                  <c:v>46.402000000000001</c:v>
                </c:pt>
                <c:pt idx="3">
                  <c:v>58.484000000000002</c:v>
                </c:pt>
                <c:pt idx="4">
                  <c:v>36.441000000000003</c:v>
                </c:pt>
                <c:pt idx="5">
                  <c:v>25.236999999999998</c:v>
                </c:pt>
                <c:pt idx="6">
                  <c:v>20.238</c:v>
                </c:pt>
                <c:pt idx="7">
                  <c:v>18.585999999999999</c:v>
                </c:pt>
                <c:pt idx="8">
                  <c:v>27.596</c:v>
                </c:pt>
                <c:pt idx="9">
                  <c:v>24.155999999999999</c:v>
                </c:pt>
                <c:pt idx="10">
                  <c:v>17.100000000000001</c:v>
                </c:pt>
              </c:numCache>
            </c:numRef>
          </c:val>
        </c:ser>
        <c:ser>
          <c:idx val="1"/>
          <c:order val="1"/>
          <c:tx>
            <c:v>Consumo humano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'13.2.3.2'!$A$9:$B$19</c:f>
              <c:strCach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2012</c:v>
                </c:pt>
                <c:pt idx="10">
                  <c:v>2013</c:v>
                </c:pt>
              </c:strCache>
            </c:strRef>
          </c:cat>
          <c:val>
            <c:numRef>
              <c:f>'13.2.3.2'!$E$9:$E$19</c:f>
              <c:numCache>
                <c:formatCode>#,##0.0_);\(#,##0.0\)</c:formatCode>
                <c:ptCount val="11"/>
                <c:pt idx="0">
                  <c:v>0.873</c:v>
                </c:pt>
                <c:pt idx="1">
                  <c:v>2.7610000000000001</c:v>
                </c:pt>
                <c:pt idx="2">
                  <c:v>1.2589999999999999</c:v>
                </c:pt>
                <c:pt idx="3">
                  <c:v>0.90400000000000003</c:v>
                </c:pt>
                <c:pt idx="4">
                  <c:v>0.16200000000000001</c:v>
                </c:pt>
                <c:pt idx="5">
                  <c:v>0.435</c:v>
                </c:pt>
                <c:pt idx="6">
                  <c:v>0.96899999999999997</c:v>
                </c:pt>
                <c:pt idx="7">
                  <c:v>0.11799999999999999</c:v>
                </c:pt>
                <c:pt idx="8">
                  <c:v>0.36099999999999999</c:v>
                </c:pt>
                <c:pt idx="9">
                  <c:v>0.40799999999999997</c:v>
                </c:pt>
                <c:pt idx="10">
                  <c:v>0.442</c:v>
                </c:pt>
              </c:numCache>
            </c:numRef>
          </c:val>
        </c:ser>
        <c:marker val="1"/>
        <c:axId val="138987392"/>
        <c:axId val="138988928"/>
      </c:lineChart>
      <c:catAx>
        <c:axId val="1389873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988928"/>
        <c:crosses val="autoZero"/>
        <c:auto val="1"/>
        <c:lblAlgn val="ctr"/>
        <c:lblOffset val="100"/>
        <c:tickLblSkip val="1"/>
        <c:tickMarkSkip val="1"/>
      </c:catAx>
      <c:valAx>
        <c:axId val="138988928"/>
        <c:scaling>
          <c:orientation val="minMax"/>
          <c:max val="6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987392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28618423778108831"/>
          <c:y val="0.18181843298295997"/>
          <c:w val="0.76809216145279169"/>
          <c:h val="0.2416270454231498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GRÁFICO: Evolución de la producción de habas según utilización
 (miles de toneladas)</a:t>
            </a:r>
          </a:p>
        </c:rich>
      </c:tx>
      <c:layout>
        <c:manualLayout>
          <c:xMode val="edge"/>
          <c:yMode val="edge"/>
          <c:x val="0.2706420568396693"/>
          <c:y val="5.275940507436570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782598028372034E-2"/>
          <c:y val="0.30714357129736841"/>
          <c:w val="0.89621159407465756"/>
          <c:h val="0.60714426884363104"/>
        </c:manualLayout>
      </c:layout>
      <c:lineChart>
        <c:grouping val="standard"/>
        <c:ser>
          <c:idx val="0"/>
          <c:order val="0"/>
          <c:tx>
            <c:v>Consumo animal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'13.2.3.2'!$A$9:$B$19</c:f>
              <c:strCach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2012</c:v>
                </c:pt>
                <c:pt idx="10">
                  <c:v>2013</c:v>
                </c:pt>
              </c:strCache>
            </c:strRef>
          </c:cat>
          <c:val>
            <c:numRef>
              <c:f>'13.2.3.2'!$D$9:$D$19</c:f>
              <c:numCache>
                <c:formatCode>#,##0.0_);\(#,##0.0\)</c:formatCode>
                <c:ptCount val="11"/>
                <c:pt idx="0">
                  <c:v>44.875</c:v>
                </c:pt>
                <c:pt idx="1">
                  <c:v>55.540999999999997</c:v>
                </c:pt>
                <c:pt idx="2">
                  <c:v>62.697000000000003</c:v>
                </c:pt>
                <c:pt idx="3">
                  <c:v>39.774999999999999</c:v>
                </c:pt>
                <c:pt idx="4">
                  <c:v>47.634999999999998</c:v>
                </c:pt>
                <c:pt idx="5">
                  <c:v>37.523000000000003</c:v>
                </c:pt>
                <c:pt idx="6">
                  <c:v>25.954999999999998</c:v>
                </c:pt>
                <c:pt idx="7">
                  <c:v>27.701000000000001</c:v>
                </c:pt>
                <c:pt idx="8">
                  <c:v>42.262</c:v>
                </c:pt>
                <c:pt idx="9">
                  <c:v>25.317</c:v>
                </c:pt>
                <c:pt idx="10">
                  <c:v>27.212</c:v>
                </c:pt>
              </c:numCache>
            </c:numRef>
          </c:val>
        </c:ser>
        <c:ser>
          <c:idx val="1"/>
          <c:order val="1"/>
          <c:tx>
            <c:v>Consumo Humano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'13.2.3.2'!$A$9:$B$19</c:f>
              <c:strCach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2012</c:v>
                </c:pt>
                <c:pt idx="10">
                  <c:v>2013</c:v>
                </c:pt>
              </c:strCache>
            </c:strRef>
          </c:cat>
          <c:val>
            <c:numRef>
              <c:f>'13.2.3.2'!$F$9:$F$19</c:f>
              <c:numCache>
                <c:formatCode>#,##0.0_);\(#,##0.0\)</c:formatCode>
                <c:ptCount val="11"/>
                <c:pt idx="0">
                  <c:v>0.79200000000000004</c:v>
                </c:pt>
                <c:pt idx="1">
                  <c:v>1.446</c:v>
                </c:pt>
                <c:pt idx="2">
                  <c:v>1.655</c:v>
                </c:pt>
                <c:pt idx="3">
                  <c:v>0.81</c:v>
                </c:pt>
                <c:pt idx="4">
                  <c:v>0.20899999999999999</c:v>
                </c:pt>
                <c:pt idx="5">
                  <c:v>0.66100000000000003</c:v>
                </c:pt>
                <c:pt idx="6">
                  <c:v>1.5049999999999999</c:v>
                </c:pt>
                <c:pt idx="7">
                  <c:v>0.16500000000000001</c:v>
                </c:pt>
                <c:pt idx="8">
                  <c:v>0.62</c:v>
                </c:pt>
                <c:pt idx="9">
                  <c:v>0.57099999999999995</c:v>
                </c:pt>
                <c:pt idx="10">
                  <c:v>0.54700000000000004</c:v>
                </c:pt>
              </c:numCache>
            </c:numRef>
          </c:val>
        </c:ser>
        <c:marker val="1"/>
        <c:axId val="139223040"/>
        <c:axId val="139224576"/>
      </c:lineChart>
      <c:catAx>
        <c:axId val="1392230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224576"/>
        <c:crosses val="autoZero"/>
        <c:auto val="1"/>
        <c:lblAlgn val="ctr"/>
        <c:lblOffset val="100"/>
        <c:tickLblSkip val="1"/>
        <c:tickMarkSkip val="1"/>
      </c:catAx>
      <c:valAx>
        <c:axId val="13922457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2230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27841864928174553"/>
          <c:y val="0.1904766904136983"/>
          <c:w val="0.76276826686986765"/>
          <c:h val="0.2500007499062618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lentejas (miles de hectáreas)</a:t>
            </a:r>
          </a:p>
        </c:rich>
      </c:tx>
      <c:layout>
        <c:manualLayout>
          <c:xMode val="edge"/>
          <c:yMode val="edge"/>
          <c:x val="0.16872465079796159"/>
          <c:y val="5.77367205542730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4471965652817501E-2"/>
          <c:y val="0.16166299985453036"/>
          <c:w val="0.88751833568878569"/>
          <c:h val="0.7551971564633122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'13.2.4.1'!$A$10:$A$20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'13.2.4.1'!$B$10:$B$20</c:f>
              <c:numCache>
                <c:formatCode>#,##0.0_);\(#,##0.0\)</c:formatCode>
                <c:ptCount val="11"/>
                <c:pt idx="0">
                  <c:v>28.7</c:v>
                </c:pt>
                <c:pt idx="1">
                  <c:v>33.103000000000002</c:v>
                </c:pt>
                <c:pt idx="2">
                  <c:v>36.151000000000003</c:v>
                </c:pt>
                <c:pt idx="3">
                  <c:v>18.125</c:v>
                </c:pt>
                <c:pt idx="4">
                  <c:v>16.913</c:v>
                </c:pt>
                <c:pt idx="5">
                  <c:v>16.931999999999999</c:v>
                </c:pt>
                <c:pt idx="6">
                  <c:v>23.088000000000001</c:v>
                </c:pt>
                <c:pt idx="7">
                  <c:v>29.478000000000002</c:v>
                </c:pt>
                <c:pt idx="8">
                  <c:v>38.549999999999997</c:v>
                </c:pt>
                <c:pt idx="9">
                  <c:v>36.298000000000002</c:v>
                </c:pt>
                <c:pt idx="10">
                  <c:v>31.506</c:v>
                </c:pt>
              </c:numCache>
            </c:numRef>
          </c:val>
        </c:ser>
        <c:marker val="1"/>
        <c:axId val="139748864"/>
        <c:axId val="139750400"/>
      </c:lineChart>
      <c:catAx>
        <c:axId val="1397488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750400"/>
        <c:crosses val="autoZero"/>
        <c:auto val="1"/>
        <c:lblAlgn val="ctr"/>
        <c:lblOffset val="100"/>
        <c:tickLblSkip val="1"/>
        <c:tickMarkSkip val="1"/>
      </c:catAx>
      <c:valAx>
        <c:axId val="139750400"/>
        <c:scaling>
          <c:orientation val="minMax"/>
          <c:min val="15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7488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trigo (miles de hectáreas)</a:t>
            </a:r>
          </a:p>
        </c:rich>
      </c:tx>
      <c:layout>
        <c:manualLayout>
          <c:xMode val="edge"/>
          <c:yMode val="edge"/>
          <c:x val="0.17829487033184396"/>
          <c:y val="3.890160183066361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563416711352245E-2"/>
          <c:y val="0.10983981693363846"/>
          <c:w val="0.87209412358452476"/>
          <c:h val="0.80778032036613268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'13.1.2.1'!$A$9:$A$19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'13.1.2.1'!$B$9:$B$19</c:f>
              <c:numCache>
                <c:formatCode>#,##0.0_);\(#,##0.0\)</c:formatCode>
                <c:ptCount val="11"/>
                <c:pt idx="0">
                  <c:v>2220.6410000000001</c:v>
                </c:pt>
                <c:pt idx="1">
                  <c:v>2175.0279999999998</c:v>
                </c:pt>
                <c:pt idx="2">
                  <c:v>2274.1089999999999</c:v>
                </c:pt>
                <c:pt idx="3">
                  <c:v>1920.2329999999999</c:v>
                </c:pt>
                <c:pt idx="4">
                  <c:v>1803.3130000000001</c:v>
                </c:pt>
                <c:pt idx="5">
                  <c:v>2057.87</c:v>
                </c:pt>
                <c:pt idx="6">
                  <c:v>1772.752</c:v>
                </c:pt>
                <c:pt idx="7">
                  <c:v>1948.0730000000001</c:v>
                </c:pt>
                <c:pt idx="8">
                  <c:v>1994.653</c:v>
                </c:pt>
                <c:pt idx="9">
                  <c:v>2188.1709999999998</c:v>
                </c:pt>
                <c:pt idx="10">
                  <c:v>2124.9690000000001</c:v>
                </c:pt>
              </c:numCache>
            </c:numRef>
          </c:val>
        </c:ser>
        <c:marker val="1"/>
        <c:axId val="126423808"/>
        <c:axId val="126425344"/>
      </c:lineChart>
      <c:catAx>
        <c:axId val="1264238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6425344"/>
        <c:crossesAt val="1400"/>
        <c:auto val="1"/>
        <c:lblAlgn val="ctr"/>
        <c:lblOffset val="100"/>
        <c:tickLblSkip val="1"/>
        <c:tickMarkSkip val="1"/>
      </c:catAx>
      <c:valAx>
        <c:axId val="126425344"/>
        <c:scaling>
          <c:orientation val="minMax"/>
          <c:max val="2800"/>
          <c:min val="14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64238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lentejas (miles toneladas)</a:t>
            </a:r>
          </a:p>
        </c:rich>
      </c:tx>
      <c:layout>
        <c:manualLayout>
          <c:xMode val="edge"/>
          <c:yMode val="edge"/>
          <c:x val="0.17558319003228154"/>
          <c:y val="6.921241050119379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215453552937413E-2"/>
          <c:y val="0.16229116945107441"/>
          <c:w val="0.88889007963884992"/>
          <c:h val="0.7517899761336565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'13.2.4.1'!$A$10:$A$20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'13.2.4.1'!$D$10:$D$20</c:f>
              <c:numCache>
                <c:formatCode>#,##0.0_);\(#,##0.0\)</c:formatCode>
                <c:ptCount val="11"/>
                <c:pt idx="0">
                  <c:v>20.7</c:v>
                </c:pt>
                <c:pt idx="1">
                  <c:v>27.378</c:v>
                </c:pt>
                <c:pt idx="2">
                  <c:v>6.9</c:v>
                </c:pt>
                <c:pt idx="3">
                  <c:v>12</c:v>
                </c:pt>
                <c:pt idx="4">
                  <c:v>14.496</c:v>
                </c:pt>
                <c:pt idx="5">
                  <c:v>12.516</c:v>
                </c:pt>
                <c:pt idx="6">
                  <c:v>11.9</c:v>
                </c:pt>
                <c:pt idx="7">
                  <c:v>22.715</c:v>
                </c:pt>
                <c:pt idx="8">
                  <c:v>20.425999999999998</c:v>
                </c:pt>
                <c:pt idx="9">
                  <c:v>15.045999999999999</c:v>
                </c:pt>
                <c:pt idx="10">
                  <c:v>40.57</c:v>
                </c:pt>
              </c:numCache>
            </c:numRef>
          </c:val>
        </c:ser>
        <c:marker val="1"/>
        <c:axId val="139782400"/>
        <c:axId val="139862016"/>
      </c:lineChart>
      <c:catAx>
        <c:axId val="1397824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862016"/>
        <c:crosses val="autoZero"/>
        <c:auto val="1"/>
        <c:lblAlgn val="ctr"/>
        <c:lblOffset val="100"/>
        <c:tickLblSkip val="1"/>
        <c:tickMarkSkip val="1"/>
      </c:catAx>
      <c:valAx>
        <c:axId val="139862016"/>
        <c:scaling>
          <c:orientation val="minMax"/>
          <c:max val="45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7824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lentejas (miles de euros)</a:t>
            </a:r>
          </a:p>
        </c:rich>
      </c:tx>
      <c:layout>
        <c:manualLayout>
          <c:xMode val="edge"/>
          <c:yMode val="edge"/>
          <c:x val="0.2194790478776377"/>
          <c:y val="6.763310383303583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7791612803836599E-2"/>
          <c:y val="0.1739134537134249"/>
          <c:w val="0.88065961593849085"/>
          <c:h val="0.73913217828204758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'13.2.4.1'!$A$10:$A$20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'13.2.4.1'!$F$10:$F$20</c:f>
              <c:numCache>
                <c:formatCode>#,##0\ _€;\-#,##0\ _€</c:formatCode>
                <c:ptCount val="11"/>
                <c:pt idx="0">
                  <c:v>10043.64</c:v>
                </c:pt>
                <c:pt idx="1">
                  <c:v>11487.808800000001</c:v>
                </c:pt>
                <c:pt idx="2">
                  <c:v>4411.8885</c:v>
                </c:pt>
                <c:pt idx="3">
                  <c:v>6843.6</c:v>
                </c:pt>
                <c:pt idx="4">
                  <c:v>8820.8160000000007</c:v>
                </c:pt>
                <c:pt idx="5">
                  <c:v>7246.7639999999992</c:v>
                </c:pt>
                <c:pt idx="6">
                  <c:v>7234.01</c:v>
                </c:pt>
                <c:pt idx="7">
                  <c:v>16307.098500000002</c:v>
                </c:pt>
                <c:pt idx="8">
                  <c:v>15562.569399999997</c:v>
                </c:pt>
                <c:pt idx="9">
                  <c:v>11960.065399999999</c:v>
                </c:pt>
                <c:pt idx="10">
                  <c:v>22313.5</c:v>
                </c:pt>
              </c:numCache>
            </c:numRef>
          </c:val>
        </c:ser>
        <c:marker val="1"/>
        <c:axId val="139881472"/>
        <c:axId val="139887360"/>
      </c:lineChart>
      <c:catAx>
        <c:axId val="1398814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887360"/>
        <c:crosses val="autoZero"/>
        <c:auto val="1"/>
        <c:lblAlgn val="ctr"/>
        <c:lblOffset val="100"/>
        <c:tickLblSkip val="1"/>
        <c:tickMarkSkip val="1"/>
      </c:catAx>
      <c:valAx>
        <c:axId val="139887360"/>
        <c:scaling>
          <c:orientation val="minMax"/>
          <c:max val="17000"/>
          <c:min val="1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8814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garbanzos (miles de hectáreas)</a:t>
            </a:r>
          </a:p>
        </c:rich>
      </c:tx>
      <c:layout>
        <c:manualLayout>
          <c:xMode val="edge"/>
          <c:yMode val="edge"/>
          <c:x val="0.17379308686070738"/>
          <c:y val="7.51176173400867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517241379310341E-2"/>
          <c:y val="0.15727735584781327"/>
          <c:w val="0.87724137931034485"/>
          <c:h val="0.75587027735814782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'13.2.5.1'!$A$10:$A$20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'13.2.5.1'!$B$10:$B$20</c:f>
              <c:numCache>
                <c:formatCode>#,##0.0_);\(#,##0.0\)</c:formatCode>
                <c:ptCount val="11"/>
                <c:pt idx="0">
                  <c:v>81.3</c:v>
                </c:pt>
                <c:pt idx="1">
                  <c:v>80.994</c:v>
                </c:pt>
                <c:pt idx="2">
                  <c:v>61.015000000000001</c:v>
                </c:pt>
                <c:pt idx="3">
                  <c:v>25.204999999999998</c:v>
                </c:pt>
                <c:pt idx="4">
                  <c:v>30.632999999999999</c:v>
                </c:pt>
                <c:pt idx="5">
                  <c:v>20.832000000000001</c:v>
                </c:pt>
                <c:pt idx="6">
                  <c:v>25.195</c:v>
                </c:pt>
                <c:pt idx="7">
                  <c:v>30.725000000000001</c:v>
                </c:pt>
                <c:pt idx="8">
                  <c:v>36.097000000000001</c:v>
                </c:pt>
                <c:pt idx="9">
                  <c:v>33.840000000000003</c:v>
                </c:pt>
                <c:pt idx="10">
                  <c:v>27.251999999999999</c:v>
                </c:pt>
              </c:numCache>
            </c:numRef>
          </c:val>
        </c:ser>
        <c:marker val="1"/>
        <c:axId val="139985280"/>
        <c:axId val="139986816"/>
      </c:lineChart>
      <c:catAx>
        <c:axId val="1399852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986816"/>
        <c:crosses val="autoZero"/>
        <c:auto val="1"/>
        <c:lblAlgn val="ctr"/>
        <c:lblOffset val="100"/>
        <c:tickLblSkip val="1"/>
        <c:tickMarkSkip val="1"/>
      </c:catAx>
      <c:valAx>
        <c:axId val="139986816"/>
        <c:scaling>
          <c:orientation val="minMax"/>
          <c:max val="110"/>
          <c:min val="1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9852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garbanzos (miles toneladas)</a:t>
            </a:r>
          </a:p>
        </c:rich>
      </c:tx>
      <c:layout>
        <c:manualLayout>
          <c:xMode val="edge"/>
          <c:yMode val="edge"/>
          <c:x val="0.1784234649849665"/>
          <c:y val="5.813953488372129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2987663959392236E-2"/>
          <c:y val="0.16279088252961771"/>
          <c:w val="0.87413672703893153"/>
          <c:h val="0.75348922770852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'13.2.5.1'!$A$10:$A$20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'13.2.5.1'!$D$10:$D$20</c:f>
              <c:numCache>
                <c:formatCode>#,##0.0_);\(#,##0.0\)</c:formatCode>
                <c:ptCount val="11"/>
                <c:pt idx="0">
                  <c:v>51.1</c:v>
                </c:pt>
                <c:pt idx="1">
                  <c:v>59.39</c:v>
                </c:pt>
                <c:pt idx="2">
                  <c:v>18.7</c:v>
                </c:pt>
                <c:pt idx="3">
                  <c:v>19.763999999999999</c:v>
                </c:pt>
                <c:pt idx="4">
                  <c:v>30.029</c:v>
                </c:pt>
                <c:pt idx="5">
                  <c:v>20.515000000000001</c:v>
                </c:pt>
                <c:pt idx="6">
                  <c:v>21.568000000000001</c:v>
                </c:pt>
                <c:pt idx="7">
                  <c:v>30.143000000000001</c:v>
                </c:pt>
                <c:pt idx="8">
                  <c:v>32.408000000000001</c:v>
                </c:pt>
                <c:pt idx="9">
                  <c:v>20.03</c:v>
                </c:pt>
                <c:pt idx="10">
                  <c:v>26.073</c:v>
                </c:pt>
              </c:numCache>
            </c:numRef>
          </c:val>
        </c:ser>
        <c:marker val="1"/>
        <c:axId val="140014720"/>
        <c:axId val="140016256"/>
      </c:lineChart>
      <c:catAx>
        <c:axId val="1400147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016256"/>
        <c:crosses val="autoZero"/>
        <c:auto val="1"/>
        <c:lblAlgn val="ctr"/>
        <c:lblOffset val="100"/>
        <c:tickLblSkip val="1"/>
        <c:tickMarkSkip val="1"/>
      </c:catAx>
      <c:valAx>
        <c:axId val="140016256"/>
        <c:scaling>
          <c:orientation val="minMax"/>
          <c:max val="100"/>
          <c:min val="1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014720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garbanzos (miles de euros)</a:t>
            </a:r>
          </a:p>
        </c:rich>
      </c:tx>
      <c:layout>
        <c:manualLayout>
          <c:xMode val="edge"/>
          <c:yMode val="edge"/>
          <c:x val="0.20885225907126179"/>
          <c:y val="4.716981132075470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75391942470531E-2"/>
          <c:y val="0.16037754318242378"/>
          <c:w val="0.87828611023690117"/>
          <c:h val="0.75471785027022564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'13.2.5.1'!$A$10:$A$20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'13.2.5.1'!$F$10:$F$20</c:f>
              <c:numCache>
                <c:formatCode>#,##0\ _€;\-#,##0\ _€</c:formatCode>
                <c:ptCount val="11"/>
                <c:pt idx="0">
                  <c:v>33158.79</c:v>
                </c:pt>
                <c:pt idx="1">
                  <c:v>32842.67</c:v>
                </c:pt>
                <c:pt idx="2">
                  <c:v>12899.030999999999</c:v>
                </c:pt>
                <c:pt idx="3">
                  <c:v>11089.580399999999</c:v>
                </c:pt>
                <c:pt idx="4">
                  <c:v>18993.342499999999</c:v>
                </c:pt>
                <c:pt idx="5">
                  <c:v>13484.509500000002</c:v>
                </c:pt>
                <c:pt idx="6">
                  <c:v>14465.657599999999</c:v>
                </c:pt>
                <c:pt idx="7">
                  <c:v>18938.8469</c:v>
                </c:pt>
                <c:pt idx="8">
                  <c:v>21152.7016</c:v>
                </c:pt>
                <c:pt idx="9">
                  <c:v>13103.626000000002</c:v>
                </c:pt>
                <c:pt idx="10">
                  <c:v>17341.152300000002</c:v>
                </c:pt>
              </c:numCache>
            </c:numRef>
          </c:val>
        </c:ser>
        <c:marker val="1"/>
        <c:axId val="140195712"/>
        <c:axId val="140197248"/>
      </c:lineChart>
      <c:catAx>
        <c:axId val="1401957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197248"/>
        <c:crosses val="autoZero"/>
        <c:auto val="1"/>
        <c:lblAlgn val="ctr"/>
        <c:lblOffset val="100"/>
        <c:tickLblSkip val="1"/>
        <c:tickMarkSkip val="1"/>
      </c:catAx>
      <c:valAx>
        <c:axId val="140197248"/>
        <c:scaling>
          <c:orientation val="minMax"/>
          <c:max val="6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195712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guisantes secos (miles de hectáreas)</a:t>
            </a:r>
          </a:p>
        </c:rich>
      </c:tx>
      <c:layout>
        <c:manualLayout>
          <c:xMode val="edge"/>
          <c:yMode val="edge"/>
          <c:x val="0.20083348178762886"/>
          <c:y val="7.22332757185839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060008579585768E-2"/>
          <c:y val="0.20975609756097696"/>
          <c:w val="0.86593126627445394"/>
          <c:h val="0.70243902439024386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'13.2.6.1'!$A$10:$A$20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'13.2.6.1'!$B$10:$B$20</c:f>
              <c:numCache>
                <c:formatCode>#,##0.0_);\(#,##0.0\)</c:formatCode>
                <c:ptCount val="11"/>
                <c:pt idx="0">
                  <c:v>105.248</c:v>
                </c:pt>
                <c:pt idx="1">
                  <c:v>137.09800000000001</c:v>
                </c:pt>
                <c:pt idx="2">
                  <c:v>151.54</c:v>
                </c:pt>
                <c:pt idx="3">
                  <c:v>149.251</c:v>
                </c:pt>
                <c:pt idx="4">
                  <c:v>142.19900000000001</c:v>
                </c:pt>
                <c:pt idx="5">
                  <c:v>101.745</c:v>
                </c:pt>
                <c:pt idx="6">
                  <c:v>160.173</c:v>
                </c:pt>
                <c:pt idx="7">
                  <c:v>201.458</c:v>
                </c:pt>
                <c:pt idx="8">
                  <c:v>241.34700000000001</c:v>
                </c:pt>
                <c:pt idx="9">
                  <c:v>153.482</c:v>
                </c:pt>
                <c:pt idx="10">
                  <c:v>122.246</c:v>
                </c:pt>
              </c:numCache>
            </c:numRef>
          </c:val>
        </c:ser>
        <c:marker val="1"/>
        <c:axId val="140528640"/>
        <c:axId val="140538624"/>
      </c:lineChart>
      <c:catAx>
        <c:axId val="1405286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538624"/>
        <c:crosses val="autoZero"/>
        <c:auto val="1"/>
        <c:lblAlgn val="ctr"/>
        <c:lblOffset val="100"/>
        <c:tickLblSkip val="1"/>
        <c:tickMarkSkip val="1"/>
      </c:catAx>
      <c:valAx>
        <c:axId val="140538624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5286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guisantes secos (miles toneladas)</a:t>
            </a:r>
          </a:p>
        </c:rich>
      </c:tx>
      <c:layout>
        <c:manualLayout>
          <c:xMode val="edge"/>
          <c:yMode val="edge"/>
          <c:x val="0.20252205762415287"/>
          <c:y val="8.363183415632374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4488188976377951E-2"/>
          <c:y val="0.20581113801452791"/>
          <c:w val="0.86614173228347302"/>
          <c:h val="0.70702179176755453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'13.2.6.1'!$A$10:$A$20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'13.2.6.1'!$D$10:$D$20</c:f>
              <c:numCache>
                <c:formatCode>#,##0.0_);\(#,##0.0\)</c:formatCode>
                <c:ptCount val="11"/>
                <c:pt idx="0">
                  <c:v>146.30000000000001</c:v>
                </c:pt>
                <c:pt idx="1">
                  <c:v>201.20599999999999</c:v>
                </c:pt>
                <c:pt idx="2">
                  <c:v>132.5</c:v>
                </c:pt>
                <c:pt idx="3">
                  <c:v>189.81899999999999</c:v>
                </c:pt>
                <c:pt idx="4">
                  <c:v>160.20699999999999</c:v>
                </c:pt>
                <c:pt idx="5">
                  <c:v>137.56700000000001</c:v>
                </c:pt>
                <c:pt idx="6">
                  <c:v>147.87</c:v>
                </c:pt>
                <c:pt idx="7">
                  <c:v>251.57499999999999</c:v>
                </c:pt>
                <c:pt idx="8">
                  <c:v>253.42699999999999</c:v>
                </c:pt>
                <c:pt idx="9">
                  <c:v>121.017</c:v>
                </c:pt>
                <c:pt idx="10">
                  <c:v>201.32599999999999</c:v>
                </c:pt>
              </c:numCache>
            </c:numRef>
          </c:val>
        </c:ser>
        <c:marker val="1"/>
        <c:axId val="140640256"/>
        <c:axId val="140641792"/>
      </c:lineChart>
      <c:catAx>
        <c:axId val="1406402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641792"/>
        <c:crosses val="autoZero"/>
        <c:auto val="1"/>
        <c:lblAlgn val="ctr"/>
        <c:lblOffset val="100"/>
        <c:tickLblSkip val="1"/>
        <c:tickMarkSkip val="1"/>
      </c:catAx>
      <c:valAx>
        <c:axId val="140641792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6402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guisantes secos (miles de euros)</a:t>
            </a:r>
          </a:p>
        </c:rich>
      </c:tx>
      <c:layout>
        <c:manualLayout>
          <c:xMode val="edge"/>
          <c:yMode val="edge"/>
          <c:x val="0.14173228346456804"/>
          <c:y val="4.773269689737531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866141732283464"/>
          <c:y val="0.16467780429594267"/>
          <c:w val="0.86299212598425157"/>
          <c:h val="0.74940334128878283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'13.2.6.1'!$A$10:$A$20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'13.2.6.1'!$F$10:$F$20</c:f>
              <c:numCache>
                <c:formatCode>#,##0\ _€;\-#,##0\ _€</c:formatCode>
                <c:ptCount val="11"/>
                <c:pt idx="0">
                  <c:v>26538.82</c:v>
                </c:pt>
                <c:pt idx="1">
                  <c:v>31971.633399999999</c:v>
                </c:pt>
                <c:pt idx="2">
                  <c:v>27163.868200000001</c:v>
                </c:pt>
                <c:pt idx="3">
                  <c:v>29383.981199999998</c:v>
                </c:pt>
                <c:pt idx="4">
                  <c:v>35293.602099999996</c:v>
                </c:pt>
                <c:pt idx="5">
                  <c:v>29934.579200000004</c:v>
                </c:pt>
                <c:pt idx="6">
                  <c:v>27725.625</c:v>
                </c:pt>
                <c:pt idx="7">
                  <c:v>51044.56749999999</c:v>
                </c:pt>
                <c:pt idx="8">
                  <c:v>56666.277199999997</c:v>
                </c:pt>
                <c:pt idx="9">
                  <c:v>32251.030499999997</c:v>
                </c:pt>
                <c:pt idx="10">
                  <c:v>52203.8318</c:v>
                </c:pt>
              </c:numCache>
            </c:numRef>
          </c:val>
        </c:ser>
        <c:marker val="1"/>
        <c:axId val="140673792"/>
        <c:axId val="140675328"/>
      </c:lineChart>
      <c:catAx>
        <c:axId val="1406737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675328"/>
        <c:crosses val="autoZero"/>
        <c:auto val="1"/>
        <c:lblAlgn val="ctr"/>
        <c:lblOffset val="100"/>
        <c:tickLblSkip val="1"/>
        <c:tickMarkSkip val="1"/>
      </c:catAx>
      <c:valAx>
        <c:axId val="140675328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673792"/>
        <c:crosses val="autoZero"/>
        <c:crossBetween val="between"/>
        <c:majorUnit val="8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guisantes según utilización
 (miles de hectáreas)</a:t>
            </a:r>
          </a:p>
        </c:rich>
      </c:tx>
      <c:layout>
        <c:manualLayout>
          <c:xMode val="edge"/>
          <c:yMode val="edge"/>
          <c:x val="0.23256100544107094"/>
          <c:y val="5.96554395458278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538596971712747E-2"/>
          <c:y val="0.26652011043342"/>
          <c:w val="0.88621933565475952"/>
          <c:h val="0.65418572560930688"/>
        </c:manualLayout>
      </c:layout>
      <c:lineChart>
        <c:grouping val="standard"/>
        <c:ser>
          <c:idx val="0"/>
          <c:order val="0"/>
          <c:tx>
            <c:v>Consumo animal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'13.2.6.2'!$A$9:$A$19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'13.2.6.2'!$B$9:$B$19</c:f>
              <c:numCache>
                <c:formatCode>#,##0.0_);\(#,##0.0\)</c:formatCode>
                <c:ptCount val="11"/>
                <c:pt idx="0">
                  <c:v>104.369</c:v>
                </c:pt>
                <c:pt idx="1">
                  <c:v>125.304</c:v>
                </c:pt>
                <c:pt idx="2">
                  <c:v>141.256</c:v>
                </c:pt>
                <c:pt idx="3">
                  <c:v>134.078</c:v>
                </c:pt>
                <c:pt idx="4">
                  <c:v>134.99</c:v>
                </c:pt>
                <c:pt idx="5">
                  <c:v>83.73</c:v>
                </c:pt>
                <c:pt idx="6">
                  <c:v>150.44200000000001</c:v>
                </c:pt>
                <c:pt idx="7">
                  <c:v>172.14500000000001</c:v>
                </c:pt>
                <c:pt idx="8">
                  <c:v>203.446</c:v>
                </c:pt>
                <c:pt idx="9">
                  <c:v>143.303</c:v>
                </c:pt>
                <c:pt idx="10">
                  <c:v>112.86499999999999</c:v>
                </c:pt>
              </c:numCache>
            </c:numRef>
          </c:val>
        </c:ser>
        <c:ser>
          <c:idx val="1"/>
          <c:order val="1"/>
          <c:tx>
            <c:v>Consumo humano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'13.2.6.2'!$A$9:$A$19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'13.2.6.2'!$D$9:$D$19</c:f>
              <c:numCache>
                <c:formatCode>#,##0.0_);\(#,##0.0\)</c:formatCode>
                <c:ptCount val="11"/>
                <c:pt idx="0">
                  <c:v>0.879</c:v>
                </c:pt>
                <c:pt idx="1">
                  <c:v>11.794</c:v>
                </c:pt>
                <c:pt idx="2">
                  <c:v>0.222</c:v>
                </c:pt>
                <c:pt idx="3">
                  <c:v>7.032</c:v>
                </c:pt>
                <c:pt idx="4">
                  <c:v>7.2089999999999996</c:v>
                </c:pt>
                <c:pt idx="5">
                  <c:v>9.4309999999999992</c:v>
                </c:pt>
                <c:pt idx="6">
                  <c:v>9.7309999999999999</c:v>
                </c:pt>
                <c:pt idx="7">
                  <c:v>29.312999999999999</c:v>
                </c:pt>
                <c:pt idx="8">
                  <c:v>37.901000000000003</c:v>
                </c:pt>
                <c:pt idx="9">
                  <c:v>10.179</c:v>
                </c:pt>
                <c:pt idx="10">
                  <c:v>9.3810000000000002</c:v>
                </c:pt>
              </c:numCache>
            </c:numRef>
          </c:val>
        </c:ser>
        <c:marker val="1"/>
        <c:axId val="140806784"/>
        <c:axId val="140829056"/>
      </c:lineChart>
      <c:catAx>
        <c:axId val="1408067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829056"/>
        <c:crosses val="autoZero"/>
        <c:auto val="1"/>
        <c:lblAlgn val="ctr"/>
        <c:lblOffset val="100"/>
        <c:tickLblSkip val="1"/>
        <c:tickMarkSkip val="1"/>
      </c:catAx>
      <c:valAx>
        <c:axId val="140829056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8067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9647487389013705"/>
          <c:y val="0.16740111230589574"/>
          <c:w val="0.46955208684556782"/>
          <c:h val="5.506607929515419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guisantes según utilización
 (miles de toneladas)</a:t>
            </a:r>
          </a:p>
        </c:rich>
      </c:tx>
      <c:layout>
        <c:manualLayout>
          <c:xMode val="edge"/>
          <c:yMode val="edge"/>
          <c:x val="0.2172764819491918"/>
          <c:y val="4.25759789076139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261980830670923E-2"/>
          <c:y val="0.30260117141597281"/>
          <c:w val="0.88658146964856233"/>
          <c:h val="0.61229455778700725"/>
        </c:manualLayout>
      </c:layout>
      <c:lineChart>
        <c:grouping val="standard"/>
        <c:ser>
          <c:idx val="0"/>
          <c:order val="0"/>
          <c:tx>
            <c:v>Consumo animal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'13.2.6.2'!$A$9:$A$19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'13.2.6.2'!$C$9:$C$19</c:f>
              <c:numCache>
                <c:formatCode>#,##0.0_);\(#,##0.0\)</c:formatCode>
                <c:ptCount val="11"/>
                <c:pt idx="0">
                  <c:v>147.26900000000001</c:v>
                </c:pt>
                <c:pt idx="1">
                  <c:v>184.51</c:v>
                </c:pt>
                <c:pt idx="2">
                  <c:v>127.913</c:v>
                </c:pt>
                <c:pt idx="3">
                  <c:v>171.28899999999999</c:v>
                </c:pt>
                <c:pt idx="4">
                  <c:v>147.595</c:v>
                </c:pt>
                <c:pt idx="5">
                  <c:v>126.979</c:v>
                </c:pt>
                <c:pt idx="6">
                  <c:v>138.52199999999999</c:v>
                </c:pt>
                <c:pt idx="7">
                  <c:v>217.39699999999999</c:v>
                </c:pt>
                <c:pt idx="8">
                  <c:v>228.03200000000001</c:v>
                </c:pt>
                <c:pt idx="9">
                  <c:v>120.217</c:v>
                </c:pt>
                <c:pt idx="10">
                  <c:v>189.03100000000001</c:v>
                </c:pt>
              </c:numCache>
            </c:numRef>
          </c:val>
        </c:ser>
        <c:ser>
          <c:idx val="1"/>
          <c:order val="1"/>
          <c:tx>
            <c:v>Consumo Humano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'13.2.6.2'!$A$9:$A$19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'13.2.6.2'!$E$9:$E$19</c:f>
              <c:numCache>
                <c:formatCode>#,##0.0_);\(#,##0.0\)</c:formatCode>
                <c:ptCount val="11"/>
                <c:pt idx="0">
                  <c:v>0.96199999999999997</c:v>
                </c:pt>
                <c:pt idx="1">
                  <c:v>16.696000000000002</c:v>
                </c:pt>
                <c:pt idx="2">
                  <c:v>0.17799999999999999</c:v>
                </c:pt>
                <c:pt idx="3">
                  <c:v>9.2650000000000006</c:v>
                </c:pt>
                <c:pt idx="4">
                  <c:v>12.612</c:v>
                </c:pt>
                <c:pt idx="5">
                  <c:v>7.4480000000000004</c:v>
                </c:pt>
                <c:pt idx="6">
                  <c:v>9.3480000000000008</c:v>
                </c:pt>
                <c:pt idx="7">
                  <c:v>34.177999999999997</c:v>
                </c:pt>
                <c:pt idx="8">
                  <c:v>25.395</c:v>
                </c:pt>
                <c:pt idx="9">
                  <c:v>0.85699999999999998</c:v>
                </c:pt>
                <c:pt idx="10">
                  <c:v>12.295</c:v>
                </c:pt>
              </c:numCache>
            </c:numRef>
          </c:val>
        </c:ser>
        <c:marker val="1"/>
        <c:axId val="141787904"/>
        <c:axId val="141789440"/>
      </c:lineChart>
      <c:catAx>
        <c:axId val="1417879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1789440"/>
        <c:crosses val="autoZero"/>
        <c:auto val="1"/>
        <c:lblAlgn val="ctr"/>
        <c:lblOffset val="100"/>
        <c:tickLblSkip val="1"/>
        <c:tickMarkSkip val="1"/>
      </c:catAx>
      <c:valAx>
        <c:axId val="141789440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17879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9552722890770738"/>
          <c:y val="0.18676167741475755"/>
          <c:w val="0.46964855808118161"/>
          <c:h val="5.910191090367099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trigo (miles de toneladas)</a:t>
            </a:r>
          </a:p>
        </c:rich>
      </c:tx>
      <c:layout>
        <c:manualLayout>
          <c:xMode val="edge"/>
          <c:yMode val="edge"/>
          <c:x val="0.16537493014042251"/>
          <c:y val="4.205607476635511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5607355770748081E-2"/>
          <c:y val="0.14252336448598141"/>
          <c:w val="0.86951014099611956"/>
          <c:h val="0.76635514018691586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'13.1.2.1'!$A$9:$A$19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'13.1.2.1'!$D$9:$D$19</c:f>
              <c:numCache>
                <c:formatCode>#,##0.0_);\(#,##0.0\)</c:formatCode>
                <c:ptCount val="11"/>
                <c:pt idx="0">
                  <c:v>6018.9859999999999</c:v>
                </c:pt>
                <c:pt idx="1">
                  <c:v>7096.7240000000002</c:v>
                </c:pt>
                <c:pt idx="2">
                  <c:v>4026.694</c:v>
                </c:pt>
                <c:pt idx="3">
                  <c:v>5521.5820000000003</c:v>
                </c:pt>
                <c:pt idx="4">
                  <c:v>6436.3590000000004</c:v>
                </c:pt>
                <c:pt idx="5">
                  <c:v>6831.4610000000002</c:v>
                </c:pt>
                <c:pt idx="6">
                  <c:v>4804.7719999999999</c:v>
                </c:pt>
                <c:pt idx="7">
                  <c:v>5941.1970000000001</c:v>
                </c:pt>
                <c:pt idx="8">
                  <c:v>6876.6509999999998</c:v>
                </c:pt>
                <c:pt idx="9">
                  <c:v>5189.8280000000004</c:v>
                </c:pt>
                <c:pt idx="10">
                  <c:v>7744.9279999999999</c:v>
                </c:pt>
              </c:numCache>
            </c:numRef>
          </c:val>
        </c:ser>
        <c:marker val="1"/>
        <c:axId val="127759872"/>
        <c:axId val="127761408"/>
      </c:lineChart>
      <c:catAx>
        <c:axId val="1277598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7761408"/>
        <c:crosses val="autoZero"/>
        <c:auto val="1"/>
        <c:lblAlgn val="ctr"/>
        <c:lblOffset val="100"/>
        <c:tickLblSkip val="1"/>
        <c:tickMarkSkip val="1"/>
      </c:catAx>
      <c:valAx>
        <c:axId val="127761408"/>
        <c:scaling>
          <c:orientation val="minMax"/>
          <c:min val="2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77598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veza (miles de hectáreas)</a:t>
            </a:r>
          </a:p>
        </c:rich>
      </c:tx>
      <c:layout>
        <c:manualLayout>
          <c:xMode val="edge"/>
          <c:yMode val="edge"/>
          <c:x val="0.23248425946756776"/>
          <c:y val="7.160519749846079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901430842607949E-2"/>
          <c:y val="0.16790163942332137"/>
          <c:w val="0.87281399046104924"/>
          <c:h val="0.74321166862381949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'13.2.7.1'!$A$10:$A$21</c:f>
              <c:numCache>
                <c:formatCode>General</c:formatCode>
                <c:ptCount val="1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</c:numCache>
            </c:numRef>
          </c:cat>
          <c:val>
            <c:numRef>
              <c:f>'13.2.7.1'!$B$10:$B$21</c:f>
              <c:numCache>
                <c:formatCode>#,##0.0_);\(#,##0.0\)</c:formatCode>
                <c:ptCount val="12"/>
                <c:pt idx="0">
                  <c:v>167.71799999999999</c:v>
                </c:pt>
                <c:pt idx="1">
                  <c:v>164.708</c:v>
                </c:pt>
                <c:pt idx="2">
                  <c:v>144.529</c:v>
                </c:pt>
                <c:pt idx="3">
                  <c:v>142.13999999999999</c:v>
                </c:pt>
                <c:pt idx="4">
                  <c:v>47.790999999999997</c:v>
                </c:pt>
                <c:pt idx="5">
                  <c:v>34.591999999999999</c:v>
                </c:pt>
                <c:pt idx="6">
                  <c:v>22.52</c:v>
                </c:pt>
                <c:pt idx="7">
                  <c:v>47.3</c:v>
                </c:pt>
                <c:pt idx="8">
                  <c:v>99.058000000000007</c:v>
                </c:pt>
                <c:pt idx="9">
                  <c:v>105.49</c:v>
                </c:pt>
                <c:pt idx="10">
                  <c:v>100.2</c:v>
                </c:pt>
                <c:pt idx="11">
                  <c:v>71.44</c:v>
                </c:pt>
              </c:numCache>
            </c:numRef>
          </c:val>
        </c:ser>
        <c:marker val="1"/>
        <c:axId val="142215424"/>
        <c:axId val="142249984"/>
      </c:lineChart>
      <c:catAx>
        <c:axId val="1422154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249984"/>
        <c:crosses val="autoZero"/>
        <c:auto val="1"/>
        <c:lblAlgn val="ctr"/>
        <c:lblOffset val="100"/>
        <c:tickLblSkip val="1"/>
        <c:tickMarkSkip val="1"/>
      </c:catAx>
      <c:valAx>
        <c:axId val="142249984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2154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veza (miles toneladas)</a:t>
            </a:r>
          </a:p>
        </c:rich>
      </c:tx>
      <c:layout>
        <c:manualLayout>
          <c:xMode val="edge"/>
          <c:yMode val="edge"/>
          <c:x val="0.25822015005945831"/>
          <c:y val="7.728653077243849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2408938571695026E-2"/>
          <c:y val="0.16121495327102844"/>
          <c:w val="0.8668786422830298"/>
          <c:h val="0.75467289719626163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'13.2.7.1'!$A$10:$A$21</c:f>
              <c:numCache>
                <c:formatCode>General</c:formatCode>
                <c:ptCount val="1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</c:numCache>
            </c:numRef>
          </c:cat>
          <c:val>
            <c:numRef>
              <c:f>'13.2.7.1'!$D$10:$D$21</c:f>
              <c:numCache>
                <c:formatCode>#,##0.0_);\(#,##0.0\)</c:formatCode>
                <c:ptCount val="12"/>
                <c:pt idx="0">
                  <c:v>127.36199999999999</c:v>
                </c:pt>
                <c:pt idx="1">
                  <c:v>140.28200000000001</c:v>
                </c:pt>
                <c:pt idx="2">
                  <c:v>129.00800000000001</c:v>
                </c:pt>
                <c:pt idx="3">
                  <c:v>44.4</c:v>
                </c:pt>
                <c:pt idx="4">
                  <c:v>39.622</c:v>
                </c:pt>
                <c:pt idx="5">
                  <c:v>31.948</c:v>
                </c:pt>
                <c:pt idx="6">
                  <c:v>23.562999999999999</c:v>
                </c:pt>
                <c:pt idx="7">
                  <c:v>40.978999999999999</c:v>
                </c:pt>
                <c:pt idx="8">
                  <c:v>103.681</c:v>
                </c:pt>
                <c:pt idx="9">
                  <c:v>99.503</c:v>
                </c:pt>
                <c:pt idx="10">
                  <c:v>60.1</c:v>
                </c:pt>
                <c:pt idx="11">
                  <c:v>85.3</c:v>
                </c:pt>
              </c:numCache>
            </c:numRef>
          </c:val>
        </c:ser>
        <c:marker val="1"/>
        <c:axId val="142281728"/>
        <c:axId val="142283520"/>
      </c:lineChart>
      <c:catAx>
        <c:axId val="1422817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283520"/>
        <c:crosses val="autoZero"/>
        <c:auto val="1"/>
        <c:lblAlgn val="ctr"/>
        <c:lblOffset val="100"/>
        <c:tickLblSkip val="1"/>
        <c:tickMarkSkip val="1"/>
      </c:catAx>
      <c:valAx>
        <c:axId val="142283520"/>
        <c:scaling>
          <c:orientation val="minMax"/>
          <c:max val="2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281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veza (miles de euros)</a:t>
            </a:r>
          </a:p>
        </c:rich>
      </c:tx>
      <c:layout>
        <c:manualLayout>
          <c:xMode val="edge"/>
          <c:yMode val="edge"/>
          <c:x val="0.29992147472794312"/>
          <c:y val="8.441384361838491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174880763116058"/>
          <c:y val="0.16744205060189388"/>
          <c:w val="0.86327503974562803"/>
          <c:h val="0.74883805963624162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'13.2.7.1'!$A$10:$A$21</c:f>
              <c:numCache>
                <c:formatCode>General</c:formatCode>
                <c:ptCount val="1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</c:numCache>
            </c:numRef>
          </c:cat>
          <c:val>
            <c:numRef>
              <c:f>'13.2.7.1'!$F$10:$F$21</c:f>
              <c:numCache>
                <c:formatCode>#,##0\ _€;\-#,##0\ _€</c:formatCode>
                <c:ptCount val="12"/>
                <c:pt idx="0">
                  <c:v>23434.608</c:v>
                </c:pt>
                <c:pt idx="1">
                  <c:v>25657.577799999999</c:v>
                </c:pt>
                <c:pt idx="2">
                  <c:v>22460.292800000003</c:v>
                </c:pt>
                <c:pt idx="3">
                  <c:v>12656.8014</c:v>
                </c:pt>
                <c:pt idx="4">
                  <c:v>7266.6747999999998</c:v>
                </c:pt>
                <c:pt idx="5">
                  <c:v>7737.8055999999997</c:v>
                </c:pt>
                <c:pt idx="6">
                  <c:v>6819.1322</c:v>
                </c:pt>
                <c:pt idx="7">
                  <c:v>10457.840799999998</c:v>
                </c:pt>
                <c:pt idx="8">
                  <c:v>24873.071899999999</c:v>
                </c:pt>
                <c:pt idx="9">
                  <c:v>21651.852800000001</c:v>
                </c:pt>
                <c:pt idx="10">
                  <c:v>15834</c:v>
                </c:pt>
                <c:pt idx="11" formatCode="#,##0">
                  <c:v>26306.52</c:v>
                </c:pt>
              </c:numCache>
            </c:numRef>
          </c:val>
        </c:ser>
        <c:marker val="1"/>
        <c:axId val="142323712"/>
        <c:axId val="142325248"/>
      </c:lineChart>
      <c:catAx>
        <c:axId val="1423237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325248"/>
        <c:crosses val="autoZero"/>
        <c:auto val="1"/>
        <c:lblAlgn val="ctr"/>
        <c:lblOffset val="100"/>
        <c:tickLblSkip val="1"/>
        <c:tickMarkSkip val="1"/>
      </c:catAx>
      <c:valAx>
        <c:axId val="142325248"/>
        <c:scaling>
          <c:orientation val="minMax"/>
          <c:max val="3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3237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GRÁFICO: Evolución de la superficie de yeros (miles de hectáreas)</a:t>
            </a:r>
          </a:p>
        </c:rich>
      </c:tx>
      <c:layout>
        <c:manualLayout>
          <c:xMode val="edge"/>
          <c:yMode val="edge"/>
          <c:x val="0.26230982540226117"/>
          <c:y val="8.426812996824102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780501747493881E-2"/>
          <c:y val="0.16229116945107441"/>
          <c:w val="0.8682940616966176"/>
          <c:h val="0.7517899761336565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'13.2.8.1'!$A$10:$A$20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'13.2.8.1'!$B$10:$B$20</c:f>
              <c:numCache>
                <c:formatCode>#,##0.0_);\(#,##0.0\)</c:formatCode>
                <c:ptCount val="11"/>
                <c:pt idx="0">
                  <c:v>117.1</c:v>
                </c:pt>
                <c:pt idx="1">
                  <c:v>106.812</c:v>
                </c:pt>
                <c:pt idx="2">
                  <c:v>86.685000000000002</c:v>
                </c:pt>
                <c:pt idx="3">
                  <c:v>19.105</c:v>
                </c:pt>
                <c:pt idx="4">
                  <c:v>12.276</c:v>
                </c:pt>
                <c:pt idx="5">
                  <c:v>11.807</c:v>
                </c:pt>
                <c:pt idx="6">
                  <c:v>21.198</c:v>
                </c:pt>
                <c:pt idx="7">
                  <c:v>44.369</c:v>
                </c:pt>
                <c:pt idx="8">
                  <c:v>58.103999999999999</c:v>
                </c:pt>
                <c:pt idx="9">
                  <c:v>73.051000000000002</c:v>
                </c:pt>
                <c:pt idx="10">
                  <c:v>84.102999999999994</c:v>
                </c:pt>
              </c:numCache>
            </c:numRef>
          </c:val>
        </c:ser>
        <c:marker val="1"/>
        <c:axId val="142869632"/>
        <c:axId val="142871168"/>
      </c:lineChart>
      <c:catAx>
        <c:axId val="1428696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871168"/>
        <c:crosses val="autoZero"/>
        <c:auto val="1"/>
        <c:lblAlgn val="ctr"/>
        <c:lblOffset val="100"/>
        <c:tickLblSkip val="1"/>
        <c:tickMarkSkip val="1"/>
      </c:catAx>
      <c:valAx>
        <c:axId val="142871168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8696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GRÁFICO: Evolución de la producción de yeros (miles toneladas)</a:t>
            </a:r>
          </a:p>
        </c:rich>
      </c:tx>
      <c:layout>
        <c:manualLayout>
          <c:xMode val="edge"/>
          <c:yMode val="edge"/>
          <c:x val="0.31307577313705792"/>
          <c:y val="5.410666968064402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4155918789887369E-2"/>
          <c:y val="0.15550257399280193"/>
          <c:w val="0.86850718194118859"/>
          <c:h val="0.75119704974984314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'13.2.8.1'!$A$10:$A$20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'13.2.8.1'!$D$10:$D$20</c:f>
              <c:numCache>
                <c:formatCode>#,##0.0_);\(#,##0.0\)</c:formatCode>
                <c:ptCount val="11"/>
                <c:pt idx="0">
                  <c:v>77.900000000000006</c:v>
                </c:pt>
                <c:pt idx="1">
                  <c:v>88.007000000000005</c:v>
                </c:pt>
                <c:pt idx="2">
                  <c:v>19.2</c:v>
                </c:pt>
                <c:pt idx="3">
                  <c:v>13.632</c:v>
                </c:pt>
                <c:pt idx="4">
                  <c:v>11.829000000000001</c:v>
                </c:pt>
                <c:pt idx="5">
                  <c:v>11.131</c:v>
                </c:pt>
                <c:pt idx="6">
                  <c:v>17.321000000000002</c:v>
                </c:pt>
                <c:pt idx="7">
                  <c:v>49.936999999999998</c:v>
                </c:pt>
                <c:pt idx="8">
                  <c:v>45.201999999999998</c:v>
                </c:pt>
                <c:pt idx="9">
                  <c:v>60.146999999999998</c:v>
                </c:pt>
                <c:pt idx="10">
                  <c:v>90.162999999999997</c:v>
                </c:pt>
              </c:numCache>
            </c:numRef>
          </c:val>
        </c:ser>
        <c:marker val="1"/>
        <c:axId val="142894976"/>
        <c:axId val="142896512"/>
      </c:lineChart>
      <c:catAx>
        <c:axId val="1428949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896512"/>
        <c:crosses val="autoZero"/>
        <c:auto val="1"/>
        <c:lblAlgn val="ctr"/>
        <c:lblOffset val="100"/>
        <c:tickLblSkip val="1"/>
        <c:tickMarkSkip val="1"/>
      </c:catAx>
      <c:valAx>
        <c:axId val="142896512"/>
        <c:scaling>
          <c:orientation val="minMax"/>
          <c:max val="12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894976"/>
        <c:crosses val="autoZero"/>
        <c:crossBetween val="between"/>
        <c:majorUnit val="2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GRÁFICO: Evolución del valor de yeros (miles de euros)</a:t>
            </a:r>
          </a:p>
        </c:rich>
      </c:tx>
      <c:layout>
        <c:manualLayout>
          <c:xMode val="edge"/>
          <c:yMode val="edge"/>
          <c:x val="0.28588976377953129"/>
          <c:y val="5.70608603502027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534846029173398"/>
          <c:y val="0.16197220229103004"/>
          <c:w val="0.86223662884927066"/>
          <c:h val="0.75352285413653164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'13.2.8.1'!$A$10:$A$20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'13.2.8.1'!$F$10:$F$20</c:f>
              <c:numCache>
                <c:formatCode>#,##0\ _€;\-#,##0\ _€</c:formatCode>
                <c:ptCount val="11"/>
                <c:pt idx="0">
                  <c:v>10430.81</c:v>
                </c:pt>
                <c:pt idx="1">
                  <c:v>11845.742200000002</c:v>
                </c:pt>
                <c:pt idx="2">
                  <c:v>4018.9769999999999</c:v>
                </c:pt>
                <c:pt idx="3">
                  <c:v>1953.4655999999998</c:v>
                </c:pt>
                <c:pt idx="4">
                  <c:v>2125.6713</c:v>
                </c:pt>
                <c:pt idx="5">
                  <c:v>2839.5181000000002</c:v>
                </c:pt>
                <c:pt idx="6">
                  <c:v>3689.3730000000005</c:v>
                </c:pt>
                <c:pt idx="7">
                  <c:v>8923.7419000000009</c:v>
                </c:pt>
                <c:pt idx="8">
                  <c:v>9108.2029999999977</c:v>
                </c:pt>
                <c:pt idx="9">
                  <c:v>14519.4858</c:v>
                </c:pt>
                <c:pt idx="10">
                  <c:v>20944.864899999997</c:v>
                </c:pt>
              </c:numCache>
            </c:numRef>
          </c:val>
        </c:ser>
        <c:marker val="1"/>
        <c:axId val="142932608"/>
        <c:axId val="143004032"/>
      </c:lineChart>
      <c:catAx>
        <c:axId val="1429326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3004032"/>
        <c:crosses val="autoZero"/>
        <c:auto val="1"/>
        <c:lblAlgn val="ctr"/>
        <c:lblOffset val="100"/>
        <c:tickLblSkip val="1"/>
        <c:tickMarkSkip val="1"/>
      </c:catAx>
      <c:valAx>
        <c:axId val="143004032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932608"/>
        <c:crosses val="autoZero"/>
        <c:crossBetween val="between"/>
        <c:majorUnit val="3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altramuz (miles de hectáreas)</a:t>
            </a:r>
          </a:p>
        </c:rich>
      </c:tx>
      <c:layout>
        <c:manualLayout>
          <c:xMode val="edge"/>
          <c:yMode val="edge"/>
          <c:x val="0.20403368388153204"/>
          <c:y val="9.981658767474209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286674965381486E-2"/>
          <c:y val="0.20383740781767154"/>
          <c:w val="0.88375864892162059"/>
          <c:h val="0.7098337966356526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'13.2.9.1'!$A$10:$A$20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'13.2.9.1'!$B$10:$B$20</c:f>
              <c:numCache>
                <c:formatCode>#,##0.0_);\(#,##0.0\)</c:formatCode>
                <c:ptCount val="11"/>
                <c:pt idx="0">
                  <c:v>13.8</c:v>
                </c:pt>
                <c:pt idx="1">
                  <c:v>15.563000000000001</c:v>
                </c:pt>
                <c:pt idx="2">
                  <c:v>13.69</c:v>
                </c:pt>
                <c:pt idx="3">
                  <c:v>9.7050000000000001</c:v>
                </c:pt>
                <c:pt idx="4">
                  <c:v>7.452</c:v>
                </c:pt>
                <c:pt idx="5">
                  <c:v>5.1459999999999999</c:v>
                </c:pt>
                <c:pt idx="6">
                  <c:v>6.7610000000000001</c:v>
                </c:pt>
                <c:pt idx="7">
                  <c:v>6.0739999999999998</c:v>
                </c:pt>
                <c:pt idx="8">
                  <c:v>7.7359999999999998</c:v>
                </c:pt>
                <c:pt idx="9">
                  <c:v>6.6639999999999997</c:v>
                </c:pt>
                <c:pt idx="10">
                  <c:v>3.65</c:v>
                </c:pt>
              </c:numCache>
            </c:numRef>
          </c:val>
        </c:ser>
        <c:marker val="1"/>
        <c:axId val="143089664"/>
        <c:axId val="143091200"/>
      </c:lineChart>
      <c:catAx>
        <c:axId val="1430896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3091200"/>
        <c:crosses val="autoZero"/>
        <c:auto val="1"/>
        <c:lblAlgn val="ctr"/>
        <c:lblOffset val="100"/>
        <c:tickLblSkip val="1"/>
        <c:tickMarkSkip val="1"/>
      </c:catAx>
      <c:valAx>
        <c:axId val="143091200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30896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altramuz (miles toneladas)</a:t>
            </a:r>
          </a:p>
        </c:rich>
      </c:tx>
      <c:layout>
        <c:manualLayout>
          <c:xMode val="edge"/>
          <c:yMode val="edge"/>
          <c:x val="0.19797243206574824"/>
          <c:y val="6.992251867797100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063748743335694E-2"/>
          <c:y val="0.16306992625413635"/>
          <c:w val="0.88375864892162059"/>
          <c:h val="0.7506012781991962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'13.2.9.1'!$A$10:$A$20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'13.2.9.1'!$D$10:$D$20</c:f>
              <c:numCache>
                <c:formatCode>#,##0.0_);\(#,##0.0\)</c:formatCode>
                <c:ptCount val="11"/>
                <c:pt idx="0">
                  <c:v>9.5</c:v>
                </c:pt>
                <c:pt idx="1">
                  <c:v>10.163</c:v>
                </c:pt>
                <c:pt idx="2">
                  <c:v>5.8079999999999998</c:v>
                </c:pt>
                <c:pt idx="3">
                  <c:v>7.1</c:v>
                </c:pt>
                <c:pt idx="4">
                  <c:v>5.6289999999999996</c:v>
                </c:pt>
                <c:pt idx="5">
                  <c:v>3.9380000000000002</c:v>
                </c:pt>
                <c:pt idx="6">
                  <c:v>4.492</c:v>
                </c:pt>
                <c:pt idx="7">
                  <c:v>3.6890000000000001</c:v>
                </c:pt>
                <c:pt idx="8">
                  <c:v>5.1660000000000004</c:v>
                </c:pt>
                <c:pt idx="9">
                  <c:v>2.8069999999999999</c:v>
                </c:pt>
                <c:pt idx="10">
                  <c:v>2.508</c:v>
                </c:pt>
              </c:numCache>
            </c:numRef>
          </c:val>
        </c:ser>
        <c:marker val="1"/>
        <c:axId val="143196928"/>
        <c:axId val="143198464"/>
      </c:lineChart>
      <c:catAx>
        <c:axId val="1431969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3198464"/>
        <c:crosses val="autoZero"/>
        <c:auto val="1"/>
        <c:lblAlgn val="ctr"/>
        <c:lblOffset val="100"/>
        <c:tickLblSkip val="1"/>
        <c:tickMarkSkip val="1"/>
      </c:catAx>
      <c:valAx>
        <c:axId val="143198464"/>
        <c:scaling>
          <c:orientation val="minMax"/>
          <c:max val="14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3196928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altramuz (miles de euros)</a:t>
            </a:r>
          </a:p>
        </c:rich>
      </c:tx>
      <c:layout>
        <c:manualLayout>
          <c:xMode val="edge"/>
          <c:yMode val="edge"/>
          <c:x val="0.24917869050152541"/>
          <c:y val="5.295983600244111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850556438791734E-2"/>
          <c:y val="0.15575620767494391"/>
          <c:w val="0.8744038155802899"/>
          <c:h val="0.76297968397291194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'13.2.9.1'!$A$10:$A$20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'13.2.9.1'!$F$10:$F$20</c:f>
              <c:numCache>
                <c:formatCode>#,##0\ _€;\-#,##0\ _€</c:formatCode>
                <c:ptCount val="11"/>
                <c:pt idx="0">
                  <c:v>1596</c:v>
                </c:pt>
                <c:pt idx="1">
                  <c:v>1978.7360999999999</c:v>
                </c:pt>
                <c:pt idx="2">
                  <c:v>1241.1696000000002</c:v>
                </c:pt>
                <c:pt idx="3">
                  <c:v>1432.07</c:v>
                </c:pt>
                <c:pt idx="4">
                  <c:v>1363.9067</c:v>
                </c:pt>
                <c:pt idx="5">
                  <c:v>1039.2382</c:v>
                </c:pt>
                <c:pt idx="6">
                  <c:v>1100.9892</c:v>
                </c:pt>
                <c:pt idx="7">
                  <c:v>845.1499</c:v>
                </c:pt>
                <c:pt idx="8">
                  <c:v>1232.0910000000001</c:v>
                </c:pt>
                <c:pt idx="9">
                  <c:v>752.55669999999998</c:v>
                </c:pt>
                <c:pt idx="10">
                  <c:v>729.57719999999995</c:v>
                </c:pt>
              </c:numCache>
            </c:numRef>
          </c:val>
        </c:ser>
        <c:marker val="1"/>
        <c:axId val="143234560"/>
        <c:axId val="143236096"/>
      </c:lineChart>
      <c:catAx>
        <c:axId val="1432345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3236096"/>
        <c:crosses val="autoZero"/>
        <c:auto val="1"/>
        <c:lblAlgn val="ctr"/>
        <c:lblOffset val="100"/>
        <c:tickLblSkip val="1"/>
        <c:tickMarkSkip val="1"/>
      </c:catAx>
      <c:valAx>
        <c:axId val="143236096"/>
        <c:scaling>
          <c:orientation val="minMax"/>
          <c:max val="25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32345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tubérculos. 
Año 2013</a:t>
            </a:r>
          </a:p>
        </c:rich>
      </c:tx>
      <c:layout>
        <c:manualLayout>
          <c:xMode val="edge"/>
          <c:yMode val="edge"/>
          <c:x val="0.31706941965587926"/>
          <c:y val="7.193728846255019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rotY val="190"/>
      <c:perspective val="0"/>
    </c:view3D>
    <c:plotArea>
      <c:layout>
        <c:manualLayout>
          <c:layoutTarget val="inner"/>
          <c:xMode val="edge"/>
          <c:yMode val="edge"/>
          <c:x val="0.18345714695512863"/>
          <c:y val="0.33407572383073747"/>
          <c:w val="0.62036087265173478"/>
          <c:h val="0.5167037861915367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0"/>
          <c:dPt>
            <c:idx val="0"/>
            <c:explosion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explosion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explosion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explosion val="8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0313864749731276"/>
                  <c:y val="8.2148792536304149E-3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5.9166146024599783E-2"/>
                  <c:y val="5.557152517507364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-0.10342650839147832"/>
                  <c:y val="-2.7552865935426201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1.6500485364559118E-2"/>
                  <c:y val="-8.308331874845673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Lit>
              <c:ptCount val="4"/>
              <c:pt idx="0">
                <c:v>Siembra</c:v>
              </c:pt>
              <c:pt idx="1">
                <c:v>Pienso</c:v>
              </c:pt>
              <c:pt idx="2">
                <c:v>Alimentación Humana</c:v>
              </c:pt>
              <c:pt idx="3">
                <c:v>Ventas fuera de la explotación</c:v>
              </c:pt>
            </c:strLit>
          </c:cat>
          <c:val>
            <c:numRef>
              <c:f>'13.3.1.2'!$D$20:$G$20</c:f>
              <c:numCache>
                <c:formatCode>#,##0__;\–#,##0__;0__;@__</c:formatCode>
                <c:ptCount val="4"/>
                <c:pt idx="0">
                  <c:v>11592</c:v>
                </c:pt>
                <c:pt idx="1">
                  <c:v>69905</c:v>
                </c:pt>
                <c:pt idx="2">
                  <c:v>270238</c:v>
                </c:pt>
                <c:pt idx="3">
                  <c:v>1858350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trigo (miles de euros)</a:t>
            </a:r>
          </a:p>
        </c:rich>
      </c:tx>
      <c:layout>
        <c:manualLayout>
          <c:xMode val="edge"/>
          <c:yMode val="edge"/>
          <c:x val="0.2203607975032042"/>
          <c:y val="4.827586206896493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34020618556701"/>
          <c:y val="0.1471267670769735"/>
          <c:w val="0.85309278350515461"/>
          <c:h val="0.7701166714185369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'13.1.2.1'!$A$9:$A$19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'13.1.2.1'!$G$9:$G$19</c:f>
              <c:numCache>
                <c:formatCode>#,##0\ _€;\-#,##0\ _€</c:formatCode>
                <c:ptCount val="11"/>
                <c:pt idx="0">
                  <c:v>830620.06799999997</c:v>
                </c:pt>
                <c:pt idx="1">
                  <c:v>1004186.446</c:v>
                </c:pt>
                <c:pt idx="2">
                  <c:v>562126.48239999998</c:v>
                </c:pt>
                <c:pt idx="3">
                  <c:v>769156.3726</c:v>
                </c:pt>
                <c:pt idx="4">
                  <c:v>1353566.2977000002</c:v>
                </c:pt>
                <c:pt idx="5">
                  <c:v>1495406.8129</c:v>
                </c:pt>
                <c:pt idx="6">
                  <c:v>770204.95160000003</c:v>
                </c:pt>
                <c:pt idx="7">
                  <c:v>1034362.3977</c:v>
                </c:pt>
                <c:pt idx="8">
                  <c:v>1582317.3951000001</c:v>
                </c:pt>
                <c:pt idx="9">
                  <c:v>1286558.3612000002</c:v>
                </c:pt>
                <c:pt idx="10">
                  <c:v>1652767.6352000001</c:v>
                </c:pt>
              </c:numCache>
            </c:numRef>
          </c:val>
        </c:ser>
        <c:marker val="1"/>
        <c:axId val="127793408"/>
        <c:axId val="128983040"/>
      </c:lineChart>
      <c:catAx>
        <c:axId val="1277934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8983040"/>
        <c:crossesAt val="300000"/>
        <c:auto val="1"/>
        <c:lblAlgn val="ctr"/>
        <c:lblOffset val="100"/>
        <c:tickLblSkip val="1"/>
        <c:tickMarkSkip val="1"/>
      </c:catAx>
      <c:valAx>
        <c:axId val="128983040"/>
        <c:scaling>
          <c:orientation val="minMax"/>
          <c:max val="1700000"/>
          <c:min val="30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77934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patata (miles de hectáreas) </a:t>
            </a:r>
          </a:p>
        </c:rich>
      </c:tx>
      <c:layout>
        <c:manualLayout>
          <c:xMode val="edge"/>
          <c:yMode val="edge"/>
          <c:x val="0.24380259792366718"/>
          <c:y val="4.90442823087481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0629936260825078E-2"/>
          <c:y val="0.16055063851804235"/>
          <c:w val="0.86328854539972366"/>
          <c:h val="0.75688158158505681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'13.3.2.1'!$A$10:$A$20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'13.3.2.1'!$B$10:$B$20</c:f>
              <c:numCache>
                <c:formatCode>#,##0.0_);\(#,##0.0\)</c:formatCode>
                <c:ptCount val="11"/>
                <c:pt idx="0">
                  <c:v>101.101</c:v>
                </c:pt>
                <c:pt idx="1">
                  <c:v>102.12</c:v>
                </c:pt>
                <c:pt idx="2">
                  <c:v>94.998000000000005</c:v>
                </c:pt>
                <c:pt idx="3">
                  <c:v>87.198999999999998</c:v>
                </c:pt>
                <c:pt idx="4">
                  <c:v>85.727999999999994</c:v>
                </c:pt>
                <c:pt idx="5">
                  <c:v>81.825000000000003</c:v>
                </c:pt>
                <c:pt idx="6">
                  <c:v>85.366</c:v>
                </c:pt>
                <c:pt idx="7">
                  <c:v>77.622</c:v>
                </c:pt>
                <c:pt idx="8">
                  <c:v>79.864999999999995</c:v>
                </c:pt>
                <c:pt idx="9">
                  <c:v>72.022999999999996</c:v>
                </c:pt>
                <c:pt idx="10">
                  <c:v>72.430999999999997</c:v>
                </c:pt>
              </c:numCache>
            </c:numRef>
          </c:val>
        </c:ser>
        <c:marker val="1"/>
        <c:axId val="144519552"/>
        <c:axId val="144521088"/>
      </c:lineChart>
      <c:catAx>
        <c:axId val="1445195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521088"/>
        <c:crosses val="autoZero"/>
        <c:auto val="1"/>
        <c:lblAlgn val="ctr"/>
        <c:lblOffset val="100"/>
        <c:tickLblSkip val="1"/>
        <c:tickMarkSkip val="1"/>
      </c:catAx>
      <c:valAx>
        <c:axId val="144521088"/>
        <c:scaling>
          <c:orientation val="minMax"/>
          <c:min val="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5195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300" verticalDpi="30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patata (miles toneladas)</a:t>
            </a:r>
          </a:p>
        </c:rich>
      </c:tx>
      <c:layout>
        <c:manualLayout>
          <c:xMode val="edge"/>
          <c:yMode val="edge"/>
          <c:x val="0.25147146894792"/>
          <c:y val="6.992251867797100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091758188429061"/>
          <c:y val="0.16546801340493336"/>
          <c:w val="0.85474133747453074"/>
          <c:h val="0.74820319104839061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'13.3.2.1'!$A$10:$A$20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'13.3.2.1'!$D$10:$D$20</c:f>
              <c:numCache>
                <c:formatCode>#,##0.0_);\(#,##0.0\)</c:formatCode>
                <c:ptCount val="11"/>
                <c:pt idx="0">
                  <c:v>2665</c:v>
                </c:pt>
                <c:pt idx="1">
                  <c:v>2773.567</c:v>
                </c:pt>
                <c:pt idx="2">
                  <c:v>2563.4639999999999</c:v>
                </c:pt>
                <c:pt idx="3">
                  <c:v>2515.0010000000002</c:v>
                </c:pt>
                <c:pt idx="4">
                  <c:v>2479.5819999999999</c:v>
                </c:pt>
                <c:pt idx="5">
                  <c:v>2145.1709999999998</c:v>
                </c:pt>
                <c:pt idx="6">
                  <c:v>2719.2910000000002</c:v>
                </c:pt>
                <c:pt idx="7">
                  <c:v>2297.6489999999999</c:v>
                </c:pt>
                <c:pt idx="8">
                  <c:v>2455.1010000000001</c:v>
                </c:pt>
                <c:pt idx="9">
                  <c:v>2192.2840000000001</c:v>
                </c:pt>
                <c:pt idx="10">
                  <c:v>2182.0819999999999</c:v>
                </c:pt>
              </c:numCache>
            </c:numRef>
          </c:val>
        </c:ser>
        <c:marker val="1"/>
        <c:axId val="144548992"/>
        <c:axId val="144550528"/>
      </c:lineChart>
      <c:catAx>
        <c:axId val="1445489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550528"/>
        <c:crosses val="autoZero"/>
        <c:auto val="1"/>
        <c:lblAlgn val="ctr"/>
        <c:lblOffset val="100"/>
        <c:tickLblSkip val="1"/>
        <c:tickMarkSkip val="1"/>
      </c:catAx>
      <c:valAx>
        <c:axId val="144550528"/>
        <c:scaling>
          <c:orientation val="minMax"/>
          <c:max val="3400"/>
          <c:min val="2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5489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patata (miles de euros)</a:t>
            </a:r>
          </a:p>
        </c:rich>
      </c:tx>
      <c:layout>
        <c:manualLayout>
          <c:xMode val="edge"/>
          <c:yMode val="edge"/>
          <c:x val="0.26356482215969235"/>
          <c:y val="6.456497588964213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975609756097562"/>
          <c:y val="0.16279088252961771"/>
          <c:w val="0.84298780487804881"/>
          <c:h val="0.75348922770852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'13.3.2.1'!$A$10:$A$20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'13.3.2.1'!$F$10:$F$20</c:f>
              <c:numCache>
                <c:formatCode>#,##0\ _€;\-#,##0\ _€</c:formatCode>
                <c:ptCount val="11"/>
                <c:pt idx="0">
                  <c:v>566312.5</c:v>
                </c:pt>
                <c:pt idx="1">
                  <c:v>615454.51729999995</c:v>
                </c:pt>
                <c:pt idx="2">
                  <c:v>440403.11519999994</c:v>
                </c:pt>
                <c:pt idx="3">
                  <c:v>673768.76790000009</c:v>
                </c:pt>
                <c:pt idx="4">
                  <c:v>606505.75719999999</c:v>
                </c:pt>
                <c:pt idx="5">
                  <c:v>484594.12889999989</c:v>
                </c:pt>
                <c:pt idx="6">
                  <c:v>407893.65</c:v>
                </c:pt>
                <c:pt idx="7">
                  <c:v>595780.38569999998</c:v>
                </c:pt>
                <c:pt idx="8">
                  <c:v>522199.98270000005</c:v>
                </c:pt>
                <c:pt idx="9">
                  <c:v>540398.00600000005</c:v>
                </c:pt>
                <c:pt idx="10">
                  <c:v>759146.32779999997</c:v>
                </c:pt>
              </c:numCache>
            </c:numRef>
          </c:val>
        </c:ser>
        <c:marker val="1"/>
        <c:axId val="144590720"/>
        <c:axId val="144592256"/>
      </c:lineChart>
      <c:catAx>
        <c:axId val="1445907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592256"/>
        <c:crosses val="autoZero"/>
        <c:auto val="1"/>
        <c:lblAlgn val="ctr"/>
        <c:lblOffset val="100"/>
        <c:tickLblSkip val="1"/>
        <c:tickMarkSkip val="1"/>
      </c:catAx>
      <c:valAx>
        <c:axId val="144592256"/>
        <c:scaling>
          <c:orientation val="minMax"/>
          <c:max val="700000"/>
          <c:min val="40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590720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patata según época de recolección (miles de hectáreas)</a:t>
            </a:r>
          </a:p>
        </c:rich>
      </c:tx>
      <c:layout>
        <c:manualLayout>
          <c:xMode val="edge"/>
          <c:yMode val="edge"/>
          <c:x val="0.27112292818564776"/>
          <c:y val="4.964404449443819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2174320524835988E-2"/>
          <c:y val="0.24523866545448644"/>
          <c:w val="0.94189315838800802"/>
          <c:h val="0.6690491746865187"/>
        </c:manualLayout>
      </c:layout>
      <c:lineChart>
        <c:grouping val="standard"/>
        <c:ser>
          <c:idx val="0"/>
          <c:order val="0"/>
          <c:tx>
            <c:v>Extratemprana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'13.3.2.2'!$A$8:$A$18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'13.3.2.2'!$B$8:$B$18</c:f>
              <c:numCache>
                <c:formatCode>#,##0.0_);\(#,##0.0\)</c:formatCode>
                <c:ptCount val="11"/>
                <c:pt idx="0">
                  <c:v>3.1</c:v>
                </c:pt>
                <c:pt idx="1">
                  <c:v>4.1619999999999999</c:v>
                </c:pt>
                <c:pt idx="2">
                  <c:v>3.6739999999999999</c:v>
                </c:pt>
                <c:pt idx="3">
                  <c:v>4.16</c:v>
                </c:pt>
                <c:pt idx="4">
                  <c:v>3.5419999999999998</c:v>
                </c:pt>
                <c:pt idx="5">
                  <c:v>3.7839999999999998</c:v>
                </c:pt>
                <c:pt idx="6">
                  <c:v>3.7130000000000001</c:v>
                </c:pt>
                <c:pt idx="7">
                  <c:v>3.488</c:v>
                </c:pt>
                <c:pt idx="8">
                  <c:v>3.4710000000000001</c:v>
                </c:pt>
                <c:pt idx="9">
                  <c:v>3.3090000000000002</c:v>
                </c:pt>
                <c:pt idx="10">
                  <c:v>3.8210000000000002</c:v>
                </c:pt>
              </c:numCache>
            </c:numRef>
          </c:val>
        </c:ser>
        <c:ser>
          <c:idx val="1"/>
          <c:order val="1"/>
          <c:tx>
            <c:v>Temprana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'13.3.2.2'!$A$8:$A$18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'13.3.2.2'!$D$8:$D$18</c:f>
              <c:numCache>
                <c:formatCode>#,##0.0_);\(#,##0.0\)</c:formatCode>
                <c:ptCount val="11"/>
                <c:pt idx="0">
                  <c:v>20.3</c:v>
                </c:pt>
                <c:pt idx="1">
                  <c:v>21.783000000000001</c:v>
                </c:pt>
                <c:pt idx="2">
                  <c:v>17.434999999999999</c:v>
                </c:pt>
                <c:pt idx="3">
                  <c:v>16.814</c:v>
                </c:pt>
                <c:pt idx="4">
                  <c:v>15.925000000000001</c:v>
                </c:pt>
                <c:pt idx="5">
                  <c:v>13.629</c:v>
                </c:pt>
                <c:pt idx="6">
                  <c:v>15.804</c:v>
                </c:pt>
                <c:pt idx="7">
                  <c:v>11.444000000000001</c:v>
                </c:pt>
                <c:pt idx="8">
                  <c:v>13.439</c:v>
                </c:pt>
                <c:pt idx="9">
                  <c:v>12.004</c:v>
                </c:pt>
                <c:pt idx="10">
                  <c:v>12.090999999999999</c:v>
                </c:pt>
              </c:numCache>
            </c:numRef>
          </c:val>
        </c:ser>
        <c:ser>
          <c:idx val="2"/>
          <c:order val="2"/>
          <c:tx>
            <c:v>De media estación</c:v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val>
            <c:numRef>
              <c:f>'13.3.2.2'!$F$8:$F$18</c:f>
              <c:numCache>
                <c:formatCode>#,##0.0_);\(#,##0.0\)</c:formatCode>
                <c:ptCount val="11"/>
                <c:pt idx="0">
                  <c:v>50.8</c:v>
                </c:pt>
                <c:pt idx="1">
                  <c:v>44.930999999999997</c:v>
                </c:pt>
                <c:pt idx="2">
                  <c:v>48.734000000000002</c:v>
                </c:pt>
                <c:pt idx="3">
                  <c:v>44.395000000000003</c:v>
                </c:pt>
                <c:pt idx="4">
                  <c:v>42.734999999999999</c:v>
                </c:pt>
                <c:pt idx="5">
                  <c:v>42.134</c:v>
                </c:pt>
                <c:pt idx="6">
                  <c:v>42.188000000000002</c:v>
                </c:pt>
                <c:pt idx="7">
                  <c:v>40.198</c:v>
                </c:pt>
                <c:pt idx="8">
                  <c:v>39.332000000000001</c:v>
                </c:pt>
                <c:pt idx="9">
                  <c:v>36.223999999999997</c:v>
                </c:pt>
                <c:pt idx="10">
                  <c:v>35.095999999999997</c:v>
                </c:pt>
              </c:numCache>
            </c:numRef>
          </c:val>
        </c:ser>
        <c:ser>
          <c:idx val="3"/>
          <c:order val="3"/>
          <c:tx>
            <c:v>Tardía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'13.3.2.2'!$H$8:$H$18</c:f>
              <c:numCache>
                <c:formatCode>#,##0.0_);\(#,##0.0\)</c:formatCode>
                <c:ptCount val="11"/>
                <c:pt idx="0">
                  <c:v>29.4</c:v>
                </c:pt>
                <c:pt idx="1">
                  <c:v>31.244</c:v>
                </c:pt>
                <c:pt idx="2">
                  <c:v>25.155000000000001</c:v>
                </c:pt>
                <c:pt idx="3">
                  <c:v>21.83</c:v>
                </c:pt>
                <c:pt idx="4">
                  <c:v>23.526</c:v>
                </c:pt>
                <c:pt idx="5">
                  <c:v>22.277999999999999</c:v>
                </c:pt>
                <c:pt idx="6">
                  <c:v>23.661000000000001</c:v>
                </c:pt>
                <c:pt idx="7">
                  <c:v>22.492000000000001</c:v>
                </c:pt>
                <c:pt idx="8">
                  <c:v>23.623000000000001</c:v>
                </c:pt>
                <c:pt idx="9">
                  <c:v>20.486000000000001</c:v>
                </c:pt>
                <c:pt idx="10">
                  <c:v>21.423999999999999</c:v>
                </c:pt>
              </c:numCache>
            </c:numRef>
          </c:val>
        </c:ser>
        <c:marker val="1"/>
        <c:axId val="144676352"/>
        <c:axId val="144677888"/>
      </c:lineChart>
      <c:catAx>
        <c:axId val="1446763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677888"/>
        <c:crosses val="autoZero"/>
        <c:auto val="1"/>
        <c:lblAlgn val="ctr"/>
        <c:lblOffset val="100"/>
        <c:tickLblSkip val="1"/>
        <c:tickMarkSkip val="1"/>
      </c:catAx>
      <c:valAx>
        <c:axId val="144677888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6763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0552957934774516"/>
          <c:y val="0.13809548806399347"/>
          <c:w val="0.42830365895068845"/>
          <c:h val="5.9524059492563425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300" verticalDpi="3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patatas según época de recolección (miles de toneladas)</a:t>
            </a:r>
          </a:p>
        </c:rich>
      </c:tx>
      <c:layout>
        <c:manualLayout>
          <c:xMode val="edge"/>
          <c:yMode val="edge"/>
          <c:x val="0.24770093616840558"/>
          <c:y val="6.473590349739015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5666356011183587E-2"/>
          <c:y val="0.27896045489909987"/>
          <c:w val="0.93289841565704013"/>
          <c:h val="0.63593527430388974"/>
        </c:manualLayout>
      </c:layout>
      <c:lineChart>
        <c:grouping val="standard"/>
        <c:ser>
          <c:idx val="0"/>
          <c:order val="0"/>
          <c:tx>
            <c:v>Extratemprana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'13.3.2.2'!$A$8:$A$18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'13.3.2.2'!$C$8:$C$18</c:f>
              <c:numCache>
                <c:formatCode>#,##0.0_);\(#,##0.0\)</c:formatCode>
                <c:ptCount val="11"/>
                <c:pt idx="0">
                  <c:v>67.599999999999994</c:v>
                </c:pt>
                <c:pt idx="1">
                  <c:v>91.945999999999998</c:v>
                </c:pt>
                <c:pt idx="2">
                  <c:v>69.623999999999995</c:v>
                </c:pt>
                <c:pt idx="3">
                  <c:v>90.691000000000003</c:v>
                </c:pt>
                <c:pt idx="4">
                  <c:v>82.103999999999999</c:v>
                </c:pt>
                <c:pt idx="5">
                  <c:v>78.382999999999996</c:v>
                </c:pt>
                <c:pt idx="6">
                  <c:v>88.296000000000006</c:v>
                </c:pt>
                <c:pt idx="7">
                  <c:v>70.069999999999993</c:v>
                </c:pt>
                <c:pt idx="8">
                  <c:v>78.631</c:v>
                </c:pt>
                <c:pt idx="9">
                  <c:v>72.218999999999994</c:v>
                </c:pt>
                <c:pt idx="10">
                  <c:v>85.915999999999997</c:v>
                </c:pt>
              </c:numCache>
            </c:numRef>
          </c:val>
        </c:ser>
        <c:ser>
          <c:idx val="1"/>
          <c:order val="1"/>
          <c:tx>
            <c:v>Temprana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'13.3.2.2'!$A$8:$A$18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'13.3.2.2'!$D$8:$D$18</c:f>
              <c:numCache>
                <c:formatCode>#,##0.0_);\(#,##0.0\)</c:formatCode>
                <c:ptCount val="11"/>
                <c:pt idx="0">
                  <c:v>20.3</c:v>
                </c:pt>
                <c:pt idx="1">
                  <c:v>21.783000000000001</c:v>
                </c:pt>
                <c:pt idx="2">
                  <c:v>17.434999999999999</c:v>
                </c:pt>
                <c:pt idx="3">
                  <c:v>16.814</c:v>
                </c:pt>
                <c:pt idx="4">
                  <c:v>15.925000000000001</c:v>
                </c:pt>
                <c:pt idx="5">
                  <c:v>13.629</c:v>
                </c:pt>
                <c:pt idx="6">
                  <c:v>15.804</c:v>
                </c:pt>
                <c:pt idx="7">
                  <c:v>11.444000000000001</c:v>
                </c:pt>
                <c:pt idx="8">
                  <c:v>13.439</c:v>
                </c:pt>
                <c:pt idx="9">
                  <c:v>12.004</c:v>
                </c:pt>
                <c:pt idx="10">
                  <c:v>12.090999999999999</c:v>
                </c:pt>
              </c:numCache>
            </c:numRef>
          </c:val>
        </c:ser>
        <c:ser>
          <c:idx val="2"/>
          <c:order val="2"/>
          <c:tx>
            <c:v>De media estación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'13.3.2.2'!$A$8:$A$18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'13.3.2.2'!$F$8:$F$18</c:f>
              <c:numCache>
                <c:formatCode>#,##0.0_);\(#,##0.0\)</c:formatCode>
                <c:ptCount val="11"/>
                <c:pt idx="0">
                  <c:v>50.8</c:v>
                </c:pt>
                <c:pt idx="1">
                  <c:v>44.930999999999997</c:v>
                </c:pt>
                <c:pt idx="2">
                  <c:v>48.734000000000002</c:v>
                </c:pt>
                <c:pt idx="3">
                  <c:v>44.395000000000003</c:v>
                </c:pt>
                <c:pt idx="4">
                  <c:v>42.734999999999999</c:v>
                </c:pt>
                <c:pt idx="5">
                  <c:v>42.134</c:v>
                </c:pt>
                <c:pt idx="6">
                  <c:v>42.188000000000002</c:v>
                </c:pt>
                <c:pt idx="7">
                  <c:v>40.198</c:v>
                </c:pt>
                <c:pt idx="8">
                  <c:v>39.332000000000001</c:v>
                </c:pt>
                <c:pt idx="9">
                  <c:v>36.223999999999997</c:v>
                </c:pt>
                <c:pt idx="10">
                  <c:v>35.095999999999997</c:v>
                </c:pt>
              </c:numCache>
            </c:numRef>
          </c:val>
        </c:ser>
        <c:ser>
          <c:idx val="3"/>
          <c:order val="3"/>
          <c:tx>
            <c:v>Tardía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'13.3.2.2'!$A$8:$A$18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'13.3.2.2'!$H$8:$H$18</c:f>
              <c:numCache>
                <c:formatCode>#,##0.0_);\(#,##0.0\)</c:formatCode>
                <c:ptCount val="11"/>
                <c:pt idx="0">
                  <c:v>29.4</c:v>
                </c:pt>
                <c:pt idx="1">
                  <c:v>31.244</c:v>
                </c:pt>
                <c:pt idx="2">
                  <c:v>25.155000000000001</c:v>
                </c:pt>
                <c:pt idx="3">
                  <c:v>21.83</c:v>
                </c:pt>
                <c:pt idx="4">
                  <c:v>23.526</c:v>
                </c:pt>
                <c:pt idx="5">
                  <c:v>22.277999999999999</c:v>
                </c:pt>
                <c:pt idx="6">
                  <c:v>23.661000000000001</c:v>
                </c:pt>
                <c:pt idx="7">
                  <c:v>22.492000000000001</c:v>
                </c:pt>
                <c:pt idx="8">
                  <c:v>23.623000000000001</c:v>
                </c:pt>
                <c:pt idx="9">
                  <c:v>20.486000000000001</c:v>
                </c:pt>
                <c:pt idx="10">
                  <c:v>21.423999999999999</c:v>
                </c:pt>
              </c:numCache>
            </c:numRef>
          </c:val>
        </c:ser>
        <c:marker val="1"/>
        <c:axId val="144725120"/>
        <c:axId val="144726656"/>
      </c:lineChart>
      <c:catAx>
        <c:axId val="1447251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726656"/>
        <c:crosses val="autoZero"/>
        <c:auto val="1"/>
        <c:lblAlgn val="ctr"/>
        <c:lblOffset val="100"/>
        <c:tickLblSkip val="1"/>
        <c:tickMarkSkip val="1"/>
      </c:catAx>
      <c:valAx>
        <c:axId val="14472665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725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0382105475681936"/>
          <c:y val="0.16548514957075094"/>
          <c:w val="0.425908635914442"/>
          <c:h val="5.910192377194388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cultivos industriales. 
Año 2013</a:t>
            </a:r>
          </a:p>
        </c:rich>
      </c:tx>
      <c:layout>
        <c:manualLayout>
          <c:xMode val="edge"/>
          <c:yMode val="edge"/>
          <c:x val="0.16664705324932624"/>
          <c:y val="7.53425800854391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rotY val="290"/>
      <c:perspective val="0"/>
    </c:view3D>
    <c:plotArea>
      <c:layout>
        <c:manualLayout>
          <c:layoutTarget val="inner"/>
          <c:xMode val="edge"/>
          <c:yMode val="edge"/>
          <c:x val="0.15677567515894175"/>
          <c:y val="0.31827386053129397"/>
          <c:w val="0.72437235326047889"/>
          <c:h val="0.5807723110586535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20"/>
          <c:dPt>
            <c:idx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4"/>
            <c:spPr>
              <a:solidFill>
                <a:srgbClr val="993300"/>
              </a:solidFill>
              <a:ln w="38100">
                <a:solidFill>
                  <a:srgbClr val="800000"/>
                </a:solidFill>
                <a:prstDash val="solid"/>
              </a:ln>
            </c:spPr>
          </c:dPt>
          <c:dPt>
            <c:idx val="5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0.21888585863691404"/>
                  <c:y val="-1.5794596517324452E-2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6.8166780575816432E-2"/>
                  <c:y val="-0.1166164907004694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0.18803430899633386"/>
                  <c:y val="-0.10699046602747551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0.12869846892917342"/>
                  <c:y val="1.3979207424533938E-2"/>
                </c:manualLayout>
              </c:layout>
              <c:dLblPos val="bestFit"/>
              <c:showCatName val="1"/>
              <c:showPercent val="1"/>
            </c:dLbl>
            <c:dLbl>
              <c:idx val="4"/>
              <c:layout>
                <c:manualLayout>
                  <c:x val="0.29144837498159532"/>
                  <c:y val="-5.9360054325858572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-0.11627963194525397"/>
                  <c:y val="7.5102696351867934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('13.4.2'!$B$7:$B$8,'13.4.2'!$E$7,'13.4.2'!$B$20:$B$21,'13.4.2'!$D$20,'13.4.2'!$E$20:$E$21,'13.4.2'!$B$36:$C$36)</c:f>
              <c:strCache>
                <c:ptCount val="6"/>
                <c:pt idx="0">
                  <c:v>Azúcar</c:v>
                </c:pt>
                <c:pt idx="1">
                  <c:v>Bagazo o pulpa seca</c:v>
                </c:pt>
                <c:pt idx="2">
                  <c:v>Semilla</c:v>
                </c:pt>
                <c:pt idx="3">
                  <c:v>Otros usos en grano</c:v>
                </c:pt>
                <c:pt idx="4">
                  <c:v>Molturación</c:v>
                </c:pt>
                <c:pt idx="5">
                  <c:v>Pimentón</c:v>
                </c:pt>
              </c:strCache>
            </c:strRef>
          </c:cat>
          <c:val>
            <c:numLit>
              <c:formatCode>General</c:formatCode>
              <c:ptCount val="6"/>
              <c:pt idx="0">
                <c:v>319237</c:v>
              </c:pt>
              <c:pt idx="1">
                <c:v>101042</c:v>
              </c:pt>
              <c:pt idx="2">
                <c:v>35000</c:v>
              </c:pt>
              <c:pt idx="3">
                <c:v>79018</c:v>
              </c:pt>
              <c:pt idx="4">
                <c:v>1093769</c:v>
              </c:pt>
              <c:pt idx="5">
                <c:v>1133</c:v>
              </c:pt>
            </c:numLit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300" verticalDpi="30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 de la superficie de caña de azúcar (hectáreas)</a:t>
            </a:r>
          </a:p>
        </c:rich>
      </c:tx>
      <c:layout>
        <c:manualLayout>
          <c:xMode val="edge"/>
          <c:yMode val="edge"/>
          <c:x val="0.22172449693788276"/>
          <c:y val="4.716981132075470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66853303471446E-2"/>
          <c:y val="0.193396449131746"/>
          <c:w val="0.88017917133258683"/>
          <c:h val="0.71934045103881306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'13.4.4.1'!$A$10:$A$22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'13.4.4.1'!$B$10:$B$20</c:f>
              <c:numCache>
                <c:formatCode>#,##0\ _€;\-#,##0\ _€</c:formatCode>
                <c:ptCount val="11"/>
                <c:pt idx="0">
                  <c:v>1110</c:v>
                </c:pt>
                <c:pt idx="1">
                  <c:v>1095</c:v>
                </c:pt>
                <c:pt idx="2">
                  <c:v>614</c:v>
                </c:pt>
                <c:pt idx="3">
                  <c:v>292</c:v>
                </c:pt>
                <c:pt idx="4">
                  <c:v>10</c:v>
                </c:pt>
                <c:pt idx="5">
                  <c:v>6</c:v>
                </c:pt>
                <c:pt idx="6">
                  <c:v>3</c:v>
                </c:pt>
                <c:pt idx="7">
                  <c:v>5</c:v>
                </c:pt>
                <c:pt idx="8">
                  <c:v>2</c:v>
                </c:pt>
                <c:pt idx="9">
                  <c:v>6</c:v>
                </c:pt>
                <c:pt idx="10">
                  <c:v>8</c:v>
                </c:pt>
              </c:numCache>
            </c:numRef>
          </c:val>
        </c:ser>
        <c:marker val="1"/>
        <c:axId val="145235328"/>
        <c:axId val="145392768"/>
      </c:lineChart>
      <c:catAx>
        <c:axId val="1452353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392768"/>
        <c:crosses val="autoZero"/>
        <c:auto val="1"/>
        <c:lblAlgn val="ctr"/>
        <c:lblOffset val="100"/>
        <c:tickLblSkip val="1"/>
        <c:tickMarkSkip val="1"/>
      </c:catAx>
      <c:valAx>
        <c:axId val="145392768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235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caña de azúcar (toneladas)</a:t>
            </a:r>
          </a:p>
        </c:rich>
      </c:tx>
      <c:layout>
        <c:manualLayout>
          <c:xMode val="edge"/>
          <c:yMode val="edge"/>
          <c:x val="0.22122918495421021"/>
          <c:y val="6.082750605079480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8156461764829437E-2"/>
          <c:y val="0.19221456863634959"/>
          <c:w val="0.88938596007875759"/>
          <c:h val="0.72019635843493013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'13.4.4.1'!$A$10:$A$22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'13.4.4.1'!$D$10:$D$20</c:f>
              <c:numCache>
                <c:formatCode>#,##0\ _€;\-#,##0\ _€</c:formatCode>
                <c:ptCount val="11"/>
                <c:pt idx="0">
                  <c:v>83349</c:v>
                </c:pt>
                <c:pt idx="1">
                  <c:v>66810</c:v>
                </c:pt>
                <c:pt idx="2">
                  <c:v>43000</c:v>
                </c:pt>
                <c:pt idx="3">
                  <c:v>16425</c:v>
                </c:pt>
                <c:pt idx="4">
                  <c:v>522</c:v>
                </c:pt>
                <c:pt idx="5">
                  <c:v>165</c:v>
                </c:pt>
                <c:pt idx="6">
                  <c:v>0</c:v>
                </c:pt>
                <c:pt idx="7">
                  <c:v>220</c:v>
                </c:pt>
                <c:pt idx="8">
                  <c:v>100</c:v>
                </c:pt>
                <c:pt idx="9">
                  <c:v>285</c:v>
                </c:pt>
                <c:pt idx="10">
                  <c:v>390</c:v>
                </c:pt>
              </c:numCache>
            </c:numRef>
          </c:val>
        </c:ser>
        <c:marker val="1"/>
        <c:axId val="145494400"/>
        <c:axId val="145495936"/>
      </c:lineChart>
      <c:catAx>
        <c:axId val="1454944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495936"/>
        <c:crosses val="autoZero"/>
        <c:auto val="1"/>
        <c:lblAlgn val="ctr"/>
        <c:lblOffset val="100"/>
        <c:tickLblSkip val="1"/>
        <c:tickMarkSkip val="1"/>
      </c:catAx>
      <c:valAx>
        <c:axId val="145495936"/>
        <c:scaling>
          <c:orientation val="minMax"/>
          <c:max val="9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494400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caña de azúcar (miles de euros)</a:t>
            </a:r>
          </a:p>
        </c:rich>
      </c:tx>
      <c:layout>
        <c:manualLayout>
          <c:xMode val="edge"/>
          <c:yMode val="edge"/>
          <c:x val="0.24137928032627862"/>
          <c:y val="4.368932038834946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639599555061179E-2"/>
          <c:y val="0.15048561524102991"/>
          <c:w val="0.88209121245829447"/>
          <c:h val="0.76213682557553863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'13.4.4.1'!$A$10:$A$22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'13.4.4.1'!$G$10:$G$20</c:f>
              <c:numCache>
                <c:formatCode>#,##0\ _€;\-#,##0\ _€</c:formatCode>
                <c:ptCount val="11"/>
                <c:pt idx="0">
                  <c:v>3033.9036000000006</c:v>
                </c:pt>
                <c:pt idx="1">
                  <c:v>2425.203</c:v>
                </c:pt>
                <c:pt idx="2">
                  <c:v>1760.6316000000002</c:v>
                </c:pt>
                <c:pt idx="3">
                  <c:v>597.87</c:v>
                </c:pt>
                <c:pt idx="4">
                  <c:v>18.948599999999999</c:v>
                </c:pt>
                <c:pt idx="5">
                  <c:v>5.9894999999999996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marker val="1"/>
        <c:axId val="145523840"/>
        <c:axId val="145525376"/>
      </c:lineChart>
      <c:catAx>
        <c:axId val="1455238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525376"/>
        <c:crosses val="autoZero"/>
        <c:auto val="1"/>
        <c:lblAlgn val="ctr"/>
        <c:lblOffset val="100"/>
        <c:tickLblSkip val="1"/>
        <c:tickMarkSkip val="1"/>
      </c:catAx>
      <c:valAx>
        <c:axId val="145525376"/>
        <c:scaling>
          <c:orientation val="minMax"/>
          <c:max val="4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5238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remolacha azucarera (miles de hectáreas)</a:t>
            </a:r>
          </a:p>
        </c:rich>
      </c:tx>
      <c:layout>
        <c:manualLayout>
          <c:xMode val="edge"/>
          <c:yMode val="edge"/>
          <c:x val="0.32408329494625326"/>
          <c:y val="5.682276128527411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1899712085879167E-2"/>
          <c:y val="0.14709908544040831"/>
          <c:w val="0.9007475344910697"/>
          <c:h val="0.76976671394336582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'13.4.5.1'!$A$10:$A$20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'13.4.5.1'!$B$10:$B$20</c:f>
              <c:numCache>
                <c:formatCode>#,##0.0_);\(#,##0.0\)</c:formatCode>
                <c:ptCount val="11"/>
                <c:pt idx="0">
                  <c:v>99.834000000000003</c:v>
                </c:pt>
                <c:pt idx="1">
                  <c:v>103.1</c:v>
                </c:pt>
                <c:pt idx="2">
                  <c:v>102.104</c:v>
                </c:pt>
                <c:pt idx="3">
                  <c:v>85.516000000000005</c:v>
                </c:pt>
                <c:pt idx="4">
                  <c:v>68.171000000000006</c:v>
                </c:pt>
                <c:pt idx="5">
                  <c:v>52.289000000000001</c:v>
                </c:pt>
                <c:pt idx="6">
                  <c:v>49.813000000000002</c:v>
                </c:pt>
                <c:pt idx="7">
                  <c:v>43.381999999999998</c:v>
                </c:pt>
                <c:pt idx="8" formatCode="0.0">
                  <c:v>44.930999999999997</c:v>
                </c:pt>
                <c:pt idx="9" formatCode="0.0">
                  <c:v>38.951999999999998</c:v>
                </c:pt>
                <c:pt idx="10" formatCode="0.0">
                  <c:v>32.052</c:v>
                </c:pt>
              </c:numCache>
            </c:numRef>
          </c:val>
        </c:ser>
        <c:marker val="1"/>
        <c:axId val="145598720"/>
        <c:axId val="145608704"/>
      </c:lineChart>
      <c:catAx>
        <c:axId val="1455987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608704"/>
        <c:crosses val="autoZero"/>
        <c:auto val="1"/>
        <c:lblAlgn val="ctr"/>
        <c:lblOffset val="100"/>
        <c:tickLblSkip val="1"/>
        <c:tickMarkSkip val="1"/>
      </c:catAx>
      <c:valAx>
        <c:axId val="145608704"/>
        <c:scaling>
          <c:orientation val="minMax"/>
          <c:max val="200"/>
          <c:min val="25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598720"/>
        <c:crosses val="autoZero"/>
        <c:crossBetween val="between"/>
        <c:majorUnit val="2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trigo según tipo (miles de hectáreas)</a:t>
            </a:r>
          </a:p>
        </c:rich>
      </c:tx>
      <c:layout>
        <c:manualLayout>
          <c:xMode val="edge"/>
          <c:yMode val="edge"/>
          <c:x val="0.14341590612777202"/>
          <c:y val="3.037383177570105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74576271186525E-2"/>
          <c:y val="0.23130841121495327"/>
          <c:w val="0.89308996088657111"/>
          <c:h val="0.68457943925233644"/>
        </c:manualLayout>
      </c:layout>
      <c:lineChart>
        <c:grouping val="standard"/>
        <c:ser>
          <c:idx val="0"/>
          <c:order val="0"/>
          <c:tx>
            <c:v>Duro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'13.1.2.2'!$A$8:$B$18</c:f>
              <c:strCach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strCache>
            </c:strRef>
          </c:cat>
          <c:val>
            <c:numRef>
              <c:f>'13.1.2.2'!$C$8:$C$18</c:f>
              <c:numCache>
                <c:formatCode>#,##0.0_);\(#,##0.0\)</c:formatCode>
                <c:ptCount val="11"/>
                <c:pt idx="0">
                  <c:v>913.15899999999999</c:v>
                </c:pt>
                <c:pt idx="1">
                  <c:v>948.70699999999999</c:v>
                </c:pt>
                <c:pt idx="2">
                  <c:v>910.44799999999998</c:v>
                </c:pt>
                <c:pt idx="3">
                  <c:v>614.02099999999996</c:v>
                </c:pt>
                <c:pt idx="4">
                  <c:v>413.41</c:v>
                </c:pt>
                <c:pt idx="5">
                  <c:v>531.66099999999994</c:v>
                </c:pt>
                <c:pt idx="6">
                  <c:v>541.58100000000002</c:v>
                </c:pt>
                <c:pt idx="7">
                  <c:v>488.30599999999998</c:v>
                </c:pt>
                <c:pt idx="8">
                  <c:v>378.05399999999997</c:v>
                </c:pt>
                <c:pt idx="9">
                  <c:v>411.053</c:v>
                </c:pt>
                <c:pt idx="10">
                  <c:v>343.38900000000001</c:v>
                </c:pt>
              </c:numCache>
            </c:numRef>
          </c:val>
        </c:ser>
        <c:ser>
          <c:idx val="1"/>
          <c:order val="1"/>
          <c:tx>
            <c:v>Semiblando y blando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'13.1.2.2'!$A$8:$B$18</c:f>
              <c:strCach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strCache>
            </c:strRef>
          </c:cat>
          <c:val>
            <c:numRef>
              <c:f>'13.1.2.2'!$E$8:$E$18</c:f>
              <c:numCache>
                <c:formatCode>#,##0.0_);\(#,##0.0\)</c:formatCode>
                <c:ptCount val="11"/>
                <c:pt idx="0">
                  <c:v>1307.482</c:v>
                </c:pt>
                <c:pt idx="1">
                  <c:v>1226.3209999999999</c:v>
                </c:pt>
                <c:pt idx="2">
                  <c:v>1363.6610000000001</c:v>
                </c:pt>
                <c:pt idx="3">
                  <c:v>1306.212</c:v>
                </c:pt>
                <c:pt idx="4">
                  <c:v>1389.903</c:v>
                </c:pt>
                <c:pt idx="5">
                  <c:v>1526.2090000000001</c:v>
                </c:pt>
                <c:pt idx="6">
                  <c:v>1231.171</c:v>
                </c:pt>
                <c:pt idx="7">
                  <c:v>1459.7670000000001</c:v>
                </c:pt>
                <c:pt idx="8">
                  <c:v>1616.5989999999999</c:v>
                </c:pt>
                <c:pt idx="9">
                  <c:v>1777.1179999999999</c:v>
                </c:pt>
                <c:pt idx="10">
                  <c:v>1781.58</c:v>
                </c:pt>
              </c:numCache>
            </c:numRef>
          </c:val>
        </c:ser>
        <c:marker val="1"/>
        <c:axId val="129016192"/>
        <c:axId val="129017728"/>
      </c:lineChart>
      <c:catAx>
        <c:axId val="1290161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9017728"/>
        <c:crosses val="autoZero"/>
        <c:auto val="1"/>
        <c:lblAlgn val="ctr"/>
        <c:lblOffset val="100"/>
        <c:tickLblSkip val="1"/>
        <c:tickMarkSkip val="1"/>
      </c:catAx>
      <c:valAx>
        <c:axId val="12901772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90161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8591916558018463"/>
          <c:y val="0.12616822429906538"/>
          <c:w val="0.30769230769230782"/>
          <c:h val="5.841121495327168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remolacha azucarera (miles toneladas)</a:t>
            </a:r>
          </a:p>
        </c:rich>
      </c:tx>
      <c:layout>
        <c:manualLayout>
          <c:xMode val="edge"/>
          <c:yMode val="edge"/>
          <c:x val="0.23133690506659899"/>
          <c:y val="6.647306991675022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138150903294366E-2"/>
          <c:y val="0.14850714120418446"/>
          <c:w val="0.89373007438894791"/>
          <c:h val="0.76854333675510145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'13.4.5.1'!$A$10:$A$20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'13.4.5.1'!$D$10:$D$20</c:f>
              <c:numCache>
                <c:formatCode>#,##0\ _€;\-#,##0\ _€</c:formatCode>
                <c:ptCount val="11"/>
                <c:pt idx="0">
                  <c:v>6483.9</c:v>
                </c:pt>
                <c:pt idx="1">
                  <c:v>7174.942</c:v>
                </c:pt>
                <c:pt idx="2">
                  <c:v>7291.0919999999996</c:v>
                </c:pt>
                <c:pt idx="3">
                  <c:v>5827.0309999999999</c:v>
                </c:pt>
                <c:pt idx="4">
                  <c:v>4909.9579999999996</c:v>
                </c:pt>
                <c:pt idx="5">
                  <c:v>4170.442</c:v>
                </c:pt>
                <c:pt idx="6">
                  <c:v>4225.433</c:v>
                </c:pt>
                <c:pt idx="7">
                  <c:v>3534.5169999999998</c:v>
                </c:pt>
                <c:pt idx="8">
                  <c:v>4188.5349999999999</c:v>
                </c:pt>
                <c:pt idx="9">
                  <c:v>3460.23</c:v>
                </c:pt>
                <c:pt idx="10">
                  <c:v>2519.482</c:v>
                </c:pt>
              </c:numCache>
            </c:numRef>
          </c:val>
        </c:ser>
        <c:marker val="1"/>
        <c:axId val="145714176"/>
        <c:axId val="145720064"/>
      </c:lineChart>
      <c:catAx>
        <c:axId val="1457141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720064"/>
        <c:crosses val="autoZero"/>
        <c:auto val="1"/>
        <c:lblAlgn val="ctr"/>
        <c:lblOffset val="100"/>
        <c:tickLblSkip val="1"/>
        <c:tickMarkSkip val="1"/>
      </c:catAx>
      <c:valAx>
        <c:axId val="145720064"/>
        <c:scaling>
          <c:orientation val="minMax"/>
          <c:max val="10000"/>
          <c:min val="2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714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remolacha azucarera (miles de euros)</a:t>
            </a:r>
          </a:p>
        </c:rich>
      </c:tx>
      <c:layout>
        <c:manualLayout>
          <c:xMode val="edge"/>
          <c:yMode val="edge"/>
          <c:x val="0.29105516119650582"/>
          <c:y val="6.624205664950380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6352107403289973E-2"/>
          <c:y val="0.16666704873424831"/>
          <c:w val="0.88971414043555952"/>
          <c:h val="0.74882800769332036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'13.4.5.1'!$A$10:$A$20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'13.4.5.1'!$F$10:$F$20</c:f>
              <c:numCache>
                <c:formatCode>#,##0\ _€;\-#,##0\ _€</c:formatCode>
                <c:ptCount val="11"/>
                <c:pt idx="0">
                  <c:v>381253.32</c:v>
                </c:pt>
                <c:pt idx="1">
                  <c:v>436236.47360000003</c:v>
                </c:pt>
                <c:pt idx="2">
                  <c:v>401010.06</c:v>
                </c:pt>
                <c:pt idx="3">
                  <c:v>254641.25469999999</c:v>
                </c:pt>
                <c:pt idx="4">
                  <c:v>172339.52579999997</c:v>
                </c:pt>
                <c:pt idx="5">
                  <c:v>154723.3982</c:v>
                </c:pt>
                <c:pt idx="6">
                  <c:v>156763.5643</c:v>
                </c:pt>
                <c:pt idx="7">
                  <c:v>126535.7086</c:v>
                </c:pt>
                <c:pt idx="8">
                  <c:v>130682.292</c:v>
                </c:pt>
                <c:pt idx="9">
                  <c:v>119377.93500000001</c:v>
                </c:pt>
                <c:pt idx="10">
                  <c:v>85662.387999999992</c:v>
                </c:pt>
              </c:numCache>
            </c:numRef>
          </c:val>
        </c:ser>
        <c:marker val="1"/>
        <c:axId val="145739776"/>
        <c:axId val="145741312"/>
      </c:lineChart>
      <c:catAx>
        <c:axId val="1457397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741312"/>
        <c:crosses val="autoZero"/>
        <c:auto val="1"/>
        <c:lblAlgn val="ctr"/>
        <c:lblOffset val="100"/>
        <c:tickLblSkip val="1"/>
        <c:tickMarkSkip val="1"/>
      </c:catAx>
      <c:valAx>
        <c:axId val="145741312"/>
        <c:scaling>
          <c:orientation val="minMax"/>
          <c:max val="50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739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azúcar (miles toneladas) </a:t>
            </a:r>
          </a:p>
        </c:rich>
      </c:tx>
      <c:layout>
        <c:manualLayout>
          <c:xMode val="edge"/>
          <c:yMode val="edge"/>
          <c:x val="0.15090538916280563"/>
          <c:y val="7.579462102689560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663983903420524"/>
          <c:y val="0.26650398564523042"/>
          <c:w val="0.86317907444668518"/>
          <c:h val="0.64547754321413664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'13.4.6.1'!$A$8:$A$18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'13.4.6.1'!$D$8:$D$18</c:f>
              <c:numCache>
                <c:formatCode>#,##0.0_);\(#,##0.0\)</c:formatCode>
                <c:ptCount val="11"/>
                <c:pt idx="0">
                  <c:v>949.14300000000003</c:v>
                </c:pt>
                <c:pt idx="1">
                  <c:v>1082.5429999999999</c:v>
                </c:pt>
                <c:pt idx="2">
                  <c:v>1111.213</c:v>
                </c:pt>
                <c:pt idx="3">
                  <c:v>887.79399999999998</c:v>
                </c:pt>
                <c:pt idx="4">
                  <c:v>745.86900000000003</c:v>
                </c:pt>
                <c:pt idx="5">
                  <c:v>636.45900000000006</c:v>
                </c:pt>
                <c:pt idx="6">
                  <c:v>649.93499999999995</c:v>
                </c:pt>
                <c:pt idx="7">
                  <c:v>559.79499999999996</c:v>
                </c:pt>
                <c:pt idx="8">
                  <c:v>567.72199999999998</c:v>
                </c:pt>
                <c:pt idx="9">
                  <c:v>528.41399999999999</c:v>
                </c:pt>
                <c:pt idx="10">
                  <c:v>319.23700000000002</c:v>
                </c:pt>
              </c:numCache>
            </c:numRef>
          </c:val>
        </c:ser>
        <c:marker val="1"/>
        <c:axId val="145937536"/>
        <c:axId val="145939072"/>
      </c:lineChart>
      <c:catAx>
        <c:axId val="1459375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939072"/>
        <c:crosses val="autoZero"/>
        <c:auto val="1"/>
        <c:lblAlgn val="ctr"/>
        <c:lblOffset val="100"/>
        <c:tickLblSkip val="1"/>
        <c:tickMarkSkip val="1"/>
      </c:catAx>
      <c:valAx>
        <c:axId val="145939072"/>
        <c:scaling>
          <c:orientation val="minMax"/>
          <c:max val="1400"/>
          <c:min val="2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9375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algodón bruto (miles de hectáreas)</a:t>
            </a:r>
          </a:p>
        </c:rich>
      </c:tx>
      <c:layout>
        <c:manualLayout>
          <c:xMode val="edge"/>
          <c:yMode val="edge"/>
          <c:x val="0.23212276763276932"/>
          <c:y val="8.099296940400439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326392866353594E-2"/>
          <c:y val="0.16786610055572959"/>
          <c:w val="0.88597697589245306"/>
          <c:h val="0.74580510389759824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'13.4.7.1'!$A$11:$A$21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'13.4.7.1'!$B$11:$B$21</c:f>
              <c:numCache>
                <c:formatCode>#,##0.0_);\(#,##0.0\)</c:formatCode>
                <c:ptCount val="11"/>
                <c:pt idx="0">
                  <c:v>94.656999999999996</c:v>
                </c:pt>
                <c:pt idx="1">
                  <c:v>89.123999999999995</c:v>
                </c:pt>
                <c:pt idx="2">
                  <c:v>86.072000000000003</c:v>
                </c:pt>
                <c:pt idx="3">
                  <c:v>62.529000000000003</c:v>
                </c:pt>
                <c:pt idx="4">
                  <c:v>65.238</c:v>
                </c:pt>
                <c:pt idx="5">
                  <c:v>52.639000000000003</c:v>
                </c:pt>
                <c:pt idx="6">
                  <c:v>58.649000000000001</c:v>
                </c:pt>
                <c:pt idx="7">
                  <c:v>63.216999999999999</c:v>
                </c:pt>
                <c:pt idx="8">
                  <c:v>67.117999999999995</c:v>
                </c:pt>
                <c:pt idx="9">
                  <c:v>69.662000000000006</c:v>
                </c:pt>
                <c:pt idx="10">
                  <c:v>63.52</c:v>
                </c:pt>
              </c:numCache>
            </c:numRef>
          </c:val>
        </c:ser>
        <c:marker val="1"/>
        <c:axId val="145979648"/>
        <c:axId val="146001920"/>
      </c:lineChart>
      <c:catAx>
        <c:axId val="1459796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001920"/>
        <c:crosses val="autoZero"/>
        <c:auto val="1"/>
        <c:lblAlgn val="ctr"/>
        <c:lblOffset val="100"/>
        <c:tickLblSkip val="1"/>
        <c:tickMarkSkip val="1"/>
      </c:catAx>
      <c:valAx>
        <c:axId val="146001920"/>
        <c:scaling>
          <c:orientation val="minMax"/>
          <c:min val="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9796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 horizontalDpi="300" verticalDpi="30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algodón bruto (miles toneladas)</a:t>
            </a:r>
          </a:p>
        </c:rich>
      </c:tx>
      <c:layout>
        <c:manualLayout>
          <c:xMode val="edge"/>
          <c:yMode val="edge"/>
          <c:x val="0.26210572911776148"/>
          <c:y val="7.711286089238891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530638852673474E-2"/>
          <c:y val="0.16507196316158967"/>
          <c:w val="0.88657105606258524"/>
          <c:h val="0.74880470245764663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'13.4.7.1'!$A$11:$A$21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'13.4.7.1'!$D$11:$D$21</c:f>
              <c:numCache>
                <c:formatCode>#,##0.0_);\(#,##0.0\)</c:formatCode>
                <c:ptCount val="11"/>
                <c:pt idx="0">
                  <c:v>295.05599999999998</c:v>
                </c:pt>
                <c:pt idx="1">
                  <c:v>351.58699999999999</c:v>
                </c:pt>
                <c:pt idx="2">
                  <c:v>343.82299999999998</c:v>
                </c:pt>
                <c:pt idx="3">
                  <c:v>145.07900000000001</c:v>
                </c:pt>
                <c:pt idx="4">
                  <c:v>127.16500000000001</c:v>
                </c:pt>
                <c:pt idx="5">
                  <c:v>55.731000000000002</c:v>
                </c:pt>
                <c:pt idx="6">
                  <c:v>79.22</c:v>
                </c:pt>
                <c:pt idx="7">
                  <c:v>115.08799999999999</c:v>
                </c:pt>
                <c:pt idx="8">
                  <c:v>182.78100000000001</c:v>
                </c:pt>
                <c:pt idx="9">
                  <c:v>190.7</c:v>
                </c:pt>
                <c:pt idx="10">
                  <c:v>145.35599999999999</c:v>
                </c:pt>
              </c:numCache>
            </c:numRef>
          </c:val>
        </c:ser>
        <c:marker val="1"/>
        <c:axId val="146021376"/>
        <c:axId val="146035456"/>
      </c:lineChart>
      <c:catAx>
        <c:axId val="1460213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035456"/>
        <c:crosses val="autoZero"/>
        <c:auto val="1"/>
        <c:lblAlgn val="ctr"/>
        <c:lblOffset val="100"/>
        <c:tickLblSkip val="1"/>
        <c:tickMarkSkip val="1"/>
      </c:catAx>
      <c:valAx>
        <c:axId val="146035456"/>
        <c:scaling>
          <c:orientation val="minMax"/>
          <c:max val="370"/>
          <c:min val="2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46021376"/>
        <c:crosses val="autoZero"/>
        <c:crossBetween val="between"/>
        <c:majorUnit val="5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algodón bruto (miles de euros)</a:t>
            </a:r>
          </a:p>
        </c:rich>
      </c:tx>
      <c:layout>
        <c:manualLayout>
          <c:xMode val="edge"/>
          <c:yMode val="edge"/>
          <c:x val="0.29713214419626116"/>
          <c:y val="6.2905536340667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8829711647197838E-2"/>
          <c:y val="0.1635514018691589"/>
          <c:w val="0.86866114974115949"/>
          <c:h val="0.75233644859813165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'13.4.7.1'!$A$11:$A$21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'13.4.7.1'!$F$11:$F$21</c:f>
              <c:numCache>
                <c:formatCode>#,##0\ _€;\-#,##0\ _€</c:formatCode>
                <c:ptCount val="11"/>
                <c:pt idx="0">
                  <c:v>97250.457599999994</c:v>
                </c:pt>
                <c:pt idx="1">
                  <c:v>80548.581699999995</c:v>
                </c:pt>
                <c:pt idx="2">
                  <c:v>24308.286100000001</c:v>
                </c:pt>
                <c:pt idx="3">
                  <c:v>31801.316800000004</c:v>
                </c:pt>
                <c:pt idx="4">
                  <c:v>41621.104500000001</c:v>
                </c:pt>
                <c:pt idx="5">
                  <c:v>14896.8963</c:v>
                </c:pt>
                <c:pt idx="6">
                  <c:v>17428.400000000001</c:v>
                </c:pt>
                <c:pt idx="7">
                  <c:v>53297.252799999995</c:v>
                </c:pt>
                <c:pt idx="8">
                  <c:v>99030.745800000004</c:v>
                </c:pt>
                <c:pt idx="9">
                  <c:v>75288.36</c:v>
                </c:pt>
                <c:pt idx="10">
                  <c:v>60816.950400000002</c:v>
                </c:pt>
              </c:numCache>
            </c:numRef>
          </c:val>
        </c:ser>
        <c:marker val="1"/>
        <c:axId val="146677760"/>
        <c:axId val="146679296"/>
      </c:lineChart>
      <c:catAx>
        <c:axId val="1466777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679296"/>
        <c:crosses val="autoZero"/>
        <c:auto val="1"/>
        <c:lblAlgn val="ctr"/>
        <c:lblOffset val="100"/>
        <c:tickLblSkip val="1"/>
        <c:tickMarkSkip val="1"/>
      </c:catAx>
      <c:valAx>
        <c:axId val="146679296"/>
        <c:scaling>
          <c:orientation val="minMax"/>
          <c:max val="12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677760"/>
        <c:crosses val="autoZero"/>
        <c:crossBetween val="between"/>
        <c:majorUnit val="15000"/>
        <c:min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lino textil  (hectáreas)</a:t>
            </a:r>
          </a:p>
        </c:rich>
      </c:tx>
      <c:layout>
        <c:manualLayout>
          <c:xMode val="edge"/>
          <c:yMode val="edge"/>
          <c:x val="0.29082681914459507"/>
          <c:y val="8.219124636447472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11113264030847"/>
          <c:y val="0.19664314636528221"/>
          <c:w val="0.84127147133764135"/>
          <c:h val="0.71702805808804493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'13.4.8.1'!$A$10:$A$20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'13.4.8.1'!$B$10:$B$20</c:f>
              <c:numCache>
                <c:formatCode>#,##0\ _€;\-#,##0\ _€</c:formatCode>
                <c:ptCount val="11"/>
                <c:pt idx="0">
                  <c:v>54</c:v>
                </c:pt>
                <c:pt idx="1">
                  <c:v>24</c:v>
                </c:pt>
                <c:pt idx="2">
                  <c:v>23</c:v>
                </c:pt>
                <c:pt idx="3">
                  <c:v>4</c:v>
                </c:pt>
                <c:pt idx="4" formatCode="#,##0__;\–#,##0__;0__;@__">
                  <c:v>0</c:v>
                </c:pt>
                <c:pt idx="5">
                  <c:v>2</c:v>
                </c:pt>
                <c:pt idx="6" formatCode="#,##0__;\–#,##0__;0__;@__">
                  <c:v>0</c:v>
                </c:pt>
                <c:pt idx="7">
                  <c:v>7</c:v>
                </c:pt>
                <c:pt idx="8" formatCode="#,##0__;\–#,##0__;0__;@__">
                  <c:v>0</c:v>
                </c:pt>
                <c:pt idx="9">
                  <c:v>14</c:v>
                </c:pt>
                <c:pt idx="10">
                  <c:v>18</c:v>
                </c:pt>
              </c:numCache>
            </c:numRef>
          </c:val>
        </c:ser>
        <c:marker val="1"/>
        <c:axId val="147178624"/>
        <c:axId val="147180160"/>
      </c:lineChart>
      <c:catAx>
        <c:axId val="1471786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180160"/>
        <c:crosses val="autoZero"/>
        <c:auto val="1"/>
        <c:lblAlgn val="ctr"/>
        <c:lblOffset val="100"/>
        <c:tickLblSkip val="1"/>
        <c:tickMarkSkip val="1"/>
      </c:catAx>
      <c:valAx>
        <c:axId val="147180160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1786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lino textil  (toneladas)</a:t>
            </a:r>
          </a:p>
        </c:rich>
      </c:tx>
      <c:layout>
        <c:manualLayout>
          <c:xMode val="edge"/>
          <c:yMode val="edge"/>
          <c:x val="0.26206679425047896"/>
          <c:y val="6.39037841788764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673308400488282"/>
          <c:y val="0.20192307692307687"/>
          <c:w val="0.78685335499151343"/>
          <c:h val="0.71153846153846168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'13.4.8.1'!$A$10:$A$20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'13.4.8.1'!$D$10:$D$20</c:f>
              <c:numCache>
                <c:formatCode>#,##0\ _€;\-#,##0\ _€</c:formatCode>
                <c:ptCount val="11"/>
                <c:pt idx="0">
                  <c:v>48</c:v>
                </c:pt>
                <c:pt idx="1">
                  <c:v>34</c:v>
                </c:pt>
                <c:pt idx="2">
                  <c:v>18</c:v>
                </c:pt>
                <c:pt idx="3">
                  <c:v>8</c:v>
                </c:pt>
                <c:pt idx="4" formatCode="#,##0__;\–#,##0__;0__;@__">
                  <c:v>0</c:v>
                </c:pt>
                <c:pt idx="5">
                  <c:v>2</c:v>
                </c:pt>
                <c:pt idx="6" formatCode="#,##0__;\–#,##0__;0__;@__">
                  <c:v>0</c:v>
                </c:pt>
                <c:pt idx="7">
                  <c:v>21</c:v>
                </c:pt>
                <c:pt idx="8" formatCode="#,##0__;\–#,##0__;0__;@__">
                  <c:v>0</c:v>
                </c:pt>
                <c:pt idx="9">
                  <c:v>20</c:v>
                </c:pt>
                <c:pt idx="10">
                  <c:v>18</c:v>
                </c:pt>
              </c:numCache>
            </c:numRef>
          </c:val>
        </c:ser>
        <c:marker val="1"/>
        <c:axId val="147343232"/>
        <c:axId val="147344768"/>
      </c:lineChart>
      <c:catAx>
        <c:axId val="1473432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344768"/>
        <c:crosses val="autoZero"/>
        <c:auto val="1"/>
        <c:lblAlgn val="ctr"/>
        <c:lblOffset val="100"/>
        <c:tickLblSkip val="1"/>
        <c:tickMarkSkip val="1"/>
      </c:catAx>
      <c:valAx>
        <c:axId val="147344768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3432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cáñamo textil (miles de hectáreas)</a:t>
            </a:r>
          </a:p>
        </c:rich>
      </c:tx>
      <c:layout>
        <c:manualLayout>
          <c:xMode val="edge"/>
          <c:yMode val="edge"/>
          <c:x val="0.11857158294371536"/>
          <c:y val="4.739336492891057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1428628228674846E-2"/>
          <c:y val="0.15165876777251186"/>
          <c:w val="0.87000060686426262"/>
          <c:h val="0.76540284360189992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'13.4.9.1'!$A$10:$A$20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'13.4.9.1'!$B$10:$B$20</c:f>
              <c:numCache>
                <c:formatCode>#,##0__;\–#,##0__;0__;@__</c:formatCode>
                <c:ptCount val="11"/>
                <c:pt idx="0">
                  <c:v>721</c:v>
                </c:pt>
                <c:pt idx="1">
                  <c:v>684</c:v>
                </c:pt>
                <c:pt idx="2">
                  <c:v>732</c:v>
                </c:pt>
                <c:pt idx="3">
                  <c:v>5</c:v>
                </c:pt>
                <c:pt idx="4">
                  <c:v>10</c:v>
                </c:pt>
                <c:pt idx="5">
                  <c:v>2</c:v>
                </c:pt>
                <c:pt idx="6">
                  <c:v>49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11</c:v>
                </c:pt>
              </c:numCache>
            </c:numRef>
          </c:val>
        </c:ser>
        <c:marker val="1"/>
        <c:axId val="148045184"/>
        <c:axId val="153703552"/>
      </c:lineChart>
      <c:catAx>
        <c:axId val="1480451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703552"/>
        <c:crosses val="autoZero"/>
        <c:auto val="1"/>
        <c:lblAlgn val="ctr"/>
        <c:lblOffset val="100"/>
        <c:tickLblSkip val="1"/>
        <c:tickMarkSkip val="1"/>
      </c:catAx>
      <c:valAx>
        <c:axId val="153703552"/>
        <c:scaling>
          <c:orientation val="minMax"/>
          <c:max val="15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045184"/>
        <c:crosses val="autoZero"/>
        <c:crossBetween val="between"/>
        <c:majorUnit val="25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cáñamo textil (miles toneladas)</a:t>
            </a:r>
          </a:p>
        </c:rich>
      </c:tx>
      <c:layout>
        <c:manualLayout>
          <c:xMode val="edge"/>
          <c:yMode val="edge"/>
          <c:x val="0.13086790581694999"/>
          <c:y val="7.710280373831779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771041776205898E-2"/>
          <c:y val="0.19392523364485981"/>
          <c:w val="0.86059803728860484"/>
          <c:h val="0.71728971962616861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'13.4.9.1'!$A$10:$A$20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'13.4.9.1'!$D$10:$D$20</c:f>
              <c:numCache>
                <c:formatCode>#,##0__;\–#,##0__;0__;@__</c:formatCode>
                <c:ptCount val="11"/>
                <c:pt idx="0">
                  <c:v>2152</c:v>
                </c:pt>
                <c:pt idx="1">
                  <c:v>2960</c:v>
                </c:pt>
                <c:pt idx="2">
                  <c:v>1806</c:v>
                </c:pt>
                <c:pt idx="3">
                  <c:v>31</c:v>
                </c:pt>
                <c:pt idx="4">
                  <c:v>22</c:v>
                </c:pt>
                <c:pt idx="5">
                  <c:v>1</c:v>
                </c:pt>
                <c:pt idx="6">
                  <c:v>47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12</c:v>
                </c:pt>
              </c:numCache>
            </c:numRef>
          </c:val>
        </c:ser>
        <c:marker val="1"/>
        <c:axId val="153739648"/>
        <c:axId val="153741184"/>
      </c:lineChart>
      <c:catAx>
        <c:axId val="1537396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741184"/>
        <c:crosses val="autoZero"/>
        <c:auto val="1"/>
        <c:lblAlgn val="ctr"/>
        <c:lblOffset val="100"/>
        <c:tickLblSkip val="1"/>
        <c:tickMarkSkip val="1"/>
      </c:catAx>
      <c:valAx>
        <c:axId val="153741184"/>
        <c:scaling>
          <c:orientation val="minMax"/>
          <c:max val="45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739648"/>
        <c:crosses val="autoZero"/>
        <c:crossBetween val="between"/>
        <c:majorUnit val="4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trigo según tipo (miles de toneladas)</a:t>
            </a:r>
          </a:p>
        </c:rich>
      </c:tx>
      <c:layout>
        <c:manualLayout>
          <c:xMode val="edge"/>
          <c:yMode val="edge"/>
          <c:x val="0.13707585507425138"/>
          <c:y val="3.211009174311927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856450957982624E-2"/>
          <c:y val="0.25458744107861031"/>
          <c:w val="0.89164547698925711"/>
          <c:h val="0.66284477902449657"/>
        </c:manualLayout>
      </c:layout>
      <c:lineChart>
        <c:grouping val="standard"/>
        <c:ser>
          <c:idx val="0"/>
          <c:order val="0"/>
          <c:tx>
            <c:v>Duro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'13.1.2.2'!$A$8:$B$18</c:f>
              <c:strCach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strCache>
            </c:strRef>
          </c:cat>
          <c:val>
            <c:numRef>
              <c:f>'13.1.2.2'!$D$8:$D$18</c:f>
              <c:numCache>
                <c:formatCode>#,##0.0_);\(#,##0.0\)</c:formatCode>
                <c:ptCount val="11"/>
                <c:pt idx="0">
                  <c:v>1989.0640000000001</c:v>
                </c:pt>
                <c:pt idx="1">
                  <c:v>2707.828</c:v>
                </c:pt>
                <c:pt idx="2">
                  <c:v>934.52300000000002</c:v>
                </c:pt>
                <c:pt idx="3">
                  <c:v>1643.2139999999999</c:v>
                </c:pt>
                <c:pt idx="4">
                  <c:v>1227.124</c:v>
                </c:pt>
                <c:pt idx="5">
                  <c:v>1184.8440000000001</c:v>
                </c:pt>
                <c:pt idx="6">
                  <c:v>1401.499</c:v>
                </c:pt>
                <c:pt idx="7">
                  <c:v>999.86099999999999</c:v>
                </c:pt>
                <c:pt idx="8">
                  <c:v>900.35199999999998</c:v>
                </c:pt>
                <c:pt idx="9">
                  <c:v>499.49299999999999</c:v>
                </c:pt>
                <c:pt idx="10">
                  <c:v>933.26800000000003</c:v>
                </c:pt>
              </c:numCache>
            </c:numRef>
          </c:val>
        </c:ser>
        <c:ser>
          <c:idx val="1"/>
          <c:order val="1"/>
          <c:tx>
            <c:v>Semiblando y blando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'13.1.2.2'!$A$8:$B$18</c:f>
              <c:strCach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strCache>
            </c:strRef>
          </c:cat>
          <c:val>
            <c:numRef>
              <c:f>'13.1.2.2'!$F$8:$F$18</c:f>
              <c:numCache>
                <c:formatCode>#,##0.0_);\(#,##0.0\)</c:formatCode>
                <c:ptCount val="11"/>
                <c:pt idx="0">
                  <c:v>4029.922</c:v>
                </c:pt>
                <c:pt idx="1">
                  <c:v>4388.8959999999997</c:v>
                </c:pt>
                <c:pt idx="2">
                  <c:v>3092.1709999999998</c:v>
                </c:pt>
                <c:pt idx="3">
                  <c:v>3878.3679999999999</c:v>
                </c:pt>
                <c:pt idx="4">
                  <c:v>5209.2349999999997</c:v>
                </c:pt>
                <c:pt idx="5">
                  <c:v>5646.6170000000002</c:v>
                </c:pt>
                <c:pt idx="6">
                  <c:v>3403.2730000000001</c:v>
                </c:pt>
                <c:pt idx="7">
                  <c:v>4941.3360000000002</c:v>
                </c:pt>
                <c:pt idx="8">
                  <c:v>5976.299</c:v>
                </c:pt>
                <c:pt idx="9">
                  <c:v>4690.335</c:v>
                </c:pt>
                <c:pt idx="10">
                  <c:v>6811.6610000000001</c:v>
                </c:pt>
              </c:numCache>
            </c:numRef>
          </c:val>
        </c:ser>
        <c:marker val="1"/>
        <c:axId val="129042688"/>
        <c:axId val="129056768"/>
      </c:lineChart>
      <c:catAx>
        <c:axId val="1290426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9056768"/>
        <c:crosses val="autoZero"/>
        <c:auto val="1"/>
        <c:lblAlgn val="ctr"/>
        <c:lblOffset val="100"/>
        <c:tickLblSkip val="1"/>
        <c:tickMarkSkip val="1"/>
      </c:catAx>
      <c:valAx>
        <c:axId val="12905676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90426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8511776758976002"/>
          <c:y val="0.13990849767632468"/>
          <c:w val="0.30809413183665546"/>
          <c:h val="5.73394495412843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cáñamo textil (miles de euros)</a:t>
            </a:r>
          </a:p>
        </c:rich>
      </c:tx>
      <c:layout>
        <c:manualLayout>
          <c:xMode val="edge"/>
          <c:yMode val="edge"/>
          <c:x val="0.17588683900900773"/>
          <c:y val="4.651162790697710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5035592635739644E-2"/>
          <c:y val="0.18837230692712995"/>
          <c:w val="0.8496465669971287"/>
          <c:h val="0.72325663523873063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'13.4.9.1'!$A$10:$A$20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'13.4.9.1'!$D$10:$D$20</c:f>
              <c:numCache>
                <c:formatCode>#,##0__;\–#,##0__;0__;@__</c:formatCode>
                <c:ptCount val="11"/>
                <c:pt idx="0">
                  <c:v>2152</c:v>
                </c:pt>
                <c:pt idx="1">
                  <c:v>2960</c:v>
                </c:pt>
                <c:pt idx="2">
                  <c:v>1806</c:v>
                </c:pt>
                <c:pt idx="3">
                  <c:v>31</c:v>
                </c:pt>
                <c:pt idx="4">
                  <c:v>22</c:v>
                </c:pt>
                <c:pt idx="5">
                  <c:v>1</c:v>
                </c:pt>
                <c:pt idx="6">
                  <c:v>47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12</c:v>
                </c:pt>
              </c:numCache>
            </c:numRef>
          </c:val>
        </c:ser>
        <c:marker val="1"/>
        <c:axId val="154350720"/>
        <c:axId val="154352256"/>
      </c:lineChart>
      <c:catAx>
        <c:axId val="1543507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52256"/>
        <c:crosses val="autoZero"/>
        <c:auto val="1"/>
        <c:lblAlgn val="ctr"/>
        <c:lblOffset val="100"/>
        <c:tickLblSkip val="1"/>
        <c:tickMarkSkip val="1"/>
      </c:catAx>
      <c:valAx>
        <c:axId val="154352256"/>
        <c:scaling>
          <c:orientation val="minMax"/>
          <c:max val="45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50720"/>
        <c:crosses val="autoZero"/>
        <c:crossBetween val="between"/>
        <c:majorUnit val="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girasol (miles de hectáreas)</a:t>
            </a:r>
          </a:p>
        </c:rich>
      </c:tx>
      <c:layout>
        <c:manualLayout>
          <c:xMode val="edge"/>
          <c:yMode val="edge"/>
          <c:x val="0.20895517765264091"/>
          <c:y val="4.235294117647059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5522388059702E-2"/>
          <c:y val="0.20941176470588241"/>
          <c:w val="0.87381275440976935"/>
          <c:h val="0.70352941176470585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'13.4.10.1'!$A$10:$A$20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'13.4.10.1'!$B$10:$B$20</c:f>
              <c:numCache>
                <c:formatCode>#,##0.0_);\(#,##0.0\)</c:formatCode>
                <c:ptCount val="11"/>
                <c:pt idx="0">
                  <c:v>786.83199999999999</c:v>
                </c:pt>
                <c:pt idx="1">
                  <c:v>752.17499999999995</c:v>
                </c:pt>
                <c:pt idx="2">
                  <c:v>516.16</c:v>
                </c:pt>
                <c:pt idx="3">
                  <c:v>622.49400000000003</c:v>
                </c:pt>
                <c:pt idx="4">
                  <c:v>600.86599999999999</c:v>
                </c:pt>
                <c:pt idx="5">
                  <c:v>730.81899999999996</c:v>
                </c:pt>
                <c:pt idx="6">
                  <c:v>851.12</c:v>
                </c:pt>
                <c:pt idx="7">
                  <c:v>682.52200000000005</c:v>
                </c:pt>
                <c:pt idx="8">
                  <c:v>862.86900000000003</c:v>
                </c:pt>
                <c:pt idx="9">
                  <c:v>753.01499999999999</c:v>
                </c:pt>
                <c:pt idx="10">
                  <c:v>865.56399999999996</c:v>
                </c:pt>
              </c:numCache>
            </c:numRef>
          </c:val>
        </c:ser>
        <c:marker val="1"/>
        <c:axId val="156002944"/>
        <c:axId val="156004736"/>
      </c:lineChart>
      <c:catAx>
        <c:axId val="1560029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004736"/>
        <c:crosses val="autoZero"/>
        <c:auto val="1"/>
        <c:lblAlgn val="ctr"/>
        <c:lblOffset val="100"/>
        <c:tickLblSkip val="1"/>
        <c:tickMarkSkip val="1"/>
      </c:catAx>
      <c:valAx>
        <c:axId val="156004736"/>
        <c:scaling>
          <c:orientation val="minMax"/>
          <c:max val="14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56002944"/>
        <c:crosses val="autoZero"/>
        <c:crossBetween val="between"/>
        <c:majorUnit val="200"/>
        <c:min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girasol (miles toneladas)</a:t>
            </a:r>
          </a:p>
        </c:rich>
      </c:tx>
      <c:layout>
        <c:manualLayout>
          <c:xMode val="edge"/>
          <c:yMode val="edge"/>
          <c:x val="0.20433038857947786"/>
          <c:y val="4.640371116401151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8782203292960363E-2"/>
          <c:y val="0.20881670533642824"/>
          <c:w val="0.8673889357642135"/>
          <c:h val="0.7053364269141531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'13.4.10.1'!$A$10:$A$20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'13.4.10.1'!$D$10:$D$20</c:f>
              <c:numCache>
                <c:formatCode>#,##0.0_);\(#,##0.0\)</c:formatCode>
                <c:ptCount val="11"/>
                <c:pt idx="0">
                  <c:v>762.524</c:v>
                </c:pt>
                <c:pt idx="1">
                  <c:v>820.87199999999996</c:v>
                </c:pt>
                <c:pt idx="2">
                  <c:v>381.27499999999998</c:v>
                </c:pt>
                <c:pt idx="3">
                  <c:v>662.08299999999997</c:v>
                </c:pt>
                <c:pt idx="4">
                  <c:v>733.154</c:v>
                </c:pt>
                <c:pt idx="5">
                  <c:v>872.68700000000001</c:v>
                </c:pt>
                <c:pt idx="6">
                  <c:v>869.54</c:v>
                </c:pt>
                <c:pt idx="7">
                  <c:v>846.64800000000002</c:v>
                </c:pt>
                <c:pt idx="8">
                  <c:v>1090.171</c:v>
                </c:pt>
                <c:pt idx="9">
                  <c:v>642.01700000000005</c:v>
                </c:pt>
                <c:pt idx="10">
                  <c:v>1038.0709999999999</c:v>
                </c:pt>
              </c:numCache>
            </c:numRef>
          </c:val>
        </c:ser>
        <c:marker val="1"/>
        <c:axId val="156011904"/>
        <c:axId val="156177536"/>
      </c:lineChart>
      <c:catAx>
        <c:axId val="1560119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177536"/>
        <c:crosses val="autoZero"/>
        <c:auto val="1"/>
        <c:lblAlgn val="ctr"/>
        <c:lblOffset val="100"/>
        <c:tickLblSkip val="1"/>
        <c:tickMarkSkip val="1"/>
      </c:catAx>
      <c:valAx>
        <c:axId val="156177536"/>
        <c:scaling>
          <c:orientation val="minMax"/>
          <c:max val="1200"/>
          <c:min val="3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011904"/>
        <c:crosses val="autoZero"/>
        <c:crossBetween val="between"/>
        <c:majorUnit val="15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girasol (miles de euros)</a:t>
            </a:r>
          </a:p>
        </c:rich>
      </c:tx>
      <c:layout>
        <c:manualLayout>
          <c:xMode val="edge"/>
          <c:yMode val="edge"/>
          <c:x val="0.23983760176617441"/>
          <c:y val="5.399085677670569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298116608068429"/>
          <c:y val="0.16901447195585745"/>
          <c:w val="0.86314477359731812"/>
          <c:h val="0.74413316125009454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'13.4.10.1'!$A$10:$A$20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'13.4.10.1'!$F$10:$F$20</c:f>
              <c:numCache>
                <c:formatCode>#,##0\ _€;\-#,##0\ _€</c:formatCode>
                <c:ptCount val="11"/>
                <c:pt idx="0">
                  <c:v>165086.446</c:v>
                </c:pt>
                <c:pt idx="1">
                  <c:v>188718.47279999999</c:v>
                </c:pt>
                <c:pt idx="2">
                  <c:v>96271.937499999985</c:v>
                </c:pt>
                <c:pt idx="3">
                  <c:v>146386.55129999999</c:v>
                </c:pt>
                <c:pt idx="4">
                  <c:v>289082.62219999998</c:v>
                </c:pt>
                <c:pt idx="5">
                  <c:v>337817.13770000002</c:v>
                </c:pt>
                <c:pt idx="6">
                  <c:v>195820.408</c:v>
                </c:pt>
                <c:pt idx="7">
                  <c:v>309453.60600000003</c:v>
                </c:pt>
                <c:pt idx="8">
                  <c:v>414373.99709999998</c:v>
                </c:pt>
                <c:pt idx="9">
                  <c:v>321265.30680000002</c:v>
                </c:pt>
                <c:pt idx="10">
                  <c:v>352632.71869999997</c:v>
                </c:pt>
              </c:numCache>
            </c:numRef>
          </c:val>
        </c:ser>
        <c:marker val="1"/>
        <c:axId val="156197248"/>
        <c:axId val="156198784"/>
      </c:lineChart>
      <c:catAx>
        <c:axId val="1561972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198784"/>
        <c:crosses val="autoZero"/>
        <c:auto val="1"/>
        <c:lblAlgn val="ctr"/>
        <c:lblOffset val="100"/>
        <c:tickLblSkip val="1"/>
        <c:tickMarkSkip val="1"/>
      </c:catAx>
      <c:valAx>
        <c:axId val="156198784"/>
        <c:scaling>
          <c:orientation val="minMax"/>
          <c:max val="5000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197248"/>
        <c:crosses val="autoZero"/>
        <c:crossBetween val="between"/>
        <c:majorUnit val="50000"/>
        <c:min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soja (miles de hectáreas)</a:t>
            </a:r>
          </a:p>
        </c:rich>
      </c:tx>
      <c:layout>
        <c:manualLayout>
          <c:xMode val="edge"/>
          <c:yMode val="edge"/>
          <c:x val="0.11833349806169625"/>
          <c:y val="6.95446162754835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8333493381337067E-2"/>
          <c:y val="0.19424505921448595"/>
          <c:w val="0.84666804470710399"/>
          <c:h val="0.71223188378644842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'13.4.11.1'!$A$10:$A$20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'13.4.11.1'!$B$10:$B$20</c:f>
              <c:numCache>
                <c:formatCode>#,##0\ _€;\-#,##0\ _€</c:formatCode>
                <c:ptCount val="11"/>
                <c:pt idx="0">
                  <c:v>272</c:v>
                </c:pt>
                <c:pt idx="1">
                  <c:v>148</c:v>
                </c:pt>
                <c:pt idx="2">
                  <c:v>1123</c:v>
                </c:pt>
                <c:pt idx="3">
                  <c:v>630</c:v>
                </c:pt>
                <c:pt idx="4">
                  <c:v>344</c:v>
                </c:pt>
                <c:pt idx="5">
                  <c:v>251</c:v>
                </c:pt>
                <c:pt idx="6">
                  <c:v>1247</c:v>
                </c:pt>
                <c:pt idx="7" formatCode="#,##0__;\–#,##0__;0__;@__">
                  <c:v>766</c:v>
                </c:pt>
                <c:pt idx="8" formatCode="#,##0__;\–#,##0__;0__;@__">
                  <c:v>699</c:v>
                </c:pt>
                <c:pt idx="9" formatCode="#,##0__;\–#,##0__;0__;@__">
                  <c:v>481</c:v>
                </c:pt>
                <c:pt idx="10" formatCode="#,##0__;\–#,##0__;0__;@__">
                  <c:v>498</c:v>
                </c:pt>
              </c:numCache>
            </c:numRef>
          </c:val>
        </c:ser>
        <c:marker val="1"/>
        <c:axId val="156874240"/>
        <c:axId val="156875776"/>
      </c:lineChart>
      <c:catAx>
        <c:axId val="1568742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875776"/>
        <c:crosses val="autoZero"/>
        <c:auto val="1"/>
        <c:lblAlgn val="ctr"/>
        <c:lblOffset val="100"/>
        <c:tickLblSkip val="1"/>
        <c:tickMarkSkip val="1"/>
      </c:catAx>
      <c:valAx>
        <c:axId val="156875776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8742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soja (miles toneladas)</a:t>
            </a:r>
          </a:p>
        </c:rich>
      </c:tx>
      <c:layout>
        <c:manualLayout>
          <c:xMode val="edge"/>
          <c:yMode val="edge"/>
          <c:x val="0.12100853018372701"/>
          <c:y val="5.77367205542730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260513442517001"/>
          <c:y val="0.20554295695790387"/>
          <c:w val="0.84033682406842869"/>
          <c:h val="0.70900772793344069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'13.4.11.1'!$A$10:$A$20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'13.4.11.1'!$D$10:$D$20</c:f>
              <c:numCache>
                <c:formatCode>#,##0\ _€;\-#,##0\ _€</c:formatCode>
                <c:ptCount val="11"/>
                <c:pt idx="0">
                  <c:v>623</c:v>
                </c:pt>
                <c:pt idx="1">
                  <c:v>394</c:v>
                </c:pt>
                <c:pt idx="2">
                  <c:v>2797</c:v>
                </c:pt>
                <c:pt idx="3">
                  <c:v>1519</c:v>
                </c:pt>
                <c:pt idx="4">
                  <c:v>920</c:v>
                </c:pt>
                <c:pt idx="5">
                  <c:v>748</c:v>
                </c:pt>
                <c:pt idx="6">
                  <c:v>2767</c:v>
                </c:pt>
                <c:pt idx="7" formatCode="#,##0__;\–#,##0__;0__;@__">
                  <c:v>1812</c:v>
                </c:pt>
                <c:pt idx="8" formatCode="#,##0__;\–#,##0__;0__;@__">
                  <c:v>1740</c:v>
                </c:pt>
                <c:pt idx="9" formatCode="#,##0__;\–#,##0__;0__;@__">
                  <c:v>1333</c:v>
                </c:pt>
                <c:pt idx="10" formatCode="#,##0__;\–#,##0__;0__;@__">
                  <c:v>1390</c:v>
                </c:pt>
              </c:numCache>
            </c:numRef>
          </c:val>
        </c:ser>
        <c:marker val="1"/>
        <c:axId val="157161728"/>
        <c:axId val="157188096"/>
      </c:lineChart>
      <c:catAx>
        <c:axId val="1571617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7188096"/>
        <c:crosses val="autoZero"/>
        <c:auto val="1"/>
        <c:lblAlgn val="ctr"/>
        <c:lblOffset val="100"/>
        <c:tickLblSkip val="1"/>
        <c:tickMarkSkip val="1"/>
      </c:catAx>
      <c:valAx>
        <c:axId val="157188096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7161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soja (miles de euros)</a:t>
            </a:r>
          </a:p>
        </c:rich>
      </c:tx>
      <c:layout>
        <c:manualLayout>
          <c:xMode val="edge"/>
          <c:yMode val="edge"/>
          <c:x val="0.17905417974172791"/>
          <c:y val="6.192660550458715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472981611082011"/>
          <c:y val="0.16743138016881659"/>
          <c:w val="0.85304124412845894"/>
          <c:h val="0.75000083993428734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'13.4.11.1'!$A$10:$A$20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'13.4.11.1'!$F$10:$F$20</c:f>
              <c:numCache>
                <c:formatCode>#,##0\ _€;\-#,##0\ _€</c:formatCode>
                <c:ptCount val="11"/>
                <c:pt idx="0">
                  <c:v>133.5712</c:v>
                </c:pt>
                <c:pt idx="1">
                  <c:v>92.984000000000009</c:v>
                </c:pt>
                <c:pt idx="2">
                  <c:v>602.75350000000003</c:v>
                </c:pt>
                <c:pt idx="3">
                  <c:v>324.61030000000005</c:v>
                </c:pt>
                <c:pt idx="4">
                  <c:v>225.21600000000001</c:v>
                </c:pt>
                <c:pt idx="5">
                  <c:v>204.20400000000001</c:v>
                </c:pt>
                <c:pt idx="6">
                  <c:v>853.61950000000002</c:v>
                </c:pt>
                <c:pt idx="7">
                  <c:v>592.16159999999991</c:v>
                </c:pt>
                <c:pt idx="8">
                  <c:v>584.81399999999996</c:v>
                </c:pt>
                <c:pt idx="9">
                  <c:v>588.25289999999995</c:v>
                </c:pt>
                <c:pt idx="10">
                  <c:v>616.74299999999994</c:v>
                </c:pt>
              </c:numCache>
            </c:numRef>
          </c:val>
        </c:ser>
        <c:marker val="1"/>
        <c:axId val="157879296"/>
        <c:axId val="157881088"/>
      </c:lineChart>
      <c:catAx>
        <c:axId val="1578792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7881088"/>
        <c:crosses val="autoZero"/>
        <c:auto val="1"/>
        <c:lblAlgn val="ctr"/>
        <c:lblOffset val="100"/>
        <c:tickLblSkip val="1"/>
        <c:tickMarkSkip val="1"/>
      </c:catAx>
      <c:valAx>
        <c:axId val="157881088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78792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colza (miles de hectáreas)</a:t>
            </a:r>
          </a:p>
        </c:rich>
      </c:tx>
      <c:layout>
        <c:manualLayout>
          <c:xMode val="edge"/>
          <c:yMode val="edge"/>
          <c:x val="0.13915874593345717"/>
          <c:y val="6.537530266343825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2135941507290245"/>
          <c:y val="0.23486682808716741"/>
          <c:w val="0.82362589696143707"/>
          <c:h val="0.67796610169491522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'13.4.13.1'!$A$8:$A$18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'13.4.13.1'!$B$8:$B$18</c:f>
              <c:numCache>
                <c:formatCode>#,##0\ _€;\-#,##0\ _€</c:formatCode>
                <c:ptCount val="11"/>
                <c:pt idx="0">
                  <c:v>4300</c:v>
                </c:pt>
                <c:pt idx="1">
                  <c:v>5512</c:v>
                </c:pt>
                <c:pt idx="2">
                  <c:v>3401</c:v>
                </c:pt>
                <c:pt idx="3">
                  <c:v>5481</c:v>
                </c:pt>
                <c:pt idx="4">
                  <c:v>19783</c:v>
                </c:pt>
                <c:pt idx="5">
                  <c:v>10885</c:v>
                </c:pt>
                <c:pt idx="6">
                  <c:v>21740</c:v>
                </c:pt>
                <c:pt idx="7" formatCode="#,##0__;\–#,##0__;0__;@__">
                  <c:v>20731</c:v>
                </c:pt>
                <c:pt idx="8">
                  <c:v>32091</c:v>
                </c:pt>
                <c:pt idx="9">
                  <c:v>28757</c:v>
                </c:pt>
                <c:pt idx="10">
                  <c:v>42549</c:v>
                </c:pt>
              </c:numCache>
            </c:numRef>
          </c:val>
        </c:ser>
        <c:marker val="1"/>
        <c:axId val="158520448"/>
        <c:axId val="158521984"/>
      </c:lineChart>
      <c:catAx>
        <c:axId val="1585204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8521984"/>
        <c:crosses val="autoZero"/>
        <c:auto val="1"/>
        <c:lblAlgn val="ctr"/>
        <c:lblOffset val="100"/>
        <c:tickLblSkip val="1"/>
        <c:tickMarkSkip val="1"/>
      </c:catAx>
      <c:valAx>
        <c:axId val="158521984"/>
        <c:scaling>
          <c:orientation val="minMax"/>
          <c:max val="10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8520448"/>
        <c:crosses val="autoZero"/>
        <c:crossBetween val="between"/>
        <c:maj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colza (miles toneladas)</a:t>
            </a:r>
          </a:p>
        </c:rich>
      </c:tx>
      <c:layout>
        <c:manualLayout>
          <c:xMode val="edge"/>
          <c:yMode val="edge"/>
          <c:x val="0.14424635332252986"/>
          <c:y val="5.301204819277108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2803889789303091"/>
          <c:y val="0.23373521476752601"/>
          <c:w val="0.82495948136142661"/>
          <c:h val="0.67951887179837511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'13.4.13.1'!$A$8:$A$18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'13.4.13.1'!$D$8:$D$18</c:f>
              <c:numCache>
                <c:formatCode>#,##0\ _€;\-#,##0\ _€</c:formatCode>
                <c:ptCount val="11"/>
                <c:pt idx="0">
                  <c:v>5752</c:v>
                </c:pt>
                <c:pt idx="1">
                  <c:v>8760</c:v>
                </c:pt>
                <c:pt idx="2">
                  <c:v>4113</c:v>
                </c:pt>
                <c:pt idx="3">
                  <c:v>7926</c:v>
                </c:pt>
                <c:pt idx="4">
                  <c:v>34700</c:v>
                </c:pt>
                <c:pt idx="5">
                  <c:v>20816</c:v>
                </c:pt>
                <c:pt idx="6">
                  <c:v>34663</c:v>
                </c:pt>
                <c:pt idx="7">
                  <c:v>36029</c:v>
                </c:pt>
                <c:pt idx="8">
                  <c:v>63902</c:v>
                </c:pt>
                <c:pt idx="9">
                  <c:v>53447</c:v>
                </c:pt>
                <c:pt idx="10">
                  <c:v>112928</c:v>
                </c:pt>
              </c:numCache>
            </c:numRef>
          </c:val>
        </c:ser>
        <c:marker val="1"/>
        <c:axId val="158549888"/>
        <c:axId val="158551424"/>
      </c:lineChart>
      <c:catAx>
        <c:axId val="1585498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8551424"/>
        <c:crosses val="autoZero"/>
        <c:auto val="1"/>
        <c:lblAlgn val="ctr"/>
        <c:lblOffset val="100"/>
        <c:tickLblSkip val="1"/>
        <c:tickMarkSkip val="1"/>
      </c:catAx>
      <c:valAx>
        <c:axId val="158551424"/>
        <c:scaling>
          <c:orientation val="minMax"/>
          <c:max val="12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85498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pimiento para pimentón (miles de hectáreas)</a:t>
            </a:r>
          </a:p>
        </c:rich>
      </c:tx>
      <c:layout>
        <c:manualLayout>
          <c:xMode val="edge"/>
          <c:yMode val="edge"/>
          <c:x val="0.25345391016154134"/>
          <c:y val="5.82805619885749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2240117130306859E-2"/>
          <c:y val="0.17176474863718971"/>
          <c:w val="0.85797950219620034"/>
          <c:h val="0.73647050272562087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'13.4.15.1'!$A$10:$A$20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'13.4.15.1'!$B$10:$B$20</c:f>
              <c:numCache>
                <c:formatCode>#,##0\ _€;\-#,##0\ _€</c:formatCode>
                <c:ptCount val="11"/>
                <c:pt idx="0">
                  <c:v>2583</c:v>
                </c:pt>
                <c:pt idx="1">
                  <c:v>2685</c:v>
                </c:pt>
                <c:pt idx="2">
                  <c:v>2633</c:v>
                </c:pt>
                <c:pt idx="3">
                  <c:v>2074</c:v>
                </c:pt>
                <c:pt idx="4">
                  <c:v>1687</c:v>
                </c:pt>
                <c:pt idx="5">
                  <c:v>1722</c:v>
                </c:pt>
                <c:pt idx="6">
                  <c:v>1782</c:v>
                </c:pt>
                <c:pt idx="7">
                  <c:v>1708</c:v>
                </c:pt>
                <c:pt idx="8">
                  <c:v>1858</c:v>
                </c:pt>
                <c:pt idx="9">
                  <c:v>1769</c:v>
                </c:pt>
                <c:pt idx="10">
                  <c:v>1553</c:v>
                </c:pt>
              </c:numCache>
            </c:numRef>
          </c:val>
        </c:ser>
        <c:marker val="1"/>
        <c:axId val="158584192"/>
        <c:axId val="159245440"/>
      </c:lineChart>
      <c:catAx>
        <c:axId val="1585841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245440"/>
        <c:crosses val="autoZero"/>
        <c:auto val="1"/>
        <c:lblAlgn val="ctr"/>
        <c:lblOffset val="100"/>
        <c:tickLblSkip val="1"/>
        <c:tickMarkSkip val="1"/>
      </c:catAx>
      <c:valAx>
        <c:axId val="159245440"/>
        <c:scaling>
          <c:orientation val="minMax"/>
          <c:min val="1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85841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0.xml"/><Relationship Id="rId2" Type="http://schemas.openxmlformats.org/officeDocument/2006/relationships/chart" Target="../charts/chart259.xml"/><Relationship Id="rId1" Type="http://schemas.openxmlformats.org/officeDocument/2006/relationships/chart" Target="../charts/chart258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3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6.xml"/><Relationship Id="rId2" Type="http://schemas.openxmlformats.org/officeDocument/2006/relationships/chart" Target="../charts/chart265.xml"/><Relationship Id="rId1" Type="http://schemas.openxmlformats.org/officeDocument/2006/relationships/chart" Target="../charts/chart264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9.xml"/><Relationship Id="rId2" Type="http://schemas.openxmlformats.org/officeDocument/2006/relationships/chart" Target="../charts/chart268.xml"/><Relationship Id="rId1" Type="http://schemas.openxmlformats.org/officeDocument/2006/relationships/chart" Target="../charts/chart267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2.xml"/><Relationship Id="rId2" Type="http://schemas.openxmlformats.org/officeDocument/2006/relationships/chart" Target="../charts/chart271.xml"/><Relationship Id="rId1" Type="http://schemas.openxmlformats.org/officeDocument/2006/relationships/chart" Target="../charts/chart270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5.xml"/><Relationship Id="rId2" Type="http://schemas.openxmlformats.org/officeDocument/2006/relationships/chart" Target="../charts/chart274.xml"/><Relationship Id="rId1" Type="http://schemas.openxmlformats.org/officeDocument/2006/relationships/chart" Target="../charts/chart273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8.xml"/><Relationship Id="rId2" Type="http://schemas.openxmlformats.org/officeDocument/2006/relationships/chart" Target="../charts/chart277.xml"/><Relationship Id="rId1" Type="http://schemas.openxmlformats.org/officeDocument/2006/relationships/chart" Target="../charts/chart276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1.xml"/><Relationship Id="rId2" Type="http://schemas.openxmlformats.org/officeDocument/2006/relationships/chart" Target="../charts/chart280.xml"/><Relationship Id="rId1" Type="http://schemas.openxmlformats.org/officeDocument/2006/relationships/chart" Target="../charts/chart279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4.xml"/><Relationship Id="rId2" Type="http://schemas.openxmlformats.org/officeDocument/2006/relationships/chart" Target="../charts/chart283.xml"/><Relationship Id="rId1" Type="http://schemas.openxmlformats.org/officeDocument/2006/relationships/chart" Target="../charts/chart282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7.xml"/><Relationship Id="rId2" Type="http://schemas.openxmlformats.org/officeDocument/2006/relationships/chart" Target="../charts/chart286.xml"/><Relationship Id="rId1" Type="http://schemas.openxmlformats.org/officeDocument/2006/relationships/chart" Target="../charts/chart285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0.xml"/><Relationship Id="rId2" Type="http://schemas.openxmlformats.org/officeDocument/2006/relationships/chart" Target="../charts/chart289.xml"/><Relationship Id="rId1" Type="http://schemas.openxmlformats.org/officeDocument/2006/relationships/chart" Target="../charts/chart288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3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6.xml"/><Relationship Id="rId2" Type="http://schemas.openxmlformats.org/officeDocument/2006/relationships/chart" Target="../charts/chart295.xml"/><Relationship Id="rId1" Type="http://schemas.openxmlformats.org/officeDocument/2006/relationships/chart" Target="../charts/chart294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9.xml"/><Relationship Id="rId2" Type="http://schemas.openxmlformats.org/officeDocument/2006/relationships/chart" Target="../charts/chart298.xml"/><Relationship Id="rId1" Type="http://schemas.openxmlformats.org/officeDocument/2006/relationships/chart" Target="../charts/chart297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2.xml"/><Relationship Id="rId2" Type="http://schemas.openxmlformats.org/officeDocument/2006/relationships/chart" Target="../charts/chart301.xml"/><Relationship Id="rId1" Type="http://schemas.openxmlformats.org/officeDocument/2006/relationships/chart" Target="../charts/chart300.xml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4.xml"/><Relationship Id="rId1" Type="http://schemas.openxmlformats.org/officeDocument/2006/relationships/chart" Target="../charts/chart303.xml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6.xml"/><Relationship Id="rId1" Type="http://schemas.openxmlformats.org/officeDocument/2006/relationships/chart" Target="../charts/chart305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7.xml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9.xml"/><Relationship Id="rId1" Type="http://schemas.openxmlformats.org/officeDocument/2006/relationships/chart" Target="../charts/chart308.xml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1.xml"/><Relationship Id="rId1" Type="http://schemas.openxmlformats.org/officeDocument/2006/relationships/chart" Target="../charts/chart31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2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3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4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5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8.xml"/><Relationship Id="rId2" Type="http://schemas.openxmlformats.org/officeDocument/2006/relationships/chart" Target="../charts/chart317.xml"/><Relationship Id="rId1" Type="http://schemas.openxmlformats.org/officeDocument/2006/relationships/chart" Target="../charts/chart316.xml"/><Relationship Id="rId4" Type="http://schemas.openxmlformats.org/officeDocument/2006/relationships/chart" Target="../charts/chart319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0.xml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2.xml"/><Relationship Id="rId1" Type="http://schemas.openxmlformats.org/officeDocument/2006/relationships/chart" Target="../charts/chart321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3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4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5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8.xml"/><Relationship Id="rId2" Type="http://schemas.openxmlformats.org/officeDocument/2006/relationships/chart" Target="../charts/chart327.xml"/><Relationship Id="rId1" Type="http://schemas.openxmlformats.org/officeDocument/2006/relationships/chart" Target="../charts/chart326.xml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1.xml"/><Relationship Id="rId2" Type="http://schemas.openxmlformats.org/officeDocument/2006/relationships/chart" Target="../charts/chart330.xml"/><Relationship Id="rId1" Type="http://schemas.openxmlformats.org/officeDocument/2006/relationships/chart" Target="../charts/chart32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7.xml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0.xml"/><Relationship Id="rId2" Type="http://schemas.openxmlformats.org/officeDocument/2006/relationships/chart" Target="../charts/chart109.xml"/><Relationship Id="rId1" Type="http://schemas.openxmlformats.org/officeDocument/2006/relationships/chart" Target="../charts/chart108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8.xml"/><Relationship Id="rId2" Type="http://schemas.openxmlformats.org/officeDocument/2006/relationships/chart" Target="../charts/chart117.xml"/><Relationship Id="rId1" Type="http://schemas.openxmlformats.org/officeDocument/2006/relationships/chart" Target="../charts/chart116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7.xml"/><Relationship Id="rId1" Type="http://schemas.openxmlformats.org/officeDocument/2006/relationships/chart" Target="../charts/chart126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0.xml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3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5.xml"/><Relationship Id="rId1" Type="http://schemas.openxmlformats.org/officeDocument/2006/relationships/chart" Target="../charts/chart134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1.xml"/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3.xml"/><Relationship Id="rId1" Type="http://schemas.openxmlformats.org/officeDocument/2006/relationships/chart" Target="../charts/chart142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5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3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6.xml"/><Relationship Id="rId2" Type="http://schemas.openxmlformats.org/officeDocument/2006/relationships/chart" Target="../charts/chart165.xml"/><Relationship Id="rId1" Type="http://schemas.openxmlformats.org/officeDocument/2006/relationships/chart" Target="../charts/chart164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9.xml"/><Relationship Id="rId2" Type="http://schemas.openxmlformats.org/officeDocument/2006/relationships/chart" Target="../charts/chart168.xml"/><Relationship Id="rId1" Type="http://schemas.openxmlformats.org/officeDocument/2006/relationships/chart" Target="../charts/chart167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2.xml"/><Relationship Id="rId2" Type="http://schemas.openxmlformats.org/officeDocument/2006/relationships/chart" Target="../charts/chart171.xml"/><Relationship Id="rId1" Type="http://schemas.openxmlformats.org/officeDocument/2006/relationships/chart" Target="../charts/chart170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4.xml"/><Relationship Id="rId1" Type="http://schemas.openxmlformats.org/officeDocument/2006/relationships/chart" Target="../charts/chart17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7.xml"/><Relationship Id="rId2" Type="http://schemas.openxmlformats.org/officeDocument/2006/relationships/chart" Target="../charts/chart176.xml"/><Relationship Id="rId1" Type="http://schemas.openxmlformats.org/officeDocument/2006/relationships/chart" Target="../charts/chart175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0.xml"/><Relationship Id="rId2" Type="http://schemas.openxmlformats.org/officeDocument/2006/relationships/chart" Target="../charts/chart179.xml"/><Relationship Id="rId1" Type="http://schemas.openxmlformats.org/officeDocument/2006/relationships/chart" Target="../charts/chart17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3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6.xml"/><Relationship Id="rId2" Type="http://schemas.openxmlformats.org/officeDocument/2006/relationships/chart" Target="../charts/chart185.xml"/><Relationship Id="rId1" Type="http://schemas.openxmlformats.org/officeDocument/2006/relationships/chart" Target="../charts/chart184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9.xml"/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2.xml"/><Relationship Id="rId2" Type="http://schemas.openxmlformats.org/officeDocument/2006/relationships/chart" Target="../charts/chart191.xml"/><Relationship Id="rId1" Type="http://schemas.openxmlformats.org/officeDocument/2006/relationships/chart" Target="../charts/chart190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4.xml"/><Relationship Id="rId1" Type="http://schemas.openxmlformats.org/officeDocument/2006/relationships/chart" Target="../charts/chart193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7.xml"/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0.xml"/><Relationship Id="rId2" Type="http://schemas.openxmlformats.org/officeDocument/2006/relationships/chart" Target="../charts/chart199.xml"/><Relationship Id="rId1" Type="http://schemas.openxmlformats.org/officeDocument/2006/relationships/chart" Target="../charts/chart198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3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6.xml"/><Relationship Id="rId2" Type="http://schemas.openxmlformats.org/officeDocument/2006/relationships/chart" Target="../charts/chart205.xml"/><Relationship Id="rId1" Type="http://schemas.openxmlformats.org/officeDocument/2006/relationships/chart" Target="../charts/chart204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9.xml"/><Relationship Id="rId2" Type="http://schemas.openxmlformats.org/officeDocument/2006/relationships/chart" Target="../charts/chart208.xml"/><Relationship Id="rId1" Type="http://schemas.openxmlformats.org/officeDocument/2006/relationships/chart" Target="../charts/chart20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1.xml"/><Relationship Id="rId1" Type="http://schemas.openxmlformats.org/officeDocument/2006/relationships/chart" Target="../charts/chart210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3.xml"/><Relationship Id="rId1" Type="http://schemas.openxmlformats.org/officeDocument/2006/relationships/chart" Target="../charts/chart212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5.xml"/><Relationship Id="rId1" Type="http://schemas.openxmlformats.org/officeDocument/2006/relationships/chart" Target="../charts/chart214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7.xml"/><Relationship Id="rId1" Type="http://schemas.openxmlformats.org/officeDocument/2006/relationships/chart" Target="../charts/chart216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9.xml"/><Relationship Id="rId1" Type="http://schemas.openxmlformats.org/officeDocument/2006/relationships/chart" Target="../charts/chart218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0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3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5.xml"/><Relationship Id="rId1" Type="http://schemas.openxmlformats.org/officeDocument/2006/relationships/chart" Target="../charts/chart224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8.xml"/><Relationship Id="rId2" Type="http://schemas.openxmlformats.org/officeDocument/2006/relationships/chart" Target="../charts/chart227.xml"/><Relationship Id="rId1" Type="http://schemas.openxmlformats.org/officeDocument/2006/relationships/chart" Target="../charts/chart226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1.xml"/><Relationship Id="rId2" Type="http://schemas.openxmlformats.org/officeDocument/2006/relationships/chart" Target="../charts/chart230.xml"/><Relationship Id="rId1" Type="http://schemas.openxmlformats.org/officeDocument/2006/relationships/chart" Target="../charts/chart2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4.xml"/><Relationship Id="rId2" Type="http://schemas.openxmlformats.org/officeDocument/2006/relationships/chart" Target="../charts/chart233.xml"/><Relationship Id="rId1" Type="http://schemas.openxmlformats.org/officeDocument/2006/relationships/chart" Target="../charts/chart232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6.xml"/><Relationship Id="rId1" Type="http://schemas.openxmlformats.org/officeDocument/2006/relationships/chart" Target="../charts/chart235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7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9.xml"/><Relationship Id="rId1" Type="http://schemas.openxmlformats.org/officeDocument/2006/relationships/chart" Target="../charts/chart238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2.xml"/><Relationship Id="rId2" Type="http://schemas.openxmlformats.org/officeDocument/2006/relationships/chart" Target="../charts/chart241.xml"/><Relationship Id="rId1" Type="http://schemas.openxmlformats.org/officeDocument/2006/relationships/chart" Target="../charts/chart240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5.xml"/><Relationship Id="rId2" Type="http://schemas.openxmlformats.org/officeDocument/2006/relationships/chart" Target="../charts/chart244.xml"/><Relationship Id="rId1" Type="http://schemas.openxmlformats.org/officeDocument/2006/relationships/chart" Target="../charts/chart243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8.xml"/><Relationship Id="rId2" Type="http://schemas.openxmlformats.org/officeDocument/2006/relationships/chart" Target="../charts/chart247.xml"/><Relationship Id="rId1" Type="http://schemas.openxmlformats.org/officeDocument/2006/relationships/chart" Target="../charts/chart246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1.xml"/><Relationship Id="rId2" Type="http://schemas.openxmlformats.org/officeDocument/2006/relationships/chart" Target="../charts/chart250.xml"/><Relationship Id="rId1" Type="http://schemas.openxmlformats.org/officeDocument/2006/relationships/chart" Target="../charts/chart249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4.xml"/><Relationship Id="rId2" Type="http://schemas.openxmlformats.org/officeDocument/2006/relationships/chart" Target="../charts/chart253.xml"/><Relationship Id="rId1" Type="http://schemas.openxmlformats.org/officeDocument/2006/relationships/chart" Target="../charts/chart252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7.xml"/><Relationship Id="rId2" Type="http://schemas.openxmlformats.org/officeDocument/2006/relationships/chart" Target="../charts/chart256.xml"/><Relationship Id="rId1" Type="http://schemas.openxmlformats.org/officeDocument/2006/relationships/chart" Target="../charts/chart25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276225</xdr:colOff>
      <xdr:row>18</xdr:row>
      <xdr:rowOff>47625</xdr:rowOff>
    </xdr:from>
    <xdr:to>
      <xdr:col>4</xdr:col>
      <xdr:colOff>57150</xdr:colOff>
      <xdr:row>43</xdr:row>
      <xdr:rowOff>104775</xdr:rowOff>
    </xdr:to>
    <xdr:graphicFrame macro="">
      <xdr:nvGraphicFramePr>
        <xdr:cNvPr id="16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333375</xdr:colOff>
      <xdr:row>44</xdr:row>
      <xdr:rowOff>152400</xdr:rowOff>
    </xdr:from>
    <xdr:to>
      <xdr:col>4</xdr:col>
      <xdr:colOff>104775</xdr:colOff>
      <xdr:row>69</xdr:row>
      <xdr:rowOff>28575</xdr:rowOff>
    </xdr:to>
    <xdr:graphicFrame macro="">
      <xdr:nvGraphicFramePr>
        <xdr:cNvPr id="16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276225</xdr:colOff>
      <xdr:row>70</xdr:row>
      <xdr:rowOff>104775</xdr:rowOff>
    </xdr:from>
    <xdr:to>
      <xdr:col>4</xdr:col>
      <xdr:colOff>114300</xdr:colOff>
      <xdr:row>93</xdr:row>
      <xdr:rowOff>133350</xdr:rowOff>
    </xdr:to>
    <xdr:graphicFrame macro="">
      <xdr:nvGraphicFramePr>
        <xdr:cNvPr id="16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23</xdr:row>
      <xdr:rowOff>9525</xdr:rowOff>
    </xdr:from>
    <xdr:to>
      <xdr:col>7</xdr:col>
      <xdr:colOff>66675</xdr:colOff>
      <xdr:row>48</xdr:row>
      <xdr:rowOff>38100</xdr:rowOff>
    </xdr:to>
    <xdr:graphicFrame macro="">
      <xdr:nvGraphicFramePr>
        <xdr:cNvPr id="108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276225</xdr:colOff>
      <xdr:row>49</xdr:row>
      <xdr:rowOff>28575</xdr:rowOff>
    </xdr:from>
    <xdr:to>
      <xdr:col>7</xdr:col>
      <xdr:colOff>57150</xdr:colOff>
      <xdr:row>74</xdr:row>
      <xdr:rowOff>76200</xdr:rowOff>
    </xdr:to>
    <xdr:graphicFrame macro="">
      <xdr:nvGraphicFramePr>
        <xdr:cNvPr id="108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228600</xdr:colOff>
      <xdr:row>75</xdr:row>
      <xdr:rowOff>66675</xdr:rowOff>
    </xdr:from>
    <xdr:to>
      <xdr:col>7</xdr:col>
      <xdr:colOff>9525</xdr:colOff>
      <xdr:row>99</xdr:row>
      <xdr:rowOff>0</xdr:rowOff>
    </xdr:to>
    <xdr:graphicFrame macro="">
      <xdr:nvGraphicFramePr>
        <xdr:cNvPr id="108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22</xdr:row>
      <xdr:rowOff>9525</xdr:rowOff>
    </xdr:from>
    <xdr:to>
      <xdr:col>7</xdr:col>
      <xdr:colOff>1285875</xdr:colOff>
      <xdr:row>47</xdr:row>
      <xdr:rowOff>9525</xdr:rowOff>
    </xdr:to>
    <xdr:graphicFrame macro="">
      <xdr:nvGraphicFramePr>
        <xdr:cNvPr id="1060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48</xdr:row>
      <xdr:rowOff>38100</xdr:rowOff>
    </xdr:from>
    <xdr:to>
      <xdr:col>7</xdr:col>
      <xdr:colOff>1295400</xdr:colOff>
      <xdr:row>72</xdr:row>
      <xdr:rowOff>133350</xdr:rowOff>
    </xdr:to>
    <xdr:graphicFrame macro="">
      <xdr:nvGraphicFramePr>
        <xdr:cNvPr id="1060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74</xdr:row>
      <xdr:rowOff>38100</xdr:rowOff>
    </xdr:from>
    <xdr:to>
      <xdr:col>7</xdr:col>
      <xdr:colOff>1266825</xdr:colOff>
      <xdr:row>100</xdr:row>
      <xdr:rowOff>0</xdr:rowOff>
    </xdr:to>
    <xdr:graphicFrame macro="">
      <xdr:nvGraphicFramePr>
        <xdr:cNvPr id="1060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22</xdr:row>
      <xdr:rowOff>47625</xdr:rowOff>
    </xdr:from>
    <xdr:to>
      <xdr:col>7</xdr:col>
      <xdr:colOff>1206499</xdr:colOff>
      <xdr:row>47</xdr:row>
      <xdr:rowOff>28575</xdr:rowOff>
    </xdr:to>
    <xdr:graphicFrame macro="">
      <xdr:nvGraphicFramePr>
        <xdr:cNvPr id="1070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161924</xdr:colOff>
      <xdr:row>48</xdr:row>
      <xdr:rowOff>28575</xdr:rowOff>
    </xdr:from>
    <xdr:to>
      <xdr:col>7</xdr:col>
      <xdr:colOff>1219199</xdr:colOff>
      <xdr:row>72</xdr:row>
      <xdr:rowOff>123825</xdr:rowOff>
    </xdr:to>
    <xdr:graphicFrame macro="">
      <xdr:nvGraphicFramePr>
        <xdr:cNvPr id="10708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142874</xdr:colOff>
      <xdr:row>74</xdr:row>
      <xdr:rowOff>0</xdr:rowOff>
    </xdr:from>
    <xdr:to>
      <xdr:col>7</xdr:col>
      <xdr:colOff>1231899</xdr:colOff>
      <xdr:row>98</xdr:row>
      <xdr:rowOff>133350</xdr:rowOff>
    </xdr:to>
    <xdr:graphicFrame macro="">
      <xdr:nvGraphicFramePr>
        <xdr:cNvPr id="10708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180974</xdr:colOff>
      <xdr:row>22</xdr:row>
      <xdr:rowOff>104775</xdr:rowOff>
    </xdr:from>
    <xdr:to>
      <xdr:col>7</xdr:col>
      <xdr:colOff>1295399</xdr:colOff>
      <xdr:row>47</xdr:row>
      <xdr:rowOff>133350</xdr:rowOff>
    </xdr:to>
    <xdr:graphicFrame macro="">
      <xdr:nvGraphicFramePr>
        <xdr:cNvPr id="1081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142874</xdr:colOff>
      <xdr:row>48</xdr:row>
      <xdr:rowOff>142875</xdr:rowOff>
    </xdr:from>
    <xdr:to>
      <xdr:col>7</xdr:col>
      <xdr:colOff>1295399</xdr:colOff>
      <xdr:row>74</xdr:row>
      <xdr:rowOff>9525</xdr:rowOff>
    </xdr:to>
    <xdr:graphicFrame macro="">
      <xdr:nvGraphicFramePr>
        <xdr:cNvPr id="1081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75</xdr:row>
      <xdr:rowOff>28575</xdr:rowOff>
    </xdr:from>
    <xdr:to>
      <xdr:col>7</xdr:col>
      <xdr:colOff>1244600</xdr:colOff>
      <xdr:row>100</xdr:row>
      <xdr:rowOff>0</xdr:rowOff>
    </xdr:to>
    <xdr:graphicFrame macro="">
      <xdr:nvGraphicFramePr>
        <xdr:cNvPr id="1081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23</xdr:row>
      <xdr:rowOff>85725</xdr:rowOff>
    </xdr:from>
    <xdr:to>
      <xdr:col>7</xdr:col>
      <xdr:colOff>1104899</xdr:colOff>
      <xdr:row>47</xdr:row>
      <xdr:rowOff>114300</xdr:rowOff>
    </xdr:to>
    <xdr:graphicFrame macro="">
      <xdr:nvGraphicFramePr>
        <xdr:cNvPr id="1091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123824</xdr:colOff>
      <xdr:row>48</xdr:row>
      <xdr:rowOff>152400</xdr:rowOff>
    </xdr:from>
    <xdr:to>
      <xdr:col>7</xdr:col>
      <xdr:colOff>1104899</xdr:colOff>
      <xdr:row>73</xdr:row>
      <xdr:rowOff>85725</xdr:rowOff>
    </xdr:to>
    <xdr:graphicFrame macro="">
      <xdr:nvGraphicFramePr>
        <xdr:cNvPr id="1091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75</xdr:row>
      <xdr:rowOff>9525</xdr:rowOff>
    </xdr:from>
    <xdr:to>
      <xdr:col>7</xdr:col>
      <xdr:colOff>1168400</xdr:colOff>
      <xdr:row>99</xdr:row>
      <xdr:rowOff>95250</xdr:rowOff>
    </xdr:to>
    <xdr:graphicFrame macro="">
      <xdr:nvGraphicFramePr>
        <xdr:cNvPr id="1091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21</xdr:row>
      <xdr:rowOff>0</xdr:rowOff>
    </xdr:from>
    <xdr:to>
      <xdr:col>8</xdr:col>
      <xdr:colOff>19050</xdr:colOff>
      <xdr:row>45</xdr:row>
      <xdr:rowOff>95250</xdr:rowOff>
    </xdr:to>
    <xdr:graphicFrame macro="">
      <xdr:nvGraphicFramePr>
        <xdr:cNvPr id="1101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46</xdr:row>
      <xdr:rowOff>142875</xdr:rowOff>
    </xdr:from>
    <xdr:to>
      <xdr:col>8</xdr:col>
      <xdr:colOff>38100</xdr:colOff>
      <xdr:row>71</xdr:row>
      <xdr:rowOff>133350</xdr:rowOff>
    </xdr:to>
    <xdr:graphicFrame macro="">
      <xdr:nvGraphicFramePr>
        <xdr:cNvPr id="1101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73</xdr:row>
      <xdr:rowOff>9525</xdr:rowOff>
    </xdr:from>
    <xdr:to>
      <xdr:col>8</xdr:col>
      <xdr:colOff>38100</xdr:colOff>
      <xdr:row>99</xdr:row>
      <xdr:rowOff>19050</xdr:rowOff>
    </xdr:to>
    <xdr:graphicFrame macro="">
      <xdr:nvGraphicFramePr>
        <xdr:cNvPr id="1101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21</xdr:row>
      <xdr:rowOff>76200</xdr:rowOff>
    </xdr:from>
    <xdr:to>
      <xdr:col>7</xdr:col>
      <xdr:colOff>1019175</xdr:colOff>
      <xdr:row>46</xdr:row>
      <xdr:rowOff>104775</xdr:rowOff>
    </xdr:to>
    <xdr:graphicFrame macro="">
      <xdr:nvGraphicFramePr>
        <xdr:cNvPr id="1111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47</xdr:row>
      <xdr:rowOff>76200</xdr:rowOff>
    </xdr:from>
    <xdr:to>
      <xdr:col>7</xdr:col>
      <xdr:colOff>1028700</xdr:colOff>
      <xdr:row>71</xdr:row>
      <xdr:rowOff>19050</xdr:rowOff>
    </xdr:to>
    <xdr:graphicFrame macro="">
      <xdr:nvGraphicFramePr>
        <xdr:cNvPr id="1111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72</xdr:row>
      <xdr:rowOff>76200</xdr:rowOff>
    </xdr:from>
    <xdr:to>
      <xdr:col>7</xdr:col>
      <xdr:colOff>971550</xdr:colOff>
      <xdr:row>99</xdr:row>
      <xdr:rowOff>9525</xdr:rowOff>
    </xdr:to>
    <xdr:graphicFrame macro="">
      <xdr:nvGraphicFramePr>
        <xdr:cNvPr id="1111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20</xdr:row>
      <xdr:rowOff>142875</xdr:rowOff>
    </xdr:from>
    <xdr:to>
      <xdr:col>8</xdr:col>
      <xdr:colOff>9525</xdr:colOff>
      <xdr:row>45</xdr:row>
      <xdr:rowOff>47625</xdr:rowOff>
    </xdr:to>
    <xdr:graphicFrame macro="">
      <xdr:nvGraphicFramePr>
        <xdr:cNvPr id="1122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8</xdr:col>
      <xdr:colOff>28575</xdr:colOff>
      <xdr:row>72</xdr:row>
      <xdr:rowOff>9525</xdr:rowOff>
    </xdr:to>
    <xdr:graphicFrame macro="">
      <xdr:nvGraphicFramePr>
        <xdr:cNvPr id="1122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123824</xdr:colOff>
      <xdr:row>73</xdr:row>
      <xdr:rowOff>88900</xdr:rowOff>
    </xdr:from>
    <xdr:to>
      <xdr:col>8</xdr:col>
      <xdr:colOff>25399</xdr:colOff>
      <xdr:row>98</xdr:row>
      <xdr:rowOff>117475</xdr:rowOff>
    </xdr:to>
    <xdr:graphicFrame macro="">
      <xdr:nvGraphicFramePr>
        <xdr:cNvPr id="1122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</xdr:row>
      <xdr:rowOff>9525</xdr:rowOff>
    </xdr:from>
    <xdr:to>
      <xdr:col>8</xdr:col>
      <xdr:colOff>19050</xdr:colOff>
      <xdr:row>45</xdr:row>
      <xdr:rowOff>133350</xdr:rowOff>
    </xdr:to>
    <xdr:graphicFrame macro="">
      <xdr:nvGraphicFramePr>
        <xdr:cNvPr id="1142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9525</xdr:rowOff>
    </xdr:from>
    <xdr:to>
      <xdr:col>8</xdr:col>
      <xdr:colOff>0</xdr:colOff>
      <xdr:row>72</xdr:row>
      <xdr:rowOff>152400</xdr:rowOff>
    </xdr:to>
    <xdr:graphicFrame macro="">
      <xdr:nvGraphicFramePr>
        <xdr:cNvPr id="1142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152400</xdr:colOff>
      <xdr:row>74</xdr:row>
      <xdr:rowOff>28575</xdr:rowOff>
    </xdr:from>
    <xdr:to>
      <xdr:col>8</xdr:col>
      <xdr:colOff>0</xdr:colOff>
      <xdr:row>99</xdr:row>
      <xdr:rowOff>0</xdr:rowOff>
    </xdr:to>
    <xdr:graphicFrame macro="">
      <xdr:nvGraphicFramePr>
        <xdr:cNvPr id="1142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22</xdr:row>
      <xdr:rowOff>47625</xdr:rowOff>
    </xdr:from>
    <xdr:to>
      <xdr:col>8</xdr:col>
      <xdr:colOff>19050</xdr:colOff>
      <xdr:row>48</xdr:row>
      <xdr:rowOff>25400</xdr:rowOff>
    </xdr:to>
    <xdr:graphicFrame macro="">
      <xdr:nvGraphicFramePr>
        <xdr:cNvPr id="1152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48</xdr:row>
      <xdr:rowOff>142875</xdr:rowOff>
    </xdr:from>
    <xdr:to>
      <xdr:col>8</xdr:col>
      <xdr:colOff>38100</xdr:colOff>
      <xdr:row>73</xdr:row>
      <xdr:rowOff>85725</xdr:rowOff>
    </xdr:to>
    <xdr:graphicFrame macro="">
      <xdr:nvGraphicFramePr>
        <xdr:cNvPr id="1152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74</xdr:row>
      <xdr:rowOff>47625</xdr:rowOff>
    </xdr:from>
    <xdr:to>
      <xdr:col>8</xdr:col>
      <xdr:colOff>0</xdr:colOff>
      <xdr:row>98</xdr:row>
      <xdr:rowOff>133350</xdr:rowOff>
    </xdr:to>
    <xdr:graphicFrame macro="">
      <xdr:nvGraphicFramePr>
        <xdr:cNvPr id="1152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21</xdr:row>
      <xdr:rowOff>66675</xdr:rowOff>
    </xdr:from>
    <xdr:to>
      <xdr:col>7</xdr:col>
      <xdr:colOff>939800</xdr:colOff>
      <xdr:row>46</xdr:row>
      <xdr:rowOff>133350</xdr:rowOff>
    </xdr:to>
    <xdr:graphicFrame macro="">
      <xdr:nvGraphicFramePr>
        <xdr:cNvPr id="1162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47</xdr:row>
      <xdr:rowOff>142875</xdr:rowOff>
    </xdr:from>
    <xdr:to>
      <xdr:col>7</xdr:col>
      <xdr:colOff>971550</xdr:colOff>
      <xdr:row>72</xdr:row>
      <xdr:rowOff>104775</xdr:rowOff>
    </xdr:to>
    <xdr:graphicFrame macro="">
      <xdr:nvGraphicFramePr>
        <xdr:cNvPr id="1162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74</xdr:row>
      <xdr:rowOff>28575</xdr:rowOff>
    </xdr:from>
    <xdr:to>
      <xdr:col>7</xdr:col>
      <xdr:colOff>962025</xdr:colOff>
      <xdr:row>98</xdr:row>
      <xdr:rowOff>133350</xdr:rowOff>
    </xdr:to>
    <xdr:graphicFrame macro="">
      <xdr:nvGraphicFramePr>
        <xdr:cNvPr id="1163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22</xdr:row>
      <xdr:rowOff>85725</xdr:rowOff>
    </xdr:from>
    <xdr:to>
      <xdr:col>6</xdr:col>
      <xdr:colOff>1038225</xdr:colOff>
      <xdr:row>47</xdr:row>
      <xdr:rowOff>123825</xdr:rowOff>
    </xdr:to>
    <xdr:graphicFrame macro="">
      <xdr:nvGraphicFramePr>
        <xdr:cNvPr id="118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48</xdr:row>
      <xdr:rowOff>152400</xdr:rowOff>
    </xdr:from>
    <xdr:to>
      <xdr:col>6</xdr:col>
      <xdr:colOff>1000125</xdr:colOff>
      <xdr:row>72</xdr:row>
      <xdr:rowOff>152400</xdr:rowOff>
    </xdr:to>
    <xdr:graphicFrame macro="">
      <xdr:nvGraphicFramePr>
        <xdr:cNvPr id="118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190500</xdr:colOff>
      <xdr:row>74</xdr:row>
      <xdr:rowOff>28575</xdr:rowOff>
    </xdr:from>
    <xdr:to>
      <xdr:col>6</xdr:col>
      <xdr:colOff>971550</xdr:colOff>
      <xdr:row>99</xdr:row>
      <xdr:rowOff>9525</xdr:rowOff>
    </xdr:to>
    <xdr:graphicFrame macro="">
      <xdr:nvGraphicFramePr>
        <xdr:cNvPr id="118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22</xdr:row>
      <xdr:rowOff>66675</xdr:rowOff>
    </xdr:from>
    <xdr:to>
      <xdr:col>7</xdr:col>
      <xdr:colOff>904875</xdr:colOff>
      <xdr:row>47</xdr:row>
      <xdr:rowOff>133350</xdr:rowOff>
    </xdr:to>
    <xdr:graphicFrame macro="">
      <xdr:nvGraphicFramePr>
        <xdr:cNvPr id="1173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48</xdr:row>
      <xdr:rowOff>104775</xdr:rowOff>
    </xdr:from>
    <xdr:to>
      <xdr:col>7</xdr:col>
      <xdr:colOff>933450</xdr:colOff>
      <xdr:row>73</xdr:row>
      <xdr:rowOff>133350</xdr:rowOff>
    </xdr:to>
    <xdr:graphicFrame macro="">
      <xdr:nvGraphicFramePr>
        <xdr:cNvPr id="1173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75</xdr:row>
      <xdr:rowOff>28575</xdr:rowOff>
    </xdr:from>
    <xdr:to>
      <xdr:col>7</xdr:col>
      <xdr:colOff>923925</xdr:colOff>
      <xdr:row>100</xdr:row>
      <xdr:rowOff>9525</xdr:rowOff>
    </xdr:to>
    <xdr:graphicFrame macro="">
      <xdr:nvGraphicFramePr>
        <xdr:cNvPr id="1173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</xdr:row>
      <xdr:rowOff>66675</xdr:rowOff>
    </xdr:from>
    <xdr:to>
      <xdr:col>7</xdr:col>
      <xdr:colOff>1168400</xdr:colOff>
      <xdr:row>45</xdr:row>
      <xdr:rowOff>95250</xdr:rowOff>
    </xdr:to>
    <xdr:graphicFrame macro="">
      <xdr:nvGraphicFramePr>
        <xdr:cNvPr id="118346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123824</xdr:colOff>
      <xdr:row>46</xdr:row>
      <xdr:rowOff>66675</xdr:rowOff>
    </xdr:from>
    <xdr:to>
      <xdr:col>7</xdr:col>
      <xdr:colOff>1168399</xdr:colOff>
      <xdr:row>73</xdr:row>
      <xdr:rowOff>9525</xdr:rowOff>
    </xdr:to>
    <xdr:graphicFrame macro="">
      <xdr:nvGraphicFramePr>
        <xdr:cNvPr id="118347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74</xdr:row>
      <xdr:rowOff>0</xdr:rowOff>
    </xdr:from>
    <xdr:to>
      <xdr:col>7</xdr:col>
      <xdr:colOff>1168400</xdr:colOff>
      <xdr:row>99</xdr:row>
      <xdr:rowOff>123825</xdr:rowOff>
    </xdr:to>
    <xdr:graphicFrame macro="">
      <xdr:nvGraphicFramePr>
        <xdr:cNvPr id="118348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21</xdr:row>
      <xdr:rowOff>152400</xdr:rowOff>
    </xdr:from>
    <xdr:to>
      <xdr:col>7</xdr:col>
      <xdr:colOff>927100</xdr:colOff>
      <xdr:row>45</xdr:row>
      <xdr:rowOff>95250</xdr:rowOff>
    </xdr:to>
    <xdr:graphicFrame macro="">
      <xdr:nvGraphicFramePr>
        <xdr:cNvPr id="11937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142875</xdr:rowOff>
    </xdr:from>
    <xdr:to>
      <xdr:col>7</xdr:col>
      <xdr:colOff>942975</xdr:colOff>
      <xdr:row>74</xdr:row>
      <xdr:rowOff>28575</xdr:rowOff>
    </xdr:to>
    <xdr:graphicFrame macro="">
      <xdr:nvGraphicFramePr>
        <xdr:cNvPr id="11937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75</xdr:row>
      <xdr:rowOff>38100</xdr:rowOff>
    </xdr:from>
    <xdr:to>
      <xdr:col>7</xdr:col>
      <xdr:colOff>895350</xdr:colOff>
      <xdr:row>100</xdr:row>
      <xdr:rowOff>0</xdr:rowOff>
    </xdr:to>
    <xdr:graphicFrame macro="">
      <xdr:nvGraphicFramePr>
        <xdr:cNvPr id="11937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22</xdr:row>
      <xdr:rowOff>104775</xdr:rowOff>
    </xdr:from>
    <xdr:to>
      <xdr:col>8</xdr:col>
      <xdr:colOff>47625</xdr:colOff>
      <xdr:row>47</xdr:row>
      <xdr:rowOff>133350</xdr:rowOff>
    </xdr:to>
    <xdr:graphicFrame macro="">
      <xdr:nvGraphicFramePr>
        <xdr:cNvPr id="12039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48</xdr:row>
      <xdr:rowOff>142875</xdr:rowOff>
    </xdr:from>
    <xdr:to>
      <xdr:col>8</xdr:col>
      <xdr:colOff>28575</xdr:colOff>
      <xdr:row>72</xdr:row>
      <xdr:rowOff>152400</xdr:rowOff>
    </xdr:to>
    <xdr:graphicFrame macro="">
      <xdr:nvGraphicFramePr>
        <xdr:cNvPr id="12039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74</xdr:row>
      <xdr:rowOff>66675</xdr:rowOff>
    </xdr:from>
    <xdr:to>
      <xdr:col>7</xdr:col>
      <xdr:colOff>942975</xdr:colOff>
      <xdr:row>100</xdr:row>
      <xdr:rowOff>57150</xdr:rowOff>
    </xdr:to>
    <xdr:graphicFrame macro="">
      <xdr:nvGraphicFramePr>
        <xdr:cNvPr id="12039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39</xdr:row>
      <xdr:rowOff>142875</xdr:rowOff>
    </xdr:from>
    <xdr:to>
      <xdr:col>8</xdr:col>
      <xdr:colOff>1019175</xdr:colOff>
      <xdr:row>63</xdr:row>
      <xdr:rowOff>104775</xdr:rowOff>
    </xdr:to>
    <xdr:graphicFrame macro="">
      <xdr:nvGraphicFramePr>
        <xdr:cNvPr id="12141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65</xdr:row>
      <xdr:rowOff>9525</xdr:rowOff>
    </xdr:from>
    <xdr:to>
      <xdr:col>8</xdr:col>
      <xdr:colOff>1038225</xdr:colOff>
      <xdr:row>89</xdr:row>
      <xdr:rowOff>152400</xdr:rowOff>
    </xdr:to>
    <xdr:graphicFrame macro="">
      <xdr:nvGraphicFramePr>
        <xdr:cNvPr id="12141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200025</xdr:colOff>
      <xdr:row>90</xdr:row>
      <xdr:rowOff>123825</xdr:rowOff>
    </xdr:from>
    <xdr:to>
      <xdr:col>8</xdr:col>
      <xdr:colOff>1076325</xdr:colOff>
      <xdr:row>116</xdr:row>
      <xdr:rowOff>9525</xdr:rowOff>
    </xdr:to>
    <xdr:graphicFrame macro="">
      <xdr:nvGraphicFramePr>
        <xdr:cNvPr id="12142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23</xdr:row>
      <xdr:rowOff>66675</xdr:rowOff>
    </xdr:from>
    <xdr:to>
      <xdr:col>3</xdr:col>
      <xdr:colOff>1457325</xdr:colOff>
      <xdr:row>47</xdr:row>
      <xdr:rowOff>76200</xdr:rowOff>
    </xdr:to>
    <xdr:graphicFrame macro="">
      <xdr:nvGraphicFramePr>
        <xdr:cNvPr id="122247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49</xdr:row>
      <xdr:rowOff>142875</xdr:rowOff>
    </xdr:from>
    <xdr:to>
      <xdr:col>3</xdr:col>
      <xdr:colOff>1466850</xdr:colOff>
      <xdr:row>73</xdr:row>
      <xdr:rowOff>85725</xdr:rowOff>
    </xdr:to>
    <xdr:graphicFrame macro="">
      <xdr:nvGraphicFramePr>
        <xdr:cNvPr id="122248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23</xdr:row>
      <xdr:rowOff>9525</xdr:rowOff>
    </xdr:from>
    <xdr:to>
      <xdr:col>5</xdr:col>
      <xdr:colOff>1552575</xdr:colOff>
      <xdr:row>48</xdr:row>
      <xdr:rowOff>38100</xdr:rowOff>
    </xdr:to>
    <xdr:graphicFrame macro="">
      <xdr:nvGraphicFramePr>
        <xdr:cNvPr id="1232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50</xdr:row>
      <xdr:rowOff>28575</xdr:rowOff>
    </xdr:from>
    <xdr:to>
      <xdr:col>5</xdr:col>
      <xdr:colOff>1495425</xdr:colOff>
      <xdr:row>76</xdr:row>
      <xdr:rowOff>9525</xdr:rowOff>
    </xdr:to>
    <xdr:graphicFrame macro="">
      <xdr:nvGraphicFramePr>
        <xdr:cNvPr id="12327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23</xdr:row>
      <xdr:rowOff>114300</xdr:rowOff>
    </xdr:from>
    <xdr:to>
      <xdr:col>4</xdr:col>
      <xdr:colOff>180975</xdr:colOff>
      <xdr:row>48</xdr:row>
      <xdr:rowOff>19050</xdr:rowOff>
    </xdr:to>
    <xdr:graphicFrame macro="">
      <xdr:nvGraphicFramePr>
        <xdr:cNvPr id="1241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37</xdr:row>
      <xdr:rowOff>76200</xdr:rowOff>
    </xdr:from>
    <xdr:to>
      <xdr:col>12</xdr:col>
      <xdr:colOff>495300</xdr:colOff>
      <xdr:row>68</xdr:row>
      <xdr:rowOff>85725</xdr:rowOff>
    </xdr:to>
    <xdr:graphicFrame macro="">
      <xdr:nvGraphicFramePr>
        <xdr:cNvPr id="1263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3</xdr:row>
      <xdr:rowOff>161925</xdr:rowOff>
    </xdr:from>
    <xdr:to>
      <xdr:col>12</xdr:col>
      <xdr:colOff>561975</xdr:colOff>
      <xdr:row>35</xdr:row>
      <xdr:rowOff>38100</xdr:rowOff>
    </xdr:to>
    <xdr:graphicFrame macro="">
      <xdr:nvGraphicFramePr>
        <xdr:cNvPr id="12634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21</xdr:row>
      <xdr:rowOff>104775</xdr:rowOff>
    </xdr:from>
    <xdr:to>
      <xdr:col>5</xdr:col>
      <xdr:colOff>1095375</xdr:colOff>
      <xdr:row>48</xdr:row>
      <xdr:rowOff>133350</xdr:rowOff>
    </xdr:to>
    <xdr:graphicFrame macro="">
      <xdr:nvGraphicFramePr>
        <xdr:cNvPr id="1283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50</xdr:row>
      <xdr:rowOff>9525</xdr:rowOff>
    </xdr:from>
    <xdr:to>
      <xdr:col>5</xdr:col>
      <xdr:colOff>1085850</xdr:colOff>
      <xdr:row>75</xdr:row>
      <xdr:rowOff>114300</xdr:rowOff>
    </xdr:to>
    <xdr:graphicFrame macro="">
      <xdr:nvGraphicFramePr>
        <xdr:cNvPr id="1283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18</xdr:row>
      <xdr:rowOff>142875</xdr:rowOff>
    </xdr:from>
    <xdr:to>
      <xdr:col>5</xdr:col>
      <xdr:colOff>1895475</xdr:colOff>
      <xdr:row>42</xdr:row>
      <xdr:rowOff>104775</xdr:rowOff>
    </xdr:to>
    <xdr:graphicFrame macro="">
      <xdr:nvGraphicFramePr>
        <xdr:cNvPr id="126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43</xdr:row>
      <xdr:rowOff>123825</xdr:rowOff>
    </xdr:from>
    <xdr:to>
      <xdr:col>5</xdr:col>
      <xdr:colOff>1971675</xdr:colOff>
      <xdr:row>68</xdr:row>
      <xdr:rowOff>152400</xdr:rowOff>
    </xdr:to>
    <xdr:graphicFrame macro="">
      <xdr:nvGraphicFramePr>
        <xdr:cNvPr id="1268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13</xdr:row>
      <xdr:rowOff>57150</xdr:rowOff>
    </xdr:from>
    <xdr:to>
      <xdr:col>9</xdr:col>
      <xdr:colOff>1162050</xdr:colOff>
      <xdr:row>40</xdr:row>
      <xdr:rowOff>19050</xdr:rowOff>
    </xdr:to>
    <xdr:graphicFrame macro="">
      <xdr:nvGraphicFramePr>
        <xdr:cNvPr id="1292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15</xdr:row>
      <xdr:rowOff>114300</xdr:rowOff>
    </xdr:from>
    <xdr:to>
      <xdr:col>6</xdr:col>
      <xdr:colOff>1181100</xdr:colOff>
      <xdr:row>40</xdr:row>
      <xdr:rowOff>76200</xdr:rowOff>
    </xdr:to>
    <xdr:graphicFrame macro="">
      <xdr:nvGraphicFramePr>
        <xdr:cNvPr id="1302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12</xdr:row>
      <xdr:rowOff>123825</xdr:rowOff>
    </xdr:from>
    <xdr:to>
      <xdr:col>7</xdr:col>
      <xdr:colOff>9525</xdr:colOff>
      <xdr:row>37</xdr:row>
      <xdr:rowOff>66675</xdr:rowOff>
    </xdr:to>
    <xdr:graphicFrame macro="">
      <xdr:nvGraphicFramePr>
        <xdr:cNvPr id="1312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12</xdr:row>
      <xdr:rowOff>104775</xdr:rowOff>
    </xdr:from>
    <xdr:to>
      <xdr:col>7</xdr:col>
      <xdr:colOff>142875</xdr:colOff>
      <xdr:row>36</xdr:row>
      <xdr:rowOff>104775</xdr:rowOff>
    </xdr:to>
    <xdr:graphicFrame macro="">
      <xdr:nvGraphicFramePr>
        <xdr:cNvPr id="1322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23</xdr:row>
      <xdr:rowOff>38100</xdr:rowOff>
    </xdr:from>
    <xdr:to>
      <xdr:col>8</xdr:col>
      <xdr:colOff>1485900</xdr:colOff>
      <xdr:row>48</xdr:row>
      <xdr:rowOff>66675</xdr:rowOff>
    </xdr:to>
    <xdr:graphicFrame macro="">
      <xdr:nvGraphicFramePr>
        <xdr:cNvPr id="133901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50</xdr:row>
      <xdr:rowOff>28575</xdr:rowOff>
    </xdr:from>
    <xdr:to>
      <xdr:col>8</xdr:col>
      <xdr:colOff>1495425</xdr:colOff>
      <xdr:row>75</xdr:row>
      <xdr:rowOff>114300</xdr:rowOff>
    </xdr:to>
    <xdr:graphicFrame macro="">
      <xdr:nvGraphicFramePr>
        <xdr:cNvPr id="133902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209550</xdr:colOff>
      <xdr:row>77</xdr:row>
      <xdr:rowOff>38100</xdr:rowOff>
    </xdr:from>
    <xdr:to>
      <xdr:col>8</xdr:col>
      <xdr:colOff>1466850</xdr:colOff>
      <xdr:row>102</xdr:row>
      <xdr:rowOff>85725</xdr:rowOff>
    </xdr:to>
    <xdr:graphicFrame macro="">
      <xdr:nvGraphicFramePr>
        <xdr:cNvPr id="133903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171450</xdr:colOff>
      <xdr:row>104</xdr:row>
      <xdr:rowOff>19050</xdr:rowOff>
    </xdr:from>
    <xdr:to>
      <xdr:col>8</xdr:col>
      <xdr:colOff>1438275</xdr:colOff>
      <xdr:row>129</xdr:row>
      <xdr:rowOff>123825</xdr:rowOff>
    </xdr:to>
    <xdr:graphicFrame macro="">
      <xdr:nvGraphicFramePr>
        <xdr:cNvPr id="133904" name="Chart 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19</xdr:row>
      <xdr:rowOff>47625</xdr:rowOff>
    </xdr:from>
    <xdr:to>
      <xdr:col>3</xdr:col>
      <xdr:colOff>1228725</xdr:colOff>
      <xdr:row>44</xdr:row>
      <xdr:rowOff>123825</xdr:rowOff>
    </xdr:to>
    <xdr:graphicFrame macro="">
      <xdr:nvGraphicFramePr>
        <xdr:cNvPr id="13434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20</xdr:row>
      <xdr:rowOff>104775</xdr:rowOff>
    </xdr:from>
    <xdr:to>
      <xdr:col>5</xdr:col>
      <xdr:colOff>0</xdr:colOff>
      <xdr:row>45</xdr:row>
      <xdr:rowOff>123825</xdr:rowOff>
    </xdr:to>
    <xdr:graphicFrame macro="">
      <xdr:nvGraphicFramePr>
        <xdr:cNvPr id="1355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46</xdr:row>
      <xdr:rowOff>123825</xdr:rowOff>
    </xdr:from>
    <xdr:to>
      <xdr:col>5</xdr:col>
      <xdr:colOff>76200</xdr:colOff>
      <xdr:row>71</xdr:row>
      <xdr:rowOff>85725</xdr:rowOff>
    </xdr:to>
    <xdr:graphicFrame macro="">
      <xdr:nvGraphicFramePr>
        <xdr:cNvPr id="13556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47625</xdr:rowOff>
    </xdr:from>
    <xdr:to>
      <xdr:col>6</xdr:col>
      <xdr:colOff>28575</xdr:colOff>
      <xdr:row>44</xdr:row>
      <xdr:rowOff>152400</xdr:rowOff>
    </xdr:to>
    <xdr:graphicFrame macro="">
      <xdr:nvGraphicFramePr>
        <xdr:cNvPr id="1363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18</xdr:row>
      <xdr:rowOff>28575</xdr:rowOff>
    </xdr:from>
    <xdr:to>
      <xdr:col>8</xdr:col>
      <xdr:colOff>889000</xdr:colOff>
      <xdr:row>53</xdr:row>
      <xdr:rowOff>47625</xdr:rowOff>
    </xdr:to>
    <xdr:graphicFrame macro="">
      <xdr:nvGraphicFramePr>
        <xdr:cNvPr id="1384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19</xdr:row>
      <xdr:rowOff>9525</xdr:rowOff>
    </xdr:from>
    <xdr:to>
      <xdr:col>11</xdr:col>
      <xdr:colOff>0</xdr:colOff>
      <xdr:row>53</xdr:row>
      <xdr:rowOff>85725</xdr:rowOff>
    </xdr:to>
    <xdr:graphicFrame macro="">
      <xdr:nvGraphicFramePr>
        <xdr:cNvPr id="1394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22</xdr:row>
      <xdr:rowOff>9525</xdr:rowOff>
    </xdr:from>
    <xdr:to>
      <xdr:col>7</xdr:col>
      <xdr:colOff>19050</xdr:colOff>
      <xdr:row>47</xdr:row>
      <xdr:rowOff>104775</xdr:rowOff>
    </xdr:to>
    <xdr:graphicFrame macro="">
      <xdr:nvGraphicFramePr>
        <xdr:cNvPr id="138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238125</xdr:colOff>
      <xdr:row>49</xdr:row>
      <xdr:rowOff>66675</xdr:rowOff>
    </xdr:from>
    <xdr:to>
      <xdr:col>6</xdr:col>
      <xdr:colOff>1647825</xdr:colOff>
      <xdr:row>73</xdr:row>
      <xdr:rowOff>76200</xdr:rowOff>
    </xdr:to>
    <xdr:graphicFrame macro="">
      <xdr:nvGraphicFramePr>
        <xdr:cNvPr id="138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75</xdr:row>
      <xdr:rowOff>66675</xdr:rowOff>
    </xdr:from>
    <xdr:to>
      <xdr:col>6</xdr:col>
      <xdr:colOff>1647825</xdr:colOff>
      <xdr:row>99</xdr:row>
      <xdr:rowOff>152400</xdr:rowOff>
    </xdr:to>
    <xdr:graphicFrame macro="">
      <xdr:nvGraphicFramePr>
        <xdr:cNvPr id="139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22</xdr:row>
      <xdr:rowOff>76200</xdr:rowOff>
    </xdr:from>
    <xdr:to>
      <xdr:col>8</xdr:col>
      <xdr:colOff>9525</xdr:colOff>
      <xdr:row>47</xdr:row>
      <xdr:rowOff>47625</xdr:rowOff>
    </xdr:to>
    <xdr:graphicFrame macro="">
      <xdr:nvGraphicFramePr>
        <xdr:cNvPr id="14087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257175</xdr:colOff>
      <xdr:row>48</xdr:row>
      <xdr:rowOff>104775</xdr:rowOff>
    </xdr:from>
    <xdr:to>
      <xdr:col>8</xdr:col>
      <xdr:colOff>38100</xdr:colOff>
      <xdr:row>74</xdr:row>
      <xdr:rowOff>28575</xdr:rowOff>
    </xdr:to>
    <xdr:graphicFrame macro="">
      <xdr:nvGraphicFramePr>
        <xdr:cNvPr id="14087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295275</xdr:colOff>
      <xdr:row>75</xdr:row>
      <xdr:rowOff>28575</xdr:rowOff>
    </xdr:from>
    <xdr:to>
      <xdr:col>8</xdr:col>
      <xdr:colOff>9525</xdr:colOff>
      <xdr:row>99</xdr:row>
      <xdr:rowOff>47625</xdr:rowOff>
    </xdr:to>
    <xdr:graphicFrame macro="">
      <xdr:nvGraphicFramePr>
        <xdr:cNvPr id="1408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21</xdr:row>
      <xdr:rowOff>104775</xdr:rowOff>
    </xdr:from>
    <xdr:to>
      <xdr:col>8</xdr:col>
      <xdr:colOff>28575</xdr:colOff>
      <xdr:row>46</xdr:row>
      <xdr:rowOff>104775</xdr:rowOff>
    </xdr:to>
    <xdr:graphicFrame macro="">
      <xdr:nvGraphicFramePr>
        <xdr:cNvPr id="14189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48</xdr:row>
      <xdr:rowOff>9525</xdr:rowOff>
    </xdr:from>
    <xdr:to>
      <xdr:col>8</xdr:col>
      <xdr:colOff>0</xdr:colOff>
      <xdr:row>72</xdr:row>
      <xdr:rowOff>104775</xdr:rowOff>
    </xdr:to>
    <xdr:graphicFrame macro="">
      <xdr:nvGraphicFramePr>
        <xdr:cNvPr id="14189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73</xdr:row>
      <xdr:rowOff>142875</xdr:rowOff>
    </xdr:from>
    <xdr:to>
      <xdr:col>7</xdr:col>
      <xdr:colOff>1047750</xdr:colOff>
      <xdr:row>99</xdr:row>
      <xdr:rowOff>28575</xdr:rowOff>
    </xdr:to>
    <xdr:graphicFrame macro="">
      <xdr:nvGraphicFramePr>
        <xdr:cNvPr id="1419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18</xdr:row>
      <xdr:rowOff>76200</xdr:rowOff>
    </xdr:from>
    <xdr:to>
      <xdr:col>3</xdr:col>
      <xdr:colOff>1638300</xdr:colOff>
      <xdr:row>43</xdr:row>
      <xdr:rowOff>66675</xdr:rowOff>
    </xdr:to>
    <xdr:graphicFrame macro="">
      <xdr:nvGraphicFramePr>
        <xdr:cNvPr id="149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44</xdr:row>
      <xdr:rowOff>104775</xdr:rowOff>
    </xdr:from>
    <xdr:to>
      <xdr:col>3</xdr:col>
      <xdr:colOff>1600200</xdr:colOff>
      <xdr:row>69</xdr:row>
      <xdr:rowOff>66675</xdr:rowOff>
    </xdr:to>
    <xdr:graphicFrame macro="">
      <xdr:nvGraphicFramePr>
        <xdr:cNvPr id="149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70</xdr:row>
      <xdr:rowOff>104775</xdr:rowOff>
    </xdr:from>
    <xdr:to>
      <xdr:col>3</xdr:col>
      <xdr:colOff>1571625</xdr:colOff>
      <xdr:row>96</xdr:row>
      <xdr:rowOff>9525</xdr:rowOff>
    </xdr:to>
    <xdr:graphicFrame macro="">
      <xdr:nvGraphicFramePr>
        <xdr:cNvPr id="149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23</xdr:row>
      <xdr:rowOff>104775</xdr:rowOff>
    </xdr:from>
    <xdr:to>
      <xdr:col>6</xdr:col>
      <xdr:colOff>790575</xdr:colOff>
      <xdr:row>49</xdr:row>
      <xdr:rowOff>66675</xdr:rowOff>
    </xdr:to>
    <xdr:graphicFrame macro="">
      <xdr:nvGraphicFramePr>
        <xdr:cNvPr id="155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21</xdr:row>
      <xdr:rowOff>95250</xdr:rowOff>
    </xdr:from>
    <xdr:to>
      <xdr:col>5</xdr:col>
      <xdr:colOff>1524000</xdr:colOff>
      <xdr:row>47</xdr:row>
      <xdr:rowOff>38100</xdr:rowOff>
    </xdr:to>
    <xdr:graphicFrame macro="">
      <xdr:nvGraphicFramePr>
        <xdr:cNvPr id="169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48</xdr:row>
      <xdr:rowOff>95250</xdr:rowOff>
    </xdr:from>
    <xdr:to>
      <xdr:col>5</xdr:col>
      <xdr:colOff>1514475</xdr:colOff>
      <xdr:row>73</xdr:row>
      <xdr:rowOff>104775</xdr:rowOff>
    </xdr:to>
    <xdr:graphicFrame macro="">
      <xdr:nvGraphicFramePr>
        <xdr:cNvPr id="169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75</xdr:row>
      <xdr:rowOff>0</xdr:rowOff>
    </xdr:from>
    <xdr:to>
      <xdr:col>5</xdr:col>
      <xdr:colOff>1552575</xdr:colOff>
      <xdr:row>99</xdr:row>
      <xdr:rowOff>38100</xdr:rowOff>
    </xdr:to>
    <xdr:graphicFrame macro="">
      <xdr:nvGraphicFramePr>
        <xdr:cNvPr id="169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20</xdr:row>
      <xdr:rowOff>9525</xdr:rowOff>
    </xdr:from>
    <xdr:to>
      <xdr:col>4</xdr:col>
      <xdr:colOff>1323975</xdr:colOff>
      <xdr:row>45</xdr:row>
      <xdr:rowOff>47625</xdr:rowOff>
    </xdr:to>
    <xdr:graphicFrame macro="">
      <xdr:nvGraphicFramePr>
        <xdr:cNvPr id="177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46</xdr:row>
      <xdr:rowOff>38100</xdr:rowOff>
    </xdr:from>
    <xdr:to>
      <xdr:col>4</xdr:col>
      <xdr:colOff>1333500</xdr:colOff>
      <xdr:row>70</xdr:row>
      <xdr:rowOff>142875</xdr:rowOff>
    </xdr:to>
    <xdr:graphicFrame macro="">
      <xdr:nvGraphicFramePr>
        <xdr:cNvPr id="1780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21</xdr:row>
      <xdr:rowOff>66675</xdr:rowOff>
    </xdr:from>
    <xdr:to>
      <xdr:col>5</xdr:col>
      <xdr:colOff>1323975</xdr:colOff>
      <xdr:row>45</xdr:row>
      <xdr:rowOff>142875</xdr:rowOff>
    </xdr:to>
    <xdr:graphicFrame macro="">
      <xdr:nvGraphicFramePr>
        <xdr:cNvPr id="190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46</xdr:row>
      <xdr:rowOff>142875</xdr:rowOff>
    </xdr:from>
    <xdr:to>
      <xdr:col>5</xdr:col>
      <xdr:colOff>1304925</xdr:colOff>
      <xdr:row>72</xdr:row>
      <xdr:rowOff>0</xdr:rowOff>
    </xdr:to>
    <xdr:graphicFrame macro="">
      <xdr:nvGraphicFramePr>
        <xdr:cNvPr id="190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73</xdr:row>
      <xdr:rowOff>47625</xdr:rowOff>
    </xdr:from>
    <xdr:to>
      <xdr:col>5</xdr:col>
      <xdr:colOff>1343025</xdr:colOff>
      <xdr:row>98</xdr:row>
      <xdr:rowOff>76200</xdr:rowOff>
    </xdr:to>
    <xdr:graphicFrame macro="">
      <xdr:nvGraphicFramePr>
        <xdr:cNvPr id="190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20</xdr:row>
      <xdr:rowOff>66675</xdr:rowOff>
    </xdr:from>
    <xdr:to>
      <xdr:col>5</xdr:col>
      <xdr:colOff>1304925</xdr:colOff>
      <xdr:row>45</xdr:row>
      <xdr:rowOff>0</xdr:rowOff>
    </xdr:to>
    <xdr:graphicFrame macro="">
      <xdr:nvGraphicFramePr>
        <xdr:cNvPr id="19847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38100</xdr:rowOff>
    </xdr:from>
    <xdr:to>
      <xdr:col>5</xdr:col>
      <xdr:colOff>1362075</xdr:colOff>
      <xdr:row>70</xdr:row>
      <xdr:rowOff>152400</xdr:rowOff>
    </xdr:to>
    <xdr:graphicFrame macro="">
      <xdr:nvGraphicFramePr>
        <xdr:cNvPr id="19848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30</xdr:row>
      <xdr:rowOff>152400</xdr:rowOff>
    </xdr:from>
    <xdr:to>
      <xdr:col>9</xdr:col>
      <xdr:colOff>9525</xdr:colOff>
      <xdr:row>57</xdr:row>
      <xdr:rowOff>152400</xdr:rowOff>
    </xdr:to>
    <xdr:graphicFrame macro="">
      <xdr:nvGraphicFramePr>
        <xdr:cNvPr id="22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23</xdr:row>
      <xdr:rowOff>66675</xdr:rowOff>
    </xdr:from>
    <xdr:to>
      <xdr:col>5</xdr:col>
      <xdr:colOff>1247775</xdr:colOff>
      <xdr:row>48</xdr:row>
      <xdr:rowOff>142875</xdr:rowOff>
    </xdr:to>
    <xdr:graphicFrame macro="">
      <xdr:nvGraphicFramePr>
        <xdr:cNvPr id="210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50</xdr:row>
      <xdr:rowOff>28575</xdr:rowOff>
    </xdr:from>
    <xdr:to>
      <xdr:col>5</xdr:col>
      <xdr:colOff>1209675</xdr:colOff>
      <xdr:row>74</xdr:row>
      <xdr:rowOff>133350</xdr:rowOff>
    </xdr:to>
    <xdr:graphicFrame macro="">
      <xdr:nvGraphicFramePr>
        <xdr:cNvPr id="210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75</xdr:row>
      <xdr:rowOff>104775</xdr:rowOff>
    </xdr:from>
    <xdr:to>
      <xdr:col>5</xdr:col>
      <xdr:colOff>1190625</xdr:colOff>
      <xdr:row>100</xdr:row>
      <xdr:rowOff>0</xdr:rowOff>
    </xdr:to>
    <xdr:graphicFrame macro="">
      <xdr:nvGraphicFramePr>
        <xdr:cNvPr id="2106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21</xdr:row>
      <xdr:rowOff>142875</xdr:rowOff>
    </xdr:from>
    <xdr:to>
      <xdr:col>5</xdr:col>
      <xdr:colOff>1190625</xdr:colOff>
      <xdr:row>46</xdr:row>
      <xdr:rowOff>152400</xdr:rowOff>
    </xdr:to>
    <xdr:graphicFrame macro="">
      <xdr:nvGraphicFramePr>
        <xdr:cNvPr id="220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48</xdr:row>
      <xdr:rowOff>38100</xdr:rowOff>
    </xdr:from>
    <xdr:to>
      <xdr:col>5</xdr:col>
      <xdr:colOff>1181100</xdr:colOff>
      <xdr:row>73</xdr:row>
      <xdr:rowOff>85725</xdr:rowOff>
    </xdr:to>
    <xdr:graphicFrame macro="">
      <xdr:nvGraphicFramePr>
        <xdr:cNvPr id="220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190500</xdr:colOff>
      <xdr:row>74</xdr:row>
      <xdr:rowOff>38100</xdr:rowOff>
    </xdr:from>
    <xdr:to>
      <xdr:col>5</xdr:col>
      <xdr:colOff>1171575</xdr:colOff>
      <xdr:row>99</xdr:row>
      <xdr:rowOff>28575</xdr:rowOff>
    </xdr:to>
    <xdr:graphicFrame macro="">
      <xdr:nvGraphicFramePr>
        <xdr:cNvPr id="220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23</xdr:row>
      <xdr:rowOff>66675</xdr:rowOff>
    </xdr:from>
    <xdr:to>
      <xdr:col>5</xdr:col>
      <xdr:colOff>1323975</xdr:colOff>
      <xdr:row>47</xdr:row>
      <xdr:rowOff>85725</xdr:rowOff>
    </xdr:to>
    <xdr:graphicFrame macro="">
      <xdr:nvGraphicFramePr>
        <xdr:cNvPr id="231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200025</xdr:colOff>
      <xdr:row>49</xdr:row>
      <xdr:rowOff>9525</xdr:rowOff>
    </xdr:from>
    <xdr:to>
      <xdr:col>5</xdr:col>
      <xdr:colOff>1343025</xdr:colOff>
      <xdr:row>73</xdr:row>
      <xdr:rowOff>57150</xdr:rowOff>
    </xdr:to>
    <xdr:graphicFrame macro="">
      <xdr:nvGraphicFramePr>
        <xdr:cNvPr id="231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190500</xdr:colOff>
      <xdr:row>74</xdr:row>
      <xdr:rowOff>38100</xdr:rowOff>
    </xdr:from>
    <xdr:to>
      <xdr:col>5</xdr:col>
      <xdr:colOff>1333500</xdr:colOff>
      <xdr:row>98</xdr:row>
      <xdr:rowOff>142875</xdr:rowOff>
    </xdr:to>
    <xdr:graphicFrame macro="">
      <xdr:nvGraphicFramePr>
        <xdr:cNvPr id="231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20</xdr:row>
      <xdr:rowOff>28575</xdr:rowOff>
    </xdr:from>
    <xdr:to>
      <xdr:col>4</xdr:col>
      <xdr:colOff>1343025</xdr:colOff>
      <xdr:row>46</xdr:row>
      <xdr:rowOff>142875</xdr:rowOff>
    </xdr:to>
    <xdr:graphicFrame macro="">
      <xdr:nvGraphicFramePr>
        <xdr:cNvPr id="23943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47</xdr:row>
      <xdr:rowOff>142875</xdr:rowOff>
    </xdr:from>
    <xdr:to>
      <xdr:col>4</xdr:col>
      <xdr:colOff>1371600</xdr:colOff>
      <xdr:row>73</xdr:row>
      <xdr:rowOff>142875</xdr:rowOff>
    </xdr:to>
    <xdr:graphicFrame macro="">
      <xdr:nvGraphicFramePr>
        <xdr:cNvPr id="23944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22</xdr:row>
      <xdr:rowOff>104775</xdr:rowOff>
    </xdr:from>
    <xdr:to>
      <xdr:col>5</xdr:col>
      <xdr:colOff>1181100</xdr:colOff>
      <xdr:row>46</xdr:row>
      <xdr:rowOff>76200</xdr:rowOff>
    </xdr:to>
    <xdr:graphicFrame macro="">
      <xdr:nvGraphicFramePr>
        <xdr:cNvPr id="251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47</xdr:row>
      <xdr:rowOff>104775</xdr:rowOff>
    </xdr:from>
    <xdr:to>
      <xdr:col>5</xdr:col>
      <xdr:colOff>1143000</xdr:colOff>
      <xdr:row>72</xdr:row>
      <xdr:rowOff>133350</xdr:rowOff>
    </xdr:to>
    <xdr:graphicFrame macro="">
      <xdr:nvGraphicFramePr>
        <xdr:cNvPr id="251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73</xdr:row>
      <xdr:rowOff>142875</xdr:rowOff>
    </xdr:from>
    <xdr:to>
      <xdr:col>5</xdr:col>
      <xdr:colOff>1095375</xdr:colOff>
      <xdr:row>99</xdr:row>
      <xdr:rowOff>28575</xdr:rowOff>
    </xdr:to>
    <xdr:graphicFrame macro="">
      <xdr:nvGraphicFramePr>
        <xdr:cNvPr id="251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23</xdr:row>
      <xdr:rowOff>28575</xdr:rowOff>
    </xdr:from>
    <xdr:to>
      <xdr:col>5</xdr:col>
      <xdr:colOff>1133475</xdr:colOff>
      <xdr:row>47</xdr:row>
      <xdr:rowOff>133350</xdr:rowOff>
    </xdr:to>
    <xdr:graphicFrame macro="">
      <xdr:nvGraphicFramePr>
        <xdr:cNvPr id="261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49</xdr:row>
      <xdr:rowOff>0</xdr:rowOff>
    </xdr:from>
    <xdr:to>
      <xdr:col>5</xdr:col>
      <xdr:colOff>1133475</xdr:colOff>
      <xdr:row>73</xdr:row>
      <xdr:rowOff>95250</xdr:rowOff>
    </xdr:to>
    <xdr:graphicFrame macro="">
      <xdr:nvGraphicFramePr>
        <xdr:cNvPr id="2618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74</xdr:row>
      <xdr:rowOff>47625</xdr:rowOff>
    </xdr:from>
    <xdr:to>
      <xdr:col>5</xdr:col>
      <xdr:colOff>1133475</xdr:colOff>
      <xdr:row>99</xdr:row>
      <xdr:rowOff>57150</xdr:rowOff>
    </xdr:to>
    <xdr:graphicFrame macro="">
      <xdr:nvGraphicFramePr>
        <xdr:cNvPr id="2618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21</xdr:row>
      <xdr:rowOff>66675</xdr:rowOff>
    </xdr:from>
    <xdr:to>
      <xdr:col>5</xdr:col>
      <xdr:colOff>971550</xdr:colOff>
      <xdr:row>45</xdr:row>
      <xdr:rowOff>152400</xdr:rowOff>
    </xdr:to>
    <xdr:graphicFrame macro="">
      <xdr:nvGraphicFramePr>
        <xdr:cNvPr id="272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47</xdr:row>
      <xdr:rowOff>28575</xdr:rowOff>
    </xdr:from>
    <xdr:to>
      <xdr:col>5</xdr:col>
      <xdr:colOff>971550</xdr:colOff>
      <xdr:row>71</xdr:row>
      <xdr:rowOff>114300</xdr:rowOff>
    </xdr:to>
    <xdr:graphicFrame macro="">
      <xdr:nvGraphicFramePr>
        <xdr:cNvPr id="272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73</xdr:row>
      <xdr:rowOff>9525</xdr:rowOff>
    </xdr:from>
    <xdr:to>
      <xdr:col>5</xdr:col>
      <xdr:colOff>904875</xdr:colOff>
      <xdr:row>99</xdr:row>
      <xdr:rowOff>19050</xdr:rowOff>
    </xdr:to>
    <xdr:graphicFrame macro="">
      <xdr:nvGraphicFramePr>
        <xdr:cNvPr id="272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24</xdr:row>
      <xdr:rowOff>152400</xdr:rowOff>
    </xdr:from>
    <xdr:to>
      <xdr:col>8</xdr:col>
      <xdr:colOff>923925</xdr:colOff>
      <xdr:row>51</xdr:row>
      <xdr:rowOff>57150</xdr:rowOff>
    </xdr:to>
    <xdr:graphicFrame macro="">
      <xdr:nvGraphicFramePr>
        <xdr:cNvPr id="278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21</xdr:row>
      <xdr:rowOff>19050</xdr:rowOff>
    </xdr:from>
    <xdr:to>
      <xdr:col>5</xdr:col>
      <xdr:colOff>1438275</xdr:colOff>
      <xdr:row>46</xdr:row>
      <xdr:rowOff>123825</xdr:rowOff>
    </xdr:to>
    <xdr:graphicFrame macro="">
      <xdr:nvGraphicFramePr>
        <xdr:cNvPr id="292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171450</xdr:colOff>
      <xdr:row>47</xdr:row>
      <xdr:rowOff>142875</xdr:rowOff>
    </xdr:from>
    <xdr:to>
      <xdr:col>5</xdr:col>
      <xdr:colOff>1476375</xdr:colOff>
      <xdr:row>72</xdr:row>
      <xdr:rowOff>66675</xdr:rowOff>
    </xdr:to>
    <xdr:graphicFrame macro="">
      <xdr:nvGraphicFramePr>
        <xdr:cNvPr id="292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161925</xdr:colOff>
      <xdr:row>73</xdr:row>
      <xdr:rowOff>152400</xdr:rowOff>
    </xdr:from>
    <xdr:to>
      <xdr:col>6</xdr:col>
      <xdr:colOff>0</xdr:colOff>
      <xdr:row>99</xdr:row>
      <xdr:rowOff>38100</xdr:rowOff>
    </xdr:to>
    <xdr:graphicFrame macro="">
      <xdr:nvGraphicFramePr>
        <xdr:cNvPr id="292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20</xdr:row>
      <xdr:rowOff>0</xdr:rowOff>
    </xdr:from>
    <xdr:to>
      <xdr:col>8</xdr:col>
      <xdr:colOff>1076325</xdr:colOff>
      <xdr:row>44</xdr:row>
      <xdr:rowOff>114300</xdr:rowOff>
    </xdr:to>
    <xdr:graphicFrame macro="">
      <xdr:nvGraphicFramePr>
        <xdr:cNvPr id="300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47</xdr:row>
      <xdr:rowOff>38100</xdr:rowOff>
    </xdr:from>
    <xdr:to>
      <xdr:col>8</xdr:col>
      <xdr:colOff>1162050</xdr:colOff>
      <xdr:row>73</xdr:row>
      <xdr:rowOff>47625</xdr:rowOff>
    </xdr:to>
    <xdr:graphicFrame macro="">
      <xdr:nvGraphicFramePr>
        <xdr:cNvPr id="300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23</xdr:row>
      <xdr:rowOff>114300</xdr:rowOff>
    </xdr:from>
    <xdr:to>
      <xdr:col>7</xdr:col>
      <xdr:colOff>0</xdr:colOff>
      <xdr:row>49</xdr:row>
      <xdr:rowOff>66675</xdr:rowOff>
    </xdr:to>
    <xdr:graphicFrame macro="">
      <xdr:nvGraphicFramePr>
        <xdr:cNvPr id="36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314325</xdr:colOff>
      <xdr:row>51</xdr:row>
      <xdr:rowOff>38100</xdr:rowOff>
    </xdr:from>
    <xdr:to>
      <xdr:col>7</xdr:col>
      <xdr:colOff>19050</xdr:colOff>
      <xdr:row>76</xdr:row>
      <xdr:rowOff>66675</xdr:rowOff>
    </xdr:to>
    <xdr:graphicFrame macro="">
      <xdr:nvGraphicFramePr>
        <xdr:cNvPr id="36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390525</xdr:colOff>
      <xdr:row>77</xdr:row>
      <xdr:rowOff>142875</xdr:rowOff>
    </xdr:from>
    <xdr:to>
      <xdr:col>7</xdr:col>
      <xdr:colOff>114300</xdr:colOff>
      <xdr:row>103</xdr:row>
      <xdr:rowOff>76200</xdr:rowOff>
    </xdr:to>
    <xdr:graphicFrame macro="">
      <xdr:nvGraphicFramePr>
        <xdr:cNvPr id="36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42</xdr:row>
      <xdr:rowOff>85725</xdr:rowOff>
    </xdr:from>
    <xdr:to>
      <xdr:col>6</xdr:col>
      <xdr:colOff>923925</xdr:colOff>
      <xdr:row>70</xdr:row>
      <xdr:rowOff>104775</xdr:rowOff>
    </xdr:to>
    <xdr:graphicFrame macro="">
      <xdr:nvGraphicFramePr>
        <xdr:cNvPr id="309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24</xdr:row>
      <xdr:rowOff>38100</xdr:rowOff>
    </xdr:from>
    <xdr:to>
      <xdr:col>9</xdr:col>
      <xdr:colOff>723900</xdr:colOff>
      <xdr:row>49</xdr:row>
      <xdr:rowOff>28575</xdr:rowOff>
    </xdr:to>
    <xdr:graphicFrame macro="">
      <xdr:nvGraphicFramePr>
        <xdr:cNvPr id="323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50</xdr:row>
      <xdr:rowOff>47625</xdr:rowOff>
    </xdr:from>
    <xdr:to>
      <xdr:col>9</xdr:col>
      <xdr:colOff>723900</xdr:colOff>
      <xdr:row>74</xdr:row>
      <xdr:rowOff>76200</xdr:rowOff>
    </xdr:to>
    <xdr:graphicFrame macro="">
      <xdr:nvGraphicFramePr>
        <xdr:cNvPr id="323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75</xdr:row>
      <xdr:rowOff>28575</xdr:rowOff>
    </xdr:from>
    <xdr:to>
      <xdr:col>9</xdr:col>
      <xdr:colOff>723900</xdr:colOff>
      <xdr:row>99</xdr:row>
      <xdr:rowOff>66675</xdr:rowOff>
    </xdr:to>
    <xdr:graphicFrame macro="">
      <xdr:nvGraphicFramePr>
        <xdr:cNvPr id="323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21</xdr:row>
      <xdr:rowOff>142875</xdr:rowOff>
    </xdr:from>
    <xdr:to>
      <xdr:col>8</xdr:col>
      <xdr:colOff>1228725</xdr:colOff>
      <xdr:row>46</xdr:row>
      <xdr:rowOff>104775</xdr:rowOff>
    </xdr:to>
    <xdr:graphicFrame macro="">
      <xdr:nvGraphicFramePr>
        <xdr:cNvPr id="333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47</xdr:row>
      <xdr:rowOff>47625</xdr:rowOff>
    </xdr:from>
    <xdr:to>
      <xdr:col>8</xdr:col>
      <xdr:colOff>1219200</xdr:colOff>
      <xdr:row>72</xdr:row>
      <xdr:rowOff>133350</xdr:rowOff>
    </xdr:to>
    <xdr:graphicFrame macro="">
      <xdr:nvGraphicFramePr>
        <xdr:cNvPr id="333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73</xdr:row>
      <xdr:rowOff>123825</xdr:rowOff>
    </xdr:from>
    <xdr:to>
      <xdr:col>8</xdr:col>
      <xdr:colOff>1219200</xdr:colOff>
      <xdr:row>98</xdr:row>
      <xdr:rowOff>142875</xdr:rowOff>
    </xdr:to>
    <xdr:graphicFrame macro="">
      <xdr:nvGraphicFramePr>
        <xdr:cNvPr id="333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21</xdr:row>
      <xdr:rowOff>38100</xdr:rowOff>
    </xdr:from>
    <xdr:to>
      <xdr:col>3</xdr:col>
      <xdr:colOff>1543050</xdr:colOff>
      <xdr:row>45</xdr:row>
      <xdr:rowOff>47625</xdr:rowOff>
    </xdr:to>
    <xdr:graphicFrame macro="">
      <xdr:nvGraphicFramePr>
        <xdr:cNvPr id="339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23</xdr:row>
      <xdr:rowOff>66675</xdr:rowOff>
    </xdr:from>
    <xdr:to>
      <xdr:col>7</xdr:col>
      <xdr:colOff>1304925</xdr:colOff>
      <xdr:row>47</xdr:row>
      <xdr:rowOff>152400</xdr:rowOff>
    </xdr:to>
    <xdr:graphicFrame macro="">
      <xdr:nvGraphicFramePr>
        <xdr:cNvPr id="354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49</xdr:row>
      <xdr:rowOff>47625</xdr:rowOff>
    </xdr:from>
    <xdr:to>
      <xdr:col>7</xdr:col>
      <xdr:colOff>1285875</xdr:colOff>
      <xdr:row>73</xdr:row>
      <xdr:rowOff>142875</xdr:rowOff>
    </xdr:to>
    <xdr:graphicFrame macro="">
      <xdr:nvGraphicFramePr>
        <xdr:cNvPr id="354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75</xdr:row>
      <xdr:rowOff>0</xdr:rowOff>
    </xdr:from>
    <xdr:to>
      <xdr:col>7</xdr:col>
      <xdr:colOff>1285875</xdr:colOff>
      <xdr:row>100</xdr:row>
      <xdr:rowOff>28575</xdr:rowOff>
    </xdr:to>
    <xdr:graphicFrame macro="">
      <xdr:nvGraphicFramePr>
        <xdr:cNvPr id="354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21</xdr:row>
      <xdr:rowOff>142875</xdr:rowOff>
    </xdr:from>
    <xdr:to>
      <xdr:col>5</xdr:col>
      <xdr:colOff>9525</xdr:colOff>
      <xdr:row>47</xdr:row>
      <xdr:rowOff>161925</xdr:rowOff>
    </xdr:to>
    <xdr:graphicFrame macro="">
      <xdr:nvGraphicFramePr>
        <xdr:cNvPr id="362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49</xdr:row>
      <xdr:rowOff>28575</xdr:rowOff>
    </xdr:from>
    <xdr:to>
      <xdr:col>5</xdr:col>
      <xdr:colOff>28575</xdr:colOff>
      <xdr:row>77</xdr:row>
      <xdr:rowOff>9525</xdr:rowOff>
    </xdr:to>
    <xdr:graphicFrame macro="">
      <xdr:nvGraphicFramePr>
        <xdr:cNvPr id="3623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21</xdr:row>
      <xdr:rowOff>142875</xdr:rowOff>
    </xdr:from>
    <xdr:to>
      <xdr:col>7</xdr:col>
      <xdr:colOff>9525</xdr:colOff>
      <xdr:row>46</xdr:row>
      <xdr:rowOff>114300</xdr:rowOff>
    </xdr:to>
    <xdr:graphicFrame macro="">
      <xdr:nvGraphicFramePr>
        <xdr:cNvPr id="374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47</xdr:row>
      <xdr:rowOff>85725</xdr:rowOff>
    </xdr:from>
    <xdr:to>
      <xdr:col>7</xdr:col>
      <xdr:colOff>28575</xdr:colOff>
      <xdr:row>72</xdr:row>
      <xdr:rowOff>114300</xdr:rowOff>
    </xdr:to>
    <xdr:graphicFrame macro="">
      <xdr:nvGraphicFramePr>
        <xdr:cNvPr id="374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73</xdr:row>
      <xdr:rowOff>142875</xdr:rowOff>
    </xdr:from>
    <xdr:to>
      <xdr:col>6</xdr:col>
      <xdr:colOff>1495425</xdr:colOff>
      <xdr:row>99</xdr:row>
      <xdr:rowOff>28575</xdr:rowOff>
    </xdr:to>
    <xdr:graphicFrame macro="">
      <xdr:nvGraphicFramePr>
        <xdr:cNvPr id="374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165100</xdr:colOff>
      <xdr:row>21</xdr:row>
      <xdr:rowOff>34925</xdr:rowOff>
    </xdr:from>
    <xdr:to>
      <xdr:col>5</xdr:col>
      <xdr:colOff>1574800</xdr:colOff>
      <xdr:row>46</xdr:row>
      <xdr:rowOff>34925</xdr:rowOff>
    </xdr:to>
    <xdr:graphicFrame macro="">
      <xdr:nvGraphicFramePr>
        <xdr:cNvPr id="384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171450</xdr:colOff>
      <xdr:row>46</xdr:row>
      <xdr:rowOff>133350</xdr:rowOff>
    </xdr:from>
    <xdr:to>
      <xdr:col>6</xdr:col>
      <xdr:colOff>3175</xdr:colOff>
      <xdr:row>72</xdr:row>
      <xdr:rowOff>19050</xdr:rowOff>
    </xdr:to>
    <xdr:graphicFrame macro="">
      <xdr:nvGraphicFramePr>
        <xdr:cNvPr id="384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165100</xdr:colOff>
      <xdr:row>73</xdr:row>
      <xdr:rowOff>28575</xdr:rowOff>
    </xdr:from>
    <xdr:to>
      <xdr:col>5</xdr:col>
      <xdr:colOff>1565275</xdr:colOff>
      <xdr:row>98</xdr:row>
      <xdr:rowOff>38100</xdr:rowOff>
    </xdr:to>
    <xdr:graphicFrame macro="">
      <xdr:nvGraphicFramePr>
        <xdr:cNvPr id="384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21</xdr:row>
      <xdr:rowOff>66675</xdr:rowOff>
    </xdr:from>
    <xdr:to>
      <xdr:col>5</xdr:col>
      <xdr:colOff>1438275</xdr:colOff>
      <xdr:row>45</xdr:row>
      <xdr:rowOff>133350</xdr:rowOff>
    </xdr:to>
    <xdr:graphicFrame macro="">
      <xdr:nvGraphicFramePr>
        <xdr:cNvPr id="394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47</xdr:row>
      <xdr:rowOff>0</xdr:rowOff>
    </xdr:from>
    <xdr:to>
      <xdr:col>5</xdr:col>
      <xdr:colOff>1457325</xdr:colOff>
      <xdr:row>72</xdr:row>
      <xdr:rowOff>76200</xdr:rowOff>
    </xdr:to>
    <xdr:graphicFrame macro="">
      <xdr:nvGraphicFramePr>
        <xdr:cNvPr id="394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136525</xdr:colOff>
      <xdr:row>73</xdr:row>
      <xdr:rowOff>79375</xdr:rowOff>
    </xdr:from>
    <xdr:to>
      <xdr:col>5</xdr:col>
      <xdr:colOff>1447800</xdr:colOff>
      <xdr:row>99</xdr:row>
      <xdr:rowOff>22225</xdr:rowOff>
    </xdr:to>
    <xdr:graphicFrame macro="">
      <xdr:nvGraphicFramePr>
        <xdr:cNvPr id="395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19</xdr:row>
      <xdr:rowOff>66675</xdr:rowOff>
    </xdr:from>
    <xdr:to>
      <xdr:col>3</xdr:col>
      <xdr:colOff>1457325</xdr:colOff>
      <xdr:row>43</xdr:row>
      <xdr:rowOff>114300</xdr:rowOff>
    </xdr:to>
    <xdr:graphicFrame macro="">
      <xdr:nvGraphicFramePr>
        <xdr:cNvPr id="403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44</xdr:row>
      <xdr:rowOff>142875</xdr:rowOff>
    </xdr:from>
    <xdr:to>
      <xdr:col>3</xdr:col>
      <xdr:colOff>1476375</xdr:colOff>
      <xdr:row>69</xdr:row>
      <xdr:rowOff>47625</xdr:rowOff>
    </xdr:to>
    <xdr:graphicFrame macro="">
      <xdr:nvGraphicFramePr>
        <xdr:cNvPr id="4032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22</xdr:row>
      <xdr:rowOff>0</xdr:rowOff>
    </xdr:from>
    <xdr:to>
      <xdr:col>5</xdr:col>
      <xdr:colOff>1266825</xdr:colOff>
      <xdr:row>47</xdr:row>
      <xdr:rowOff>28575</xdr:rowOff>
    </xdr:to>
    <xdr:graphicFrame macro="">
      <xdr:nvGraphicFramePr>
        <xdr:cNvPr id="44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152400</xdr:rowOff>
    </xdr:from>
    <xdr:to>
      <xdr:col>5</xdr:col>
      <xdr:colOff>1295400</xdr:colOff>
      <xdr:row>73</xdr:row>
      <xdr:rowOff>95250</xdr:rowOff>
    </xdr:to>
    <xdr:graphicFrame macro="">
      <xdr:nvGraphicFramePr>
        <xdr:cNvPr id="44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22</xdr:row>
      <xdr:rowOff>47625</xdr:rowOff>
    </xdr:from>
    <xdr:to>
      <xdr:col>5</xdr:col>
      <xdr:colOff>1524000</xdr:colOff>
      <xdr:row>47</xdr:row>
      <xdr:rowOff>47625</xdr:rowOff>
    </xdr:to>
    <xdr:graphicFrame macro="">
      <xdr:nvGraphicFramePr>
        <xdr:cNvPr id="415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48</xdr:row>
      <xdr:rowOff>38100</xdr:rowOff>
    </xdr:from>
    <xdr:to>
      <xdr:col>5</xdr:col>
      <xdr:colOff>1524000</xdr:colOff>
      <xdr:row>72</xdr:row>
      <xdr:rowOff>142875</xdr:rowOff>
    </xdr:to>
    <xdr:graphicFrame macro="">
      <xdr:nvGraphicFramePr>
        <xdr:cNvPr id="415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74</xdr:row>
      <xdr:rowOff>28575</xdr:rowOff>
    </xdr:from>
    <xdr:to>
      <xdr:col>5</xdr:col>
      <xdr:colOff>1533525</xdr:colOff>
      <xdr:row>99</xdr:row>
      <xdr:rowOff>9525</xdr:rowOff>
    </xdr:to>
    <xdr:graphicFrame macro="">
      <xdr:nvGraphicFramePr>
        <xdr:cNvPr id="415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21</xdr:row>
      <xdr:rowOff>0</xdr:rowOff>
    </xdr:from>
    <xdr:to>
      <xdr:col>5</xdr:col>
      <xdr:colOff>1257300</xdr:colOff>
      <xdr:row>45</xdr:row>
      <xdr:rowOff>123825</xdr:rowOff>
    </xdr:to>
    <xdr:graphicFrame macro="">
      <xdr:nvGraphicFramePr>
        <xdr:cNvPr id="425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46</xdr:row>
      <xdr:rowOff>114300</xdr:rowOff>
    </xdr:from>
    <xdr:to>
      <xdr:col>5</xdr:col>
      <xdr:colOff>1247775</xdr:colOff>
      <xdr:row>72</xdr:row>
      <xdr:rowOff>76200</xdr:rowOff>
    </xdr:to>
    <xdr:graphicFrame macro="">
      <xdr:nvGraphicFramePr>
        <xdr:cNvPr id="425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73</xdr:row>
      <xdr:rowOff>85725</xdr:rowOff>
    </xdr:from>
    <xdr:to>
      <xdr:col>5</xdr:col>
      <xdr:colOff>1304925</xdr:colOff>
      <xdr:row>98</xdr:row>
      <xdr:rowOff>95250</xdr:rowOff>
    </xdr:to>
    <xdr:graphicFrame macro="">
      <xdr:nvGraphicFramePr>
        <xdr:cNvPr id="425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21</xdr:row>
      <xdr:rowOff>38100</xdr:rowOff>
    </xdr:from>
    <xdr:to>
      <xdr:col>5</xdr:col>
      <xdr:colOff>1304925</xdr:colOff>
      <xdr:row>45</xdr:row>
      <xdr:rowOff>133350</xdr:rowOff>
    </xdr:to>
    <xdr:graphicFrame macro="">
      <xdr:nvGraphicFramePr>
        <xdr:cNvPr id="435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47</xdr:row>
      <xdr:rowOff>19050</xdr:rowOff>
    </xdr:from>
    <xdr:to>
      <xdr:col>5</xdr:col>
      <xdr:colOff>1285875</xdr:colOff>
      <xdr:row>72</xdr:row>
      <xdr:rowOff>47625</xdr:rowOff>
    </xdr:to>
    <xdr:graphicFrame macro="">
      <xdr:nvGraphicFramePr>
        <xdr:cNvPr id="435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73</xdr:row>
      <xdr:rowOff>47625</xdr:rowOff>
    </xdr:from>
    <xdr:to>
      <xdr:col>5</xdr:col>
      <xdr:colOff>1333500</xdr:colOff>
      <xdr:row>98</xdr:row>
      <xdr:rowOff>47625</xdr:rowOff>
    </xdr:to>
    <xdr:graphicFrame macro="">
      <xdr:nvGraphicFramePr>
        <xdr:cNvPr id="435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21</xdr:row>
      <xdr:rowOff>142875</xdr:rowOff>
    </xdr:from>
    <xdr:to>
      <xdr:col>5</xdr:col>
      <xdr:colOff>1371600</xdr:colOff>
      <xdr:row>47</xdr:row>
      <xdr:rowOff>9525</xdr:rowOff>
    </xdr:to>
    <xdr:graphicFrame macro="">
      <xdr:nvGraphicFramePr>
        <xdr:cNvPr id="446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48</xdr:row>
      <xdr:rowOff>38100</xdr:rowOff>
    </xdr:from>
    <xdr:to>
      <xdr:col>5</xdr:col>
      <xdr:colOff>1362075</xdr:colOff>
      <xdr:row>72</xdr:row>
      <xdr:rowOff>142875</xdr:rowOff>
    </xdr:to>
    <xdr:graphicFrame macro="">
      <xdr:nvGraphicFramePr>
        <xdr:cNvPr id="446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152400</xdr:colOff>
      <xdr:row>74</xdr:row>
      <xdr:rowOff>9525</xdr:rowOff>
    </xdr:from>
    <xdr:to>
      <xdr:col>5</xdr:col>
      <xdr:colOff>1381125</xdr:colOff>
      <xdr:row>99</xdr:row>
      <xdr:rowOff>19050</xdr:rowOff>
    </xdr:to>
    <xdr:graphicFrame macro="">
      <xdr:nvGraphicFramePr>
        <xdr:cNvPr id="446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39</xdr:row>
      <xdr:rowOff>76200</xdr:rowOff>
    </xdr:from>
    <xdr:to>
      <xdr:col>6</xdr:col>
      <xdr:colOff>1247775</xdr:colOff>
      <xdr:row>64</xdr:row>
      <xdr:rowOff>152400</xdr:rowOff>
    </xdr:to>
    <xdr:graphicFrame macro="">
      <xdr:nvGraphicFramePr>
        <xdr:cNvPr id="464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66</xdr:row>
      <xdr:rowOff>85725</xdr:rowOff>
    </xdr:from>
    <xdr:to>
      <xdr:col>6</xdr:col>
      <xdr:colOff>1266825</xdr:colOff>
      <xdr:row>92</xdr:row>
      <xdr:rowOff>28575</xdr:rowOff>
    </xdr:to>
    <xdr:graphicFrame macro="">
      <xdr:nvGraphicFramePr>
        <xdr:cNvPr id="4647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21</xdr:row>
      <xdr:rowOff>142875</xdr:rowOff>
    </xdr:from>
    <xdr:to>
      <xdr:col>5</xdr:col>
      <xdr:colOff>1400175</xdr:colOff>
      <xdr:row>46</xdr:row>
      <xdr:rowOff>142875</xdr:rowOff>
    </xdr:to>
    <xdr:graphicFrame macro="">
      <xdr:nvGraphicFramePr>
        <xdr:cNvPr id="476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48</xdr:row>
      <xdr:rowOff>9525</xdr:rowOff>
    </xdr:from>
    <xdr:to>
      <xdr:col>5</xdr:col>
      <xdr:colOff>1362075</xdr:colOff>
      <xdr:row>72</xdr:row>
      <xdr:rowOff>38100</xdr:rowOff>
    </xdr:to>
    <xdr:graphicFrame macro="">
      <xdr:nvGraphicFramePr>
        <xdr:cNvPr id="476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73</xdr:row>
      <xdr:rowOff>66675</xdr:rowOff>
    </xdr:from>
    <xdr:to>
      <xdr:col>5</xdr:col>
      <xdr:colOff>1304925</xdr:colOff>
      <xdr:row>99</xdr:row>
      <xdr:rowOff>0</xdr:rowOff>
    </xdr:to>
    <xdr:graphicFrame macro="">
      <xdr:nvGraphicFramePr>
        <xdr:cNvPr id="476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21</xdr:row>
      <xdr:rowOff>85725</xdr:rowOff>
    </xdr:from>
    <xdr:to>
      <xdr:col>5</xdr:col>
      <xdr:colOff>1343025</xdr:colOff>
      <xdr:row>46</xdr:row>
      <xdr:rowOff>142875</xdr:rowOff>
    </xdr:to>
    <xdr:graphicFrame macro="">
      <xdr:nvGraphicFramePr>
        <xdr:cNvPr id="487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47</xdr:row>
      <xdr:rowOff>152400</xdr:rowOff>
    </xdr:from>
    <xdr:to>
      <xdr:col>5</xdr:col>
      <xdr:colOff>1314450</xdr:colOff>
      <xdr:row>73</xdr:row>
      <xdr:rowOff>28575</xdr:rowOff>
    </xdr:to>
    <xdr:graphicFrame macro="">
      <xdr:nvGraphicFramePr>
        <xdr:cNvPr id="487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74</xdr:row>
      <xdr:rowOff>66675</xdr:rowOff>
    </xdr:from>
    <xdr:to>
      <xdr:col>5</xdr:col>
      <xdr:colOff>1314450</xdr:colOff>
      <xdr:row>98</xdr:row>
      <xdr:rowOff>95250</xdr:rowOff>
    </xdr:to>
    <xdr:graphicFrame macro="">
      <xdr:nvGraphicFramePr>
        <xdr:cNvPr id="487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19</xdr:row>
      <xdr:rowOff>28575</xdr:rowOff>
    </xdr:from>
    <xdr:to>
      <xdr:col>8</xdr:col>
      <xdr:colOff>1285875</xdr:colOff>
      <xdr:row>44</xdr:row>
      <xdr:rowOff>28575</xdr:rowOff>
    </xdr:to>
    <xdr:graphicFrame macro="">
      <xdr:nvGraphicFramePr>
        <xdr:cNvPr id="49543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45</xdr:row>
      <xdr:rowOff>28575</xdr:rowOff>
    </xdr:from>
    <xdr:to>
      <xdr:col>8</xdr:col>
      <xdr:colOff>1219200</xdr:colOff>
      <xdr:row>70</xdr:row>
      <xdr:rowOff>114300</xdr:rowOff>
    </xdr:to>
    <xdr:graphicFrame macro="">
      <xdr:nvGraphicFramePr>
        <xdr:cNvPr id="4954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22</xdr:row>
      <xdr:rowOff>38100</xdr:rowOff>
    </xdr:from>
    <xdr:to>
      <xdr:col>5</xdr:col>
      <xdr:colOff>1628775</xdr:colOff>
      <xdr:row>46</xdr:row>
      <xdr:rowOff>95250</xdr:rowOff>
    </xdr:to>
    <xdr:graphicFrame macro="">
      <xdr:nvGraphicFramePr>
        <xdr:cNvPr id="507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47</xdr:row>
      <xdr:rowOff>28575</xdr:rowOff>
    </xdr:from>
    <xdr:to>
      <xdr:col>5</xdr:col>
      <xdr:colOff>1571625</xdr:colOff>
      <xdr:row>72</xdr:row>
      <xdr:rowOff>142875</xdr:rowOff>
    </xdr:to>
    <xdr:graphicFrame macro="">
      <xdr:nvGraphicFramePr>
        <xdr:cNvPr id="507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74</xdr:row>
      <xdr:rowOff>66675</xdr:rowOff>
    </xdr:from>
    <xdr:to>
      <xdr:col>5</xdr:col>
      <xdr:colOff>1533525</xdr:colOff>
      <xdr:row>99</xdr:row>
      <xdr:rowOff>0</xdr:rowOff>
    </xdr:to>
    <xdr:graphicFrame macro="">
      <xdr:nvGraphicFramePr>
        <xdr:cNvPr id="507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19</xdr:row>
      <xdr:rowOff>114300</xdr:rowOff>
    </xdr:from>
    <xdr:to>
      <xdr:col>5</xdr:col>
      <xdr:colOff>0</xdr:colOff>
      <xdr:row>44</xdr:row>
      <xdr:rowOff>152400</xdr:rowOff>
    </xdr:to>
    <xdr:graphicFrame macro="">
      <xdr:nvGraphicFramePr>
        <xdr:cNvPr id="515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46</xdr:row>
      <xdr:rowOff>38100</xdr:rowOff>
    </xdr:from>
    <xdr:to>
      <xdr:col>5</xdr:col>
      <xdr:colOff>38100</xdr:colOff>
      <xdr:row>70</xdr:row>
      <xdr:rowOff>85725</xdr:rowOff>
    </xdr:to>
    <xdr:graphicFrame macro="">
      <xdr:nvGraphicFramePr>
        <xdr:cNvPr id="515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22</xdr:row>
      <xdr:rowOff>66675</xdr:rowOff>
    </xdr:from>
    <xdr:to>
      <xdr:col>6</xdr:col>
      <xdr:colOff>885825</xdr:colOff>
      <xdr:row>47</xdr:row>
      <xdr:rowOff>142875</xdr:rowOff>
    </xdr:to>
    <xdr:graphicFrame macro="">
      <xdr:nvGraphicFramePr>
        <xdr:cNvPr id="57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257175</xdr:colOff>
      <xdr:row>49</xdr:row>
      <xdr:rowOff>66675</xdr:rowOff>
    </xdr:from>
    <xdr:to>
      <xdr:col>6</xdr:col>
      <xdr:colOff>885825</xdr:colOff>
      <xdr:row>74</xdr:row>
      <xdr:rowOff>76200</xdr:rowOff>
    </xdr:to>
    <xdr:graphicFrame macro="">
      <xdr:nvGraphicFramePr>
        <xdr:cNvPr id="57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238125</xdr:colOff>
      <xdr:row>75</xdr:row>
      <xdr:rowOff>142875</xdr:rowOff>
    </xdr:from>
    <xdr:to>
      <xdr:col>6</xdr:col>
      <xdr:colOff>847725</xdr:colOff>
      <xdr:row>100</xdr:row>
      <xdr:rowOff>47625</xdr:rowOff>
    </xdr:to>
    <xdr:graphicFrame macro="">
      <xdr:nvGraphicFramePr>
        <xdr:cNvPr id="57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19</xdr:row>
      <xdr:rowOff>142875</xdr:rowOff>
    </xdr:from>
    <xdr:to>
      <xdr:col>4</xdr:col>
      <xdr:colOff>1533525</xdr:colOff>
      <xdr:row>44</xdr:row>
      <xdr:rowOff>114300</xdr:rowOff>
    </xdr:to>
    <xdr:graphicFrame macro="">
      <xdr:nvGraphicFramePr>
        <xdr:cNvPr id="526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45</xdr:row>
      <xdr:rowOff>104775</xdr:rowOff>
    </xdr:from>
    <xdr:to>
      <xdr:col>5</xdr:col>
      <xdr:colOff>38100</xdr:colOff>
      <xdr:row>70</xdr:row>
      <xdr:rowOff>104775</xdr:rowOff>
    </xdr:to>
    <xdr:graphicFrame macro="">
      <xdr:nvGraphicFramePr>
        <xdr:cNvPr id="5261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19</xdr:row>
      <xdr:rowOff>142875</xdr:rowOff>
    </xdr:from>
    <xdr:to>
      <xdr:col>3</xdr:col>
      <xdr:colOff>1457325</xdr:colOff>
      <xdr:row>46</xdr:row>
      <xdr:rowOff>9525</xdr:rowOff>
    </xdr:to>
    <xdr:graphicFrame macro="">
      <xdr:nvGraphicFramePr>
        <xdr:cNvPr id="538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38100</xdr:rowOff>
    </xdr:from>
    <xdr:to>
      <xdr:col>3</xdr:col>
      <xdr:colOff>1495425</xdr:colOff>
      <xdr:row>73</xdr:row>
      <xdr:rowOff>0</xdr:rowOff>
    </xdr:to>
    <xdr:graphicFrame macro="">
      <xdr:nvGraphicFramePr>
        <xdr:cNvPr id="538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74</xdr:row>
      <xdr:rowOff>76200</xdr:rowOff>
    </xdr:from>
    <xdr:to>
      <xdr:col>3</xdr:col>
      <xdr:colOff>1533525</xdr:colOff>
      <xdr:row>98</xdr:row>
      <xdr:rowOff>142875</xdr:rowOff>
    </xdr:to>
    <xdr:graphicFrame macro="">
      <xdr:nvGraphicFramePr>
        <xdr:cNvPr id="538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</xdr:row>
      <xdr:rowOff>104775</xdr:rowOff>
    </xdr:from>
    <xdr:to>
      <xdr:col>5</xdr:col>
      <xdr:colOff>1066800</xdr:colOff>
      <xdr:row>47</xdr:row>
      <xdr:rowOff>66675</xdr:rowOff>
    </xdr:to>
    <xdr:graphicFrame macro="">
      <xdr:nvGraphicFramePr>
        <xdr:cNvPr id="548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48</xdr:row>
      <xdr:rowOff>76200</xdr:rowOff>
    </xdr:from>
    <xdr:to>
      <xdr:col>5</xdr:col>
      <xdr:colOff>1085850</xdr:colOff>
      <xdr:row>73</xdr:row>
      <xdr:rowOff>66675</xdr:rowOff>
    </xdr:to>
    <xdr:graphicFrame macro="">
      <xdr:nvGraphicFramePr>
        <xdr:cNvPr id="548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152400</xdr:colOff>
      <xdr:row>74</xdr:row>
      <xdr:rowOff>38100</xdr:rowOff>
    </xdr:from>
    <xdr:to>
      <xdr:col>5</xdr:col>
      <xdr:colOff>1104900</xdr:colOff>
      <xdr:row>98</xdr:row>
      <xdr:rowOff>104775</xdr:rowOff>
    </xdr:to>
    <xdr:graphicFrame macro="">
      <xdr:nvGraphicFramePr>
        <xdr:cNvPr id="548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20</xdr:row>
      <xdr:rowOff>142875</xdr:rowOff>
    </xdr:from>
    <xdr:to>
      <xdr:col>8</xdr:col>
      <xdr:colOff>1143000</xdr:colOff>
      <xdr:row>45</xdr:row>
      <xdr:rowOff>123825</xdr:rowOff>
    </xdr:to>
    <xdr:graphicFrame macro="">
      <xdr:nvGraphicFramePr>
        <xdr:cNvPr id="556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238125</xdr:colOff>
      <xdr:row>49</xdr:row>
      <xdr:rowOff>66675</xdr:rowOff>
    </xdr:from>
    <xdr:to>
      <xdr:col>8</xdr:col>
      <xdr:colOff>1152525</xdr:colOff>
      <xdr:row>73</xdr:row>
      <xdr:rowOff>9525</xdr:rowOff>
    </xdr:to>
    <xdr:graphicFrame macro="">
      <xdr:nvGraphicFramePr>
        <xdr:cNvPr id="556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22</xdr:row>
      <xdr:rowOff>47625</xdr:rowOff>
    </xdr:from>
    <xdr:to>
      <xdr:col>5</xdr:col>
      <xdr:colOff>800100</xdr:colOff>
      <xdr:row>46</xdr:row>
      <xdr:rowOff>152400</xdr:rowOff>
    </xdr:to>
    <xdr:graphicFrame macro="">
      <xdr:nvGraphicFramePr>
        <xdr:cNvPr id="569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48</xdr:row>
      <xdr:rowOff>66675</xdr:rowOff>
    </xdr:from>
    <xdr:to>
      <xdr:col>5</xdr:col>
      <xdr:colOff>857250</xdr:colOff>
      <xdr:row>73</xdr:row>
      <xdr:rowOff>114300</xdr:rowOff>
    </xdr:to>
    <xdr:graphicFrame macro="">
      <xdr:nvGraphicFramePr>
        <xdr:cNvPr id="569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75</xdr:row>
      <xdr:rowOff>28575</xdr:rowOff>
    </xdr:from>
    <xdr:to>
      <xdr:col>5</xdr:col>
      <xdr:colOff>904875</xdr:colOff>
      <xdr:row>99</xdr:row>
      <xdr:rowOff>57150</xdr:rowOff>
    </xdr:to>
    <xdr:graphicFrame macro="">
      <xdr:nvGraphicFramePr>
        <xdr:cNvPr id="569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20</xdr:row>
      <xdr:rowOff>152400</xdr:rowOff>
    </xdr:from>
    <xdr:to>
      <xdr:col>5</xdr:col>
      <xdr:colOff>1219200</xdr:colOff>
      <xdr:row>44</xdr:row>
      <xdr:rowOff>123825</xdr:rowOff>
    </xdr:to>
    <xdr:graphicFrame macro="">
      <xdr:nvGraphicFramePr>
        <xdr:cNvPr id="579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257175</xdr:colOff>
      <xdr:row>45</xdr:row>
      <xdr:rowOff>123825</xdr:rowOff>
    </xdr:from>
    <xdr:to>
      <xdr:col>5</xdr:col>
      <xdr:colOff>1206500</xdr:colOff>
      <xdr:row>73</xdr:row>
      <xdr:rowOff>85725</xdr:rowOff>
    </xdr:to>
    <xdr:graphicFrame macro="">
      <xdr:nvGraphicFramePr>
        <xdr:cNvPr id="579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238125</xdr:colOff>
      <xdr:row>74</xdr:row>
      <xdr:rowOff>66675</xdr:rowOff>
    </xdr:from>
    <xdr:to>
      <xdr:col>5</xdr:col>
      <xdr:colOff>1219200</xdr:colOff>
      <xdr:row>98</xdr:row>
      <xdr:rowOff>28575</xdr:rowOff>
    </xdr:to>
    <xdr:graphicFrame macro="">
      <xdr:nvGraphicFramePr>
        <xdr:cNvPr id="579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117474</xdr:colOff>
      <xdr:row>21</xdr:row>
      <xdr:rowOff>79375</xdr:rowOff>
    </xdr:from>
    <xdr:to>
      <xdr:col>4</xdr:col>
      <xdr:colOff>1384299</xdr:colOff>
      <xdr:row>46</xdr:row>
      <xdr:rowOff>79375</xdr:rowOff>
    </xdr:to>
    <xdr:graphicFrame macro="">
      <xdr:nvGraphicFramePr>
        <xdr:cNvPr id="587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48</xdr:row>
      <xdr:rowOff>104775</xdr:rowOff>
    </xdr:from>
    <xdr:to>
      <xdr:col>4</xdr:col>
      <xdr:colOff>1422400</xdr:colOff>
      <xdr:row>74</xdr:row>
      <xdr:rowOff>66675</xdr:rowOff>
    </xdr:to>
    <xdr:graphicFrame macro="">
      <xdr:nvGraphicFramePr>
        <xdr:cNvPr id="5876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25</xdr:row>
      <xdr:rowOff>9525</xdr:rowOff>
    </xdr:from>
    <xdr:to>
      <xdr:col>6</xdr:col>
      <xdr:colOff>180975</xdr:colOff>
      <xdr:row>49</xdr:row>
      <xdr:rowOff>95250</xdr:rowOff>
    </xdr:to>
    <xdr:graphicFrame macro="">
      <xdr:nvGraphicFramePr>
        <xdr:cNvPr id="599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266700</xdr:colOff>
      <xdr:row>50</xdr:row>
      <xdr:rowOff>104775</xdr:rowOff>
    </xdr:from>
    <xdr:to>
      <xdr:col>6</xdr:col>
      <xdr:colOff>152400</xdr:colOff>
      <xdr:row>74</xdr:row>
      <xdr:rowOff>76200</xdr:rowOff>
    </xdr:to>
    <xdr:graphicFrame macro="">
      <xdr:nvGraphicFramePr>
        <xdr:cNvPr id="599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276225</xdr:colOff>
      <xdr:row>75</xdr:row>
      <xdr:rowOff>66675</xdr:rowOff>
    </xdr:from>
    <xdr:to>
      <xdr:col>6</xdr:col>
      <xdr:colOff>88900</xdr:colOff>
      <xdr:row>100</xdr:row>
      <xdr:rowOff>38100</xdr:rowOff>
    </xdr:to>
    <xdr:graphicFrame macro="">
      <xdr:nvGraphicFramePr>
        <xdr:cNvPr id="599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20</xdr:row>
      <xdr:rowOff>104775</xdr:rowOff>
    </xdr:from>
    <xdr:to>
      <xdr:col>6</xdr:col>
      <xdr:colOff>38100</xdr:colOff>
      <xdr:row>44</xdr:row>
      <xdr:rowOff>19050</xdr:rowOff>
    </xdr:to>
    <xdr:graphicFrame macro="">
      <xdr:nvGraphicFramePr>
        <xdr:cNvPr id="610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44</xdr:row>
      <xdr:rowOff>142875</xdr:rowOff>
    </xdr:from>
    <xdr:to>
      <xdr:col>6</xdr:col>
      <xdr:colOff>12700</xdr:colOff>
      <xdr:row>69</xdr:row>
      <xdr:rowOff>38100</xdr:rowOff>
    </xdr:to>
    <xdr:graphicFrame macro="">
      <xdr:nvGraphicFramePr>
        <xdr:cNvPr id="610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168274</xdr:colOff>
      <xdr:row>70</xdr:row>
      <xdr:rowOff>12700</xdr:rowOff>
    </xdr:from>
    <xdr:to>
      <xdr:col>6</xdr:col>
      <xdr:colOff>12699</xdr:colOff>
      <xdr:row>92</xdr:row>
      <xdr:rowOff>155575</xdr:rowOff>
    </xdr:to>
    <xdr:graphicFrame macro="">
      <xdr:nvGraphicFramePr>
        <xdr:cNvPr id="610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22</xdr:row>
      <xdr:rowOff>142875</xdr:rowOff>
    </xdr:from>
    <xdr:to>
      <xdr:col>5</xdr:col>
      <xdr:colOff>1079500</xdr:colOff>
      <xdr:row>47</xdr:row>
      <xdr:rowOff>152400</xdr:rowOff>
    </xdr:to>
    <xdr:graphicFrame macro="">
      <xdr:nvGraphicFramePr>
        <xdr:cNvPr id="620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200025</xdr:colOff>
      <xdr:row>49</xdr:row>
      <xdr:rowOff>123825</xdr:rowOff>
    </xdr:from>
    <xdr:to>
      <xdr:col>5</xdr:col>
      <xdr:colOff>1092200</xdr:colOff>
      <xdr:row>73</xdr:row>
      <xdr:rowOff>76200</xdr:rowOff>
    </xdr:to>
    <xdr:graphicFrame macro="">
      <xdr:nvGraphicFramePr>
        <xdr:cNvPr id="620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74</xdr:row>
      <xdr:rowOff>85725</xdr:rowOff>
    </xdr:from>
    <xdr:to>
      <xdr:col>5</xdr:col>
      <xdr:colOff>1003300</xdr:colOff>
      <xdr:row>98</xdr:row>
      <xdr:rowOff>114300</xdr:rowOff>
    </xdr:to>
    <xdr:graphicFrame macro="">
      <xdr:nvGraphicFramePr>
        <xdr:cNvPr id="620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19</xdr:row>
      <xdr:rowOff>28575</xdr:rowOff>
    </xdr:from>
    <xdr:to>
      <xdr:col>5</xdr:col>
      <xdr:colOff>1266825</xdr:colOff>
      <xdr:row>45</xdr:row>
      <xdr:rowOff>0</xdr:rowOff>
    </xdr:to>
    <xdr:graphicFrame macro="">
      <xdr:nvGraphicFramePr>
        <xdr:cNvPr id="65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47</xdr:row>
      <xdr:rowOff>28575</xdr:rowOff>
    </xdr:from>
    <xdr:to>
      <xdr:col>5</xdr:col>
      <xdr:colOff>1304925</xdr:colOff>
      <xdr:row>71</xdr:row>
      <xdr:rowOff>104775</xdr:rowOff>
    </xdr:to>
    <xdr:graphicFrame macro="">
      <xdr:nvGraphicFramePr>
        <xdr:cNvPr id="653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22</xdr:row>
      <xdr:rowOff>66675</xdr:rowOff>
    </xdr:from>
    <xdr:to>
      <xdr:col>6</xdr:col>
      <xdr:colOff>0</xdr:colOff>
      <xdr:row>46</xdr:row>
      <xdr:rowOff>152400</xdr:rowOff>
    </xdr:to>
    <xdr:graphicFrame macro="">
      <xdr:nvGraphicFramePr>
        <xdr:cNvPr id="630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47</xdr:row>
      <xdr:rowOff>142875</xdr:rowOff>
    </xdr:from>
    <xdr:to>
      <xdr:col>6</xdr:col>
      <xdr:colOff>28575</xdr:colOff>
      <xdr:row>72</xdr:row>
      <xdr:rowOff>104775</xdr:rowOff>
    </xdr:to>
    <xdr:graphicFrame macro="">
      <xdr:nvGraphicFramePr>
        <xdr:cNvPr id="630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73</xdr:row>
      <xdr:rowOff>28575</xdr:rowOff>
    </xdr:from>
    <xdr:to>
      <xdr:col>6</xdr:col>
      <xdr:colOff>0</xdr:colOff>
      <xdr:row>98</xdr:row>
      <xdr:rowOff>47625</xdr:rowOff>
    </xdr:to>
    <xdr:graphicFrame macro="">
      <xdr:nvGraphicFramePr>
        <xdr:cNvPr id="630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22</xdr:row>
      <xdr:rowOff>114300</xdr:rowOff>
    </xdr:from>
    <xdr:to>
      <xdr:col>6</xdr:col>
      <xdr:colOff>0</xdr:colOff>
      <xdr:row>47</xdr:row>
      <xdr:rowOff>0</xdr:rowOff>
    </xdr:to>
    <xdr:graphicFrame macro="">
      <xdr:nvGraphicFramePr>
        <xdr:cNvPr id="640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47</xdr:row>
      <xdr:rowOff>142875</xdr:rowOff>
    </xdr:from>
    <xdr:to>
      <xdr:col>6</xdr:col>
      <xdr:colOff>19050</xdr:colOff>
      <xdr:row>73</xdr:row>
      <xdr:rowOff>114300</xdr:rowOff>
    </xdr:to>
    <xdr:graphicFrame macro="">
      <xdr:nvGraphicFramePr>
        <xdr:cNvPr id="640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74</xdr:row>
      <xdr:rowOff>66675</xdr:rowOff>
    </xdr:from>
    <xdr:to>
      <xdr:col>6</xdr:col>
      <xdr:colOff>28575</xdr:colOff>
      <xdr:row>98</xdr:row>
      <xdr:rowOff>104775</xdr:rowOff>
    </xdr:to>
    <xdr:graphicFrame macro="">
      <xdr:nvGraphicFramePr>
        <xdr:cNvPr id="640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19</xdr:row>
      <xdr:rowOff>85725</xdr:rowOff>
    </xdr:from>
    <xdr:to>
      <xdr:col>8</xdr:col>
      <xdr:colOff>1282700</xdr:colOff>
      <xdr:row>45</xdr:row>
      <xdr:rowOff>0</xdr:rowOff>
    </xdr:to>
    <xdr:graphicFrame macro="">
      <xdr:nvGraphicFramePr>
        <xdr:cNvPr id="649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123824</xdr:colOff>
      <xdr:row>45</xdr:row>
      <xdr:rowOff>123824</xdr:rowOff>
    </xdr:from>
    <xdr:to>
      <xdr:col>8</xdr:col>
      <xdr:colOff>1282699</xdr:colOff>
      <xdr:row>71</xdr:row>
      <xdr:rowOff>76199</xdr:rowOff>
    </xdr:to>
    <xdr:graphicFrame macro="">
      <xdr:nvGraphicFramePr>
        <xdr:cNvPr id="6490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21</xdr:row>
      <xdr:rowOff>152400</xdr:rowOff>
    </xdr:from>
    <xdr:to>
      <xdr:col>6</xdr:col>
      <xdr:colOff>0</xdr:colOff>
      <xdr:row>45</xdr:row>
      <xdr:rowOff>142875</xdr:rowOff>
    </xdr:to>
    <xdr:graphicFrame macro="">
      <xdr:nvGraphicFramePr>
        <xdr:cNvPr id="661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9525</xdr:rowOff>
    </xdr:from>
    <xdr:to>
      <xdr:col>6</xdr:col>
      <xdr:colOff>19050</xdr:colOff>
      <xdr:row>71</xdr:row>
      <xdr:rowOff>152400</xdr:rowOff>
    </xdr:to>
    <xdr:graphicFrame macro="">
      <xdr:nvGraphicFramePr>
        <xdr:cNvPr id="661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73</xdr:row>
      <xdr:rowOff>28575</xdr:rowOff>
    </xdr:from>
    <xdr:to>
      <xdr:col>6</xdr:col>
      <xdr:colOff>38100</xdr:colOff>
      <xdr:row>98</xdr:row>
      <xdr:rowOff>38100</xdr:rowOff>
    </xdr:to>
    <xdr:graphicFrame macro="">
      <xdr:nvGraphicFramePr>
        <xdr:cNvPr id="661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22</xdr:row>
      <xdr:rowOff>76200</xdr:rowOff>
    </xdr:from>
    <xdr:to>
      <xdr:col>5</xdr:col>
      <xdr:colOff>1308100</xdr:colOff>
      <xdr:row>46</xdr:row>
      <xdr:rowOff>76200</xdr:rowOff>
    </xdr:to>
    <xdr:graphicFrame macro="">
      <xdr:nvGraphicFramePr>
        <xdr:cNvPr id="671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47</xdr:row>
      <xdr:rowOff>66675</xdr:rowOff>
    </xdr:from>
    <xdr:to>
      <xdr:col>5</xdr:col>
      <xdr:colOff>1317625</xdr:colOff>
      <xdr:row>72</xdr:row>
      <xdr:rowOff>47625</xdr:rowOff>
    </xdr:to>
    <xdr:graphicFrame macro="">
      <xdr:nvGraphicFramePr>
        <xdr:cNvPr id="671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79375</xdr:colOff>
      <xdr:row>73</xdr:row>
      <xdr:rowOff>12700</xdr:rowOff>
    </xdr:from>
    <xdr:to>
      <xdr:col>5</xdr:col>
      <xdr:colOff>1349375</xdr:colOff>
      <xdr:row>96</xdr:row>
      <xdr:rowOff>127000</xdr:rowOff>
    </xdr:to>
    <xdr:graphicFrame macro="">
      <xdr:nvGraphicFramePr>
        <xdr:cNvPr id="671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22</xdr:row>
      <xdr:rowOff>47625</xdr:rowOff>
    </xdr:from>
    <xdr:to>
      <xdr:col>6</xdr:col>
      <xdr:colOff>0</xdr:colOff>
      <xdr:row>47</xdr:row>
      <xdr:rowOff>66675</xdr:rowOff>
    </xdr:to>
    <xdr:graphicFrame macro="">
      <xdr:nvGraphicFramePr>
        <xdr:cNvPr id="6817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48</xdr:row>
      <xdr:rowOff>38100</xdr:rowOff>
    </xdr:from>
    <xdr:to>
      <xdr:col>6</xdr:col>
      <xdr:colOff>9525</xdr:colOff>
      <xdr:row>73</xdr:row>
      <xdr:rowOff>9525</xdr:rowOff>
    </xdr:to>
    <xdr:graphicFrame macro="">
      <xdr:nvGraphicFramePr>
        <xdr:cNvPr id="6817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190500</xdr:colOff>
      <xdr:row>74</xdr:row>
      <xdr:rowOff>28575</xdr:rowOff>
    </xdr:from>
    <xdr:to>
      <xdr:col>6</xdr:col>
      <xdr:colOff>47625</xdr:colOff>
      <xdr:row>97</xdr:row>
      <xdr:rowOff>85725</xdr:rowOff>
    </xdr:to>
    <xdr:graphicFrame macro="">
      <xdr:nvGraphicFramePr>
        <xdr:cNvPr id="6817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22</xdr:row>
      <xdr:rowOff>152400</xdr:rowOff>
    </xdr:from>
    <xdr:to>
      <xdr:col>6</xdr:col>
      <xdr:colOff>9525</xdr:colOff>
      <xdr:row>47</xdr:row>
      <xdr:rowOff>142875</xdr:rowOff>
    </xdr:to>
    <xdr:graphicFrame macro="">
      <xdr:nvGraphicFramePr>
        <xdr:cNvPr id="6919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49</xdr:row>
      <xdr:rowOff>47625</xdr:rowOff>
    </xdr:from>
    <xdr:to>
      <xdr:col>6</xdr:col>
      <xdr:colOff>28575</xdr:colOff>
      <xdr:row>74</xdr:row>
      <xdr:rowOff>28575</xdr:rowOff>
    </xdr:to>
    <xdr:graphicFrame macro="">
      <xdr:nvGraphicFramePr>
        <xdr:cNvPr id="6919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75</xdr:row>
      <xdr:rowOff>76200</xdr:rowOff>
    </xdr:from>
    <xdr:to>
      <xdr:col>6</xdr:col>
      <xdr:colOff>0</xdr:colOff>
      <xdr:row>98</xdr:row>
      <xdr:rowOff>28575</xdr:rowOff>
    </xdr:to>
    <xdr:graphicFrame macro="">
      <xdr:nvGraphicFramePr>
        <xdr:cNvPr id="6919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333374</xdr:colOff>
      <xdr:row>20</xdr:row>
      <xdr:rowOff>123825</xdr:rowOff>
    </xdr:from>
    <xdr:to>
      <xdr:col>6</xdr:col>
      <xdr:colOff>1587499</xdr:colOff>
      <xdr:row>46</xdr:row>
      <xdr:rowOff>38100</xdr:rowOff>
    </xdr:to>
    <xdr:graphicFrame macro="">
      <xdr:nvGraphicFramePr>
        <xdr:cNvPr id="700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352424</xdr:colOff>
      <xdr:row>47</xdr:row>
      <xdr:rowOff>66675</xdr:rowOff>
    </xdr:from>
    <xdr:to>
      <xdr:col>6</xdr:col>
      <xdr:colOff>1574799</xdr:colOff>
      <xdr:row>73</xdr:row>
      <xdr:rowOff>28575</xdr:rowOff>
    </xdr:to>
    <xdr:graphicFrame macro="">
      <xdr:nvGraphicFramePr>
        <xdr:cNvPr id="7002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22</xdr:row>
      <xdr:rowOff>76200</xdr:rowOff>
    </xdr:from>
    <xdr:to>
      <xdr:col>6</xdr:col>
      <xdr:colOff>0</xdr:colOff>
      <xdr:row>46</xdr:row>
      <xdr:rowOff>38100</xdr:rowOff>
    </xdr:to>
    <xdr:graphicFrame macro="">
      <xdr:nvGraphicFramePr>
        <xdr:cNvPr id="7124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47</xdr:row>
      <xdr:rowOff>123825</xdr:rowOff>
    </xdr:from>
    <xdr:to>
      <xdr:col>6</xdr:col>
      <xdr:colOff>9525</xdr:colOff>
      <xdr:row>73</xdr:row>
      <xdr:rowOff>38100</xdr:rowOff>
    </xdr:to>
    <xdr:graphicFrame macro="">
      <xdr:nvGraphicFramePr>
        <xdr:cNvPr id="7124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74</xdr:row>
      <xdr:rowOff>85725</xdr:rowOff>
    </xdr:from>
    <xdr:to>
      <xdr:col>6</xdr:col>
      <xdr:colOff>66675</xdr:colOff>
      <xdr:row>97</xdr:row>
      <xdr:rowOff>123825</xdr:rowOff>
    </xdr:to>
    <xdr:graphicFrame macro="">
      <xdr:nvGraphicFramePr>
        <xdr:cNvPr id="7124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</xdr:row>
      <xdr:rowOff>104775</xdr:rowOff>
    </xdr:from>
    <xdr:to>
      <xdr:col>6</xdr:col>
      <xdr:colOff>0</xdr:colOff>
      <xdr:row>46</xdr:row>
      <xdr:rowOff>66675</xdr:rowOff>
    </xdr:to>
    <xdr:graphicFrame macro="">
      <xdr:nvGraphicFramePr>
        <xdr:cNvPr id="72266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47</xdr:row>
      <xdr:rowOff>104775</xdr:rowOff>
    </xdr:from>
    <xdr:to>
      <xdr:col>6</xdr:col>
      <xdr:colOff>9525</xdr:colOff>
      <xdr:row>72</xdr:row>
      <xdr:rowOff>123825</xdr:rowOff>
    </xdr:to>
    <xdr:graphicFrame macro="">
      <xdr:nvGraphicFramePr>
        <xdr:cNvPr id="72267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73</xdr:row>
      <xdr:rowOff>142875</xdr:rowOff>
    </xdr:from>
    <xdr:to>
      <xdr:col>6</xdr:col>
      <xdr:colOff>19050</xdr:colOff>
      <xdr:row>98</xdr:row>
      <xdr:rowOff>142875</xdr:rowOff>
    </xdr:to>
    <xdr:graphicFrame macro="">
      <xdr:nvGraphicFramePr>
        <xdr:cNvPr id="72268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21</xdr:row>
      <xdr:rowOff>117475</xdr:rowOff>
    </xdr:from>
    <xdr:to>
      <xdr:col>6</xdr:col>
      <xdr:colOff>1450975</xdr:colOff>
      <xdr:row>46</xdr:row>
      <xdr:rowOff>31750</xdr:rowOff>
    </xdr:to>
    <xdr:graphicFrame macro="">
      <xdr:nvGraphicFramePr>
        <xdr:cNvPr id="77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117475</xdr:colOff>
      <xdr:row>47</xdr:row>
      <xdr:rowOff>47625</xdr:rowOff>
    </xdr:from>
    <xdr:to>
      <xdr:col>6</xdr:col>
      <xdr:colOff>1409700</xdr:colOff>
      <xdr:row>72</xdr:row>
      <xdr:rowOff>136525</xdr:rowOff>
    </xdr:to>
    <xdr:graphicFrame macro="">
      <xdr:nvGraphicFramePr>
        <xdr:cNvPr id="77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136525</xdr:colOff>
      <xdr:row>74</xdr:row>
      <xdr:rowOff>41275</xdr:rowOff>
    </xdr:from>
    <xdr:to>
      <xdr:col>6</xdr:col>
      <xdr:colOff>1447800</xdr:colOff>
      <xdr:row>99</xdr:row>
      <xdr:rowOff>88900</xdr:rowOff>
    </xdr:to>
    <xdr:graphicFrame macro="">
      <xdr:nvGraphicFramePr>
        <xdr:cNvPr id="77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23</xdr:row>
      <xdr:rowOff>104775</xdr:rowOff>
    </xdr:from>
    <xdr:to>
      <xdr:col>6</xdr:col>
      <xdr:colOff>0</xdr:colOff>
      <xdr:row>49</xdr:row>
      <xdr:rowOff>0</xdr:rowOff>
    </xdr:to>
    <xdr:graphicFrame macro="">
      <xdr:nvGraphicFramePr>
        <xdr:cNvPr id="7329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50</xdr:row>
      <xdr:rowOff>104775</xdr:rowOff>
    </xdr:from>
    <xdr:to>
      <xdr:col>6</xdr:col>
      <xdr:colOff>0</xdr:colOff>
      <xdr:row>75</xdr:row>
      <xdr:rowOff>152400</xdr:rowOff>
    </xdr:to>
    <xdr:graphicFrame macro="">
      <xdr:nvGraphicFramePr>
        <xdr:cNvPr id="7329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228600</xdr:colOff>
      <xdr:row>76</xdr:row>
      <xdr:rowOff>142875</xdr:rowOff>
    </xdr:from>
    <xdr:to>
      <xdr:col>6</xdr:col>
      <xdr:colOff>9525</xdr:colOff>
      <xdr:row>102</xdr:row>
      <xdr:rowOff>0</xdr:rowOff>
    </xdr:to>
    <xdr:graphicFrame macro="">
      <xdr:nvGraphicFramePr>
        <xdr:cNvPr id="7329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22</xdr:row>
      <xdr:rowOff>28575</xdr:rowOff>
    </xdr:from>
    <xdr:to>
      <xdr:col>6</xdr:col>
      <xdr:colOff>0</xdr:colOff>
      <xdr:row>46</xdr:row>
      <xdr:rowOff>142875</xdr:rowOff>
    </xdr:to>
    <xdr:graphicFrame macro="">
      <xdr:nvGraphicFramePr>
        <xdr:cNvPr id="7431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228600</xdr:colOff>
      <xdr:row>47</xdr:row>
      <xdr:rowOff>142875</xdr:rowOff>
    </xdr:from>
    <xdr:to>
      <xdr:col>5</xdr:col>
      <xdr:colOff>1511299</xdr:colOff>
      <xdr:row>73</xdr:row>
      <xdr:rowOff>104775</xdr:rowOff>
    </xdr:to>
    <xdr:graphicFrame macro="">
      <xdr:nvGraphicFramePr>
        <xdr:cNvPr id="7431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75</xdr:row>
      <xdr:rowOff>28575</xdr:rowOff>
    </xdr:from>
    <xdr:to>
      <xdr:col>5</xdr:col>
      <xdr:colOff>1524000</xdr:colOff>
      <xdr:row>100</xdr:row>
      <xdr:rowOff>28575</xdr:rowOff>
    </xdr:to>
    <xdr:graphicFrame macro="">
      <xdr:nvGraphicFramePr>
        <xdr:cNvPr id="7431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28575</xdr:rowOff>
    </xdr:from>
    <xdr:to>
      <xdr:col>5</xdr:col>
      <xdr:colOff>1101725</xdr:colOff>
      <xdr:row>47</xdr:row>
      <xdr:rowOff>28575</xdr:rowOff>
    </xdr:to>
    <xdr:graphicFrame macro="">
      <xdr:nvGraphicFramePr>
        <xdr:cNvPr id="7533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48</xdr:row>
      <xdr:rowOff>53975</xdr:rowOff>
    </xdr:from>
    <xdr:to>
      <xdr:col>5</xdr:col>
      <xdr:colOff>1092200</xdr:colOff>
      <xdr:row>73</xdr:row>
      <xdr:rowOff>25400</xdr:rowOff>
    </xdr:to>
    <xdr:graphicFrame macro="">
      <xdr:nvGraphicFramePr>
        <xdr:cNvPr id="7533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74</xdr:row>
      <xdr:rowOff>38100</xdr:rowOff>
    </xdr:from>
    <xdr:to>
      <xdr:col>5</xdr:col>
      <xdr:colOff>1177925</xdr:colOff>
      <xdr:row>98</xdr:row>
      <xdr:rowOff>28575</xdr:rowOff>
    </xdr:to>
    <xdr:graphicFrame macro="">
      <xdr:nvGraphicFramePr>
        <xdr:cNvPr id="7534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22</xdr:row>
      <xdr:rowOff>85725</xdr:rowOff>
    </xdr:from>
    <xdr:to>
      <xdr:col>6</xdr:col>
      <xdr:colOff>0</xdr:colOff>
      <xdr:row>47</xdr:row>
      <xdr:rowOff>0</xdr:rowOff>
    </xdr:to>
    <xdr:graphicFrame macro="">
      <xdr:nvGraphicFramePr>
        <xdr:cNvPr id="7636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47</xdr:row>
      <xdr:rowOff>114300</xdr:rowOff>
    </xdr:from>
    <xdr:to>
      <xdr:col>6</xdr:col>
      <xdr:colOff>57150</xdr:colOff>
      <xdr:row>72</xdr:row>
      <xdr:rowOff>66675</xdr:rowOff>
    </xdr:to>
    <xdr:graphicFrame macro="">
      <xdr:nvGraphicFramePr>
        <xdr:cNvPr id="7636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190500</xdr:colOff>
      <xdr:row>73</xdr:row>
      <xdr:rowOff>28575</xdr:rowOff>
    </xdr:from>
    <xdr:to>
      <xdr:col>6</xdr:col>
      <xdr:colOff>123825</xdr:colOff>
      <xdr:row>97</xdr:row>
      <xdr:rowOff>114300</xdr:rowOff>
    </xdr:to>
    <xdr:graphicFrame macro="">
      <xdr:nvGraphicFramePr>
        <xdr:cNvPr id="7636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117475</xdr:colOff>
      <xdr:row>21</xdr:row>
      <xdr:rowOff>9525</xdr:rowOff>
    </xdr:from>
    <xdr:to>
      <xdr:col>9</xdr:col>
      <xdr:colOff>60325</xdr:colOff>
      <xdr:row>46</xdr:row>
      <xdr:rowOff>0</xdr:rowOff>
    </xdr:to>
    <xdr:graphicFrame macro="">
      <xdr:nvGraphicFramePr>
        <xdr:cNvPr id="771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48</xdr:row>
      <xdr:rowOff>15875</xdr:rowOff>
    </xdr:from>
    <xdr:to>
      <xdr:col>9</xdr:col>
      <xdr:colOff>85725</xdr:colOff>
      <xdr:row>73</xdr:row>
      <xdr:rowOff>104775</xdr:rowOff>
    </xdr:to>
    <xdr:graphicFrame macro="">
      <xdr:nvGraphicFramePr>
        <xdr:cNvPr id="771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22</xdr:row>
      <xdr:rowOff>104775</xdr:rowOff>
    </xdr:from>
    <xdr:to>
      <xdr:col>5</xdr:col>
      <xdr:colOff>1384300</xdr:colOff>
      <xdr:row>47</xdr:row>
      <xdr:rowOff>76200</xdr:rowOff>
    </xdr:to>
    <xdr:graphicFrame macro="">
      <xdr:nvGraphicFramePr>
        <xdr:cNvPr id="784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123824</xdr:colOff>
      <xdr:row>48</xdr:row>
      <xdr:rowOff>47625</xdr:rowOff>
    </xdr:from>
    <xdr:to>
      <xdr:col>5</xdr:col>
      <xdr:colOff>1333499</xdr:colOff>
      <xdr:row>73</xdr:row>
      <xdr:rowOff>85725</xdr:rowOff>
    </xdr:to>
    <xdr:graphicFrame macro="">
      <xdr:nvGraphicFramePr>
        <xdr:cNvPr id="784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152400</xdr:colOff>
      <xdr:row>74</xdr:row>
      <xdr:rowOff>47625</xdr:rowOff>
    </xdr:from>
    <xdr:to>
      <xdr:col>5</xdr:col>
      <xdr:colOff>1336675</xdr:colOff>
      <xdr:row>98</xdr:row>
      <xdr:rowOff>66675</xdr:rowOff>
    </xdr:to>
    <xdr:graphicFrame macro="">
      <xdr:nvGraphicFramePr>
        <xdr:cNvPr id="784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22</xdr:row>
      <xdr:rowOff>28575</xdr:rowOff>
    </xdr:from>
    <xdr:to>
      <xdr:col>6</xdr:col>
      <xdr:colOff>0</xdr:colOff>
      <xdr:row>47</xdr:row>
      <xdr:rowOff>28575</xdr:rowOff>
    </xdr:to>
    <xdr:graphicFrame macro="">
      <xdr:nvGraphicFramePr>
        <xdr:cNvPr id="7943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48</xdr:row>
      <xdr:rowOff>9525</xdr:rowOff>
    </xdr:from>
    <xdr:to>
      <xdr:col>6</xdr:col>
      <xdr:colOff>47625</xdr:colOff>
      <xdr:row>73</xdr:row>
      <xdr:rowOff>47625</xdr:rowOff>
    </xdr:to>
    <xdr:graphicFrame macro="">
      <xdr:nvGraphicFramePr>
        <xdr:cNvPr id="7943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190500</xdr:colOff>
      <xdr:row>74</xdr:row>
      <xdr:rowOff>28575</xdr:rowOff>
    </xdr:from>
    <xdr:to>
      <xdr:col>6</xdr:col>
      <xdr:colOff>114300</xdr:colOff>
      <xdr:row>97</xdr:row>
      <xdr:rowOff>114300</xdr:rowOff>
    </xdr:to>
    <xdr:graphicFrame macro="">
      <xdr:nvGraphicFramePr>
        <xdr:cNvPr id="7943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15874</xdr:colOff>
      <xdr:row>23</xdr:row>
      <xdr:rowOff>50800</xdr:rowOff>
    </xdr:from>
    <xdr:to>
      <xdr:col>5</xdr:col>
      <xdr:colOff>1193799</xdr:colOff>
      <xdr:row>47</xdr:row>
      <xdr:rowOff>79375</xdr:rowOff>
    </xdr:to>
    <xdr:graphicFrame macro="">
      <xdr:nvGraphicFramePr>
        <xdr:cNvPr id="8045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48</xdr:row>
      <xdr:rowOff>60325</xdr:rowOff>
    </xdr:from>
    <xdr:to>
      <xdr:col>5</xdr:col>
      <xdr:colOff>1152525</xdr:colOff>
      <xdr:row>72</xdr:row>
      <xdr:rowOff>88900</xdr:rowOff>
    </xdr:to>
    <xdr:graphicFrame macro="">
      <xdr:nvGraphicFramePr>
        <xdr:cNvPr id="8045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73</xdr:row>
      <xdr:rowOff>114300</xdr:rowOff>
    </xdr:from>
    <xdr:to>
      <xdr:col>5</xdr:col>
      <xdr:colOff>1139825</xdr:colOff>
      <xdr:row>98</xdr:row>
      <xdr:rowOff>114300</xdr:rowOff>
    </xdr:to>
    <xdr:graphicFrame macro="">
      <xdr:nvGraphicFramePr>
        <xdr:cNvPr id="8046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24</xdr:row>
      <xdr:rowOff>76200</xdr:rowOff>
    </xdr:from>
    <xdr:to>
      <xdr:col>6</xdr:col>
      <xdr:colOff>66675</xdr:colOff>
      <xdr:row>47</xdr:row>
      <xdr:rowOff>123825</xdr:rowOff>
    </xdr:to>
    <xdr:graphicFrame macro="">
      <xdr:nvGraphicFramePr>
        <xdr:cNvPr id="8148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48</xdr:row>
      <xdr:rowOff>123825</xdr:rowOff>
    </xdr:from>
    <xdr:to>
      <xdr:col>6</xdr:col>
      <xdr:colOff>57150</xdr:colOff>
      <xdr:row>73</xdr:row>
      <xdr:rowOff>66675</xdr:rowOff>
    </xdr:to>
    <xdr:graphicFrame macro="">
      <xdr:nvGraphicFramePr>
        <xdr:cNvPr id="8148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74</xdr:row>
      <xdr:rowOff>47625</xdr:rowOff>
    </xdr:from>
    <xdr:to>
      <xdr:col>6</xdr:col>
      <xdr:colOff>28575</xdr:colOff>
      <xdr:row>98</xdr:row>
      <xdr:rowOff>85725</xdr:rowOff>
    </xdr:to>
    <xdr:graphicFrame macro="">
      <xdr:nvGraphicFramePr>
        <xdr:cNvPr id="8148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22</xdr:row>
      <xdr:rowOff>28575</xdr:rowOff>
    </xdr:from>
    <xdr:to>
      <xdr:col>6</xdr:col>
      <xdr:colOff>28575</xdr:colOff>
      <xdr:row>47</xdr:row>
      <xdr:rowOff>123825</xdr:rowOff>
    </xdr:to>
    <xdr:graphicFrame macro="">
      <xdr:nvGraphicFramePr>
        <xdr:cNvPr id="82506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49</xdr:row>
      <xdr:rowOff>9525</xdr:rowOff>
    </xdr:from>
    <xdr:to>
      <xdr:col>6</xdr:col>
      <xdr:colOff>38100</xdr:colOff>
      <xdr:row>73</xdr:row>
      <xdr:rowOff>104775</xdr:rowOff>
    </xdr:to>
    <xdr:graphicFrame macro="">
      <xdr:nvGraphicFramePr>
        <xdr:cNvPr id="82507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74</xdr:row>
      <xdr:rowOff>79375</xdr:rowOff>
    </xdr:from>
    <xdr:to>
      <xdr:col>6</xdr:col>
      <xdr:colOff>50800</xdr:colOff>
      <xdr:row>98</xdr:row>
      <xdr:rowOff>79375</xdr:rowOff>
    </xdr:to>
    <xdr:graphicFrame macro="">
      <xdr:nvGraphicFramePr>
        <xdr:cNvPr id="82508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180974</xdr:colOff>
      <xdr:row>23</xdr:row>
      <xdr:rowOff>66675</xdr:rowOff>
    </xdr:from>
    <xdr:to>
      <xdr:col>6</xdr:col>
      <xdr:colOff>1168399</xdr:colOff>
      <xdr:row>48</xdr:row>
      <xdr:rowOff>0</xdr:rowOff>
    </xdr:to>
    <xdr:graphicFrame macro="">
      <xdr:nvGraphicFramePr>
        <xdr:cNvPr id="87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180974</xdr:colOff>
      <xdr:row>49</xdr:row>
      <xdr:rowOff>9525</xdr:rowOff>
    </xdr:from>
    <xdr:to>
      <xdr:col>6</xdr:col>
      <xdr:colOff>1142999</xdr:colOff>
      <xdr:row>73</xdr:row>
      <xdr:rowOff>76200</xdr:rowOff>
    </xdr:to>
    <xdr:graphicFrame macro="">
      <xdr:nvGraphicFramePr>
        <xdr:cNvPr id="87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161924</xdr:colOff>
      <xdr:row>74</xdr:row>
      <xdr:rowOff>85725</xdr:rowOff>
    </xdr:from>
    <xdr:to>
      <xdr:col>6</xdr:col>
      <xdr:colOff>1130299</xdr:colOff>
      <xdr:row>99</xdr:row>
      <xdr:rowOff>142875</xdr:rowOff>
    </xdr:to>
    <xdr:graphicFrame macro="">
      <xdr:nvGraphicFramePr>
        <xdr:cNvPr id="87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24</xdr:row>
      <xdr:rowOff>104775</xdr:rowOff>
    </xdr:from>
    <xdr:to>
      <xdr:col>9</xdr:col>
      <xdr:colOff>9525</xdr:colOff>
      <xdr:row>48</xdr:row>
      <xdr:rowOff>66675</xdr:rowOff>
    </xdr:to>
    <xdr:graphicFrame macro="">
      <xdr:nvGraphicFramePr>
        <xdr:cNvPr id="833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49</xdr:row>
      <xdr:rowOff>114300</xdr:rowOff>
    </xdr:from>
    <xdr:to>
      <xdr:col>9</xdr:col>
      <xdr:colOff>47625</xdr:colOff>
      <xdr:row>74</xdr:row>
      <xdr:rowOff>85725</xdr:rowOff>
    </xdr:to>
    <xdr:graphicFrame macro="">
      <xdr:nvGraphicFramePr>
        <xdr:cNvPr id="8333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21</xdr:row>
      <xdr:rowOff>47625</xdr:rowOff>
    </xdr:from>
    <xdr:to>
      <xdr:col>4</xdr:col>
      <xdr:colOff>0</xdr:colOff>
      <xdr:row>46</xdr:row>
      <xdr:rowOff>47625</xdr:rowOff>
    </xdr:to>
    <xdr:graphicFrame macro="">
      <xdr:nvGraphicFramePr>
        <xdr:cNvPr id="84359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47</xdr:row>
      <xdr:rowOff>38100</xdr:rowOff>
    </xdr:from>
    <xdr:to>
      <xdr:col>4</xdr:col>
      <xdr:colOff>0</xdr:colOff>
      <xdr:row>72</xdr:row>
      <xdr:rowOff>9525</xdr:rowOff>
    </xdr:to>
    <xdr:graphicFrame macro="">
      <xdr:nvGraphicFramePr>
        <xdr:cNvPr id="84360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21</xdr:row>
      <xdr:rowOff>0</xdr:rowOff>
    </xdr:from>
    <xdr:to>
      <xdr:col>7</xdr:col>
      <xdr:colOff>47625</xdr:colOff>
      <xdr:row>45</xdr:row>
      <xdr:rowOff>85725</xdr:rowOff>
    </xdr:to>
    <xdr:graphicFrame macro="">
      <xdr:nvGraphicFramePr>
        <xdr:cNvPr id="85383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47</xdr:row>
      <xdr:rowOff>0</xdr:rowOff>
    </xdr:from>
    <xdr:to>
      <xdr:col>7</xdr:col>
      <xdr:colOff>85725</xdr:colOff>
      <xdr:row>71</xdr:row>
      <xdr:rowOff>152400</xdr:rowOff>
    </xdr:to>
    <xdr:graphicFrame macro="">
      <xdr:nvGraphicFramePr>
        <xdr:cNvPr id="85384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21</xdr:row>
      <xdr:rowOff>152400</xdr:rowOff>
    </xdr:from>
    <xdr:to>
      <xdr:col>4</xdr:col>
      <xdr:colOff>38100</xdr:colOff>
      <xdr:row>46</xdr:row>
      <xdr:rowOff>28575</xdr:rowOff>
    </xdr:to>
    <xdr:graphicFrame macro="">
      <xdr:nvGraphicFramePr>
        <xdr:cNvPr id="86407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76200</xdr:rowOff>
    </xdr:from>
    <xdr:to>
      <xdr:col>4</xdr:col>
      <xdr:colOff>38100</xdr:colOff>
      <xdr:row>72</xdr:row>
      <xdr:rowOff>104775</xdr:rowOff>
    </xdr:to>
    <xdr:graphicFrame macro="">
      <xdr:nvGraphicFramePr>
        <xdr:cNvPr id="86408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21</xdr:row>
      <xdr:rowOff>0</xdr:rowOff>
    </xdr:from>
    <xdr:to>
      <xdr:col>4</xdr:col>
      <xdr:colOff>1371600</xdr:colOff>
      <xdr:row>45</xdr:row>
      <xdr:rowOff>152400</xdr:rowOff>
    </xdr:to>
    <xdr:graphicFrame macro="">
      <xdr:nvGraphicFramePr>
        <xdr:cNvPr id="87431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47</xdr:row>
      <xdr:rowOff>9525</xdr:rowOff>
    </xdr:from>
    <xdr:to>
      <xdr:col>4</xdr:col>
      <xdr:colOff>1390650</xdr:colOff>
      <xdr:row>72</xdr:row>
      <xdr:rowOff>9525</xdr:rowOff>
    </xdr:to>
    <xdr:graphicFrame macro="">
      <xdr:nvGraphicFramePr>
        <xdr:cNvPr id="87432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48</xdr:row>
      <xdr:rowOff>9525</xdr:rowOff>
    </xdr:from>
    <xdr:to>
      <xdr:col>6</xdr:col>
      <xdr:colOff>12700</xdr:colOff>
      <xdr:row>73</xdr:row>
      <xdr:rowOff>142875</xdr:rowOff>
    </xdr:to>
    <xdr:graphicFrame macro="">
      <xdr:nvGraphicFramePr>
        <xdr:cNvPr id="882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21</xdr:row>
      <xdr:rowOff>0</xdr:rowOff>
    </xdr:from>
    <xdr:to>
      <xdr:col>7</xdr:col>
      <xdr:colOff>1270000</xdr:colOff>
      <xdr:row>46</xdr:row>
      <xdr:rowOff>28575</xdr:rowOff>
    </xdr:to>
    <xdr:graphicFrame macro="">
      <xdr:nvGraphicFramePr>
        <xdr:cNvPr id="906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47</xdr:row>
      <xdr:rowOff>76200</xdr:rowOff>
    </xdr:from>
    <xdr:to>
      <xdr:col>8</xdr:col>
      <xdr:colOff>0</xdr:colOff>
      <xdr:row>73</xdr:row>
      <xdr:rowOff>28575</xdr:rowOff>
    </xdr:to>
    <xdr:graphicFrame macro="">
      <xdr:nvGraphicFramePr>
        <xdr:cNvPr id="906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187325</xdr:colOff>
      <xdr:row>74</xdr:row>
      <xdr:rowOff>79375</xdr:rowOff>
    </xdr:from>
    <xdr:to>
      <xdr:col>7</xdr:col>
      <xdr:colOff>1282700</xdr:colOff>
      <xdr:row>101</xdr:row>
      <xdr:rowOff>12700</xdr:rowOff>
    </xdr:to>
    <xdr:graphicFrame macro="">
      <xdr:nvGraphicFramePr>
        <xdr:cNvPr id="907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22</xdr:row>
      <xdr:rowOff>9525</xdr:rowOff>
    </xdr:from>
    <xdr:to>
      <xdr:col>5</xdr:col>
      <xdr:colOff>1422400</xdr:colOff>
      <xdr:row>46</xdr:row>
      <xdr:rowOff>123825</xdr:rowOff>
    </xdr:to>
    <xdr:graphicFrame macro="">
      <xdr:nvGraphicFramePr>
        <xdr:cNvPr id="925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48</xdr:row>
      <xdr:rowOff>19050</xdr:rowOff>
    </xdr:from>
    <xdr:to>
      <xdr:col>5</xdr:col>
      <xdr:colOff>1409700</xdr:colOff>
      <xdr:row>73</xdr:row>
      <xdr:rowOff>0</xdr:rowOff>
    </xdr:to>
    <xdr:graphicFrame macro="">
      <xdr:nvGraphicFramePr>
        <xdr:cNvPr id="925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21</xdr:row>
      <xdr:rowOff>142875</xdr:rowOff>
    </xdr:from>
    <xdr:to>
      <xdr:col>8</xdr:col>
      <xdr:colOff>66675</xdr:colOff>
      <xdr:row>46</xdr:row>
      <xdr:rowOff>152400</xdr:rowOff>
    </xdr:to>
    <xdr:graphicFrame macro="">
      <xdr:nvGraphicFramePr>
        <xdr:cNvPr id="9377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47</xdr:row>
      <xdr:rowOff>142875</xdr:rowOff>
    </xdr:from>
    <xdr:to>
      <xdr:col>8</xdr:col>
      <xdr:colOff>66675</xdr:colOff>
      <xdr:row>73</xdr:row>
      <xdr:rowOff>9525</xdr:rowOff>
    </xdr:to>
    <xdr:graphicFrame macro="">
      <xdr:nvGraphicFramePr>
        <xdr:cNvPr id="9377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152400</xdr:colOff>
      <xdr:row>74</xdr:row>
      <xdr:rowOff>38100</xdr:rowOff>
    </xdr:from>
    <xdr:to>
      <xdr:col>8</xdr:col>
      <xdr:colOff>66675</xdr:colOff>
      <xdr:row>99</xdr:row>
      <xdr:rowOff>133350</xdr:rowOff>
    </xdr:to>
    <xdr:graphicFrame macro="">
      <xdr:nvGraphicFramePr>
        <xdr:cNvPr id="9377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22</xdr:row>
      <xdr:rowOff>66675</xdr:rowOff>
    </xdr:from>
    <xdr:to>
      <xdr:col>7</xdr:col>
      <xdr:colOff>1228725</xdr:colOff>
      <xdr:row>47</xdr:row>
      <xdr:rowOff>0</xdr:rowOff>
    </xdr:to>
    <xdr:graphicFrame macro="">
      <xdr:nvGraphicFramePr>
        <xdr:cNvPr id="9479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48</xdr:row>
      <xdr:rowOff>47625</xdr:rowOff>
    </xdr:from>
    <xdr:to>
      <xdr:col>7</xdr:col>
      <xdr:colOff>1247775</xdr:colOff>
      <xdr:row>72</xdr:row>
      <xdr:rowOff>133350</xdr:rowOff>
    </xdr:to>
    <xdr:graphicFrame macro="">
      <xdr:nvGraphicFramePr>
        <xdr:cNvPr id="9479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73</xdr:row>
      <xdr:rowOff>152400</xdr:rowOff>
    </xdr:from>
    <xdr:to>
      <xdr:col>7</xdr:col>
      <xdr:colOff>1266825</xdr:colOff>
      <xdr:row>99</xdr:row>
      <xdr:rowOff>9525</xdr:rowOff>
    </xdr:to>
    <xdr:graphicFrame macro="">
      <xdr:nvGraphicFramePr>
        <xdr:cNvPr id="9479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20</xdr:row>
      <xdr:rowOff>142875</xdr:rowOff>
    </xdr:from>
    <xdr:to>
      <xdr:col>6</xdr:col>
      <xdr:colOff>1343025</xdr:colOff>
      <xdr:row>44</xdr:row>
      <xdr:rowOff>133350</xdr:rowOff>
    </xdr:to>
    <xdr:graphicFrame macro="">
      <xdr:nvGraphicFramePr>
        <xdr:cNvPr id="98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168275</xdr:colOff>
      <xdr:row>46</xdr:row>
      <xdr:rowOff>38100</xdr:rowOff>
    </xdr:from>
    <xdr:to>
      <xdr:col>6</xdr:col>
      <xdr:colOff>1358900</xdr:colOff>
      <xdr:row>71</xdr:row>
      <xdr:rowOff>76200</xdr:rowOff>
    </xdr:to>
    <xdr:graphicFrame macro="">
      <xdr:nvGraphicFramePr>
        <xdr:cNvPr id="98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225425</xdr:colOff>
      <xdr:row>73</xdr:row>
      <xdr:rowOff>47625</xdr:rowOff>
    </xdr:from>
    <xdr:to>
      <xdr:col>6</xdr:col>
      <xdr:colOff>1435100</xdr:colOff>
      <xdr:row>98</xdr:row>
      <xdr:rowOff>57150</xdr:rowOff>
    </xdr:to>
    <xdr:graphicFrame macro="">
      <xdr:nvGraphicFramePr>
        <xdr:cNvPr id="98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21</xdr:row>
      <xdr:rowOff>104775</xdr:rowOff>
    </xdr:from>
    <xdr:to>
      <xdr:col>8</xdr:col>
      <xdr:colOff>9525</xdr:colOff>
      <xdr:row>45</xdr:row>
      <xdr:rowOff>152400</xdr:rowOff>
    </xdr:to>
    <xdr:graphicFrame macro="">
      <xdr:nvGraphicFramePr>
        <xdr:cNvPr id="9581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46</xdr:row>
      <xdr:rowOff>142875</xdr:rowOff>
    </xdr:from>
    <xdr:to>
      <xdr:col>7</xdr:col>
      <xdr:colOff>1343025</xdr:colOff>
      <xdr:row>72</xdr:row>
      <xdr:rowOff>152400</xdr:rowOff>
    </xdr:to>
    <xdr:graphicFrame macro="">
      <xdr:nvGraphicFramePr>
        <xdr:cNvPr id="9581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73</xdr:row>
      <xdr:rowOff>104775</xdr:rowOff>
    </xdr:from>
    <xdr:to>
      <xdr:col>7</xdr:col>
      <xdr:colOff>1333500</xdr:colOff>
      <xdr:row>99</xdr:row>
      <xdr:rowOff>28575</xdr:rowOff>
    </xdr:to>
    <xdr:graphicFrame macro="">
      <xdr:nvGraphicFramePr>
        <xdr:cNvPr id="9582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23</xdr:row>
      <xdr:rowOff>9525</xdr:rowOff>
    </xdr:from>
    <xdr:to>
      <xdr:col>6</xdr:col>
      <xdr:colOff>0</xdr:colOff>
      <xdr:row>48</xdr:row>
      <xdr:rowOff>123825</xdr:rowOff>
    </xdr:to>
    <xdr:graphicFrame macro="">
      <xdr:nvGraphicFramePr>
        <xdr:cNvPr id="966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49</xdr:row>
      <xdr:rowOff>123825</xdr:rowOff>
    </xdr:from>
    <xdr:to>
      <xdr:col>5</xdr:col>
      <xdr:colOff>1447800</xdr:colOff>
      <xdr:row>75</xdr:row>
      <xdr:rowOff>0</xdr:rowOff>
    </xdr:to>
    <xdr:graphicFrame macro="">
      <xdr:nvGraphicFramePr>
        <xdr:cNvPr id="9664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56</xdr:row>
      <xdr:rowOff>66675</xdr:rowOff>
    </xdr:from>
    <xdr:to>
      <xdr:col>8</xdr:col>
      <xdr:colOff>1381125</xdr:colOff>
      <xdr:row>88</xdr:row>
      <xdr:rowOff>76200</xdr:rowOff>
    </xdr:to>
    <xdr:graphicFrame macro="">
      <xdr:nvGraphicFramePr>
        <xdr:cNvPr id="974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57</xdr:row>
      <xdr:rowOff>114300</xdr:rowOff>
    </xdr:from>
    <xdr:to>
      <xdr:col>10</xdr:col>
      <xdr:colOff>733425</xdr:colOff>
      <xdr:row>83</xdr:row>
      <xdr:rowOff>85725</xdr:rowOff>
    </xdr:to>
    <xdr:graphicFrame macro="">
      <xdr:nvGraphicFramePr>
        <xdr:cNvPr id="986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84</xdr:row>
      <xdr:rowOff>38100</xdr:rowOff>
    </xdr:from>
    <xdr:to>
      <xdr:col>10</xdr:col>
      <xdr:colOff>781050</xdr:colOff>
      <xdr:row>110</xdr:row>
      <xdr:rowOff>104775</xdr:rowOff>
    </xdr:to>
    <xdr:graphicFrame macro="">
      <xdr:nvGraphicFramePr>
        <xdr:cNvPr id="9869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20</xdr:row>
      <xdr:rowOff>133350</xdr:rowOff>
    </xdr:from>
    <xdr:to>
      <xdr:col>7</xdr:col>
      <xdr:colOff>1304925</xdr:colOff>
      <xdr:row>44</xdr:row>
      <xdr:rowOff>123825</xdr:rowOff>
    </xdr:to>
    <xdr:graphicFrame macro="">
      <xdr:nvGraphicFramePr>
        <xdr:cNvPr id="999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45</xdr:row>
      <xdr:rowOff>142875</xdr:rowOff>
    </xdr:from>
    <xdr:to>
      <xdr:col>7</xdr:col>
      <xdr:colOff>1276350</xdr:colOff>
      <xdr:row>71</xdr:row>
      <xdr:rowOff>114300</xdr:rowOff>
    </xdr:to>
    <xdr:graphicFrame macro="">
      <xdr:nvGraphicFramePr>
        <xdr:cNvPr id="999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72</xdr:row>
      <xdr:rowOff>114300</xdr:rowOff>
    </xdr:from>
    <xdr:to>
      <xdr:col>7</xdr:col>
      <xdr:colOff>1266825</xdr:colOff>
      <xdr:row>99</xdr:row>
      <xdr:rowOff>19050</xdr:rowOff>
    </xdr:to>
    <xdr:graphicFrame macro="">
      <xdr:nvGraphicFramePr>
        <xdr:cNvPr id="999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38</xdr:row>
      <xdr:rowOff>114300</xdr:rowOff>
    </xdr:from>
    <xdr:to>
      <xdr:col>3</xdr:col>
      <xdr:colOff>676275</xdr:colOff>
      <xdr:row>58</xdr:row>
      <xdr:rowOff>95250</xdr:rowOff>
    </xdr:to>
    <xdr:graphicFrame macro="">
      <xdr:nvGraphicFramePr>
        <xdr:cNvPr id="1009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742950</xdr:colOff>
      <xdr:row>38</xdr:row>
      <xdr:rowOff>114300</xdr:rowOff>
    </xdr:from>
    <xdr:to>
      <xdr:col>6</xdr:col>
      <xdr:colOff>1114425</xdr:colOff>
      <xdr:row>58</xdr:row>
      <xdr:rowOff>104775</xdr:rowOff>
    </xdr:to>
    <xdr:graphicFrame macro="">
      <xdr:nvGraphicFramePr>
        <xdr:cNvPr id="1009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104775</xdr:colOff>
      <xdr:row>60</xdr:row>
      <xdr:rowOff>28575</xdr:rowOff>
    </xdr:from>
    <xdr:to>
      <xdr:col>5</xdr:col>
      <xdr:colOff>647700</xdr:colOff>
      <xdr:row>80</xdr:row>
      <xdr:rowOff>19050</xdr:rowOff>
    </xdr:to>
    <xdr:graphicFrame macro="">
      <xdr:nvGraphicFramePr>
        <xdr:cNvPr id="1009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38100</xdr:rowOff>
    </xdr:from>
    <xdr:to>
      <xdr:col>7</xdr:col>
      <xdr:colOff>1295400</xdr:colOff>
      <xdr:row>46</xdr:row>
      <xdr:rowOff>133350</xdr:rowOff>
    </xdr:to>
    <xdr:graphicFrame macro="">
      <xdr:nvGraphicFramePr>
        <xdr:cNvPr id="1019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47</xdr:row>
      <xdr:rowOff>142875</xdr:rowOff>
    </xdr:from>
    <xdr:to>
      <xdr:col>7</xdr:col>
      <xdr:colOff>1266825</xdr:colOff>
      <xdr:row>75</xdr:row>
      <xdr:rowOff>9525</xdr:rowOff>
    </xdr:to>
    <xdr:graphicFrame macro="">
      <xdr:nvGraphicFramePr>
        <xdr:cNvPr id="1019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77</xdr:row>
      <xdr:rowOff>0</xdr:rowOff>
    </xdr:from>
    <xdr:to>
      <xdr:col>7</xdr:col>
      <xdr:colOff>1295400</xdr:colOff>
      <xdr:row>103</xdr:row>
      <xdr:rowOff>114300</xdr:rowOff>
    </xdr:to>
    <xdr:graphicFrame macro="">
      <xdr:nvGraphicFramePr>
        <xdr:cNvPr id="1019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40</xdr:row>
      <xdr:rowOff>0</xdr:rowOff>
    </xdr:from>
    <xdr:to>
      <xdr:col>3</xdr:col>
      <xdr:colOff>971550</xdr:colOff>
      <xdr:row>59</xdr:row>
      <xdr:rowOff>142875</xdr:rowOff>
    </xdr:to>
    <xdr:graphicFrame macro="">
      <xdr:nvGraphicFramePr>
        <xdr:cNvPr id="1029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1209675</xdr:colOff>
      <xdr:row>40</xdr:row>
      <xdr:rowOff>9525</xdr:rowOff>
    </xdr:from>
    <xdr:to>
      <xdr:col>6</xdr:col>
      <xdr:colOff>1438275</xdr:colOff>
      <xdr:row>60</xdr:row>
      <xdr:rowOff>0</xdr:rowOff>
    </xdr:to>
    <xdr:graphicFrame macro="">
      <xdr:nvGraphicFramePr>
        <xdr:cNvPr id="10298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60</xdr:row>
      <xdr:rowOff>123825</xdr:rowOff>
    </xdr:from>
    <xdr:to>
      <xdr:col>5</xdr:col>
      <xdr:colOff>485775</xdr:colOff>
      <xdr:row>80</xdr:row>
      <xdr:rowOff>114300</xdr:rowOff>
    </xdr:to>
    <xdr:graphicFrame macro="">
      <xdr:nvGraphicFramePr>
        <xdr:cNvPr id="10298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22</xdr:row>
      <xdr:rowOff>47625</xdr:rowOff>
    </xdr:from>
    <xdr:to>
      <xdr:col>7</xdr:col>
      <xdr:colOff>876300</xdr:colOff>
      <xdr:row>46</xdr:row>
      <xdr:rowOff>133350</xdr:rowOff>
    </xdr:to>
    <xdr:graphicFrame macro="">
      <xdr:nvGraphicFramePr>
        <xdr:cNvPr id="1040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48</xdr:row>
      <xdr:rowOff>9525</xdr:rowOff>
    </xdr:from>
    <xdr:to>
      <xdr:col>7</xdr:col>
      <xdr:colOff>914400</xdr:colOff>
      <xdr:row>73</xdr:row>
      <xdr:rowOff>28575</xdr:rowOff>
    </xdr:to>
    <xdr:graphicFrame macro="">
      <xdr:nvGraphicFramePr>
        <xdr:cNvPr id="1040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74</xdr:row>
      <xdr:rowOff>47625</xdr:rowOff>
    </xdr:from>
    <xdr:to>
      <xdr:col>7</xdr:col>
      <xdr:colOff>847725</xdr:colOff>
      <xdr:row>99</xdr:row>
      <xdr:rowOff>142875</xdr:rowOff>
    </xdr:to>
    <xdr:graphicFrame macro="">
      <xdr:nvGraphicFramePr>
        <xdr:cNvPr id="1040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22</xdr:row>
      <xdr:rowOff>95250</xdr:rowOff>
    </xdr:from>
    <xdr:to>
      <xdr:col>7</xdr:col>
      <xdr:colOff>1228725</xdr:colOff>
      <xdr:row>47</xdr:row>
      <xdr:rowOff>142875</xdr:rowOff>
    </xdr:to>
    <xdr:graphicFrame macro="">
      <xdr:nvGraphicFramePr>
        <xdr:cNvPr id="1050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48</xdr:row>
      <xdr:rowOff>142875</xdr:rowOff>
    </xdr:from>
    <xdr:to>
      <xdr:col>7</xdr:col>
      <xdr:colOff>1228725</xdr:colOff>
      <xdr:row>73</xdr:row>
      <xdr:rowOff>142875</xdr:rowOff>
    </xdr:to>
    <xdr:graphicFrame macro="">
      <xdr:nvGraphicFramePr>
        <xdr:cNvPr id="1050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74</xdr:row>
      <xdr:rowOff>161925</xdr:rowOff>
    </xdr:from>
    <xdr:to>
      <xdr:col>7</xdr:col>
      <xdr:colOff>1181100</xdr:colOff>
      <xdr:row>100</xdr:row>
      <xdr:rowOff>104775</xdr:rowOff>
    </xdr:to>
    <xdr:graphicFrame macro="">
      <xdr:nvGraphicFramePr>
        <xdr:cNvPr id="1050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Mis%20documentos/Aea2000definitivo/AEA2000/EXCEL/Bases/A01cap1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elaboraanu2005/Anuario%202001/AEA2000/EXCEL_CAPS/A01cap1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laboraanu2005\Anuario%202001\AEA2000\EXCEL_CAPS\A01cap1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nuario%202001/AEA2000/EXCEL_CAPS/A01cap1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Mis%20documentos/Anuario/anuario(01)/Publicaci&#243;n/Anuario%202001/AEA2000/EXCEL_CAPS/A01cap1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Anuario%202001/AEA2000/EXCEL_CAPS/A01cap1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Documents%20and%20Settings/rcad/Escritorio/Anuario%202004/Anuario%202001/AEA2000/EXCEL_CAPS/A01cap1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EA2003-C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3/CAPITULOS%20XLS/ANUARIO%202011%20ANTONIO%20PAJARES/Anuario%20Capitulos%20Excel/HECHO/Documents%20and%20Settings/rcad/Escritorio/Anuario%202004/AEA2003-C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uan/Configuraci&#243;n%20local/Archivos%20temporales%20de%20Internet/Content.IE5/Z9S15O39/ANUARIO%202011%20ANTONIO%20PAJARES/Anuario%20Capitulos%20Excel/HECHO/Documents%20and%20Settings/rcad/Escritorio/Anuario%202004/AEA2003-C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AEA2003-C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Mis%20documentos/Aea2000definitivo/AEA2000/EXCEL/Bases/A01cap1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Documents%20and%20Settings/rcad/Escritorio/Anuario%202004/AEA2003-C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nuario%202001/AEA2000/EXCEL_CAPS/internacional/faostat%20agricola/faoagricola2.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VARIOS\MAPA\capitulos5oct2001\internacional\faostat%20agricola\faoagricola2.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NUA98/ANUA98/A98cap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Mis%20documentos/Anuario/anuario(01)/Publicaci&#243;n/ANUA98/ANUA98/A98cap2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uan/Configuraci&#243;n%20local/Archivos%20temporales%20de%20Internet/Content.IE5/Z9S15O39/ANUARIO%202011%20ANTONIO%20PAJARES/Anuario%20Capitulos%20Excel/HECHO/Documents%20and%20Settings/rcad/Escritorio/Anuario%202004/ANUA98/ANUA98/A98cap2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ANUA98/ANUA98/A98cap2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Documents%20and%20Settings/rcad/Escritorio/Anuario%202004/ANUA98/ANUA98/A98cap2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  <sheetName val="p14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queryTables/queryTable1.xml><?xml version="1.0" encoding="utf-8"?>
<queryTable xmlns="http://schemas.openxmlformats.org/spreadsheetml/2006/main" name="DatosExternos_3" headers="0" adjustColumnWidth="0" connectionId="11" autoFormatId="0" applyNumberFormats="0" applyBorderFormats="0" applyFontFormats="1" applyPatternFormats="1" applyAlignmentFormats="0" applyWidthHeightFormats="0">
  <queryTableRefresh preserveSortFilterLayout="0" headersInLastRefresh="0" nextId="8">
    <queryTableFields count="7">
      <queryTableField id="1" name="C00080SS"/>
      <queryTableField id="2" name="C00080SR"/>
      <queryTableField id="3" name="C00080ST"/>
      <queryTableField id="4" name="C00080RS"/>
      <queryTableField id="5" name="C00080RR"/>
      <queryTableField id="6" name="C00080PG"/>
      <queryTableField id="7" name="C00080PP"/>
    </queryTableFields>
  </queryTableRefresh>
</queryTable>
</file>

<file path=xl/queryTables/queryTable10.xml><?xml version="1.0" encoding="utf-8"?>
<queryTable xmlns="http://schemas.openxmlformats.org/spreadsheetml/2006/main" name="DatosExternos_1" headers="0" adjustColumnWidth="0" connectionId="29" autoFormatId="0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name="C00180SS"/>
      <queryTableField id="2" name="C00180SR"/>
      <queryTableField id="3" name="C00180ST"/>
      <queryTableField id="4" name="C00180RS"/>
      <queryTableField id="5" name="C00180RR"/>
      <queryTableField id="6" name="C00180PT"/>
    </queryTableFields>
  </queryTableRefresh>
</queryTable>
</file>

<file path=xl/queryTables/queryTable11.xml><?xml version="1.0" encoding="utf-8"?>
<queryTable xmlns="http://schemas.openxmlformats.org/spreadsheetml/2006/main" name="DatosExternos_1" headers="0" adjustColumnWidth="0" connectionId="31" autoFormatId="0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name="C00220SS"/>
      <queryTableField id="2" name="C00220SR"/>
      <queryTableField id="3" name="C00220ST"/>
      <queryTableField id="4" name="C00220RS"/>
      <queryTableField id="5" name="C00220RR"/>
      <queryTableField id="6" name="C00220PT"/>
    </queryTableFields>
  </queryTableRefresh>
</queryTable>
</file>

<file path=xl/queryTables/queryTable12.xml><?xml version="1.0" encoding="utf-8"?>
<queryTable xmlns="http://schemas.openxmlformats.org/spreadsheetml/2006/main" name="DatosExternos_1" headers="0" adjustColumnWidth="0" connectionId="32" autoFormatId="0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name="C00200SS"/>
      <queryTableField id="2" name="C00200SR"/>
      <queryTableField id="3" name="C00200ST"/>
      <queryTableField id="4" name="C00200RS"/>
      <queryTableField id="5" name="C00200RR"/>
      <queryTableField id="6" name="C00200PT"/>
    </queryTableFields>
  </queryTableRefresh>
</queryTable>
</file>

<file path=xl/queryTables/queryTable13.xml><?xml version="1.0" encoding="utf-8"?>
<queryTable xmlns="http://schemas.openxmlformats.org/spreadsheetml/2006/main" name="DatosExternos_1" headers="0" adjustColumnWidth="0" connectionId="45" autoFormatId="0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name="C00030CS"/>
      <queryTableField id="2" name="C00030CR"/>
      <queryTableField id="3" name="C00030ST"/>
      <queryTableField id="4" name="C00030RS"/>
      <queryTableField id="5" name="C00030RR"/>
      <queryTableField id="6" name="C00030PV"/>
    </queryTableFields>
  </queryTableRefresh>
</queryTable>
</file>

<file path=xl/queryTables/queryTable14.xml><?xml version="1.0" encoding="utf-8"?>
<queryTable xmlns="http://schemas.openxmlformats.org/spreadsheetml/2006/main" name="DatosExternos_1" headers="0" adjustColumnWidth="0" connectionId="15" autoFormatId="0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name="C00130CS"/>
      <queryTableField id="2" name="C00130CR"/>
      <queryTableField id="3" name="C00130ST"/>
      <queryTableField id="4" name="C00130RS"/>
      <queryTableField id="5" name="C00130RR"/>
      <queryTableField id="6" name="C00130PV"/>
    </queryTableFields>
  </queryTableRefresh>
</queryTable>
</file>

<file path=xl/queryTables/queryTable15.xml><?xml version="1.0" encoding="utf-8"?>
<queryTable xmlns="http://schemas.openxmlformats.org/spreadsheetml/2006/main" name="DatosExternos_1" headers="0" adjustColumnWidth="0" connectionId="20" autoFormatId="0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name="C00150CS"/>
      <queryTableField id="2" name="C00150CR"/>
      <queryTableField id="3" name="C00150ST"/>
      <queryTableField id="4" name="C00150RS"/>
      <queryTableField id="5" name="C00150RR"/>
      <queryTableField id="6" name="C00150PV"/>
    </queryTableFields>
  </queryTableRefresh>
</queryTable>
</file>

<file path=xl/queryTables/queryTable16.xml><?xml version="1.0" encoding="utf-8"?>
<queryTable xmlns="http://schemas.openxmlformats.org/spreadsheetml/2006/main" name="DatosExternos_1" headers="0" adjustColumnWidth="0" connectionId="65" autoFormatId="0" applyNumberFormats="0" applyBorderFormats="0" applyFontFormats="1" applyPatternFormats="1" applyAlignmentFormats="0" applyWidthHeightFormats="0">
  <queryTableRefresh preserveSortFilterLayout="0" headersInLastRefresh="0" nextId="9">
    <queryTableFields count="8">
      <queryTableField id="1" name="C00360SS"/>
      <queryTableField id="2" name="C00360SA"/>
      <queryTableField id="3" name="C00360SP"/>
      <queryTableField id="4" name="C00360ST"/>
      <queryTableField id="5" name="C00360RS"/>
      <queryTableField id="6" name="C00360RA"/>
      <queryTableField id="7" name="C00360RP"/>
      <queryTableField id="8" name="C00360PT"/>
    </queryTableFields>
  </queryTableRefresh>
</queryTable>
</file>

<file path=xl/queryTables/queryTable17.xml><?xml version="1.0" encoding="utf-8"?>
<queryTable xmlns="http://schemas.openxmlformats.org/spreadsheetml/2006/main" name="DatosExternos_1" headers="0" adjustColumnWidth="0" connectionId="57" autoFormatId="0" applyNumberFormats="0" applyBorderFormats="0" applyFontFormats="1" applyPatternFormats="1" applyAlignmentFormats="0" applyWidthHeightFormats="0">
  <queryTableRefresh preserveSortFilterLayout="0" headersInLastRefresh="0" nextId="9">
    <queryTableFields count="8">
      <queryTableField id="1" name="C00270SS"/>
      <queryTableField id="2" name="C00270SA"/>
      <queryTableField id="3" name="C00270SP"/>
      <queryTableField id="4" name="C00270ST"/>
      <queryTableField id="5" name="C00270RS"/>
      <queryTableField id="6" name="C00270RA"/>
      <queryTableField id="7" name="C00270RP"/>
      <queryTableField id="8" name="C00270PT"/>
    </queryTableFields>
  </queryTableRefresh>
</queryTable>
</file>

<file path=xl/queryTables/queryTable18.xml><?xml version="1.0" encoding="utf-8"?>
<queryTable xmlns="http://schemas.openxmlformats.org/spreadsheetml/2006/main" name="DatosExternos_1" headers="0" adjustColumnWidth="0" connectionId="61" autoFormatId="0" applyNumberFormats="0" applyBorderFormats="0" applyFontFormats="1" applyPatternFormats="1" applyAlignmentFormats="0" applyWidthHeightFormats="0">
  <queryTableRefresh preserveSortFilterLayout="0" headersInLastRefresh="0" nextId="9">
    <queryTableFields count="8">
      <queryTableField id="1" name="C00300SS"/>
      <queryTableField id="2" name="C00300SA"/>
      <queryTableField id="3" name="C00300SP"/>
      <queryTableField id="4" name="C00300ST"/>
      <queryTableField id="5" name="C00300RS"/>
      <queryTableField id="6" name="C00300RA"/>
      <queryTableField id="7" name="C00300RP"/>
      <queryTableField id="8" name="C00300PT"/>
    </queryTableFields>
  </queryTableRefresh>
</queryTable>
</file>

<file path=xl/queryTables/queryTable19.xml><?xml version="1.0" encoding="utf-8"?>
<queryTable xmlns="http://schemas.openxmlformats.org/spreadsheetml/2006/main" name="DatosExternos_1" headers="0" adjustColumnWidth="0" connectionId="6" autoFormatId="0" applyNumberFormats="0" applyBorderFormats="0" applyFontFormats="1" applyPatternFormats="1" applyAlignmentFormats="0" applyWidthHeightFormats="0">
  <queryTableRefresh preserveSortFilterLayout="0" headersInLastRefresh="0" nextId="9">
    <queryTableFields count="8">
      <queryTableField id="1" name="C00010ST"/>
      <queryTableField id="2" name="C00010SP"/>
      <queryTableField id="3" name="C00010AD"/>
      <queryTableField id="4" name="C00010RP"/>
      <queryTableField id="5" name="C00010RA"/>
      <queryTableField id="6" name="C00010QT"/>
      <queryTableField id="7" name="C00010QA"/>
      <queryTableField id="8" name="C00010PT"/>
    </queryTableFields>
  </queryTableRefresh>
</queryTable>
</file>

<file path=xl/queryTables/queryTable2.xml><?xml version="1.0" encoding="utf-8"?>
<queryTable xmlns="http://schemas.openxmlformats.org/spreadsheetml/2006/main" name="DatosExternos_2" headers="0" adjustColumnWidth="0" connectionId="13" autoFormatId="0" applyNumberFormats="0" applyBorderFormats="0" applyFontFormats="1" applyPatternFormats="1" applyAlignmentFormats="0" applyWidthHeightFormats="0">
  <queryTableRefresh preserveSortFilterLayout="0" headersInLastRefresh="0" nextId="8">
    <queryTableFields count="7">
      <queryTableField id="1" name="C00100SS"/>
      <queryTableField id="2" name="C00100SR"/>
      <queryTableField id="3" name="C00100ST"/>
      <queryTableField id="4" name="C00100RS"/>
      <queryTableField id="5" name="C00100RR"/>
      <queryTableField id="6" name="C00100PG"/>
      <queryTableField id="7" name="C00100PP"/>
    </queryTableFields>
  </queryTableRefresh>
</queryTable>
</file>

<file path=xl/queryTables/queryTable20.xml><?xml version="1.0" encoding="utf-8"?>
<queryTable xmlns="http://schemas.openxmlformats.org/spreadsheetml/2006/main" name="DatosExternos_1" headers="0" adjustColumnWidth="0" connectionId="16" autoFormatId="0" applyNumberFormats="0" applyBorderFormats="0" applyFontFormats="1" applyPatternFormats="1" applyAlignmentFormats="0" applyWidthHeightFormats="0">
  <queryTableRefresh preserveSortFilterLayout="0" headersInLastRefresh="0" nextId="13">
    <queryTableFields count="12">
      <queryTableField id="1" name="C00050SS"/>
      <queryTableField id="2" name="C00050SR"/>
      <queryTableField id="3" name="C00050ST"/>
      <queryTableField id="4" name="C00050SP"/>
      <queryTableField id="5" name="C00050RG"/>
      <queryTableField id="6" name="C00050AD"/>
      <queryTableField id="7" name="C00050RS"/>
      <queryTableField id="8" name="C00050RP"/>
      <queryTableField id="9" name="C00050RA"/>
      <queryTableField id="10" name="C00050QT"/>
      <queryTableField id="11" name="C00050QA"/>
      <queryTableField id="12" name="C00050PT"/>
    </queryTableFields>
  </queryTableRefresh>
</queryTable>
</file>

<file path=xl/queryTables/queryTable21.xml><?xml version="1.0" encoding="utf-8"?>
<queryTable xmlns="http://schemas.openxmlformats.org/spreadsheetml/2006/main" name="DatosExternos_1" headers="0" adjustColumnWidth="0" connectionId="18" autoFormatId="0" applyNumberFormats="0" applyBorderFormats="0" applyFontFormats="1" applyPatternFormats="1" applyAlignmentFormats="0" applyWidthHeightFormats="0">
  <queryTableRefresh preserveSortFilterLayout="0" headersInLastRefresh="0" nextId="13">
    <queryTableFields count="12">
      <queryTableField id="1" name="C00060SS"/>
      <queryTableField id="2" name="C00060SR"/>
      <queryTableField id="3" name="C00060ST"/>
      <queryTableField id="4" name="C00060SP"/>
      <queryTableField id="5" name="C00060RG"/>
      <queryTableField id="6" name="C00060AD"/>
      <queryTableField id="7" name="C00060RS"/>
      <queryTableField id="8" name="C00060RP"/>
      <queryTableField id="9" name="C00060RA"/>
      <queryTableField id="10" name="C00060QT"/>
      <queryTableField id="11" name="C00060QA"/>
      <queryTableField id="12" name="C00060PT"/>
    </queryTableFields>
  </queryTableRefresh>
</queryTable>
</file>

<file path=xl/queryTables/queryTable22.xml><?xml version="1.0" encoding="utf-8"?>
<queryTable xmlns="http://schemas.openxmlformats.org/spreadsheetml/2006/main" name="DatosExternos_1" headers="0" adjustColumnWidth="0" connectionId="26" autoFormatId="0" applyNumberFormats="0" applyBorderFormats="0" applyFontFormats="1" applyPatternFormats="1" applyAlignmentFormats="0" applyWidthHeightFormats="0">
  <queryTableRefresh preserveSortFilterLayout="0" headersInLastRefresh="0" nextId="13">
    <queryTableFields count="12">
      <queryTableField id="1" name="C00110SS"/>
      <queryTableField id="2" name="C00110SR"/>
      <queryTableField id="3" name="C00110ST"/>
      <queryTableField id="4" name="C00110SP"/>
      <queryTableField id="5" name="C00110RG"/>
      <queryTableField id="6" name="C00110AD"/>
      <queryTableField id="7" name="C00110RS"/>
      <queryTableField id="8" name="C00110RP"/>
      <queryTableField id="9" name="C00110RA"/>
      <queryTableField id="10" name="C00110QT"/>
      <queryTableField id="11" name="C00110QA"/>
      <queryTableField id="12" name="C00110PT"/>
    </queryTableFields>
  </queryTableRefresh>
</queryTable>
</file>

<file path=xl/queryTables/queryTable23.xml><?xml version="1.0" encoding="utf-8"?>
<queryTable xmlns="http://schemas.openxmlformats.org/spreadsheetml/2006/main" name="DatosExternos_1" headers="0" adjustColumnWidth="0" connectionId="37" autoFormatId="0" applyNumberFormats="0" applyBorderFormats="0" applyFontFormats="1" applyPatternFormats="1" applyAlignmentFormats="0" applyWidthHeightFormats="0">
  <queryTableRefresh preserveSortFilterLayout="0" headersInLastRefresh="0" nextId="13">
    <queryTableFields count="12">
      <queryTableField id="1" name="C00200SS"/>
      <queryTableField id="2" name="C00200SR"/>
      <queryTableField id="3" name="C00200ST"/>
      <queryTableField id="4" name="C00200SP"/>
      <queryTableField id="5" name="C00200RG"/>
      <queryTableField id="6" name="C00200AD"/>
      <queryTableField id="7" name="C00200RS"/>
      <queryTableField id="8" name="C00200RP"/>
      <queryTableField id="9" name="C00200RA"/>
      <queryTableField id="10" name="C00200QT"/>
      <queryTableField id="11" name="C00200QA"/>
      <queryTableField id="12" name="C00200PT"/>
    </queryTableFields>
  </queryTableRefresh>
</queryTable>
</file>

<file path=xl/queryTables/queryTable24.xml><?xml version="1.0" encoding="utf-8"?>
<queryTable xmlns="http://schemas.openxmlformats.org/spreadsheetml/2006/main" name="DatosExternos_1" headers="0" adjustColumnWidth="0" connectionId="38" autoFormatId="0" applyNumberFormats="0" applyBorderFormats="0" applyFontFormats="1" applyPatternFormats="1" applyAlignmentFormats="0" applyWidthHeightFormats="0">
  <queryTableRefresh preserveSortFilterLayout="0" headersInLastRefresh="0" nextId="13">
    <queryTableFields count="12">
      <queryTableField id="1" name="C00210SS"/>
      <queryTableField id="2" name="C00210SR"/>
      <queryTableField id="3" name="C00210ST"/>
      <queryTableField id="4" name="C00210SP"/>
      <queryTableField id="5" name="C00210RG"/>
      <queryTableField id="6" name="C00210AD"/>
      <queryTableField id="7" name="C00210RS"/>
      <queryTableField id="8" name="C00210RP"/>
      <queryTableField id="9" name="C00210RA"/>
      <queryTableField id="10" name="C00210QT"/>
      <queryTableField id="11" name="C00210QA"/>
      <queryTableField id="12" name="C00210PT"/>
    </queryTableFields>
  </queryTableRefresh>
</queryTable>
</file>

<file path=xl/queryTables/queryTable25.xml><?xml version="1.0" encoding="utf-8"?>
<queryTable xmlns="http://schemas.openxmlformats.org/spreadsheetml/2006/main" name="DatosExternos_1" headers="0" adjustColumnWidth="0" connectionId="39" autoFormatId="0" applyNumberFormats="0" applyBorderFormats="0" applyFontFormats="1" applyPatternFormats="1" applyAlignmentFormats="0" applyWidthHeightFormats="0">
  <queryTableRefresh preserveSortFilterLayout="0" headersInLastRefresh="0" nextId="13">
    <queryTableFields count="12">
      <queryTableField id="1" name="C00220SS"/>
      <queryTableField id="2" name="C00220SR"/>
      <queryTableField id="3" name="C00220ST"/>
      <queryTableField id="4" name="C00220SP"/>
      <queryTableField id="5" name="C00220RG"/>
      <queryTableField id="6" name="C00220AD"/>
      <queryTableField id="7" name="C00220RS"/>
      <queryTableField id="8" name="C00220RP"/>
      <queryTableField id="9" name="C00220RA"/>
      <queryTableField id="10" name="C00220QT"/>
      <queryTableField id="11" name="C00220QA"/>
      <queryTableField id="12" name="C00220PT"/>
    </queryTableFields>
  </queryTableRefresh>
</queryTable>
</file>

<file path=xl/queryTables/queryTable26.xml><?xml version="1.0" encoding="utf-8"?>
<queryTable xmlns="http://schemas.openxmlformats.org/spreadsheetml/2006/main" name="DatosExternos_1" headers="0" adjustColumnWidth="0" connectionId="49" autoFormatId="0" applyNumberFormats="0" applyBorderFormats="0" applyFontFormats="1" applyPatternFormats="1" applyAlignmentFormats="0" applyWidthHeightFormats="0">
  <queryTableRefresh preserveSortFilterLayout="0" headersInLastRefresh="0" nextId="13">
    <queryTableFields count="12">
      <queryTableField id="1" name="C00050SS"/>
      <queryTableField id="2" name="C00050SR"/>
      <queryTableField id="3" name="C00050ST"/>
      <queryTableField id="4" name="C00050SP"/>
      <queryTableField id="5" name="C00050RG"/>
      <queryTableField id="6" name="C00050AD"/>
      <queryTableField id="7" name="C00050RS"/>
      <queryTableField id="8" name="C00050RR"/>
      <queryTableField id="9" name="C00050RA"/>
      <queryTableField id="10" name="C00050QT"/>
      <queryTableField id="11" name="C00050QA"/>
      <queryTableField id="12" name="C00050PT"/>
    </queryTableFields>
  </queryTableRefresh>
</queryTable>
</file>

<file path=xl/queryTables/queryTable3.xml><?xml version="1.0" encoding="utf-8"?>
<queryTable xmlns="http://schemas.openxmlformats.org/spreadsheetml/2006/main" name="DatosExternos_1" headers="0" adjustColumnWidth="0" connectionId="19" autoFormatId="0" applyNumberFormats="0" applyBorderFormats="0" applyFontFormats="1" applyPatternFormats="1" applyAlignmentFormats="0" applyWidthHeightFormats="0">
  <queryTableRefresh preserveSortFilterLayout="0" headersInLastRefresh="0" nextId="8">
    <queryTableFields count="7">
      <queryTableField id="1" name="C00120SS"/>
      <queryTableField id="2" name="C00120SR"/>
      <queryTableField id="3" name="C00120ST"/>
      <queryTableField id="4" name="C00120RS"/>
      <queryTableField id="5" name="C00120RR"/>
      <queryTableField id="6" name="C00120PG"/>
      <queryTableField id="7" name="C00120PP"/>
    </queryTableFields>
  </queryTableRefresh>
</queryTable>
</file>

<file path=xl/queryTables/queryTable4.xml><?xml version="1.0" encoding="utf-8"?>
<queryTable xmlns="http://schemas.openxmlformats.org/spreadsheetml/2006/main" name="DatosExternos_1" headers="0" adjustColumnWidth="0" connectionId="1" autoFormatId="0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name="CSS"/>
      <queryTableField id="2" name="CSR"/>
      <queryTableField id="3" name="CST"/>
      <queryTableField id="4" name="CRS"/>
      <queryTableField id="5" name="CRR"/>
      <queryTableField id="6" name="CPT"/>
    </queryTableFields>
  </queryTableRefresh>
</queryTable>
</file>

<file path=xl/queryTables/queryTable5.xml><?xml version="1.0" encoding="utf-8"?>
<queryTable xmlns="http://schemas.openxmlformats.org/spreadsheetml/2006/main" name="DatosExternos_1" headers="0" adjustColumnWidth="0" connectionId="91" autoFormatId="0" applyNumberFormats="0" applyBorderFormats="0" applyFontFormats="1" applyPatternFormats="1" applyAlignmentFormats="0" applyWidthHeightFormats="0">
  <queryTableRefresh preserveSortFilterLayout="0" headersInLastRefresh="0" nextId="10">
    <queryTableFields count="9">
      <queryTableField id="1" name="C00040SS"/>
      <queryTableField id="2" name="C00040SR"/>
      <queryTableField id="3" name="C00040ST"/>
      <queryTableField id="4" name="C00040RS"/>
      <queryTableField id="5" name="C00040RR"/>
      <queryTableField id="6" name="C00040PT"/>
      <queryTableField id="7" name="C00041RS"/>
      <queryTableField id="8" name="C00041RR"/>
      <queryTableField id="9" name="C00041PT"/>
    </queryTableFields>
  </queryTableRefresh>
</queryTable>
</file>

<file path=xl/queryTables/queryTable6.xml><?xml version="1.0" encoding="utf-8"?>
<queryTable xmlns="http://schemas.openxmlformats.org/spreadsheetml/2006/main" name="DatosExternos_1" headers="0" adjustColumnWidth="0" connectionId="102" autoFormatId="0" applyNumberFormats="0" applyBorderFormats="0" applyFontFormats="1" applyPatternFormats="1" applyAlignmentFormats="0" applyWidthHeightFormats="0">
  <queryTableRefresh preserveSortFilterLayout="0" headersInLastRefresh="0" nextId="10">
    <queryTableFields count="9">
      <queryTableField id="1" name="C00050SS"/>
      <queryTableField id="2" name="C00050SR"/>
      <queryTableField id="3" name="C00050ST"/>
      <queryTableField id="4" name="C00050RS"/>
      <queryTableField id="5" name="C00050RR"/>
      <queryTableField id="6" name="C00050PT"/>
      <queryTableField id="7" name="C00051RS"/>
      <queryTableField id="8" name="C00051RR"/>
      <queryTableField id="9" name="C00051PT"/>
    </queryTableFields>
  </queryTableRefresh>
</queryTable>
</file>

<file path=xl/queryTables/queryTable7.xml><?xml version="1.0" encoding="utf-8"?>
<queryTable xmlns="http://schemas.openxmlformats.org/spreadsheetml/2006/main" name="DatosExternos_1" headers="0" adjustColumnWidth="0" connectionId="17" autoFormatId="0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name="C00110SS"/>
      <queryTableField id="2" name="C00110SR"/>
      <queryTableField id="3" name="C00110ST"/>
      <queryTableField id="4" name="C00110RS"/>
      <queryTableField id="5" name="C00110RR"/>
      <queryTableField id="6" name="C00110PT"/>
    </queryTableFields>
  </queryTableRefresh>
</queryTable>
</file>

<file path=xl/queryTables/queryTable8.xml><?xml version="1.0" encoding="utf-8"?>
<queryTable xmlns="http://schemas.openxmlformats.org/spreadsheetml/2006/main" name="DatosExternos_1" headers="0" adjustColumnWidth="0" connectionId="2" autoFormatId="0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name="C00060SS"/>
      <queryTableField id="2" name="C00060SR"/>
      <queryTableField id="3" name="C00060ST"/>
      <queryTableField id="4" name="C00060RS"/>
      <queryTableField id="5" name="C00060RR"/>
      <queryTableField id="6" name="C00060PT"/>
    </queryTableFields>
  </queryTableRefresh>
</queryTable>
</file>

<file path=xl/queryTables/queryTable9.xml><?xml version="1.0" encoding="utf-8"?>
<queryTable xmlns="http://schemas.openxmlformats.org/spreadsheetml/2006/main" name="DatosExternos_1" headers="0" adjustColumnWidth="0" connectionId="14" autoFormatId="0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name="C00100SS"/>
      <queryTableField id="2" name="C00100SR"/>
      <queryTableField id="3" name="C00100ST"/>
      <queryTableField id="4" name="C00100RS"/>
      <queryTableField id="5" name="C00100RR"/>
      <queryTableField id="6" name="C00100PT"/>
    </queryTableFields>
  </queryTableRefresh>
</query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8.bin"/><Relationship Id="rId1" Type="http://schemas.openxmlformats.org/officeDocument/2006/relationships/hyperlink" Target="http://www.magrama.gob.es/es/alimentacion/temas/calidad-agroalimentaria/calidad-diferenciada/dop/htm/cifrasydatos.aspx" TargetMode="External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7">
    <pageSetUpPr fitToPage="1"/>
  </sheetPr>
  <dimension ref="A1:G22"/>
  <sheetViews>
    <sheetView showGridLines="0" view="pageBreakPreview" topLeftCell="A46" zoomScale="75" zoomScaleNormal="75" zoomScaleSheetLayoutView="75" workbookViewId="0">
      <selection activeCell="E20" sqref="E20"/>
    </sheetView>
  </sheetViews>
  <sheetFormatPr baseColWidth="10" defaultColWidth="35.42578125" defaultRowHeight="12.75"/>
  <cols>
    <col min="1" max="1" width="21.7109375" customWidth="1"/>
    <col min="2" max="2" width="26.28515625" customWidth="1"/>
    <col min="3" max="3" width="26.7109375" customWidth="1"/>
    <col min="4" max="4" width="24.140625" customWidth="1"/>
    <col min="5" max="5" width="13" customWidth="1"/>
    <col min="6" max="6" width="18.140625" customWidth="1"/>
    <col min="7" max="7" width="14.140625" customWidth="1"/>
  </cols>
  <sheetData>
    <row r="1" spans="1:7" s="2" customFormat="1" ht="18">
      <c r="A1" s="1481" t="s">
        <v>375</v>
      </c>
      <c r="B1" s="1481"/>
      <c r="C1" s="1481"/>
      <c r="D1" s="1481"/>
    </row>
    <row r="2" spans="1:7" s="3" customFormat="1" ht="13.5" customHeight="1"/>
    <row r="3" spans="1:7" s="3" customFormat="1" ht="15">
      <c r="A3" s="1482" t="s">
        <v>376</v>
      </c>
      <c r="B3" s="1482"/>
      <c r="C3" s="1482"/>
      <c r="D3" s="1482"/>
      <c r="G3" s="4"/>
    </row>
    <row r="4" spans="1:7" s="3" customFormat="1" ht="13.5" customHeight="1" thickBot="1">
      <c r="A4" s="5" t="s">
        <v>377</v>
      </c>
      <c r="B4" s="6"/>
      <c r="C4" s="6"/>
      <c r="D4" s="6"/>
    </row>
    <row r="5" spans="1:7">
      <c r="A5" s="1483" t="s">
        <v>378</v>
      </c>
      <c r="B5" s="7" t="s">
        <v>379</v>
      </c>
      <c r="C5" s="7" t="s">
        <v>380</v>
      </c>
      <c r="D5" s="8" t="s">
        <v>381</v>
      </c>
    </row>
    <row r="6" spans="1:7" ht="13.5" thickBot="1">
      <c r="A6" s="1484"/>
      <c r="B6" s="9" t="s">
        <v>382</v>
      </c>
      <c r="C6" s="9" t="s">
        <v>383</v>
      </c>
      <c r="D6" s="10" t="s">
        <v>384</v>
      </c>
    </row>
    <row r="7" spans="1:7">
      <c r="A7" s="11">
        <v>2003</v>
      </c>
      <c r="B7" s="12">
        <v>6626.875</v>
      </c>
      <c r="C7" s="12">
        <v>21170</v>
      </c>
      <c r="D7" s="13">
        <v>2924833.4076999999</v>
      </c>
    </row>
    <row r="8" spans="1:7">
      <c r="A8" s="14">
        <v>2004</v>
      </c>
      <c r="B8" s="12">
        <v>6602.7129999999997</v>
      </c>
      <c r="C8" s="12">
        <v>24848.632000000001</v>
      </c>
      <c r="D8" s="13">
        <v>3412054.0264000003</v>
      </c>
    </row>
    <row r="9" spans="1:7">
      <c r="A9" s="14">
        <v>2005</v>
      </c>
      <c r="B9" s="12">
        <v>6595.6880000000001</v>
      </c>
      <c r="C9" s="12">
        <v>14241.49</v>
      </c>
      <c r="D9" s="13">
        <v>2359343.7269999995</v>
      </c>
    </row>
    <row r="10" spans="1:7">
      <c r="A10" s="14">
        <v>2006</v>
      </c>
      <c r="B10" s="12">
        <v>6304.5510000000004</v>
      </c>
      <c r="C10" s="12">
        <v>19091.804</v>
      </c>
      <c r="D10" s="13">
        <v>2629835.1163000003</v>
      </c>
    </row>
    <row r="11" spans="1:7">
      <c r="A11" s="14">
        <v>2007</v>
      </c>
      <c r="B11" s="12">
        <v>6244.2920000000004</v>
      </c>
      <c r="C11" s="12">
        <v>24543.717000000001</v>
      </c>
      <c r="D11" s="13">
        <v>4777990.3439000007</v>
      </c>
    </row>
    <row r="12" spans="1:7">
      <c r="A12" s="14">
        <v>2008</v>
      </c>
      <c r="B12" s="12">
        <v>6740.0709999999999</v>
      </c>
      <c r="C12" s="12">
        <v>24179.755000000001</v>
      </c>
      <c r="D12" s="13">
        <v>4625039.536906573</v>
      </c>
    </row>
    <row r="13" spans="1:7">
      <c r="A13" s="11">
        <v>2009</v>
      </c>
      <c r="B13" s="12">
        <v>6076.74</v>
      </c>
      <c r="C13" s="12">
        <v>17884.219000000001</v>
      </c>
      <c r="D13" s="13">
        <v>2572134.1630301476</v>
      </c>
    </row>
    <row r="14" spans="1:7">
      <c r="A14" s="14">
        <v>2010</v>
      </c>
      <c r="B14" s="12">
        <v>6039.7889999999998</v>
      </c>
      <c r="C14" s="12">
        <v>19880.064999999999</v>
      </c>
      <c r="D14" s="13">
        <v>3268396.026496565</v>
      </c>
    </row>
    <row r="15" spans="1:7">
      <c r="A15" s="14">
        <v>2011</v>
      </c>
      <c r="B15" s="12">
        <v>5985.4920000000002</v>
      </c>
      <c r="C15" s="12">
        <v>22094.521000000001</v>
      </c>
      <c r="D15" s="13">
        <v>4580902.7165408283</v>
      </c>
    </row>
    <row r="16" spans="1:7">
      <c r="A16" s="15">
        <v>2012</v>
      </c>
      <c r="B16" s="16">
        <v>6170.107</v>
      </c>
      <c r="C16" s="16">
        <v>17543.823</v>
      </c>
      <c r="D16" s="17">
        <v>4003467.4098862885</v>
      </c>
      <c r="E16" s="18"/>
    </row>
    <row r="17" spans="1:5" ht="13.5" thickBot="1">
      <c r="A17" s="19">
        <v>2013</v>
      </c>
      <c r="B17" s="20">
        <v>6268.0259999999998</v>
      </c>
      <c r="C17" s="20">
        <v>25374.359</v>
      </c>
      <c r="D17" s="440">
        <v>4888762</v>
      </c>
      <c r="E17" s="18"/>
    </row>
    <row r="18" spans="1:5">
      <c r="A18" s="21"/>
      <c r="B18" s="22"/>
      <c r="C18" s="22"/>
      <c r="D18" s="23"/>
    </row>
    <row r="19" spans="1:5">
      <c r="A19" s="24"/>
      <c r="B19" s="24"/>
      <c r="C19" s="24"/>
      <c r="D19" s="24"/>
    </row>
    <row r="20" spans="1:5">
      <c r="A20" s="24"/>
      <c r="B20" s="25"/>
      <c r="C20" s="25"/>
      <c r="D20" s="25"/>
    </row>
    <row r="21" spans="1:5">
      <c r="A21" s="26"/>
      <c r="B21" s="24"/>
      <c r="C21" s="24"/>
      <c r="D21" s="24"/>
    </row>
    <row r="22" spans="1:5">
      <c r="A22" s="24"/>
      <c r="B22" s="24"/>
      <c r="C22" s="24"/>
      <c r="D22" s="24"/>
    </row>
  </sheetData>
  <mergeCells count="3">
    <mergeCell ref="A1:D1"/>
    <mergeCell ref="A3:D3"/>
    <mergeCell ref="A5:A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41">
    <pageSetUpPr fitToPage="1"/>
  </sheetPr>
  <dimension ref="A1:I24"/>
  <sheetViews>
    <sheetView showGridLines="0" view="pageBreakPreview" topLeftCell="A52" zoomScale="75" zoomScaleNormal="75" zoomScaleSheetLayoutView="75" workbookViewId="0">
      <selection activeCell="H23" sqref="H23"/>
    </sheetView>
  </sheetViews>
  <sheetFormatPr baseColWidth="10" defaultRowHeight="12.75"/>
  <cols>
    <col min="1" max="1" width="14.7109375" customWidth="1"/>
    <col min="2" max="2" width="20.28515625" customWidth="1"/>
    <col min="3" max="3" width="14.7109375" customWidth="1"/>
    <col min="4" max="4" width="23.5703125" customWidth="1"/>
    <col min="5" max="5" width="21.5703125" customWidth="1"/>
    <col min="6" max="6" width="18.140625" customWidth="1"/>
    <col min="7" max="7" width="21" customWidth="1"/>
    <col min="8" max="8" width="4.7109375" customWidth="1"/>
  </cols>
  <sheetData>
    <row r="1" spans="1:9" s="2" customFormat="1" ht="18">
      <c r="A1" s="1481" t="s">
        <v>375</v>
      </c>
      <c r="B1" s="1481"/>
      <c r="C1" s="1481"/>
      <c r="D1" s="1481"/>
      <c r="E1" s="1481"/>
      <c r="F1" s="1481"/>
      <c r="G1" s="1481"/>
    </row>
    <row r="2" spans="1:9" s="3" customFormat="1" ht="12.75" customHeight="1">
      <c r="A2" s="141"/>
    </row>
    <row r="3" spans="1:9" s="3" customFormat="1" ht="15">
      <c r="A3" s="1532" t="s">
        <v>539</v>
      </c>
      <c r="B3" s="1532"/>
      <c r="C3" s="1532"/>
      <c r="D3" s="1532"/>
      <c r="E3" s="1532"/>
      <c r="F3" s="1532"/>
      <c r="G3" s="1532"/>
    </row>
    <row r="4" spans="1:9" s="3" customFormat="1" ht="15" customHeight="1">
      <c r="A4" s="1504" t="s">
        <v>540</v>
      </c>
      <c r="B4" s="1504"/>
      <c r="C4" s="1504"/>
      <c r="D4" s="1504"/>
      <c r="E4" s="1504"/>
      <c r="F4" s="1504"/>
      <c r="G4" s="1504"/>
    </row>
    <row r="5" spans="1:9" s="3" customFormat="1" ht="13.5" customHeight="1" thickBot="1">
      <c r="A5" s="5"/>
      <c r="B5" s="6"/>
      <c r="C5" s="6"/>
      <c r="D5" s="6"/>
      <c r="E5" s="6"/>
      <c r="F5" s="6"/>
      <c r="G5" s="6"/>
    </row>
    <row r="6" spans="1:9">
      <c r="A6" s="1520" t="s">
        <v>378</v>
      </c>
      <c r="B6" s="92"/>
      <c r="C6" s="92"/>
      <c r="D6" s="92"/>
      <c r="E6" s="93"/>
      <c r="F6" s="93" t="s">
        <v>521</v>
      </c>
      <c r="G6" s="94"/>
    </row>
    <row r="7" spans="1:9" ht="14.25">
      <c r="A7" s="1521"/>
      <c r="B7" s="95" t="s">
        <v>379</v>
      </c>
      <c r="C7" s="95" t="s">
        <v>386</v>
      </c>
      <c r="D7" s="95" t="s">
        <v>380</v>
      </c>
      <c r="E7" s="96" t="s">
        <v>450</v>
      </c>
      <c r="F7" s="95" t="s">
        <v>522</v>
      </c>
      <c r="G7" s="97" t="s">
        <v>523</v>
      </c>
    </row>
    <row r="8" spans="1:9">
      <c r="A8" s="1521"/>
      <c r="B8" s="96" t="s">
        <v>382</v>
      </c>
      <c r="C8" s="95" t="s">
        <v>524</v>
      </c>
      <c r="D8" s="96" t="s">
        <v>383</v>
      </c>
      <c r="E8" s="96" t="s">
        <v>383</v>
      </c>
      <c r="F8" s="95" t="s">
        <v>525</v>
      </c>
      <c r="G8" s="97" t="s">
        <v>384</v>
      </c>
    </row>
    <row r="9" spans="1:9" ht="13.5" thickBot="1">
      <c r="A9" s="1522"/>
      <c r="B9" s="98"/>
      <c r="C9" s="98"/>
      <c r="D9" s="98"/>
      <c r="E9" s="99"/>
      <c r="F9" s="99" t="s">
        <v>526</v>
      </c>
      <c r="G9" s="100"/>
    </row>
    <row r="10" spans="1:9" ht="22.5" customHeight="1">
      <c r="A10" s="102">
        <v>2003</v>
      </c>
      <c r="B10" s="103">
        <v>3110.873</v>
      </c>
      <c r="C10" s="142">
        <f t="shared" ref="C10:C15" si="0">D10/B10*10</f>
        <v>27.946563553060507</v>
      </c>
      <c r="D10" s="103">
        <v>8693.8209999999999</v>
      </c>
      <c r="E10" s="103"/>
      <c r="F10" s="103">
        <v>12.15</v>
      </c>
      <c r="G10" s="106">
        <v>1056299.2515</v>
      </c>
      <c r="I10" s="143"/>
    </row>
    <row r="11" spans="1:9">
      <c r="A11" s="102">
        <v>2004</v>
      </c>
      <c r="B11" s="104">
        <v>3178.7550000000001</v>
      </c>
      <c r="C11" s="142">
        <f t="shared" si="0"/>
        <v>33.471648491311846</v>
      </c>
      <c r="D11" s="104">
        <v>10639.816999999999</v>
      </c>
      <c r="E11" s="103"/>
      <c r="F11" s="103">
        <v>12.63</v>
      </c>
      <c r="G11" s="106">
        <v>1340616.942</v>
      </c>
    </row>
    <row r="12" spans="1:9">
      <c r="A12" s="102">
        <v>2005</v>
      </c>
      <c r="B12" s="104">
        <v>3156.123</v>
      </c>
      <c r="C12" s="142">
        <f t="shared" si="0"/>
        <v>14.657410373423343</v>
      </c>
      <c r="D12" s="104">
        <v>4626.0590000000002</v>
      </c>
      <c r="E12" s="103"/>
      <c r="F12" s="103">
        <v>13.28</v>
      </c>
      <c r="G12" s="106">
        <v>614340.6351999999</v>
      </c>
    </row>
    <row r="13" spans="1:9">
      <c r="A13" s="102">
        <v>2006</v>
      </c>
      <c r="B13" s="104">
        <v>3197.3649999999998</v>
      </c>
      <c r="C13" s="142">
        <f t="shared" si="0"/>
        <v>25.447169778864787</v>
      </c>
      <c r="D13" s="104">
        <v>8136.3890000000001</v>
      </c>
      <c r="E13" s="103"/>
      <c r="F13" s="103">
        <v>12.57</v>
      </c>
      <c r="G13" s="106">
        <v>1022744.0973</v>
      </c>
    </row>
    <row r="14" spans="1:9">
      <c r="A14" s="102">
        <v>2007</v>
      </c>
      <c r="B14" s="104">
        <v>3228.357</v>
      </c>
      <c r="C14" s="142">
        <f t="shared" si="0"/>
        <v>37.00123313499715</v>
      </c>
      <c r="D14" s="104">
        <v>11945.319</v>
      </c>
      <c r="E14" s="103"/>
      <c r="F14" s="103">
        <v>18.36</v>
      </c>
      <c r="G14" s="106">
        <v>2193160.5683999998</v>
      </c>
    </row>
    <row r="15" spans="1:9">
      <c r="A15" s="102">
        <v>2008</v>
      </c>
      <c r="B15" s="104">
        <v>3486.9349999999999</v>
      </c>
      <c r="C15" s="142">
        <f t="shared" si="0"/>
        <v>32.319762198033516</v>
      </c>
      <c r="D15" s="104">
        <v>11269.691000000001</v>
      </c>
      <c r="E15" s="103"/>
      <c r="F15" s="103">
        <v>16.97</v>
      </c>
      <c r="G15" s="106">
        <v>1912466.5627000001</v>
      </c>
    </row>
    <row r="16" spans="1:9">
      <c r="A16" s="102">
        <v>2009</v>
      </c>
      <c r="B16" s="104">
        <v>3024.7260000000001</v>
      </c>
      <c r="C16" s="142">
        <f>D16/B16*10</f>
        <v>24.120974924670865</v>
      </c>
      <c r="D16" s="104">
        <v>7295.9340000000002</v>
      </c>
      <c r="E16" s="103">
        <v>30.59</v>
      </c>
      <c r="F16" s="103">
        <v>12.47</v>
      </c>
      <c r="G16" s="106">
        <v>909802.96980000008</v>
      </c>
    </row>
    <row r="17" spans="1:7">
      <c r="A17" s="102">
        <v>2010</v>
      </c>
      <c r="B17" s="103">
        <v>2885.6120000000001</v>
      </c>
      <c r="C17" s="142">
        <f>D17/B17*10</f>
        <v>28.258795707808257</v>
      </c>
      <c r="D17" s="103">
        <v>8154.3919999999998</v>
      </c>
      <c r="E17" s="103">
        <v>127.22</v>
      </c>
      <c r="F17" s="103">
        <v>15.03</v>
      </c>
      <c r="G17" s="106">
        <v>1225605.1176</v>
      </c>
    </row>
    <row r="18" spans="1:7">
      <c r="A18" s="102">
        <v>2011</v>
      </c>
      <c r="B18" s="103">
        <v>2700.6790000000001</v>
      </c>
      <c r="C18" s="142">
        <f>D18/B18*10</f>
        <v>30.685146216932853</v>
      </c>
      <c r="D18" s="103">
        <v>8287.0730000000003</v>
      </c>
      <c r="E18" s="103">
        <v>30.241</v>
      </c>
      <c r="F18" s="103">
        <v>19.48</v>
      </c>
      <c r="G18" s="106">
        <v>1614321.8204000001</v>
      </c>
    </row>
    <row r="19" spans="1:7">
      <c r="A19" s="102">
        <v>2012</v>
      </c>
      <c r="B19" s="103">
        <v>2691.0859999999998</v>
      </c>
      <c r="C19" s="142">
        <f>D19/B19*10</f>
        <v>22.133618174967282</v>
      </c>
      <c r="D19" s="103">
        <v>5956.3469999999998</v>
      </c>
      <c r="E19" s="103">
        <v>19.035</v>
      </c>
      <c r="F19" s="144">
        <v>22.33</v>
      </c>
      <c r="G19" s="248">
        <f>D19*F19*10</f>
        <v>1330052.2851</v>
      </c>
    </row>
    <row r="20" spans="1:7" ht="13.5" thickBot="1">
      <c r="A20" s="102">
        <v>2013</v>
      </c>
      <c r="B20" s="103">
        <v>2784.2809999999999</v>
      </c>
      <c r="C20" s="142">
        <f>D20/B20*10</f>
        <v>35.933865870578437</v>
      </c>
      <c r="D20" s="103">
        <v>10004.998</v>
      </c>
      <c r="E20" s="144">
        <v>23.759</v>
      </c>
      <c r="F20" s="447">
        <v>18.07</v>
      </c>
      <c r="G20" s="946">
        <f>D20*F20*10</f>
        <v>1807903.1385999999</v>
      </c>
    </row>
    <row r="21" spans="1:7" ht="15.6" customHeight="1">
      <c r="A21" s="112" t="s">
        <v>527</v>
      </c>
      <c r="B21" s="112"/>
      <c r="C21" s="112"/>
      <c r="D21" s="112"/>
      <c r="E21" s="112"/>
      <c r="F21" s="112"/>
      <c r="G21" s="112"/>
    </row>
    <row r="22" spans="1:7">
      <c r="A22" s="145"/>
      <c r="B22" s="24"/>
      <c r="C22" s="24"/>
      <c r="D22" s="24"/>
      <c r="E22" s="24"/>
      <c r="F22" s="24"/>
      <c r="G22" s="24"/>
    </row>
    <row r="23" spans="1:7">
      <c r="A23" s="24"/>
      <c r="B23" s="24"/>
      <c r="C23" s="24"/>
    </row>
    <row r="24" spans="1:7">
      <c r="A24" s="24"/>
      <c r="B24" s="24"/>
      <c r="C24" s="24"/>
    </row>
  </sheetData>
  <mergeCells count="4">
    <mergeCell ref="A1:G1"/>
    <mergeCell ref="A3:G3"/>
    <mergeCell ref="A4:G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Hoja68">
    <pageSetUpPr fitToPage="1"/>
  </sheetPr>
  <dimension ref="A1:J28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5.140625" style="271" customWidth="1"/>
    <col min="2" max="7" width="17" style="271" customWidth="1"/>
    <col min="8" max="12" width="11.42578125" style="271"/>
    <col min="13" max="13" width="11.140625" style="271" customWidth="1"/>
    <col min="14" max="21" width="12" style="271" customWidth="1"/>
    <col min="22" max="16384" width="11.42578125" style="271"/>
  </cols>
  <sheetData>
    <row r="1" spans="1:10" s="90" customFormat="1" ht="18">
      <c r="A1" s="1519" t="s">
        <v>375</v>
      </c>
      <c r="B1" s="1519"/>
      <c r="C1" s="1519"/>
      <c r="D1" s="1519"/>
      <c r="E1" s="1519"/>
      <c r="F1" s="1519"/>
      <c r="G1" s="1519"/>
      <c r="H1" s="89"/>
      <c r="I1" s="89"/>
      <c r="J1" s="89"/>
    </row>
    <row r="3" spans="1:10" s="91" customFormat="1" ht="15">
      <c r="A3" s="1560" t="s">
        <v>772</v>
      </c>
      <c r="B3" s="1560"/>
      <c r="C3" s="1560"/>
      <c r="D3" s="1560"/>
      <c r="E3" s="1560"/>
      <c r="F3" s="1560"/>
      <c r="G3" s="1560"/>
      <c r="H3" s="282"/>
      <c r="I3" s="282"/>
      <c r="J3" s="331"/>
    </row>
    <row r="4" spans="1:10" s="91" customFormat="1" ht="27.75" customHeight="1">
      <c r="A4" s="1523" t="s">
        <v>1322</v>
      </c>
      <c r="B4" s="1523"/>
      <c r="C4" s="1523"/>
      <c r="D4" s="1523"/>
      <c r="E4" s="1523"/>
      <c r="F4" s="1523"/>
      <c r="G4" s="1523"/>
      <c r="H4" s="331"/>
      <c r="I4" s="331"/>
      <c r="J4" s="331"/>
    </row>
    <row r="5" spans="1:10" s="91" customFormat="1" ht="13.5" customHeight="1" thickBot="1">
      <c r="A5" s="5"/>
      <c r="B5" s="6"/>
      <c r="C5" s="6"/>
      <c r="D5" s="6"/>
      <c r="E5" s="6"/>
      <c r="F5" s="6"/>
      <c r="G5" s="6"/>
      <c r="H5" s="240"/>
      <c r="I5" s="240"/>
      <c r="J5" s="240"/>
    </row>
    <row r="6" spans="1:10" ht="33" customHeight="1">
      <c r="A6" s="186" t="s">
        <v>560</v>
      </c>
      <c r="B6" s="1528" t="s">
        <v>379</v>
      </c>
      <c r="C6" s="1668"/>
      <c r="D6" s="1529"/>
      <c r="E6" s="1528" t="s">
        <v>386</v>
      </c>
      <c r="F6" s="1529"/>
      <c r="G6" s="1663" t="s">
        <v>387</v>
      </c>
    </row>
    <row r="7" spans="1:10" ht="20.25" customHeight="1">
      <c r="A7" s="861" t="s">
        <v>586</v>
      </c>
      <c r="B7" s="1538" t="s">
        <v>389</v>
      </c>
      <c r="C7" s="1539"/>
      <c r="D7" s="1540"/>
      <c r="E7" s="1538" t="s">
        <v>390</v>
      </c>
      <c r="F7" s="1540"/>
      <c r="G7" s="1664"/>
    </row>
    <row r="8" spans="1:10" ht="44.25" customHeight="1" thickBot="1">
      <c r="A8" s="951" t="s">
        <v>589</v>
      </c>
      <c r="B8" s="860" t="s">
        <v>393</v>
      </c>
      <c r="C8" s="307" t="s">
        <v>394</v>
      </c>
      <c r="D8" s="307" t="s">
        <v>395</v>
      </c>
      <c r="E8" s="860" t="s">
        <v>393</v>
      </c>
      <c r="F8" s="307" t="s">
        <v>394</v>
      </c>
      <c r="G8" s="1665"/>
      <c r="H8" s="352"/>
    </row>
    <row r="9" spans="1:10" ht="25.5" customHeight="1">
      <c r="A9" s="75" t="s">
        <v>545</v>
      </c>
      <c r="B9" s="45" t="s">
        <v>399</v>
      </c>
      <c r="C9" s="45">
        <v>4</v>
      </c>
      <c r="D9" s="45">
        <v>4</v>
      </c>
      <c r="E9" s="45" t="s">
        <v>399</v>
      </c>
      <c r="F9" s="131">
        <v>2500</v>
      </c>
      <c r="G9" s="46">
        <v>10</v>
      </c>
    </row>
    <row r="10" spans="1:10">
      <c r="A10" s="76" t="s">
        <v>491</v>
      </c>
      <c r="B10" s="77" t="s">
        <v>399</v>
      </c>
      <c r="C10" s="77">
        <v>4</v>
      </c>
      <c r="D10" s="77">
        <v>4</v>
      </c>
      <c r="E10" s="77" t="s">
        <v>399</v>
      </c>
      <c r="F10" s="81">
        <v>2500</v>
      </c>
      <c r="G10" s="78">
        <v>10</v>
      </c>
    </row>
    <row r="11" spans="1:10">
      <c r="A11" s="68"/>
      <c r="B11" s="48"/>
      <c r="C11" s="48"/>
      <c r="D11" s="48"/>
      <c r="E11" s="48"/>
      <c r="F11" s="12"/>
      <c r="G11" s="49"/>
    </row>
    <row r="12" spans="1:10">
      <c r="A12" s="1135" t="s">
        <v>495</v>
      </c>
      <c r="B12" s="48" t="s">
        <v>399</v>
      </c>
      <c r="C12" s="48">
        <v>7</v>
      </c>
      <c r="D12" s="48">
        <v>7</v>
      </c>
      <c r="E12" s="48" t="s">
        <v>399</v>
      </c>
      <c r="F12" s="12">
        <v>3000</v>
      </c>
      <c r="G12" s="49">
        <v>21</v>
      </c>
    </row>
    <row r="13" spans="1:10">
      <c r="A13" s="66" t="s">
        <v>497</v>
      </c>
      <c r="B13" s="48" t="s">
        <v>399</v>
      </c>
      <c r="C13" s="48">
        <v>5</v>
      </c>
      <c r="D13" s="48">
        <v>5</v>
      </c>
      <c r="E13" s="48" t="s">
        <v>399</v>
      </c>
      <c r="F13" s="12">
        <v>4770</v>
      </c>
      <c r="G13" s="49">
        <v>24</v>
      </c>
    </row>
    <row r="14" spans="1:10">
      <c r="A14" s="76" t="s">
        <v>573</v>
      </c>
      <c r="B14" s="77" t="s">
        <v>399</v>
      </c>
      <c r="C14" s="77">
        <v>12</v>
      </c>
      <c r="D14" s="77">
        <v>12</v>
      </c>
      <c r="E14" s="77" t="s">
        <v>399</v>
      </c>
      <c r="F14" s="81">
        <v>3738</v>
      </c>
      <c r="G14" s="78">
        <v>45</v>
      </c>
    </row>
    <row r="15" spans="1:10">
      <c r="A15" s="66"/>
      <c r="B15" s="48"/>
      <c r="C15" s="48"/>
      <c r="D15" s="48"/>
      <c r="E15" s="48"/>
      <c r="F15" s="12"/>
      <c r="G15" s="49"/>
    </row>
    <row r="16" spans="1:10">
      <c r="A16" s="66" t="s">
        <v>499</v>
      </c>
      <c r="B16" s="48" t="s">
        <v>399</v>
      </c>
      <c r="C16" s="48">
        <v>30</v>
      </c>
      <c r="D16" s="48">
        <v>30</v>
      </c>
      <c r="E16" s="48" t="s">
        <v>399</v>
      </c>
      <c r="F16" s="12">
        <v>2200</v>
      </c>
      <c r="G16" s="49">
        <v>66</v>
      </c>
    </row>
    <row r="17" spans="1:7">
      <c r="A17" s="76" t="s">
        <v>502</v>
      </c>
      <c r="B17" s="77" t="s">
        <v>399</v>
      </c>
      <c r="C17" s="77">
        <v>30</v>
      </c>
      <c r="D17" s="77">
        <v>30</v>
      </c>
      <c r="E17" s="77" t="s">
        <v>399</v>
      </c>
      <c r="F17" s="81">
        <v>2200</v>
      </c>
      <c r="G17" s="78">
        <v>66</v>
      </c>
    </row>
    <row r="18" spans="1:7">
      <c r="A18" s="68"/>
      <c r="B18" s="48"/>
      <c r="C18" s="48"/>
      <c r="D18" s="48"/>
      <c r="E18" s="48"/>
      <c r="F18" s="12"/>
      <c r="G18" s="49"/>
    </row>
    <row r="19" spans="1:7">
      <c r="A19" s="76" t="s">
        <v>503</v>
      </c>
      <c r="B19" s="77" t="s">
        <v>399</v>
      </c>
      <c r="C19" s="77">
        <v>376</v>
      </c>
      <c r="D19" s="77">
        <v>376</v>
      </c>
      <c r="E19" s="77" t="s">
        <v>399</v>
      </c>
      <c r="F19" s="81">
        <v>3100</v>
      </c>
      <c r="G19" s="78">
        <v>1166</v>
      </c>
    </row>
    <row r="20" spans="1:7">
      <c r="A20" s="66"/>
      <c r="B20" s="48"/>
      <c r="C20" s="48"/>
      <c r="D20" s="48"/>
      <c r="E20" s="48"/>
      <c r="F20" s="12"/>
      <c r="G20" s="49"/>
    </row>
    <row r="21" spans="1:7">
      <c r="A21" s="66" t="s">
        <v>504</v>
      </c>
      <c r="B21" s="48" t="s">
        <v>399</v>
      </c>
      <c r="C21" s="48">
        <v>22</v>
      </c>
      <c r="D21" s="48">
        <v>22</v>
      </c>
      <c r="E21" s="48" t="s">
        <v>399</v>
      </c>
      <c r="F21" s="12">
        <v>2317</v>
      </c>
      <c r="G21" s="49">
        <v>51</v>
      </c>
    </row>
    <row r="22" spans="1:7">
      <c r="A22" s="66" t="s">
        <v>505</v>
      </c>
      <c r="B22" s="48" t="s">
        <v>399</v>
      </c>
      <c r="C22" s="48">
        <v>1097</v>
      </c>
      <c r="D22" s="48">
        <v>1097</v>
      </c>
      <c r="E22" s="48" t="s">
        <v>399</v>
      </c>
      <c r="F22" s="12">
        <v>2678</v>
      </c>
      <c r="G22" s="49">
        <v>2938</v>
      </c>
    </row>
    <row r="23" spans="1:7">
      <c r="A23" s="76" t="s">
        <v>506</v>
      </c>
      <c r="B23" s="77" t="s">
        <v>399</v>
      </c>
      <c r="C23" s="77">
        <v>1119</v>
      </c>
      <c r="D23" s="77">
        <v>1119</v>
      </c>
      <c r="E23" s="77" t="s">
        <v>399</v>
      </c>
      <c r="F23" s="81">
        <v>2671</v>
      </c>
      <c r="G23" s="78">
        <v>2989</v>
      </c>
    </row>
    <row r="24" spans="1:7">
      <c r="A24" s="66"/>
      <c r="B24" s="48"/>
      <c r="C24" s="48"/>
      <c r="D24" s="48"/>
      <c r="E24" s="48"/>
      <c r="F24" s="12"/>
      <c r="G24" s="49"/>
    </row>
    <row r="25" spans="1:7">
      <c r="A25" s="66" t="s">
        <v>510</v>
      </c>
      <c r="B25" s="48" t="s">
        <v>399</v>
      </c>
      <c r="C25" s="48">
        <v>12</v>
      </c>
      <c r="D25" s="48">
        <v>12</v>
      </c>
      <c r="E25" s="48" t="s">
        <v>399</v>
      </c>
      <c r="F25" s="12">
        <v>4217</v>
      </c>
      <c r="G25" s="49">
        <v>51</v>
      </c>
    </row>
    <row r="26" spans="1:7">
      <c r="A26" s="76" t="s">
        <v>515</v>
      </c>
      <c r="B26" s="77" t="s">
        <v>399</v>
      </c>
      <c r="C26" s="77">
        <v>12</v>
      </c>
      <c r="D26" s="77">
        <v>12</v>
      </c>
      <c r="E26" s="77" t="s">
        <v>399</v>
      </c>
      <c r="F26" s="81">
        <v>4217</v>
      </c>
      <c r="G26" s="78">
        <v>51</v>
      </c>
    </row>
    <row r="27" spans="1:7">
      <c r="A27" s="66"/>
      <c r="B27" s="48"/>
      <c r="C27" s="48"/>
      <c r="D27" s="48"/>
      <c r="E27" s="48"/>
      <c r="F27" s="12"/>
      <c r="G27" s="49"/>
    </row>
    <row r="28" spans="1:7" ht="13.5" thickBot="1">
      <c r="A28" s="69" t="s">
        <v>519</v>
      </c>
      <c r="B28" s="55" t="s">
        <v>399</v>
      </c>
      <c r="C28" s="55">
        <v>1553</v>
      </c>
      <c r="D28" s="55">
        <v>1553</v>
      </c>
      <c r="E28" s="55" t="s">
        <v>399</v>
      </c>
      <c r="F28" s="55">
        <v>2785</v>
      </c>
      <c r="G28" s="56">
        <v>4327</v>
      </c>
    </row>
  </sheetData>
  <mergeCells count="8">
    <mergeCell ref="A1:G1"/>
    <mergeCell ref="G6:G8"/>
    <mergeCell ref="A4:G4"/>
    <mergeCell ref="A3:G3"/>
    <mergeCell ref="B6:D6"/>
    <mergeCell ref="E6:F6"/>
    <mergeCell ref="B7:D7"/>
    <mergeCell ref="E7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Hoja56">
    <pageSetUpPr fitToPage="1"/>
  </sheetPr>
  <dimension ref="A1:G20"/>
  <sheetViews>
    <sheetView showGridLines="0" view="pageBreakPreview" topLeftCell="A49" zoomScale="75" zoomScaleNormal="75" zoomScaleSheetLayoutView="75" workbookViewId="0">
      <selection activeCell="F20" sqref="F20"/>
    </sheetView>
  </sheetViews>
  <sheetFormatPr baseColWidth="10" defaultRowHeight="12.75"/>
  <cols>
    <col min="1" max="6" width="21.28515625" customWidth="1"/>
  </cols>
  <sheetData>
    <row r="1" spans="1:7" s="2" customFormat="1" ht="18">
      <c r="A1" s="1481" t="s">
        <v>375</v>
      </c>
      <c r="B1" s="1481"/>
      <c r="C1" s="1481"/>
      <c r="D1" s="1481"/>
      <c r="E1" s="1481"/>
      <c r="F1" s="1481"/>
    </row>
    <row r="2" spans="1:7" s="3" customFormat="1" ht="12.75" customHeight="1"/>
    <row r="3" spans="1:7" s="3" customFormat="1" ht="15">
      <c r="A3" s="1482" t="s">
        <v>1407</v>
      </c>
      <c r="B3" s="1482"/>
      <c r="C3" s="1482"/>
      <c r="D3" s="1482"/>
      <c r="E3" s="1482"/>
      <c r="F3" s="1482"/>
      <c r="G3" s="264"/>
    </row>
    <row r="4" spans="1:7" s="3" customFormat="1" ht="15">
      <c r="A4" s="1482" t="s">
        <v>686</v>
      </c>
      <c r="B4" s="1482"/>
      <c r="C4" s="1482"/>
      <c r="D4" s="1482"/>
      <c r="E4" s="1482"/>
      <c r="F4" s="1482"/>
    </row>
    <row r="5" spans="1:7" s="3" customFormat="1" ht="13.5" customHeight="1" thickBot="1">
      <c r="A5" s="5"/>
      <c r="B5" s="6"/>
      <c r="C5" s="6"/>
      <c r="D5" s="6"/>
      <c r="E5" s="6"/>
      <c r="F5" s="6"/>
    </row>
    <row r="6" spans="1:7" ht="27" customHeight="1">
      <c r="A6" s="1520" t="s">
        <v>378</v>
      </c>
      <c r="B6" s="959"/>
      <c r="C6" s="959"/>
      <c r="D6" s="960"/>
      <c r="E6" s="93" t="s">
        <v>521</v>
      </c>
      <c r="F6" s="961"/>
    </row>
    <row r="7" spans="1:7">
      <c r="A7" s="1521"/>
      <c r="B7" s="962" t="s">
        <v>379</v>
      </c>
      <c r="C7" s="962" t="s">
        <v>386</v>
      </c>
      <c r="D7" s="962" t="s">
        <v>380</v>
      </c>
      <c r="E7" s="962" t="s">
        <v>522</v>
      </c>
      <c r="F7" s="964" t="s">
        <v>381</v>
      </c>
    </row>
    <row r="8" spans="1:7">
      <c r="A8" s="1521"/>
      <c r="B8" s="962" t="s">
        <v>389</v>
      </c>
      <c r="C8" s="962" t="s">
        <v>390</v>
      </c>
      <c r="D8" s="962" t="s">
        <v>773</v>
      </c>
      <c r="E8" s="962" t="s">
        <v>750</v>
      </c>
      <c r="F8" s="964" t="s">
        <v>384</v>
      </c>
    </row>
    <row r="9" spans="1:7" ht="28.5" customHeight="1" thickBot="1">
      <c r="A9" s="1522"/>
      <c r="B9" s="965"/>
      <c r="C9" s="965"/>
      <c r="D9" s="315"/>
      <c r="E9" s="931" t="s">
        <v>526</v>
      </c>
      <c r="F9" s="966"/>
    </row>
    <row r="10" spans="1:7" ht="28.5" customHeight="1">
      <c r="A10" s="102">
        <v>2003</v>
      </c>
      <c r="B10" s="355">
        <v>235</v>
      </c>
      <c r="C10" s="173">
        <v>14.553191489361701</v>
      </c>
      <c r="D10" s="355">
        <v>3420</v>
      </c>
      <c r="E10" s="355">
        <v>121342</v>
      </c>
      <c r="F10" s="174">
        <v>4149.8963999999996</v>
      </c>
    </row>
    <row r="11" spans="1:7">
      <c r="A11" s="102">
        <v>2004</v>
      </c>
      <c r="B11" s="355">
        <v>87</v>
      </c>
      <c r="C11" s="173">
        <v>12.080459770114942</v>
      </c>
      <c r="D11" s="355">
        <v>1051</v>
      </c>
      <c r="E11" s="355">
        <v>130695</v>
      </c>
      <c r="F11" s="174">
        <v>1373.60445</v>
      </c>
    </row>
    <row r="12" spans="1:7">
      <c r="A12" s="102">
        <v>2005</v>
      </c>
      <c r="B12" s="355">
        <v>83</v>
      </c>
      <c r="C12" s="173">
        <v>9.8795180722891569</v>
      </c>
      <c r="D12" s="355">
        <v>820</v>
      </c>
      <c r="E12" s="355">
        <v>131236</v>
      </c>
      <c r="F12" s="174">
        <v>1076.1351999999999</v>
      </c>
    </row>
    <row r="13" spans="1:7">
      <c r="A13" s="102">
        <v>2006</v>
      </c>
      <c r="B13" s="355">
        <v>116</v>
      </c>
      <c r="C13" s="173">
        <v>11.46551724137931</v>
      </c>
      <c r="D13" s="355">
        <v>1330</v>
      </c>
      <c r="E13" s="355">
        <v>131236</v>
      </c>
      <c r="F13" s="174">
        <v>1745.4387999999999</v>
      </c>
    </row>
    <row r="14" spans="1:7">
      <c r="A14" s="102">
        <v>2007</v>
      </c>
      <c r="B14" s="355">
        <v>112</v>
      </c>
      <c r="C14" s="173">
        <v>12.008928571428571</v>
      </c>
      <c r="D14" s="403">
        <v>1345</v>
      </c>
      <c r="E14" s="403">
        <v>141179</v>
      </c>
      <c r="F14" s="398">
        <v>1898.8575499999999</v>
      </c>
    </row>
    <row r="15" spans="1:7">
      <c r="A15" s="102">
        <v>2008</v>
      </c>
      <c r="B15" s="355">
        <v>136</v>
      </c>
      <c r="C15" s="173">
        <v>13.551470588235293</v>
      </c>
      <c r="D15" s="355">
        <v>1843</v>
      </c>
      <c r="E15" s="355">
        <v>176734</v>
      </c>
      <c r="F15" s="174">
        <v>3257.2076200000001</v>
      </c>
    </row>
    <row r="16" spans="1:7">
      <c r="A16" s="102">
        <v>2009</v>
      </c>
      <c r="B16" s="355">
        <v>143</v>
      </c>
      <c r="C16" s="173">
        <v>12.79020979020979</v>
      </c>
      <c r="D16" s="355">
        <v>1829</v>
      </c>
      <c r="E16" s="355">
        <v>273403</v>
      </c>
      <c r="F16" s="174">
        <v>5000.5408699999998</v>
      </c>
    </row>
    <row r="17" spans="1:6">
      <c r="A17" s="102">
        <v>2010</v>
      </c>
      <c r="B17" s="355">
        <v>165</v>
      </c>
      <c r="C17" s="173">
        <v>14.133333333333333</v>
      </c>
      <c r="D17" s="355">
        <v>2332</v>
      </c>
      <c r="E17" s="355">
        <v>300792</v>
      </c>
      <c r="F17" s="174">
        <v>7014.4694399999998</v>
      </c>
    </row>
    <row r="18" spans="1:6">
      <c r="A18" s="102">
        <v>2011</v>
      </c>
      <c r="B18" s="355">
        <v>150</v>
      </c>
      <c r="C18" s="173">
        <v>13.026666666666667</v>
      </c>
      <c r="D18" s="355">
        <v>1954</v>
      </c>
      <c r="E18" s="355">
        <v>278310</v>
      </c>
      <c r="F18" s="174">
        <v>5438.1773999999996</v>
      </c>
    </row>
    <row r="19" spans="1:6">
      <c r="A19" s="102">
        <v>2012</v>
      </c>
      <c r="B19" s="355">
        <v>155</v>
      </c>
      <c r="C19" s="173">
        <v>11.787096774193548</v>
      </c>
      <c r="D19" s="355">
        <v>1827</v>
      </c>
      <c r="E19" s="355">
        <v>277613</v>
      </c>
      <c r="F19" s="174">
        <v>5071.9895100000003</v>
      </c>
    </row>
    <row r="20" spans="1:6" ht="13.5" thickBot="1">
      <c r="A20" s="152">
        <v>2013</v>
      </c>
      <c r="B20" s="358">
        <v>166</v>
      </c>
      <c r="C20" s="322">
        <f>D20/B20</f>
        <v>11.554216867469879</v>
      </c>
      <c r="D20" s="358">
        <v>1918</v>
      </c>
      <c r="E20" s="1357">
        <v>276447</v>
      </c>
      <c r="F20" s="1269">
        <f>E20*D20/100000</f>
        <v>5302.2534599999999</v>
      </c>
    </row>
  </sheetData>
  <mergeCells count="4">
    <mergeCell ref="A1:F1"/>
    <mergeCell ref="A4:F4"/>
    <mergeCell ref="A6:A9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Hoja69">
    <pageSetUpPr fitToPage="1"/>
  </sheetPr>
  <dimension ref="A1:J30"/>
  <sheetViews>
    <sheetView view="pageBreakPreview" zoomScale="75" zoomScaleNormal="75" zoomScaleSheetLayoutView="75" workbookViewId="0">
      <selection activeCell="B9" sqref="B9:G30"/>
    </sheetView>
  </sheetViews>
  <sheetFormatPr baseColWidth="10" defaultRowHeight="12.75"/>
  <cols>
    <col min="1" max="1" width="33" style="271" customWidth="1"/>
    <col min="2" max="7" width="19.7109375" style="271" customWidth="1"/>
    <col min="8" max="12" width="11.42578125" style="271"/>
    <col min="13" max="13" width="11.140625" style="271" customWidth="1"/>
    <col min="14" max="21" width="12" style="271" customWidth="1"/>
    <col min="22" max="16384" width="11.42578125" style="271"/>
  </cols>
  <sheetData>
    <row r="1" spans="1:10" s="90" customFormat="1" ht="18">
      <c r="A1" s="1519" t="s">
        <v>375</v>
      </c>
      <c r="B1" s="1519"/>
      <c r="C1" s="1519"/>
      <c r="D1" s="1519"/>
      <c r="E1" s="1519"/>
      <c r="F1" s="1519"/>
      <c r="G1" s="1519"/>
      <c r="H1" s="89"/>
      <c r="I1" s="89"/>
      <c r="J1" s="89"/>
    </row>
    <row r="3" spans="1:10" s="91" customFormat="1" ht="15">
      <c r="A3" s="1560" t="s">
        <v>774</v>
      </c>
      <c r="B3" s="1560"/>
      <c r="C3" s="1560"/>
      <c r="D3" s="1560"/>
      <c r="E3" s="1560"/>
      <c r="F3" s="1560"/>
      <c r="G3" s="1560"/>
      <c r="H3" s="282"/>
      <c r="I3" s="282"/>
      <c r="J3" s="331"/>
    </row>
    <row r="4" spans="1:10" s="91" customFormat="1" ht="30.75" customHeight="1">
      <c r="A4" s="1523" t="s">
        <v>1322</v>
      </c>
      <c r="B4" s="1523"/>
      <c r="C4" s="1523"/>
      <c r="D4" s="1523"/>
      <c r="E4" s="1523"/>
      <c r="F4" s="1523"/>
      <c r="G4" s="1523"/>
      <c r="H4" s="331"/>
      <c r="I4" s="331"/>
      <c r="J4" s="331"/>
    </row>
    <row r="5" spans="1:10" s="91" customFormat="1" ht="13.5" customHeight="1" thickBot="1">
      <c r="A5" s="5"/>
      <c r="B5" s="6"/>
      <c r="C5" s="6"/>
      <c r="D5" s="6"/>
      <c r="E5" s="6"/>
      <c r="F5" s="6"/>
      <c r="G5" s="6"/>
      <c r="H5" s="240"/>
      <c r="I5" s="240"/>
      <c r="J5" s="240"/>
    </row>
    <row r="6" spans="1:10" ht="36.75" customHeight="1">
      <c r="A6" s="186" t="s">
        <v>560</v>
      </c>
      <c r="B6" s="919" t="s">
        <v>379</v>
      </c>
      <c r="C6" s="920"/>
      <c r="D6" s="921"/>
      <c r="E6" s="919" t="s">
        <v>386</v>
      </c>
      <c r="F6" s="920"/>
      <c r="G6" s="1669" t="s">
        <v>775</v>
      </c>
    </row>
    <row r="7" spans="1:10" ht="18" customHeight="1">
      <c r="A7" s="861" t="s">
        <v>586</v>
      </c>
      <c r="B7" s="923" t="s">
        <v>389</v>
      </c>
      <c r="C7" s="935"/>
      <c r="D7" s="936"/>
      <c r="E7" s="937" t="s">
        <v>390</v>
      </c>
      <c r="F7" s="936"/>
      <c r="G7" s="1664"/>
    </row>
    <row r="8" spans="1:10" ht="31.5" customHeight="1" thickBot="1">
      <c r="A8" s="951" t="s">
        <v>589</v>
      </c>
      <c r="B8" s="860" t="s">
        <v>393</v>
      </c>
      <c r="C8" s="307" t="s">
        <v>394</v>
      </c>
      <c r="D8" s="307" t="s">
        <v>395</v>
      </c>
      <c r="E8" s="860" t="s">
        <v>393</v>
      </c>
      <c r="F8" s="307" t="s">
        <v>394</v>
      </c>
      <c r="G8" s="1665"/>
      <c r="H8" s="352"/>
    </row>
    <row r="9" spans="1:10" ht="25.5" customHeight="1">
      <c r="A9" s="1257" t="s">
        <v>473</v>
      </c>
      <c r="B9" s="1258">
        <v>5</v>
      </c>
      <c r="C9" s="1259" t="s">
        <v>399</v>
      </c>
      <c r="D9" s="1259">
        <v>5</v>
      </c>
      <c r="E9" s="1258">
        <v>4</v>
      </c>
      <c r="F9" s="1261" t="s">
        <v>399</v>
      </c>
      <c r="G9" s="1260">
        <v>20</v>
      </c>
    </row>
    <row r="10" spans="1:10">
      <c r="A10" s="980" t="s">
        <v>475</v>
      </c>
      <c r="B10" s="986">
        <v>5</v>
      </c>
      <c r="C10" s="981" t="s">
        <v>399</v>
      </c>
      <c r="D10" s="981">
        <v>5</v>
      </c>
      <c r="E10" s="986">
        <v>4</v>
      </c>
      <c r="F10" s="982" t="s">
        <v>399</v>
      </c>
      <c r="G10" s="983">
        <v>20</v>
      </c>
    </row>
    <row r="11" spans="1:10">
      <c r="A11" s="1135"/>
      <c r="B11" s="1251"/>
      <c r="C11" s="1251"/>
      <c r="D11" s="1251"/>
      <c r="E11" s="1251"/>
      <c r="F11" s="1255"/>
      <c r="G11" s="1212"/>
    </row>
    <row r="12" spans="1:10">
      <c r="A12" s="1135" t="s">
        <v>478</v>
      </c>
      <c r="B12" s="1256">
        <v>2</v>
      </c>
      <c r="C12" s="1251" t="s">
        <v>399</v>
      </c>
      <c r="D12" s="1251">
        <v>2</v>
      </c>
      <c r="E12" s="1256">
        <v>9</v>
      </c>
      <c r="F12" s="1255" t="s">
        <v>399</v>
      </c>
      <c r="G12" s="1212">
        <v>18</v>
      </c>
    </row>
    <row r="13" spans="1:10">
      <c r="A13" s="980" t="s">
        <v>480</v>
      </c>
      <c r="B13" s="986">
        <v>2</v>
      </c>
      <c r="C13" s="981" t="s">
        <v>399</v>
      </c>
      <c r="D13" s="981">
        <v>2</v>
      </c>
      <c r="E13" s="986">
        <v>9</v>
      </c>
      <c r="F13" s="982" t="s">
        <v>399</v>
      </c>
      <c r="G13" s="983">
        <v>18</v>
      </c>
    </row>
    <row r="14" spans="1:10">
      <c r="A14" s="68"/>
      <c r="B14" s="1251"/>
      <c r="C14" s="1251"/>
      <c r="D14" s="1251"/>
      <c r="E14" s="1251"/>
      <c r="F14" s="1255"/>
      <c r="G14" s="1212"/>
    </row>
    <row r="15" spans="1:10">
      <c r="A15" s="1135" t="s">
        <v>489</v>
      </c>
      <c r="B15" s="1256">
        <v>1</v>
      </c>
      <c r="C15" s="1251" t="s">
        <v>399</v>
      </c>
      <c r="D15" s="1251">
        <v>1</v>
      </c>
      <c r="E15" s="1256">
        <v>3</v>
      </c>
      <c r="F15" s="1255" t="s">
        <v>399</v>
      </c>
      <c r="G15" s="1212">
        <v>3</v>
      </c>
    </row>
    <row r="16" spans="1:10">
      <c r="A16" s="980" t="s">
        <v>491</v>
      </c>
      <c r="B16" s="986">
        <v>1</v>
      </c>
      <c r="C16" s="981" t="s">
        <v>399</v>
      </c>
      <c r="D16" s="981">
        <v>1</v>
      </c>
      <c r="E16" s="986">
        <v>3</v>
      </c>
      <c r="F16" s="982" t="s">
        <v>399</v>
      </c>
      <c r="G16" s="983">
        <v>3</v>
      </c>
    </row>
    <row r="17" spans="1:7">
      <c r="A17" s="68"/>
      <c r="B17" s="1251"/>
      <c r="C17" s="1251"/>
      <c r="D17" s="1251"/>
      <c r="E17" s="1251"/>
      <c r="F17" s="1255"/>
      <c r="G17" s="1212"/>
    </row>
    <row r="18" spans="1:7">
      <c r="A18" s="1135" t="s">
        <v>493</v>
      </c>
      <c r="B18" s="1256">
        <v>20</v>
      </c>
      <c r="C18" s="1251">
        <v>82</v>
      </c>
      <c r="D18" s="1251">
        <v>102</v>
      </c>
      <c r="E18" s="1256">
        <v>10</v>
      </c>
      <c r="F18" s="1255">
        <v>15</v>
      </c>
      <c r="G18" s="1212">
        <v>1430</v>
      </c>
    </row>
    <row r="19" spans="1:7">
      <c r="A19" s="1135" t="s">
        <v>494</v>
      </c>
      <c r="B19" s="1256">
        <v>10</v>
      </c>
      <c r="C19" s="1251" t="s">
        <v>399</v>
      </c>
      <c r="D19" s="1251">
        <v>10</v>
      </c>
      <c r="E19" s="1256">
        <v>6</v>
      </c>
      <c r="F19" s="1255" t="s">
        <v>399</v>
      </c>
      <c r="G19" s="1212">
        <v>60</v>
      </c>
    </row>
    <row r="20" spans="1:7">
      <c r="A20" s="1135" t="s">
        <v>495</v>
      </c>
      <c r="B20" s="1256">
        <v>17</v>
      </c>
      <c r="C20" s="1251" t="s">
        <v>399</v>
      </c>
      <c r="D20" s="1251">
        <v>17</v>
      </c>
      <c r="E20" s="1256">
        <v>5</v>
      </c>
      <c r="F20" s="1255" t="s">
        <v>399</v>
      </c>
      <c r="G20" s="1212">
        <v>85</v>
      </c>
    </row>
    <row r="21" spans="1:7">
      <c r="A21" s="1135" t="s">
        <v>497</v>
      </c>
      <c r="B21" s="1251" t="s">
        <v>399</v>
      </c>
      <c r="C21" s="1251">
        <v>22</v>
      </c>
      <c r="D21" s="1251">
        <v>22</v>
      </c>
      <c r="E21" s="1251" t="s">
        <v>399</v>
      </c>
      <c r="F21" s="1255">
        <v>12</v>
      </c>
      <c r="G21" s="1212">
        <v>264</v>
      </c>
    </row>
    <row r="22" spans="1:7">
      <c r="A22" s="980" t="s">
        <v>573</v>
      </c>
      <c r="B22" s="986">
        <v>47</v>
      </c>
      <c r="C22" s="981">
        <v>104</v>
      </c>
      <c r="D22" s="981">
        <v>151</v>
      </c>
      <c r="E22" s="986">
        <v>7</v>
      </c>
      <c r="F22" s="982">
        <v>14</v>
      </c>
      <c r="G22" s="983">
        <v>1839</v>
      </c>
    </row>
    <row r="23" spans="1:7">
      <c r="A23" s="1135"/>
      <c r="B23" s="1251"/>
      <c r="C23" s="1251"/>
      <c r="D23" s="1251"/>
      <c r="E23" s="1251"/>
      <c r="F23" s="1255"/>
      <c r="G23" s="1212"/>
    </row>
    <row r="24" spans="1:7">
      <c r="A24" s="980" t="s">
        <v>503</v>
      </c>
      <c r="B24" s="986">
        <v>1</v>
      </c>
      <c r="C24" s="981" t="s">
        <v>399</v>
      </c>
      <c r="D24" s="981">
        <v>1</v>
      </c>
      <c r="E24" s="986">
        <v>8</v>
      </c>
      <c r="F24" s="982" t="s">
        <v>399</v>
      </c>
      <c r="G24" s="983">
        <v>8</v>
      </c>
    </row>
    <row r="25" spans="1:7">
      <c r="A25" s="1135"/>
      <c r="B25" s="1251"/>
      <c r="C25" s="1251"/>
      <c r="D25" s="1251"/>
      <c r="E25" s="1251"/>
      <c r="F25" s="1255"/>
      <c r="G25" s="1212"/>
    </row>
    <row r="26" spans="1:7">
      <c r="A26" s="1135" t="s">
        <v>516</v>
      </c>
      <c r="B26" s="1256">
        <v>2</v>
      </c>
      <c r="C26" s="1251" t="s">
        <v>399</v>
      </c>
      <c r="D26" s="1251">
        <v>2</v>
      </c>
      <c r="E26" s="1256">
        <v>3</v>
      </c>
      <c r="F26" s="1255" t="s">
        <v>399</v>
      </c>
      <c r="G26" s="1212">
        <v>6</v>
      </c>
    </row>
    <row r="27" spans="1:7">
      <c r="A27" s="1135" t="s">
        <v>517</v>
      </c>
      <c r="B27" s="1251" t="s">
        <v>399</v>
      </c>
      <c r="C27" s="1251">
        <v>4</v>
      </c>
      <c r="D27" s="1251">
        <v>4</v>
      </c>
      <c r="E27" s="1256" t="s">
        <v>399</v>
      </c>
      <c r="F27" s="1255">
        <v>6</v>
      </c>
      <c r="G27" s="1212">
        <v>24</v>
      </c>
    </row>
    <row r="28" spans="1:7">
      <c r="A28" s="980" t="s">
        <v>518</v>
      </c>
      <c r="B28" s="986">
        <v>2</v>
      </c>
      <c r="C28" s="981">
        <v>4</v>
      </c>
      <c r="D28" s="981">
        <v>6</v>
      </c>
      <c r="E28" s="986">
        <v>3</v>
      </c>
      <c r="F28" s="982">
        <v>6</v>
      </c>
      <c r="G28" s="983">
        <v>30</v>
      </c>
    </row>
    <row r="29" spans="1:7">
      <c r="A29" s="68"/>
      <c r="B29" s="1251"/>
      <c r="C29" s="1251"/>
      <c r="D29" s="1251"/>
      <c r="E29" s="1251"/>
      <c r="F29" s="1251"/>
      <c r="G29" s="1212"/>
    </row>
    <row r="30" spans="1:7" ht="13.5" thickBot="1">
      <c r="A30" s="976" t="s">
        <v>519</v>
      </c>
      <c r="B30" s="977">
        <v>58</v>
      </c>
      <c r="C30" s="977">
        <v>108</v>
      </c>
      <c r="D30" s="977">
        <v>166</v>
      </c>
      <c r="E30" s="977">
        <v>7</v>
      </c>
      <c r="F30" s="977">
        <v>14</v>
      </c>
      <c r="G30" s="979">
        <v>1918</v>
      </c>
    </row>
  </sheetData>
  <mergeCells count="4">
    <mergeCell ref="A1:G1"/>
    <mergeCell ref="G6:G8"/>
    <mergeCell ref="A4:G4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Hoja232">
    <pageSetUpPr fitToPage="1"/>
  </sheetPr>
  <dimension ref="A1:J17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2.7109375" style="271" customWidth="1"/>
    <col min="2" max="7" width="18.28515625" style="271" customWidth="1"/>
    <col min="8" max="12" width="11.42578125" style="271"/>
    <col min="13" max="13" width="11.140625" style="271" customWidth="1"/>
    <col min="14" max="21" width="12" style="271" customWidth="1"/>
    <col min="22" max="16384" width="11.42578125" style="271"/>
  </cols>
  <sheetData>
    <row r="1" spans="1:10" s="90" customFormat="1" ht="18">
      <c r="A1" s="1519" t="s">
        <v>375</v>
      </c>
      <c r="B1" s="1519"/>
      <c r="C1" s="1519"/>
      <c r="D1" s="1519"/>
      <c r="E1" s="1519"/>
      <c r="F1" s="1519"/>
      <c r="G1" s="1519"/>
      <c r="H1" s="89"/>
      <c r="I1" s="89"/>
      <c r="J1" s="89"/>
    </row>
    <row r="3" spans="1:10" s="91" customFormat="1" ht="15">
      <c r="A3" s="1560" t="s">
        <v>776</v>
      </c>
      <c r="B3" s="1560"/>
      <c r="C3" s="1560"/>
      <c r="D3" s="1560"/>
      <c r="E3" s="1560"/>
      <c r="F3" s="1560"/>
      <c r="G3" s="1560"/>
      <c r="H3" s="331"/>
      <c r="I3" s="331"/>
      <c r="J3" s="331"/>
    </row>
    <row r="4" spans="1:10" s="1026" customFormat="1" ht="29.25" customHeight="1">
      <c r="A4" s="1523" t="s">
        <v>1322</v>
      </c>
      <c r="B4" s="1523"/>
      <c r="C4" s="1523"/>
      <c r="D4" s="1523"/>
      <c r="E4" s="1523"/>
      <c r="F4" s="1523"/>
      <c r="G4" s="1523"/>
      <c r="H4" s="1211"/>
      <c r="I4" s="1211"/>
      <c r="J4" s="1211"/>
    </row>
    <row r="5" spans="1:10" s="91" customFormat="1" ht="13.5" customHeight="1" thickBot="1">
      <c r="A5" s="5"/>
      <c r="B5" s="6"/>
      <c r="C5" s="6"/>
      <c r="D5" s="6"/>
      <c r="E5" s="6"/>
      <c r="F5" s="6"/>
      <c r="G5" s="6"/>
      <c r="H5" s="240"/>
      <c r="I5" s="240"/>
      <c r="J5" s="240"/>
    </row>
    <row r="6" spans="1:10" ht="33" customHeight="1">
      <c r="A6" s="186" t="s">
        <v>560</v>
      </c>
      <c r="B6" s="919" t="s">
        <v>379</v>
      </c>
      <c r="C6" s="920"/>
      <c r="D6" s="921"/>
      <c r="E6" s="919" t="s">
        <v>386</v>
      </c>
      <c r="F6" s="920"/>
      <c r="G6" s="1669" t="s">
        <v>775</v>
      </c>
    </row>
    <row r="7" spans="1:10" ht="30" customHeight="1">
      <c r="A7" s="861" t="s">
        <v>586</v>
      </c>
      <c r="B7" s="937" t="s">
        <v>389</v>
      </c>
      <c r="C7" s="935"/>
      <c r="D7" s="936"/>
      <c r="E7" s="937" t="s">
        <v>390</v>
      </c>
      <c r="F7" s="936"/>
      <c r="G7" s="1664"/>
    </row>
    <row r="8" spans="1:10" ht="35.25" customHeight="1" thickBot="1">
      <c r="A8" s="951" t="s">
        <v>589</v>
      </c>
      <c r="B8" s="860" t="s">
        <v>393</v>
      </c>
      <c r="C8" s="307" t="s">
        <v>394</v>
      </c>
      <c r="D8" s="307" t="s">
        <v>395</v>
      </c>
      <c r="E8" s="860" t="s">
        <v>393</v>
      </c>
      <c r="F8" s="307" t="s">
        <v>394</v>
      </c>
      <c r="G8" s="1665"/>
      <c r="H8" s="352"/>
    </row>
    <row r="9" spans="1:10" ht="25.5" customHeight="1">
      <c r="A9" s="75" t="s">
        <v>508</v>
      </c>
      <c r="B9" s="256">
        <v>226</v>
      </c>
      <c r="C9" s="45" t="s">
        <v>399</v>
      </c>
      <c r="D9" s="45">
        <v>226</v>
      </c>
      <c r="E9" s="256">
        <v>900</v>
      </c>
      <c r="F9" s="131" t="s">
        <v>399</v>
      </c>
      <c r="G9" s="46">
        <v>203</v>
      </c>
    </row>
    <row r="10" spans="1:10">
      <c r="A10" s="66" t="s">
        <v>509</v>
      </c>
      <c r="B10" s="85">
        <v>392</v>
      </c>
      <c r="C10" s="48">
        <v>16</v>
      </c>
      <c r="D10" s="48">
        <v>408</v>
      </c>
      <c r="E10" s="85">
        <v>625</v>
      </c>
      <c r="F10" s="12">
        <v>1500</v>
      </c>
      <c r="G10" s="49">
        <v>269</v>
      </c>
    </row>
    <row r="11" spans="1:10">
      <c r="A11" s="66" t="s">
        <v>510</v>
      </c>
      <c r="B11" s="85">
        <v>177</v>
      </c>
      <c r="C11" s="48" t="s">
        <v>399</v>
      </c>
      <c r="D11" s="48">
        <v>177</v>
      </c>
      <c r="E11" s="85">
        <v>400</v>
      </c>
      <c r="F11" s="12" t="s">
        <v>399</v>
      </c>
      <c r="G11" s="49">
        <v>71</v>
      </c>
    </row>
    <row r="12" spans="1:10">
      <c r="A12" s="66" t="s">
        <v>512</v>
      </c>
      <c r="B12" s="85">
        <v>8</v>
      </c>
      <c r="C12" s="48">
        <v>2</v>
      </c>
      <c r="D12" s="48">
        <v>10</v>
      </c>
      <c r="E12" s="85">
        <v>515</v>
      </c>
      <c r="F12" s="12">
        <v>1000</v>
      </c>
      <c r="G12" s="49">
        <v>6</v>
      </c>
    </row>
    <row r="13" spans="1:10">
      <c r="A13" s="66" t="s">
        <v>513</v>
      </c>
      <c r="B13" s="85">
        <v>658</v>
      </c>
      <c r="C13" s="48">
        <v>58</v>
      </c>
      <c r="D13" s="48">
        <v>716</v>
      </c>
      <c r="E13" s="85">
        <v>600</v>
      </c>
      <c r="F13" s="12">
        <v>1400</v>
      </c>
      <c r="G13" s="49">
        <v>476</v>
      </c>
    </row>
    <row r="14" spans="1:10">
      <c r="A14" s="66" t="s">
        <v>514</v>
      </c>
      <c r="B14" s="85">
        <v>1012</v>
      </c>
      <c r="C14" s="48">
        <v>109</v>
      </c>
      <c r="D14" s="48">
        <v>1121</v>
      </c>
      <c r="E14" s="85">
        <v>375</v>
      </c>
      <c r="F14" s="12">
        <v>675</v>
      </c>
      <c r="G14" s="49">
        <v>453</v>
      </c>
    </row>
    <row r="15" spans="1:10">
      <c r="A15" s="76" t="s">
        <v>515</v>
      </c>
      <c r="B15" s="377">
        <v>2473</v>
      </c>
      <c r="C15" s="77">
        <v>185</v>
      </c>
      <c r="D15" s="77">
        <v>2658</v>
      </c>
      <c r="E15" s="377">
        <v>525</v>
      </c>
      <c r="F15" s="81">
        <v>977</v>
      </c>
      <c r="G15" s="78">
        <v>1478</v>
      </c>
    </row>
    <row r="16" spans="1:10">
      <c r="A16" s="66"/>
      <c r="B16" s="48"/>
      <c r="C16" s="48"/>
      <c r="D16" s="48"/>
      <c r="E16" s="48"/>
      <c r="F16" s="12"/>
      <c r="G16" s="49"/>
    </row>
    <row r="17" spans="1:7" ht="13.5" thickBot="1">
      <c r="A17" s="69" t="s">
        <v>519</v>
      </c>
      <c r="B17" s="378">
        <v>2473</v>
      </c>
      <c r="C17" s="55">
        <v>185</v>
      </c>
      <c r="D17" s="55">
        <v>2658</v>
      </c>
      <c r="E17" s="378">
        <v>525</v>
      </c>
      <c r="F17" s="226">
        <v>977</v>
      </c>
      <c r="G17" s="56">
        <v>1478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Hoja233">
    <pageSetUpPr fitToPage="1"/>
  </sheetPr>
  <dimension ref="A1:J12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7.28515625" style="271" customWidth="1"/>
    <col min="2" max="7" width="20.42578125" style="271" customWidth="1"/>
    <col min="8" max="12" width="11.42578125" style="271"/>
    <col min="13" max="13" width="11.140625" style="271" customWidth="1"/>
    <col min="14" max="21" width="12" style="271" customWidth="1"/>
    <col min="22" max="16384" width="11.42578125" style="271"/>
  </cols>
  <sheetData>
    <row r="1" spans="1:10" s="90" customFormat="1" ht="18">
      <c r="A1" s="1519" t="s">
        <v>375</v>
      </c>
      <c r="B1" s="1519"/>
      <c r="C1" s="1519"/>
      <c r="D1" s="1519"/>
      <c r="E1" s="1519"/>
      <c r="F1" s="1519"/>
      <c r="G1" s="1519"/>
      <c r="H1" s="89"/>
      <c r="I1" s="89"/>
      <c r="J1" s="89"/>
    </row>
    <row r="3" spans="1:10" s="91" customFormat="1" ht="15">
      <c r="A3" s="1560" t="s">
        <v>777</v>
      </c>
      <c r="B3" s="1560"/>
      <c r="C3" s="1560"/>
      <c r="D3" s="1560"/>
      <c r="E3" s="1560"/>
      <c r="F3" s="1560"/>
      <c r="G3" s="1560"/>
      <c r="H3" s="331"/>
      <c r="I3" s="331"/>
      <c r="J3" s="331"/>
    </row>
    <row r="4" spans="1:10" s="91" customFormat="1" ht="26.25" customHeight="1">
      <c r="A4" s="1523" t="s">
        <v>1322</v>
      </c>
      <c r="B4" s="1523"/>
      <c r="C4" s="1523"/>
      <c r="D4" s="1523"/>
      <c r="E4" s="1523"/>
      <c r="F4" s="1523"/>
      <c r="G4" s="1523"/>
      <c r="H4" s="331"/>
      <c r="I4" s="331"/>
      <c r="J4" s="331"/>
    </row>
    <row r="5" spans="1:10" s="91" customFormat="1" ht="13.5" customHeight="1" thickBot="1">
      <c r="A5" s="5"/>
      <c r="B5" s="6"/>
      <c r="C5" s="6"/>
      <c r="D5" s="6"/>
      <c r="E5" s="6"/>
      <c r="F5" s="6"/>
      <c r="G5" s="240"/>
      <c r="H5" s="240"/>
      <c r="I5" s="240"/>
      <c r="J5" s="240"/>
    </row>
    <row r="6" spans="1:10" ht="26.25" customHeight="1">
      <c r="A6" s="186" t="s">
        <v>560</v>
      </c>
      <c r="B6" s="919" t="s">
        <v>379</v>
      </c>
      <c r="C6" s="920"/>
      <c r="D6" s="921"/>
      <c r="E6" s="919" t="s">
        <v>386</v>
      </c>
      <c r="F6" s="920"/>
      <c r="G6" s="1663" t="s">
        <v>387</v>
      </c>
    </row>
    <row r="7" spans="1:10" ht="24.75" customHeight="1">
      <c r="A7" s="861" t="s">
        <v>586</v>
      </c>
      <c r="B7" s="937" t="s">
        <v>389</v>
      </c>
      <c r="C7" s="935"/>
      <c r="D7" s="936"/>
      <c r="E7" s="937" t="s">
        <v>390</v>
      </c>
      <c r="F7" s="935"/>
      <c r="G7" s="1664"/>
    </row>
    <row r="8" spans="1:10" ht="23.25" customHeight="1" thickBot="1">
      <c r="A8" s="951" t="s">
        <v>589</v>
      </c>
      <c r="B8" s="860" t="s">
        <v>393</v>
      </c>
      <c r="C8" s="307" t="s">
        <v>394</v>
      </c>
      <c r="D8" s="307" t="s">
        <v>395</v>
      </c>
      <c r="E8" s="860" t="s">
        <v>393</v>
      </c>
      <c r="F8" s="934" t="s">
        <v>394</v>
      </c>
      <c r="G8" s="1665"/>
      <c r="H8" s="352"/>
    </row>
    <row r="9" spans="1:10" ht="27" customHeight="1">
      <c r="A9" s="75" t="s">
        <v>484</v>
      </c>
      <c r="B9" s="45" t="s">
        <v>399</v>
      </c>
      <c r="C9" s="45">
        <v>15</v>
      </c>
      <c r="D9" s="45">
        <v>15</v>
      </c>
      <c r="E9" s="45" t="s">
        <v>399</v>
      </c>
      <c r="F9" s="131">
        <v>2000</v>
      </c>
      <c r="G9" s="46">
        <v>30</v>
      </c>
    </row>
    <row r="10" spans="1:10">
      <c r="A10" s="76" t="s">
        <v>491</v>
      </c>
      <c r="B10" s="77" t="s">
        <v>399</v>
      </c>
      <c r="C10" s="77">
        <v>15</v>
      </c>
      <c r="D10" s="77">
        <v>15</v>
      </c>
      <c r="E10" s="77" t="s">
        <v>399</v>
      </c>
      <c r="F10" s="81">
        <v>2000</v>
      </c>
      <c r="G10" s="78">
        <v>30</v>
      </c>
    </row>
    <row r="11" spans="1:10">
      <c r="A11" s="66"/>
      <c r="B11" s="48"/>
      <c r="C11" s="48"/>
      <c r="D11" s="48"/>
      <c r="E11" s="48"/>
      <c r="F11" s="12"/>
      <c r="G11" s="49"/>
    </row>
    <row r="12" spans="1:10" ht="13.5" thickBot="1">
      <c r="A12" s="69" t="s">
        <v>519</v>
      </c>
      <c r="B12" s="55" t="s">
        <v>399</v>
      </c>
      <c r="C12" s="55">
        <v>15</v>
      </c>
      <c r="D12" s="55">
        <v>15</v>
      </c>
      <c r="E12" s="55" t="s">
        <v>399</v>
      </c>
      <c r="F12" s="226">
        <v>2000</v>
      </c>
      <c r="G12" s="56">
        <v>30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Hoja234">
    <pageSetUpPr fitToPage="1"/>
  </sheetPr>
  <dimension ref="A1:J17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5.42578125" style="271" customWidth="1"/>
    <col min="2" max="7" width="13.28515625" style="271" customWidth="1"/>
    <col min="8" max="12" width="11.42578125" style="271"/>
    <col min="13" max="13" width="11.140625" style="271" customWidth="1"/>
    <col min="14" max="21" width="12" style="271" customWidth="1"/>
    <col min="22" max="16384" width="11.42578125" style="271"/>
  </cols>
  <sheetData>
    <row r="1" spans="1:10" s="90" customFormat="1" ht="18">
      <c r="A1" s="1519" t="s">
        <v>375</v>
      </c>
      <c r="B1" s="1519"/>
      <c r="C1" s="1519"/>
      <c r="D1" s="1519"/>
      <c r="E1" s="1519"/>
      <c r="F1" s="1519"/>
      <c r="G1" s="1519"/>
      <c r="H1" s="89"/>
      <c r="I1" s="89"/>
      <c r="J1" s="89"/>
    </row>
    <row r="3" spans="1:10" s="91" customFormat="1" ht="15">
      <c r="A3" s="1560" t="s">
        <v>778</v>
      </c>
      <c r="B3" s="1560"/>
      <c r="C3" s="1560"/>
      <c r="D3" s="1560"/>
      <c r="E3" s="1560"/>
      <c r="F3" s="1560"/>
      <c r="G3" s="1560"/>
      <c r="H3" s="331"/>
      <c r="I3" s="331"/>
      <c r="J3" s="331"/>
    </row>
    <row r="4" spans="1:10" s="91" customFormat="1" ht="24.75" customHeight="1">
      <c r="A4" s="1523" t="s">
        <v>693</v>
      </c>
      <c r="B4" s="1523"/>
      <c r="C4" s="1523"/>
      <c r="D4" s="1523"/>
      <c r="E4" s="1523"/>
      <c r="F4" s="1523"/>
      <c r="G4" s="1523"/>
      <c r="H4" s="331"/>
      <c r="I4" s="331"/>
      <c r="J4" s="331"/>
    </row>
    <row r="5" spans="1:10" s="91" customFormat="1" ht="13.5" customHeight="1" thickBot="1">
      <c r="A5" s="5"/>
      <c r="B5" s="6"/>
      <c r="C5" s="6"/>
      <c r="D5" s="6"/>
      <c r="E5" s="6"/>
      <c r="F5" s="6"/>
      <c r="G5" s="6"/>
      <c r="H5" s="240"/>
      <c r="I5" s="240"/>
      <c r="J5" s="240"/>
    </row>
    <row r="6" spans="1:10" ht="27" customHeight="1">
      <c r="A6" s="186" t="s">
        <v>560</v>
      </c>
      <c r="B6" s="919" t="s">
        <v>379</v>
      </c>
      <c r="C6" s="920"/>
      <c r="D6" s="921"/>
      <c r="E6" s="919" t="s">
        <v>386</v>
      </c>
      <c r="F6" s="920"/>
      <c r="G6" s="1663" t="s">
        <v>387</v>
      </c>
    </row>
    <row r="7" spans="1:10" ht="24" customHeight="1">
      <c r="A7" s="861" t="s">
        <v>586</v>
      </c>
      <c r="B7" s="937" t="s">
        <v>389</v>
      </c>
      <c r="C7" s="935"/>
      <c r="D7" s="936"/>
      <c r="E7" s="937" t="s">
        <v>390</v>
      </c>
      <c r="F7" s="936"/>
      <c r="G7" s="1664"/>
    </row>
    <row r="8" spans="1:10" ht="34.5" customHeight="1" thickBot="1">
      <c r="A8" s="951" t="s">
        <v>589</v>
      </c>
      <c r="B8" s="860" t="s">
        <v>393</v>
      </c>
      <c r="C8" s="307" t="s">
        <v>394</v>
      </c>
      <c r="D8" s="307" t="s">
        <v>395</v>
      </c>
      <c r="E8" s="860" t="s">
        <v>393</v>
      </c>
      <c r="F8" s="307" t="s">
        <v>394</v>
      </c>
      <c r="G8" s="1665"/>
      <c r="H8" s="352"/>
    </row>
    <row r="9" spans="1:10" ht="21" customHeight="1">
      <c r="A9" s="75" t="s">
        <v>499</v>
      </c>
      <c r="B9" s="45" t="s">
        <v>399</v>
      </c>
      <c r="C9" s="45">
        <v>3</v>
      </c>
      <c r="D9" s="45">
        <v>3</v>
      </c>
      <c r="E9" s="45" t="s">
        <v>399</v>
      </c>
      <c r="F9" s="131">
        <v>1000</v>
      </c>
      <c r="G9" s="46">
        <v>3</v>
      </c>
    </row>
    <row r="10" spans="1:10">
      <c r="A10" s="76" t="s">
        <v>502</v>
      </c>
      <c r="B10" s="77" t="s">
        <v>399</v>
      </c>
      <c r="C10" s="77">
        <v>3</v>
      </c>
      <c r="D10" s="77">
        <v>3</v>
      </c>
      <c r="E10" s="77" t="s">
        <v>399</v>
      </c>
      <c r="F10" s="81">
        <v>1000</v>
      </c>
      <c r="G10" s="78">
        <v>3</v>
      </c>
    </row>
    <row r="11" spans="1:10">
      <c r="A11" s="68"/>
      <c r="B11" s="48"/>
      <c r="C11" s="48"/>
      <c r="D11" s="48"/>
      <c r="E11" s="48"/>
      <c r="F11" s="12"/>
      <c r="G11" s="49"/>
    </row>
    <row r="12" spans="1:10">
      <c r="A12" s="1135" t="s">
        <v>508</v>
      </c>
      <c r="B12" s="1251">
        <v>92</v>
      </c>
      <c r="C12" s="1251">
        <v>1</v>
      </c>
      <c r="D12" s="1251">
        <v>93</v>
      </c>
      <c r="E12" s="1251">
        <v>950</v>
      </c>
      <c r="F12" s="1255">
        <v>1100</v>
      </c>
      <c r="G12" s="1212">
        <v>88</v>
      </c>
    </row>
    <row r="13" spans="1:10">
      <c r="A13" s="66" t="s">
        <v>510</v>
      </c>
      <c r="B13" s="48" t="s">
        <v>399</v>
      </c>
      <c r="C13" s="48">
        <v>7</v>
      </c>
      <c r="D13" s="48">
        <v>7</v>
      </c>
      <c r="E13" s="48" t="s">
        <v>399</v>
      </c>
      <c r="F13" s="12">
        <v>8000</v>
      </c>
      <c r="G13" s="49">
        <v>56</v>
      </c>
    </row>
    <row r="14" spans="1:10">
      <c r="A14" s="66" t="s">
        <v>513</v>
      </c>
      <c r="B14" s="85">
        <v>674</v>
      </c>
      <c r="C14" s="48">
        <v>51</v>
      </c>
      <c r="D14" s="48">
        <v>725</v>
      </c>
      <c r="E14" s="85">
        <v>800</v>
      </c>
      <c r="F14" s="12">
        <v>1500</v>
      </c>
      <c r="G14" s="49">
        <v>616</v>
      </c>
    </row>
    <row r="15" spans="1:10">
      <c r="A15" s="76" t="s">
        <v>515</v>
      </c>
      <c r="B15" s="77">
        <v>766</v>
      </c>
      <c r="C15" s="77">
        <v>59</v>
      </c>
      <c r="D15" s="77">
        <v>825</v>
      </c>
      <c r="E15" s="77">
        <v>818</v>
      </c>
      <c r="F15" s="81">
        <v>2264</v>
      </c>
      <c r="G15" s="78">
        <v>760</v>
      </c>
    </row>
    <row r="16" spans="1:10">
      <c r="A16" s="66"/>
      <c r="B16" s="48"/>
      <c r="C16" s="48"/>
      <c r="D16" s="48"/>
      <c r="E16" s="48"/>
      <c r="F16" s="12"/>
      <c r="G16" s="49"/>
    </row>
    <row r="17" spans="1:7" ht="13.5" thickBot="1">
      <c r="A17" s="69" t="s">
        <v>519</v>
      </c>
      <c r="B17" s="55">
        <v>766</v>
      </c>
      <c r="C17" s="55">
        <v>62</v>
      </c>
      <c r="D17" s="55">
        <v>828</v>
      </c>
      <c r="E17" s="55">
        <v>818</v>
      </c>
      <c r="F17" s="226">
        <v>2203</v>
      </c>
      <c r="G17" s="56">
        <v>763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8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>
  <sheetPr codeName="Hoja235">
    <pageSetUpPr fitToPage="1"/>
  </sheetPr>
  <dimension ref="A1:J11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8.140625" style="271" customWidth="1"/>
    <col min="2" max="7" width="16.5703125" style="271" customWidth="1"/>
    <col min="8" max="12" width="11.42578125" style="271"/>
    <col min="13" max="13" width="11.140625" style="271" customWidth="1"/>
    <col min="14" max="21" width="12" style="271" customWidth="1"/>
    <col min="22" max="16384" width="11.42578125" style="271"/>
  </cols>
  <sheetData>
    <row r="1" spans="1:10" s="90" customFormat="1" ht="18">
      <c r="A1" s="1519" t="s">
        <v>375</v>
      </c>
      <c r="B1" s="1519"/>
      <c r="C1" s="1519"/>
      <c r="D1" s="1519"/>
      <c r="E1" s="1519"/>
      <c r="F1" s="1519"/>
      <c r="G1" s="1519"/>
      <c r="H1" s="89"/>
      <c r="I1" s="89"/>
      <c r="J1" s="89"/>
    </row>
    <row r="3" spans="1:10" s="91" customFormat="1" ht="15">
      <c r="A3" s="1560" t="s">
        <v>779</v>
      </c>
      <c r="B3" s="1560"/>
      <c r="C3" s="1560"/>
      <c r="D3" s="1560"/>
      <c r="E3" s="1560"/>
      <c r="F3" s="1560"/>
      <c r="G3" s="1560"/>
      <c r="H3" s="331"/>
      <c r="I3" s="331"/>
      <c r="J3" s="331"/>
    </row>
    <row r="4" spans="1:10" s="91" customFormat="1" ht="19.5" customHeight="1">
      <c r="A4" s="1523" t="s">
        <v>1322</v>
      </c>
      <c r="B4" s="1523"/>
      <c r="C4" s="1523"/>
      <c r="D4" s="1523"/>
      <c r="E4" s="1523"/>
      <c r="F4" s="1523"/>
      <c r="G4" s="1523"/>
      <c r="H4" s="331"/>
      <c r="I4" s="331"/>
      <c r="J4" s="331"/>
    </row>
    <row r="5" spans="1:10" s="91" customFormat="1" ht="13.5" customHeight="1" thickBot="1">
      <c r="A5" s="5"/>
      <c r="B5" s="6"/>
      <c r="C5" s="6"/>
      <c r="D5" s="6"/>
      <c r="E5" s="6"/>
      <c r="F5" s="6"/>
      <c r="G5" s="6"/>
      <c r="H5" s="240"/>
      <c r="I5" s="240"/>
      <c r="J5" s="240"/>
    </row>
    <row r="6" spans="1:10" ht="27" customHeight="1">
      <c r="A6" s="186" t="s">
        <v>560</v>
      </c>
      <c r="B6" s="919" t="s">
        <v>379</v>
      </c>
      <c r="C6" s="920"/>
      <c r="D6" s="921"/>
      <c r="E6" s="919" t="s">
        <v>386</v>
      </c>
      <c r="F6" s="920"/>
      <c r="G6" s="1663" t="s">
        <v>387</v>
      </c>
    </row>
    <row r="7" spans="1:10" ht="21" customHeight="1">
      <c r="A7" s="861" t="s">
        <v>586</v>
      </c>
      <c r="B7" s="937" t="s">
        <v>389</v>
      </c>
      <c r="C7" s="935"/>
      <c r="D7" s="936"/>
      <c r="E7" s="937" t="s">
        <v>390</v>
      </c>
      <c r="F7" s="936"/>
      <c r="G7" s="1664"/>
    </row>
    <row r="8" spans="1:10" ht="35.25" customHeight="1" thickBot="1">
      <c r="A8" s="951" t="s">
        <v>589</v>
      </c>
      <c r="B8" s="860" t="s">
        <v>393</v>
      </c>
      <c r="C8" s="307" t="s">
        <v>394</v>
      </c>
      <c r="D8" s="307" t="s">
        <v>395</v>
      </c>
      <c r="E8" s="860" t="s">
        <v>393</v>
      </c>
      <c r="F8" s="307" t="s">
        <v>394</v>
      </c>
      <c r="G8" s="1665"/>
      <c r="H8" s="352"/>
    </row>
    <row r="9" spans="1:10" ht="20.25" customHeight="1">
      <c r="A9" s="241" t="s">
        <v>470</v>
      </c>
      <c r="B9" s="242" t="s">
        <v>399</v>
      </c>
      <c r="C9" s="242">
        <v>75</v>
      </c>
      <c r="D9" s="242">
        <v>75</v>
      </c>
      <c r="E9" s="242" t="s">
        <v>399</v>
      </c>
      <c r="F9" s="243">
        <v>3500</v>
      </c>
      <c r="G9" s="244">
        <v>263</v>
      </c>
    </row>
    <row r="10" spans="1:10">
      <c r="A10" s="68"/>
      <c r="B10" s="48"/>
      <c r="C10" s="48"/>
      <c r="D10" s="48"/>
      <c r="E10" s="48"/>
      <c r="F10" s="12"/>
      <c r="G10" s="49"/>
    </row>
    <row r="11" spans="1:10" ht="13.5" thickBot="1">
      <c r="A11" s="69" t="s">
        <v>519</v>
      </c>
      <c r="B11" s="378" t="s">
        <v>399</v>
      </c>
      <c r="C11" s="55">
        <v>75</v>
      </c>
      <c r="D11" s="55">
        <v>75</v>
      </c>
      <c r="E11" s="378" t="s">
        <v>399</v>
      </c>
      <c r="F11" s="226">
        <v>3500</v>
      </c>
      <c r="G11" s="56">
        <v>263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>
  <sheetPr codeName="Hoja57">
    <pageSetUpPr fitToPage="1"/>
  </sheetPr>
  <dimension ref="A1:H21"/>
  <sheetViews>
    <sheetView showGridLines="0" view="pageBreakPreview" topLeftCell="A49" zoomScale="75" zoomScaleNormal="75" zoomScaleSheetLayoutView="75" workbookViewId="0">
      <selection activeCell="F20" sqref="F20"/>
    </sheetView>
  </sheetViews>
  <sheetFormatPr baseColWidth="10" defaultRowHeight="12.75"/>
  <cols>
    <col min="1" max="4" width="20.85546875" customWidth="1"/>
    <col min="5" max="5" width="24.28515625" customWidth="1"/>
    <col min="6" max="6" width="20.85546875" customWidth="1"/>
  </cols>
  <sheetData>
    <row r="1" spans="1:8" s="2" customFormat="1" ht="18">
      <c r="A1" s="1481" t="s">
        <v>375</v>
      </c>
      <c r="B1" s="1481"/>
      <c r="C1" s="1481"/>
      <c r="D1" s="1481"/>
      <c r="E1" s="1481"/>
      <c r="F1" s="1481"/>
    </row>
    <row r="2" spans="1:8" s="3" customFormat="1" ht="13.5" customHeight="1"/>
    <row r="3" spans="1:8" s="3" customFormat="1" ht="15">
      <c r="A3" s="1482" t="s">
        <v>780</v>
      </c>
      <c r="B3" s="1482"/>
      <c r="C3" s="1482"/>
      <c r="D3" s="1482"/>
      <c r="E3" s="1482"/>
      <c r="F3" s="1482"/>
      <c r="G3" s="264"/>
      <c r="H3" s="264"/>
    </row>
    <row r="4" spans="1:8" s="3" customFormat="1" ht="21" customHeight="1">
      <c r="A4" s="1555" t="s">
        <v>686</v>
      </c>
      <c r="B4" s="1555"/>
      <c r="C4" s="1555"/>
      <c r="D4" s="1555"/>
      <c r="E4" s="1555"/>
      <c r="F4" s="1555"/>
      <c r="G4" s="264"/>
      <c r="H4" s="264"/>
    </row>
    <row r="5" spans="1:8" s="3" customFormat="1" ht="13.5" customHeight="1" thickBot="1">
      <c r="A5" s="5"/>
      <c r="B5" s="6"/>
      <c r="C5" s="6"/>
      <c r="D5" s="6"/>
      <c r="E5" s="6"/>
      <c r="F5" s="6"/>
    </row>
    <row r="6" spans="1:8" ht="21.75" customHeight="1">
      <c r="A6" s="1520" t="s">
        <v>378</v>
      </c>
      <c r="B6" s="959"/>
      <c r="C6" s="959"/>
      <c r="D6" s="960"/>
      <c r="E6" s="93" t="s">
        <v>521</v>
      </c>
      <c r="F6" s="961"/>
    </row>
    <row r="7" spans="1:8">
      <c r="A7" s="1521"/>
      <c r="B7" s="962" t="s">
        <v>379</v>
      </c>
      <c r="C7" s="962" t="s">
        <v>386</v>
      </c>
      <c r="D7" s="962" t="s">
        <v>380</v>
      </c>
      <c r="E7" s="962" t="s">
        <v>522</v>
      </c>
      <c r="F7" s="964" t="s">
        <v>381</v>
      </c>
    </row>
    <row r="8" spans="1:8" ht="13.15" customHeight="1">
      <c r="A8" s="1521"/>
      <c r="B8" s="962" t="s">
        <v>382</v>
      </c>
      <c r="C8" s="962" t="s">
        <v>524</v>
      </c>
      <c r="D8" s="962" t="s">
        <v>383</v>
      </c>
      <c r="E8" s="962" t="s">
        <v>1105</v>
      </c>
      <c r="F8" s="964" t="s">
        <v>384</v>
      </c>
    </row>
    <row r="9" spans="1:8" ht="29.25" customHeight="1" thickBot="1">
      <c r="A9" s="1522"/>
      <c r="B9" s="965"/>
      <c r="C9" s="965"/>
      <c r="D9" s="315"/>
      <c r="E9" s="315" t="s">
        <v>526</v>
      </c>
      <c r="F9" s="966"/>
    </row>
    <row r="10" spans="1:8" ht="21" customHeight="1">
      <c r="A10" s="102">
        <v>2003</v>
      </c>
      <c r="B10" s="103">
        <v>13.747</v>
      </c>
      <c r="C10" s="149">
        <v>29.236924419873425</v>
      </c>
      <c r="D10" s="103">
        <v>40.192</v>
      </c>
      <c r="E10" s="105">
        <v>83.46</v>
      </c>
      <c r="F10" s="148">
        <v>33544.243199999997</v>
      </c>
    </row>
    <row r="11" spans="1:8">
      <c r="A11" s="102">
        <v>2004</v>
      </c>
      <c r="B11" s="103">
        <v>13.15</v>
      </c>
      <c r="C11" s="149">
        <v>30.871482889733841</v>
      </c>
      <c r="D11" s="103">
        <v>40.595999999999997</v>
      </c>
      <c r="E11" s="105">
        <v>53.21</v>
      </c>
      <c r="F11" s="148">
        <v>21601.131600000001</v>
      </c>
    </row>
    <row r="12" spans="1:8">
      <c r="A12" s="102">
        <v>2005</v>
      </c>
      <c r="B12" s="103">
        <v>12.944000000000001</v>
      </c>
      <c r="C12" s="149">
        <v>31.096260815821996</v>
      </c>
      <c r="D12" s="103">
        <v>40.250999999999998</v>
      </c>
      <c r="E12" s="105">
        <v>53.16</v>
      </c>
      <c r="F12" s="148">
        <v>21397.431599999996</v>
      </c>
    </row>
    <row r="13" spans="1:8">
      <c r="A13" s="102">
        <v>2006</v>
      </c>
      <c r="B13" s="103">
        <v>10.122999999999999</v>
      </c>
      <c r="C13" s="149">
        <v>32.167341697125366</v>
      </c>
      <c r="D13" s="103">
        <v>32.563000000000002</v>
      </c>
      <c r="E13" s="105">
        <v>51.79</v>
      </c>
      <c r="F13" s="148">
        <v>16864.377700000001</v>
      </c>
    </row>
    <row r="14" spans="1:8">
      <c r="A14" s="102">
        <v>2007</v>
      </c>
      <c r="B14" s="103">
        <v>9.9860000000000007</v>
      </c>
      <c r="C14" s="149">
        <v>29.289004606449026</v>
      </c>
      <c r="D14" s="103">
        <v>29.248000000000001</v>
      </c>
      <c r="E14" s="105">
        <v>55.34</v>
      </c>
      <c r="F14" s="148">
        <v>16185.843200000001</v>
      </c>
    </row>
    <row r="15" spans="1:8">
      <c r="A15" s="102">
        <v>2008</v>
      </c>
      <c r="B15" s="103">
        <v>9.7919999999999998</v>
      </c>
      <c r="C15" s="149">
        <v>31.788194444444443</v>
      </c>
      <c r="D15" s="103">
        <v>31.126999999999999</v>
      </c>
      <c r="E15" s="105">
        <v>64.290000000000006</v>
      </c>
      <c r="F15" s="148">
        <v>20011.548300000002</v>
      </c>
    </row>
    <row r="16" spans="1:8">
      <c r="A16" s="102">
        <v>2009</v>
      </c>
      <c r="B16" s="103">
        <v>10.115</v>
      </c>
      <c r="C16" s="149">
        <v>34.431043005437466</v>
      </c>
      <c r="D16" s="103">
        <v>34.826999999999998</v>
      </c>
      <c r="E16" s="105">
        <v>95.16</v>
      </c>
      <c r="F16" s="148">
        <v>33141.373200000002</v>
      </c>
    </row>
    <row r="17" spans="1:6">
      <c r="A17" s="102">
        <v>2010</v>
      </c>
      <c r="B17" s="103">
        <v>10.516999999999999</v>
      </c>
      <c r="C17" s="149">
        <f>D17/B17*10</f>
        <v>31.767614338689739</v>
      </c>
      <c r="D17" s="103">
        <v>33.409999999999997</v>
      </c>
      <c r="E17" s="105">
        <v>210.67</v>
      </c>
      <c r="F17" s="148">
        <v>70384.846999999994</v>
      </c>
    </row>
    <row r="18" spans="1:6">
      <c r="A18" s="102">
        <v>2011</v>
      </c>
      <c r="B18" s="103">
        <v>10.175000000000001</v>
      </c>
      <c r="C18" s="149">
        <f>D18/B18*10</f>
        <v>33.112530712530713</v>
      </c>
      <c r="D18" s="103">
        <v>33.692</v>
      </c>
      <c r="E18" s="105">
        <v>187.64</v>
      </c>
      <c r="F18" s="148">
        <v>63219.668799999999</v>
      </c>
    </row>
    <row r="19" spans="1:6">
      <c r="A19" s="102">
        <v>2012</v>
      </c>
      <c r="B19" s="103">
        <v>9.6590000000000007</v>
      </c>
      <c r="C19" s="149">
        <f>D19/B19*10</f>
        <v>33.448597163267415</v>
      </c>
      <c r="D19" s="103">
        <v>32.308</v>
      </c>
      <c r="E19" s="105">
        <v>185.6</v>
      </c>
      <c r="F19" s="148">
        <f>E19*D19*10</f>
        <v>59963.647999999994</v>
      </c>
    </row>
    <row r="20" spans="1:6" ht="13.5" thickBot="1">
      <c r="A20" s="152">
        <v>2013</v>
      </c>
      <c r="B20" s="166">
        <v>9.6929999999999996</v>
      </c>
      <c r="C20" s="153">
        <f>D20/B20*10</f>
        <v>32.325389456308677</v>
      </c>
      <c r="D20" s="166">
        <v>31.332999999999998</v>
      </c>
      <c r="E20" s="1356">
        <v>207.13</v>
      </c>
      <c r="F20" s="1268">
        <f>E20*D20*10</f>
        <v>64900.0429</v>
      </c>
    </row>
    <row r="21" spans="1:6" ht="27" customHeight="1">
      <c r="A21" s="371" t="s">
        <v>753</v>
      </c>
      <c r="B21" s="404"/>
      <c r="C21" s="405"/>
      <c r="D21" s="404"/>
      <c r="E21" s="406"/>
      <c r="F21" s="404"/>
    </row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>
  <sheetPr codeName="Hoja70">
    <pageSetUpPr fitToPage="1"/>
  </sheetPr>
  <dimension ref="A1:J37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4.7109375" style="271" customWidth="1"/>
    <col min="2" max="7" width="20.28515625" style="271" customWidth="1"/>
    <col min="8" max="12" width="11.42578125" style="271"/>
    <col min="13" max="13" width="11.140625" style="271" customWidth="1"/>
    <col min="14" max="21" width="12" style="271" customWidth="1"/>
    <col min="22" max="16384" width="11.42578125" style="271"/>
  </cols>
  <sheetData>
    <row r="1" spans="1:10" s="90" customFormat="1" ht="18">
      <c r="A1" s="1519" t="s">
        <v>375</v>
      </c>
      <c r="B1" s="1519"/>
      <c r="C1" s="1519"/>
      <c r="D1" s="1519"/>
      <c r="E1" s="1519"/>
      <c r="F1" s="1519"/>
      <c r="G1" s="1519"/>
      <c r="H1" s="89"/>
      <c r="I1" s="89"/>
      <c r="J1" s="89"/>
    </row>
    <row r="3" spans="1:10" s="91" customFormat="1" ht="15" customHeight="1">
      <c r="A3" s="1560" t="s">
        <v>781</v>
      </c>
      <c r="B3" s="1560"/>
      <c r="C3" s="1560"/>
      <c r="D3" s="1560"/>
      <c r="E3" s="1560"/>
      <c r="F3" s="1560"/>
      <c r="G3" s="1560"/>
      <c r="H3" s="282"/>
      <c r="I3" s="282"/>
      <c r="J3" s="331"/>
    </row>
    <row r="4" spans="1:10" s="91" customFormat="1" ht="26.25" customHeight="1">
      <c r="A4" s="1523" t="s">
        <v>1321</v>
      </c>
      <c r="B4" s="1523"/>
      <c r="C4" s="1523"/>
      <c r="D4" s="1523"/>
      <c r="E4" s="1523"/>
      <c r="F4" s="1523"/>
      <c r="G4" s="1523"/>
      <c r="H4" s="331"/>
      <c r="I4" s="331"/>
      <c r="J4" s="331"/>
    </row>
    <row r="5" spans="1:10" s="91" customFormat="1" ht="13.5" customHeight="1" thickBot="1">
      <c r="A5" s="5"/>
      <c r="B5" s="6"/>
      <c r="C5" s="6"/>
      <c r="D5" s="6"/>
      <c r="E5" s="6"/>
      <c r="F5" s="6"/>
      <c r="G5" s="6"/>
      <c r="H5" s="240"/>
      <c r="I5" s="240"/>
      <c r="J5" s="240"/>
    </row>
    <row r="6" spans="1:10" ht="24" customHeight="1">
      <c r="A6" s="186" t="s">
        <v>560</v>
      </c>
      <c r="B6" s="919" t="s">
        <v>379</v>
      </c>
      <c r="C6" s="920"/>
      <c r="D6" s="921"/>
      <c r="E6" s="919" t="s">
        <v>386</v>
      </c>
      <c r="F6" s="920"/>
      <c r="G6" s="1663" t="s">
        <v>387</v>
      </c>
    </row>
    <row r="7" spans="1:10" ht="24.75" customHeight="1">
      <c r="A7" s="861" t="s">
        <v>586</v>
      </c>
      <c r="B7" s="923" t="s">
        <v>389</v>
      </c>
      <c r="C7" s="318"/>
      <c r="D7" s="924"/>
      <c r="E7" s="923" t="s">
        <v>390</v>
      </c>
      <c r="F7" s="924"/>
      <c r="G7" s="1664"/>
    </row>
    <row r="8" spans="1:10" ht="32.25" customHeight="1" thickBot="1">
      <c r="A8" s="951" t="s">
        <v>589</v>
      </c>
      <c r="B8" s="860" t="s">
        <v>393</v>
      </c>
      <c r="C8" s="307" t="s">
        <v>394</v>
      </c>
      <c r="D8" s="307" t="s">
        <v>395</v>
      </c>
      <c r="E8" s="860" t="s">
        <v>393</v>
      </c>
      <c r="F8" s="307" t="s">
        <v>394</v>
      </c>
      <c r="G8" s="1665"/>
      <c r="H8" s="352"/>
    </row>
    <row r="9" spans="1:10" ht="24.75" customHeight="1">
      <c r="A9" s="75" t="s">
        <v>544</v>
      </c>
      <c r="B9" s="45" t="s">
        <v>399</v>
      </c>
      <c r="C9" s="45">
        <v>13</v>
      </c>
      <c r="D9" s="45">
        <v>13</v>
      </c>
      <c r="E9" s="45" t="s">
        <v>399</v>
      </c>
      <c r="F9" s="131">
        <v>1491</v>
      </c>
      <c r="G9" s="46">
        <v>19</v>
      </c>
    </row>
    <row r="10" spans="1:10">
      <c r="A10" s="76" t="s">
        <v>469</v>
      </c>
      <c r="B10" s="77" t="s">
        <v>399</v>
      </c>
      <c r="C10" s="77">
        <v>13</v>
      </c>
      <c r="D10" s="77">
        <v>13</v>
      </c>
      <c r="E10" s="77" t="s">
        <v>399</v>
      </c>
      <c r="F10" s="81">
        <v>1491</v>
      </c>
      <c r="G10" s="78">
        <v>19</v>
      </c>
    </row>
    <row r="11" spans="1:10">
      <c r="A11" s="68"/>
      <c r="B11" s="48"/>
      <c r="C11" s="48"/>
      <c r="D11" s="48"/>
      <c r="E11" s="48"/>
      <c r="F11" s="12"/>
      <c r="G11" s="49"/>
    </row>
    <row r="12" spans="1:10">
      <c r="A12" s="76" t="s">
        <v>470</v>
      </c>
      <c r="B12" s="77" t="s">
        <v>399</v>
      </c>
      <c r="C12" s="77">
        <v>26</v>
      </c>
      <c r="D12" s="77">
        <v>26</v>
      </c>
      <c r="E12" s="77" t="s">
        <v>399</v>
      </c>
      <c r="F12" s="81">
        <v>3100</v>
      </c>
      <c r="G12" s="78">
        <v>81</v>
      </c>
    </row>
    <row r="13" spans="1:10">
      <c r="A13" s="68"/>
      <c r="B13" s="48"/>
      <c r="C13" s="48"/>
      <c r="D13" s="48"/>
      <c r="E13" s="48"/>
      <c r="F13" s="12"/>
      <c r="G13" s="49"/>
    </row>
    <row r="14" spans="1:10">
      <c r="A14" s="66" t="s">
        <v>478</v>
      </c>
      <c r="B14" s="85" t="s">
        <v>399</v>
      </c>
      <c r="C14" s="48">
        <v>1</v>
      </c>
      <c r="D14" s="48">
        <v>1</v>
      </c>
      <c r="E14" s="85" t="s">
        <v>399</v>
      </c>
      <c r="F14" s="12">
        <v>2200</v>
      </c>
      <c r="G14" s="49">
        <v>2</v>
      </c>
    </row>
    <row r="15" spans="1:10">
      <c r="A15" s="76" t="s">
        <v>480</v>
      </c>
      <c r="B15" s="77" t="s">
        <v>399</v>
      </c>
      <c r="C15" s="77">
        <v>1</v>
      </c>
      <c r="D15" s="77">
        <v>1</v>
      </c>
      <c r="E15" s="77" t="s">
        <v>399</v>
      </c>
      <c r="F15" s="81">
        <v>2200</v>
      </c>
      <c r="G15" s="78">
        <v>2</v>
      </c>
    </row>
    <row r="16" spans="1:10">
      <c r="A16" s="68"/>
      <c r="B16" s="48"/>
      <c r="C16" s="48"/>
      <c r="D16" s="48"/>
      <c r="E16" s="48"/>
      <c r="F16" s="12"/>
      <c r="G16" s="49"/>
    </row>
    <row r="17" spans="1:7">
      <c r="A17" s="66" t="s">
        <v>545</v>
      </c>
      <c r="B17" s="85" t="s">
        <v>399</v>
      </c>
      <c r="C17" s="48">
        <v>67</v>
      </c>
      <c r="D17" s="48">
        <v>67</v>
      </c>
      <c r="E17" s="85" t="s">
        <v>399</v>
      </c>
      <c r="F17" s="12">
        <v>2880</v>
      </c>
      <c r="G17" s="49">
        <v>193</v>
      </c>
    </row>
    <row r="18" spans="1:7">
      <c r="A18" s="76" t="s">
        <v>491</v>
      </c>
      <c r="B18" s="77" t="s">
        <v>399</v>
      </c>
      <c r="C18" s="77">
        <v>67</v>
      </c>
      <c r="D18" s="77">
        <v>67</v>
      </c>
      <c r="E18" s="77" t="s">
        <v>399</v>
      </c>
      <c r="F18" s="81">
        <v>2880</v>
      </c>
      <c r="G18" s="78">
        <v>193</v>
      </c>
    </row>
    <row r="19" spans="1:7">
      <c r="A19" s="68"/>
      <c r="B19" s="48"/>
      <c r="C19" s="48"/>
      <c r="D19" s="48"/>
      <c r="E19" s="48"/>
      <c r="F19" s="12"/>
      <c r="G19" s="49"/>
    </row>
    <row r="20" spans="1:7">
      <c r="A20" s="66" t="s">
        <v>497</v>
      </c>
      <c r="B20" s="48" t="s">
        <v>399</v>
      </c>
      <c r="C20" s="48">
        <v>55</v>
      </c>
      <c r="D20" s="48">
        <v>55</v>
      </c>
      <c r="E20" s="48" t="s">
        <v>399</v>
      </c>
      <c r="F20" s="12">
        <v>3100</v>
      </c>
      <c r="G20" s="49">
        <v>171</v>
      </c>
    </row>
    <row r="21" spans="1:7">
      <c r="A21" s="76" t="s">
        <v>573</v>
      </c>
      <c r="B21" s="77" t="s">
        <v>399</v>
      </c>
      <c r="C21" s="77">
        <v>55</v>
      </c>
      <c r="D21" s="77">
        <v>55</v>
      </c>
      <c r="E21" s="77" t="s">
        <v>399</v>
      </c>
      <c r="F21" s="81">
        <v>3100</v>
      </c>
      <c r="G21" s="78">
        <v>171</v>
      </c>
    </row>
    <row r="22" spans="1:7">
      <c r="A22" s="66"/>
      <c r="B22" s="48"/>
      <c r="C22" s="48"/>
      <c r="D22" s="48"/>
      <c r="E22" s="48"/>
      <c r="F22" s="12"/>
      <c r="G22" s="49"/>
    </row>
    <row r="23" spans="1:7">
      <c r="A23" s="66" t="s">
        <v>501</v>
      </c>
      <c r="B23" s="48" t="s">
        <v>399</v>
      </c>
      <c r="C23" s="48">
        <v>3</v>
      </c>
      <c r="D23" s="48">
        <v>3</v>
      </c>
      <c r="E23" s="48" t="s">
        <v>399</v>
      </c>
      <c r="F23" s="12">
        <v>2500</v>
      </c>
      <c r="G23" s="49">
        <v>8</v>
      </c>
    </row>
    <row r="24" spans="1:7">
      <c r="A24" s="76" t="s">
        <v>502</v>
      </c>
      <c r="B24" s="77" t="s">
        <v>399</v>
      </c>
      <c r="C24" s="77">
        <v>3</v>
      </c>
      <c r="D24" s="77">
        <v>3</v>
      </c>
      <c r="E24" s="77" t="s">
        <v>399</v>
      </c>
      <c r="F24" s="81">
        <v>2500</v>
      </c>
      <c r="G24" s="78">
        <v>8</v>
      </c>
    </row>
    <row r="25" spans="1:7">
      <c r="A25" s="68"/>
      <c r="B25" s="48"/>
      <c r="C25" s="48"/>
      <c r="D25" s="48"/>
      <c r="E25" s="48"/>
      <c r="F25" s="12"/>
      <c r="G25" s="49"/>
    </row>
    <row r="26" spans="1:7">
      <c r="A26" s="66" t="s">
        <v>504</v>
      </c>
      <c r="B26" s="48" t="s">
        <v>399</v>
      </c>
      <c r="C26" s="48">
        <v>52</v>
      </c>
      <c r="D26" s="48">
        <v>52</v>
      </c>
      <c r="E26" s="48" t="s">
        <v>399</v>
      </c>
      <c r="F26" s="12">
        <v>2878</v>
      </c>
      <c r="G26" s="49">
        <v>150</v>
      </c>
    </row>
    <row r="27" spans="1:7">
      <c r="A27" s="66" t="s">
        <v>505</v>
      </c>
      <c r="B27" s="48" t="s">
        <v>399</v>
      </c>
      <c r="C27" s="48">
        <v>9089</v>
      </c>
      <c r="D27" s="48">
        <v>9089</v>
      </c>
      <c r="E27" s="48" t="s">
        <v>399</v>
      </c>
      <c r="F27" s="12">
        <v>3226</v>
      </c>
      <c r="G27" s="49">
        <v>29321</v>
      </c>
    </row>
    <row r="28" spans="1:7">
      <c r="A28" s="76" t="s">
        <v>506</v>
      </c>
      <c r="B28" s="77" t="s">
        <v>399</v>
      </c>
      <c r="C28" s="77">
        <v>9141</v>
      </c>
      <c r="D28" s="77">
        <v>9141</v>
      </c>
      <c r="E28" s="77" t="s">
        <v>399</v>
      </c>
      <c r="F28" s="81">
        <v>3224</v>
      </c>
      <c r="G28" s="78">
        <v>29471</v>
      </c>
    </row>
    <row r="29" spans="1:7">
      <c r="A29" s="66"/>
      <c r="B29" s="48"/>
      <c r="C29" s="48"/>
      <c r="D29" s="48"/>
      <c r="E29" s="48"/>
      <c r="F29" s="12"/>
      <c r="G29" s="49"/>
    </row>
    <row r="30" spans="1:7">
      <c r="A30" s="66" t="s">
        <v>510</v>
      </c>
      <c r="B30" s="48" t="s">
        <v>399</v>
      </c>
      <c r="C30" s="48">
        <v>385</v>
      </c>
      <c r="D30" s="48">
        <v>385</v>
      </c>
      <c r="E30" s="48" t="s">
        <v>399</v>
      </c>
      <c r="F30" s="12">
        <v>3596</v>
      </c>
      <c r="G30" s="49">
        <v>1384</v>
      </c>
    </row>
    <row r="31" spans="1:7">
      <c r="A31" s="66" t="s">
        <v>514</v>
      </c>
      <c r="B31" s="48" t="s">
        <v>399</v>
      </c>
      <c r="C31" s="48">
        <v>1</v>
      </c>
      <c r="D31" s="48">
        <v>1</v>
      </c>
      <c r="E31" s="48" t="s">
        <v>399</v>
      </c>
      <c r="F31" s="12">
        <v>2800</v>
      </c>
      <c r="G31" s="49">
        <v>3</v>
      </c>
    </row>
    <row r="32" spans="1:7">
      <c r="A32" s="76" t="s">
        <v>515</v>
      </c>
      <c r="B32" s="77" t="s">
        <v>399</v>
      </c>
      <c r="C32" s="77">
        <v>386</v>
      </c>
      <c r="D32" s="77">
        <v>386</v>
      </c>
      <c r="E32" s="77" t="s">
        <v>399</v>
      </c>
      <c r="F32" s="81">
        <v>3594</v>
      </c>
      <c r="G32" s="78">
        <v>1387</v>
      </c>
    </row>
    <row r="33" spans="1:7">
      <c r="A33" s="66"/>
      <c r="B33" s="48"/>
      <c r="C33" s="48"/>
      <c r="D33" s="48"/>
      <c r="E33" s="48"/>
      <c r="F33" s="12"/>
      <c r="G33" s="49"/>
    </row>
    <row r="34" spans="1:7">
      <c r="A34" s="66" t="s">
        <v>517</v>
      </c>
      <c r="B34" s="48" t="s">
        <v>399</v>
      </c>
      <c r="C34" s="48">
        <v>1</v>
      </c>
      <c r="D34" s="48">
        <v>1</v>
      </c>
      <c r="E34" s="48" t="s">
        <v>399</v>
      </c>
      <c r="F34" s="12">
        <v>1500</v>
      </c>
      <c r="G34" s="49">
        <v>1</v>
      </c>
    </row>
    <row r="35" spans="1:7">
      <c r="A35" s="76" t="s">
        <v>518</v>
      </c>
      <c r="B35" s="77" t="s">
        <v>399</v>
      </c>
      <c r="C35" s="77">
        <v>1</v>
      </c>
      <c r="D35" s="77">
        <v>1</v>
      </c>
      <c r="E35" s="77" t="s">
        <v>399</v>
      </c>
      <c r="F35" s="81">
        <v>1500</v>
      </c>
      <c r="G35" s="78">
        <v>1</v>
      </c>
    </row>
    <row r="36" spans="1:7">
      <c r="A36" s="68"/>
      <c r="B36" s="48"/>
      <c r="C36" s="48"/>
      <c r="D36" s="48"/>
      <c r="E36" s="48"/>
      <c r="F36" s="48"/>
      <c r="G36" s="49"/>
    </row>
    <row r="37" spans="1:7" ht="13.5" thickBot="1">
      <c r="A37" s="69" t="s">
        <v>519</v>
      </c>
      <c r="B37" s="55" t="s">
        <v>399</v>
      </c>
      <c r="C37" s="55">
        <v>9693</v>
      </c>
      <c r="D37" s="55">
        <v>9693</v>
      </c>
      <c r="E37" s="55" t="s">
        <v>399</v>
      </c>
      <c r="F37" s="55">
        <v>3233</v>
      </c>
      <c r="G37" s="56">
        <v>31333</v>
      </c>
    </row>
  </sheetData>
  <mergeCells count="4">
    <mergeCell ref="A1:G1"/>
    <mergeCell ref="G6:G8"/>
    <mergeCell ref="A4:G4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>
  <sheetPr codeName="Hoja59">
    <pageSetUpPr fitToPage="1"/>
  </sheetPr>
  <dimension ref="A1:G24"/>
  <sheetViews>
    <sheetView showGridLines="0" view="pageBreakPreview" zoomScale="75" zoomScaleNormal="75" zoomScaleSheetLayoutView="75" workbookViewId="0">
      <selection activeCell="G24" sqref="G24"/>
    </sheetView>
  </sheetViews>
  <sheetFormatPr baseColWidth="10" defaultRowHeight="12.75"/>
  <cols>
    <col min="1" max="6" width="22.140625" customWidth="1"/>
  </cols>
  <sheetData>
    <row r="1" spans="1:7" s="2" customFormat="1" ht="18">
      <c r="A1" s="1481" t="s">
        <v>375</v>
      </c>
      <c r="B1" s="1481"/>
      <c r="C1" s="1481"/>
      <c r="D1" s="1481"/>
      <c r="E1" s="1481"/>
      <c r="F1" s="1481"/>
    </row>
    <row r="2" spans="1:7" s="3" customFormat="1" ht="12.75" customHeight="1"/>
    <row r="3" spans="1:7" s="3" customFormat="1" ht="15">
      <c r="A3" s="1482" t="s">
        <v>782</v>
      </c>
      <c r="B3" s="1482"/>
      <c r="C3" s="1482"/>
      <c r="D3" s="1482"/>
      <c r="E3" s="1482"/>
      <c r="F3" s="1482"/>
      <c r="G3" s="264"/>
    </row>
    <row r="4" spans="1:7" s="3" customFormat="1" ht="26.25" customHeight="1">
      <c r="A4" s="1555" t="s">
        <v>686</v>
      </c>
      <c r="B4" s="1555"/>
      <c r="C4" s="1555"/>
      <c r="D4" s="1555"/>
      <c r="E4" s="1555"/>
      <c r="F4" s="1555"/>
    </row>
    <row r="5" spans="1:7" s="3" customFormat="1" ht="13.5" customHeight="1" thickBot="1">
      <c r="A5" s="5"/>
      <c r="B5" s="6"/>
      <c r="C5" s="6"/>
      <c r="D5" s="6"/>
      <c r="E5" s="6"/>
      <c r="F5" s="6"/>
    </row>
    <row r="6" spans="1:7" ht="27" customHeight="1">
      <c r="A6" s="1520" t="s">
        <v>378</v>
      </c>
      <c r="B6" s="959"/>
      <c r="C6" s="959"/>
      <c r="D6" s="960"/>
      <c r="E6" s="93" t="s">
        <v>521</v>
      </c>
      <c r="F6" s="961"/>
    </row>
    <row r="7" spans="1:7">
      <c r="A7" s="1521"/>
      <c r="B7" s="962" t="s">
        <v>379</v>
      </c>
      <c r="C7" s="962" t="s">
        <v>386</v>
      </c>
      <c r="D7" s="962" t="s">
        <v>380</v>
      </c>
      <c r="E7" s="962" t="s">
        <v>522</v>
      </c>
      <c r="F7" s="964" t="s">
        <v>381</v>
      </c>
    </row>
    <row r="8" spans="1:7">
      <c r="A8" s="1521"/>
      <c r="B8" s="962" t="s">
        <v>389</v>
      </c>
      <c r="C8" s="962" t="s">
        <v>524</v>
      </c>
      <c r="D8" s="962" t="s">
        <v>533</v>
      </c>
      <c r="E8" s="963" t="s">
        <v>750</v>
      </c>
      <c r="F8" s="964" t="s">
        <v>384</v>
      </c>
    </row>
    <row r="9" spans="1:7" ht="40.5" customHeight="1" thickBot="1">
      <c r="A9" s="1522"/>
      <c r="B9" s="965"/>
      <c r="C9" s="965"/>
      <c r="D9" s="965"/>
      <c r="E9" s="957" t="s">
        <v>783</v>
      </c>
      <c r="F9" s="966"/>
    </row>
    <row r="10" spans="1:7" ht="24.75" customHeight="1">
      <c r="A10" s="102">
        <v>2003</v>
      </c>
      <c r="B10" s="355">
        <v>642</v>
      </c>
      <c r="C10" s="172">
        <v>20.436137071651089</v>
      </c>
      <c r="D10" s="355">
        <v>1312</v>
      </c>
      <c r="E10" s="266">
        <v>536.28</v>
      </c>
      <c r="F10" s="174">
        <v>7035.9935999999998</v>
      </c>
    </row>
    <row r="11" spans="1:7">
      <c r="A11" s="102">
        <v>2004</v>
      </c>
      <c r="B11" s="355">
        <v>642</v>
      </c>
      <c r="C11" s="172">
        <v>20.965732087227416</v>
      </c>
      <c r="D11" s="355">
        <v>1346</v>
      </c>
      <c r="E11" s="266">
        <v>536.28</v>
      </c>
      <c r="F11" s="174">
        <v>7218.3288000000002</v>
      </c>
    </row>
    <row r="12" spans="1:7">
      <c r="A12" s="102">
        <v>2005</v>
      </c>
      <c r="B12" s="355">
        <v>626</v>
      </c>
      <c r="C12" s="172">
        <v>20.814696485623003</v>
      </c>
      <c r="D12" s="355">
        <v>1303</v>
      </c>
      <c r="E12" s="266">
        <v>303.92</v>
      </c>
      <c r="F12" s="174">
        <v>3960.0776000000001</v>
      </c>
    </row>
    <row r="13" spans="1:7">
      <c r="A13" s="102">
        <v>2006</v>
      </c>
      <c r="B13" s="355">
        <v>600</v>
      </c>
      <c r="C13" s="172">
        <v>18.916666666666664</v>
      </c>
      <c r="D13" s="355">
        <v>1135</v>
      </c>
      <c r="E13" s="266">
        <v>310</v>
      </c>
      <c r="F13" s="174">
        <v>3518.5</v>
      </c>
    </row>
    <row r="14" spans="1:7">
      <c r="A14" s="102">
        <v>2007</v>
      </c>
      <c r="B14" s="355">
        <v>600</v>
      </c>
      <c r="C14" s="172">
        <v>15.8</v>
      </c>
      <c r="D14" s="355">
        <v>948</v>
      </c>
      <c r="E14" s="266">
        <v>336</v>
      </c>
      <c r="F14" s="174">
        <v>3185.28</v>
      </c>
    </row>
    <row r="15" spans="1:7">
      <c r="A15" s="102">
        <v>2008</v>
      </c>
      <c r="B15" s="355">
        <v>498</v>
      </c>
      <c r="C15" s="171">
        <v>16.445783132530121</v>
      </c>
      <c r="D15" s="355">
        <v>819</v>
      </c>
      <c r="E15" s="266">
        <v>494</v>
      </c>
      <c r="F15" s="174">
        <v>4045.86</v>
      </c>
    </row>
    <row r="16" spans="1:7">
      <c r="A16" s="102">
        <v>2009</v>
      </c>
      <c r="B16" s="355">
        <v>502</v>
      </c>
      <c r="C16" s="172">
        <v>20.47808764940239</v>
      </c>
      <c r="D16" s="355">
        <v>1028</v>
      </c>
      <c r="E16" s="266">
        <v>471</v>
      </c>
      <c r="F16" s="174">
        <v>4841.88</v>
      </c>
    </row>
    <row r="17" spans="1:7">
      <c r="A17" s="102">
        <v>2010</v>
      </c>
      <c r="B17" s="355">
        <v>514</v>
      </c>
      <c r="C17" s="172">
        <v>20.389105058365757</v>
      </c>
      <c r="D17" s="355">
        <v>1048</v>
      </c>
      <c r="E17" s="266">
        <v>491</v>
      </c>
      <c r="F17" s="174">
        <v>5145.68</v>
      </c>
    </row>
    <row r="18" spans="1:7">
      <c r="A18" s="102">
        <v>2011</v>
      </c>
      <c r="B18" s="355">
        <v>533</v>
      </c>
      <c r="C18" s="172">
        <v>17.936210131332082</v>
      </c>
      <c r="D18" s="355">
        <v>956</v>
      </c>
      <c r="E18" s="266">
        <v>374</v>
      </c>
      <c r="F18" s="174">
        <v>3575.44</v>
      </c>
    </row>
    <row r="19" spans="1:7">
      <c r="A19" s="102">
        <v>2012</v>
      </c>
      <c r="B19" s="355">
        <v>539</v>
      </c>
      <c r="C19" s="172">
        <v>19.239332096474953</v>
      </c>
      <c r="D19" s="355">
        <v>1037</v>
      </c>
      <c r="E19" s="266">
        <v>350</v>
      </c>
      <c r="F19" s="174">
        <v>3629.5</v>
      </c>
    </row>
    <row r="20" spans="1:7" ht="13.5" thickBot="1">
      <c r="A20" s="152">
        <v>2013</v>
      </c>
      <c r="B20" s="358">
        <v>539</v>
      </c>
      <c r="C20" s="289">
        <f>D20/B20*10</f>
        <v>16.103896103896105</v>
      </c>
      <c r="D20" s="358">
        <v>868</v>
      </c>
      <c r="E20" s="1358">
        <v>381</v>
      </c>
      <c r="F20" s="1359">
        <f>E20*D20/100</f>
        <v>3307.08</v>
      </c>
    </row>
    <row r="24" spans="1:7">
      <c r="G24" s="1360" t="s">
        <v>1456</v>
      </c>
    </row>
  </sheetData>
  <mergeCells count="4">
    <mergeCell ref="A1:F1"/>
    <mergeCell ref="A4:F4"/>
    <mergeCell ref="A6:A9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4"/>
  <dimension ref="A1:H19"/>
  <sheetViews>
    <sheetView showGridLines="0" view="pageBreakPreview" topLeftCell="A25" zoomScale="75" zoomScaleNormal="75" zoomScaleSheetLayoutView="75" workbookViewId="0">
      <selection activeCell="H84" sqref="H84"/>
    </sheetView>
  </sheetViews>
  <sheetFormatPr baseColWidth="10" defaultRowHeight="12.75"/>
  <cols>
    <col min="1" max="2" width="14.7109375" customWidth="1"/>
    <col min="3" max="3" width="23.140625" customWidth="1"/>
    <col min="4" max="4" width="22.42578125" customWidth="1"/>
    <col min="5" max="5" width="28.85546875" customWidth="1"/>
    <col min="6" max="6" width="21.140625" customWidth="1"/>
    <col min="7" max="7" width="6.5703125" customWidth="1"/>
    <col min="8" max="8" width="14.7109375" customWidth="1"/>
    <col min="9" max="9" width="11.7109375" bestFit="1" customWidth="1"/>
  </cols>
  <sheetData>
    <row r="1" spans="1:8" s="2" customFormat="1" ht="18">
      <c r="A1" s="1481" t="s">
        <v>375</v>
      </c>
      <c r="B1" s="1481"/>
      <c r="C1" s="1481"/>
      <c r="D1" s="1481"/>
      <c r="E1" s="1481"/>
      <c r="F1" s="1481"/>
      <c r="G1" s="1"/>
      <c r="H1" s="1"/>
    </row>
    <row r="2" spans="1:8" s="3" customFormat="1" ht="12.75" customHeight="1"/>
    <row r="3" spans="1:8" ht="15">
      <c r="A3" s="1532" t="s">
        <v>541</v>
      </c>
      <c r="B3" s="1532"/>
      <c r="C3" s="1532"/>
      <c r="D3" s="1532"/>
      <c r="E3" s="1532"/>
      <c r="F3" s="1532"/>
      <c r="G3" s="24"/>
      <c r="H3" s="24"/>
    </row>
    <row r="4" spans="1:8" ht="13.5" thickBot="1">
      <c r="A4" s="113"/>
      <c r="B4" s="114"/>
      <c r="C4" s="114"/>
      <c r="D4" s="114"/>
      <c r="E4" s="114"/>
      <c r="F4" s="115"/>
      <c r="G4" s="24"/>
      <c r="H4" s="24"/>
    </row>
    <row r="5" spans="1:8" ht="27" customHeight="1">
      <c r="A5" s="874"/>
      <c r="B5" s="927"/>
      <c r="C5" s="928" t="s">
        <v>542</v>
      </c>
      <c r="D5" s="929"/>
      <c r="E5" s="928" t="s">
        <v>543</v>
      </c>
      <c r="F5" s="930"/>
      <c r="G5" s="24"/>
      <c r="H5" s="24"/>
    </row>
    <row r="6" spans="1:8" ht="24.75" customHeight="1">
      <c r="A6" s="1525" t="s">
        <v>378</v>
      </c>
      <c r="B6" s="1526"/>
      <c r="C6" s="312" t="s">
        <v>379</v>
      </c>
      <c r="D6" s="312" t="s">
        <v>380</v>
      </c>
      <c r="E6" s="312" t="s">
        <v>379</v>
      </c>
      <c r="F6" s="313" t="s">
        <v>380</v>
      </c>
      <c r="G6" s="24"/>
      <c r="H6" s="24"/>
    </row>
    <row r="7" spans="1:8" ht="27.75" customHeight="1" thickBot="1">
      <c r="A7" s="875"/>
      <c r="B7" s="913"/>
      <c r="C7" s="316" t="s">
        <v>382</v>
      </c>
      <c r="D7" s="316" t="s">
        <v>383</v>
      </c>
      <c r="E7" s="316" t="s">
        <v>382</v>
      </c>
      <c r="F7" s="317" t="s">
        <v>383</v>
      </c>
      <c r="G7" s="24"/>
      <c r="H7" s="24"/>
    </row>
    <row r="8" spans="1:8">
      <c r="A8" s="146">
        <v>2003</v>
      </c>
      <c r="B8" s="147"/>
      <c r="C8" s="103">
        <v>2299.6570000000002</v>
      </c>
      <c r="D8" s="103">
        <v>6508.1559999999999</v>
      </c>
      <c r="E8" s="103">
        <v>811.21699999999998</v>
      </c>
      <c r="F8" s="148">
        <v>2185.665</v>
      </c>
      <c r="G8" s="24"/>
      <c r="H8" s="24"/>
    </row>
    <row r="9" spans="1:8">
      <c r="A9" s="122">
        <v>2004</v>
      </c>
      <c r="B9" s="102"/>
      <c r="C9" s="103">
        <v>2349.6819999999998</v>
      </c>
      <c r="D9" s="103">
        <v>7939.6419999999998</v>
      </c>
      <c r="E9" s="103">
        <v>829.07399999999996</v>
      </c>
      <c r="F9" s="148">
        <v>2700.1750000000002</v>
      </c>
      <c r="G9" s="24"/>
      <c r="H9" s="24"/>
    </row>
    <row r="10" spans="1:8">
      <c r="A10" s="122">
        <v>2005</v>
      </c>
      <c r="B10" s="102"/>
      <c r="C10" s="104">
        <v>2387.817</v>
      </c>
      <c r="D10" s="104">
        <v>3496.7570000000001</v>
      </c>
      <c r="E10" s="104">
        <v>768.30600000000004</v>
      </c>
      <c r="F10" s="123">
        <v>1129.3019999999999</v>
      </c>
      <c r="G10" s="24"/>
      <c r="H10" s="24"/>
    </row>
    <row r="11" spans="1:8">
      <c r="A11" s="122">
        <v>2006</v>
      </c>
      <c r="B11" s="102"/>
      <c r="C11" s="104">
        <v>2491.6849999999999</v>
      </c>
      <c r="D11" s="104">
        <v>6329.9040000000005</v>
      </c>
      <c r="E11" s="104">
        <v>705.68</v>
      </c>
      <c r="F11" s="123">
        <v>1806.4849999999999</v>
      </c>
      <c r="G11" s="24"/>
      <c r="H11" s="24"/>
    </row>
    <row r="12" spans="1:8">
      <c r="A12" s="122">
        <v>2007</v>
      </c>
      <c r="B12" s="102"/>
      <c r="C12" s="104">
        <v>2416.48</v>
      </c>
      <c r="D12" s="104">
        <v>9276.0560000000005</v>
      </c>
      <c r="E12" s="104">
        <v>811.87699999999995</v>
      </c>
      <c r="F12" s="123">
        <v>2669.2629999999999</v>
      </c>
      <c r="G12" s="24"/>
      <c r="H12" s="24"/>
    </row>
    <row r="13" spans="1:8">
      <c r="A13" s="122">
        <v>2008</v>
      </c>
      <c r="B13" s="102"/>
      <c r="C13" s="104">
        <v>2878.48</v>
      </c>
      <c r="D13" s="104">
        <v>9554.8289999999997</v>
      </c>
      <c r="E13" s="104">
        <v>608.45500000000004</v>
      </c>
      <c r="F13" s="123">
        <v>1714.8620000000001</v>
      </c>
      <c r="G13" s="24"/>
      <c r="H13" s="24"/>
    </row>
    <row r="14" spans="1:8">
      <c r="A14" s="122">
        <v>2009</v>
      </c>
      <c r="B14" s="102"/>
      <c r="C14" s="104">
        <v>2538.7669999999998</v>
      </c>
      <c r="D14" s="104">
        <v>6287.1049999999996</v>
      </c>
      <c r="E14" s="104">
        <v>485.959</v>
      </c>
      <c r="F14" s="123">
        <v>1008.829</v>
      </c>
    </row>
    <row r="15" spans="1:8">
      <c r="A15" s="122">
        <v>2010</v>
      </c>
      <c r="B15" s="102"/>
      <c r="C15" s="149">
        <v>2436.4349999999999</v>
      </c>
      <c r="D15" s="149">
        <v>7113.1220000000003</v>
      </c>
      <c r="E15" s="149">
        <v>449.17700000000002</v>
      </c>
      <c r="F15" s="150">
        <v>1041.27</v>
      </c>
    </row>
    <row r="16" spans="1:8">
      <c r="A16" s="122">
        <v>2011</v>
      </c>
      <c r="B16" s="102"/>
      <c r="C16" s="103">
        <v>2289.9760000000001</v>
      </c>
      <c r="D16" s="103">
        <v>6787.058</v>
      </c>
      <c r="E16" s="103">
        <v>410.70299999999997</v>
      </c>
      <c r="F16" s="148">
        <v>1500.0150000000001</v>
      </c>
    </row>
    <row r="17" spans="1:8">
      <c r="A17" s="122">
        <v>2012</v>
      </c>
      <c r="B17" s="102"/>
      <c r="C17" s="149">
        <v>2276.855</v>
      </c>
      <c r="D17" s="149">
        <v>5147.5209999999997</v>
      </c>
      <c r="E17" s="149">
        <v>414.23099999999999</v>
      </c>
      <c r="F17" s="150">
        <v>808.82399999999996</v>
      </c>
    </row>
    <row r="18" spans="1:8" ht="13.5" thickBot="1">
      <c r="A18" s="151">
        <v>2013</v>
      </c>
      <c r="B18" s="152"/>
      <c r="C18" s="153">
        <v>2360.1289999999999</v>
      </c>
      <c r="D18" s="153">
        <v>8817.6479999999992</v>
      </c>
      <c r="E18" s="153">
        <v>424.15300000000002</v>
      </c>
      <c r="F18" s="154">
        <v>1187.3499999999999</v>
      </c>
    </row>
    <row r="19" spans="1:8">
      <c r="A19" s="155"/>
      <c r="B19" s="155"/>
      <c r="H19" s="156"/>
    </row>
  </sheetData>
  <mergeCells count="3">
    <mergeCell ref="A1:F1"/>
    <mergeCell ref="A6:B6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6" orientation="portrait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>
  <sheetPr codeName="Hoja63">
    <pageSetUpPr fitToPage="1"/>
  </sheetPr>
  <dimension ref="A1:J17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41.28515625" style="271" customWidth="1"/>
    <col min="2" max="7" width="17.7109375" style="271" customWidth="1"/>
    <col min="8" max="12" width="11.42578125" style="271"/>
    <col min="13" max="13" width="11.140625" style="271" customWidth="1"/>
    <col min="14" max="21" width="12" style="271" customWidth="1"/>
    <col min="22" max="16384" width="11.42578125" style="271"/>
  </cols>
  <sheetData>
    <row r="1" spans="1:10" s="90" customFormat="1" ht="18">
      <c r="A1" s="1519" t="s">
        <v>375</v>
      </c>
      <c r="B1" s="1519"/>
      <c r="C1" s="1519"/>
      <c r="D1" s="1519"/>
      <c r="E1" s="1519"/>
      <c r="F1" s="1519"/>
      <c r="G1" s="1519"/>
      <c r="H1" s="89"/>
      <c r="I1" s="89"/>
      <c r="J1" s="89"/>
    </row>
    <row r="3" spans="1:10" s="91" customFormat="1" ht="15">
      <c r="A3" s="1560" t="s">
        <v>784</v>
      </c>
      <c r="B3" s="1560"/>
      <c r="C3" s="1560"/>
      <c r="D3" s="1560"/>
      <c r="E3" s="1560"/>
      <c r="F3" s="1560"/>
      <c r="G3" s="1560"/>
      <c r="H3" s="331"/>
      <c r="I3" s="331"/>
      <c r="J3" s="331"/>
    </row>
    <row r="4" spans="1:10" s="91" customFormat="1" ht="26.25" customHeight="1">
      <c r="A4" s="1523" t="s">
        <v>1322</v>
      </c>
      <c r="B4" s="1523"/>
      <c r="C4" s="1523"/>
      <c r="D4" s="1523"/>
      <c r="E4" s="1523"/>
      <c r="F4" s="1523"/>
      <c r="G4" s="1523"/>
      <c r="H4" s="331"/>
      <c r="I4" s="331"/>
      <c r="J4" s="331"/>
    </row>
    <row r="5" spans="1:10" s="91" customFormat="1" ht="13.5" customHeight="1" thickBot="1">
      <c r="A5" s="5"/>
      <c r="B5" s="6"/>
      <c r="C5" s="6"/>
      <c r="D5" s="6"/>
      <c r="E5" s="6"/>
      <c r="F5" s="6"/>
      <c r="G5" s="6"/>
      <c r="H5" s="240"/>
      <c r="I5" s="240"/>
      <c r="J5" s="240"/>
    </row>
    <row r="6" spans="1:10" ht="24.75" customHeight="1">
      <c r="A6" s="186" t="s">
        <v>560</v>
      </c>
      <c r="B6" s="919" t="s">
        <v>379</v>
      </c>
      <c r="C6" s="920"/>
      <c r="D6" s="921"/>
      <c r="E6" s="919" t="s">
        <v>386</v>
      </c>
      <c r="F6" s="920"/>
      <c r="G6" s="1663" t="s">
        <v>387</v>
      </c>
    </row>
    <row r="7" spans="1:10" ht="24" customHeight="1">
      <c r="A7" s="861" t="s">
        <v>586</v>
      </c>
      <c r="B7" s="937" t="s">
        <v>389</v>
      </c>
      <c r="C7" s="935"/>
      <c r="D7" s="936"/>
      <c r="E7" s="937" t="s">
        <v>390</v>
      </c>
      <c r="F7" s="936"/>
      <c r="G7" s="1664"/>
    </row>
    <row r="8" spans="1:10" ht="35.25" customHeight="1" thickBot="1">
      <c r="A8" s="951" t="s">
        <v>589</v>
      </c>
      <c r="B8" s="860" t="s">
        <v>393</v>
      </c>
      <c r="C8" s="307" t="s">
        <v>394</v>
      </c>
      <c r="D8" s="307" t="s">
        <v>395</v>
      </c>
      <c r="E8" s="860" t="s">
        <v>393</v>
      </c>
      <c r="F8" s="307" t="s">
        <v>394</v>
      </c>
      <c r="G8" s="1665"/>
      <c r="H8" s="352"/>
    </row>
    <row r="9" spans="1:10" ht="21" customHeight="1">
      <c r="A9" s="1020" t="s">
        <v>470</v>
      </c>
      <c r="B9" s="1021" t="s">
        <v>399</v>
      </c>
      <c r="C9" s="1021">
        <v>2</v>
      </c>
      <c r="D9" s="1021">
        <v>2</v>
      </c>
      <c r="E9" s="1021" t="s">
        <v>399</v>
      </c>
      <c r="F9" s="1022">
        <v>2000</v>
      </c>
      <c r="G9" s="1023">
        <v>4</v>
      </c>
    </row>
    <row r="10" spans="1:10">
      <c r="A10" s="68"/>
      <c r="B10" s="1251"/>
      <c r="C10" s="1251"/>
      <c r="D10" s="1251"/>
      <c r="E10" s="1251"/>
      <c r="F10" s="1255"/>
      <c r="G10" s="1212"/>
    </row>
    <row r="11" spans="1:10">
      <c r="A11" s="980" t="s">
        <v>471</v>
      </c>
      <c r="B11" s="981" t="s">
        <v>399</v>
      </c>
      <c r="C11" s="981">
        <v>8</v>
      </c>
      <c r="D11" s="981">
        <v>8</v>
      </c>
      <c r="E11" s="981" t="s">
        <v>399</v>
      </c>
      <c r="F11" s="982">
        <v>1568</v>
      </c>
      <c r="G11" s="983">
        <v>12</v>
      </c>
    </row>
    <row r="12" spans="1:10">
      <c r="A12" s="1135"/>
      <c r="B12" s="1251"/>
      <c r="C12" s="1251"/>
      <c r="D12" s="1251"/>
      <c r="E12" s="1251"/>
      <c r="F12" s="1255"/>
      <c r="G12" s="1212"/>
    </row>
    <row r="13" spans="1:10">
      <c r="A13" s="1135" t="s">
        <v>484</v>
      </c>
      <c r="B13" s="1251" t="s">
        <v>399</v>
      </c>
      <c r="C13" s="1251">
        <v>524</v>
      </c>
      <c r="D13" s="1251">
        <v>524</v>
      </c>
      <c r="E13" s="1251" t="s">
        <v>399</v>
      </c>
      <c r="F13" s="1255">
        <v>1620</v>
      </c>
      <c r="G13" s="1212">
        <v>849</v>
      </c>
    </row>
    <row r="14" spans="1:10">
      <c r="A14" s="1135" t="s">
        <v>485</v>
      </c>
      <c r="B14" s="1251" t="s">
        <v>399</v>
      </c>
      <c r="C14" s="1251">
        <v>5</v>
      </c>
      <c r="D14" s="1251">
        <v>5</v>
      </c>
      <c r="E14" s="1251" t="s">
        <v>399</v>
      </c>
      <c r="F14" s="1255">
        <v>500</v>
      </c>
      <c r="G14" s="1212">
        <v>3</v>
      </c>
    </row>
    <row r="15" spans="1:10">
      <c r="A15" s="980" t="s">
        <v>491</v>
      </c>
      <c r="B15" s="981" t="s">
        <v>399</v>
      </c>
      <c r="C15" s="981">
        <v>529</v>
      </c>
      <c r="D15" s="981">
        <v>529</v>
      </c>
      <c r="E15" s="981" t="s">
        <v>399</v>
      </c>
      <c r="F15" s="982">
        <v>1609</v>
      </c>
      <c r="G15" s="983">
        <v>852</v>
      </c>
    </row>
    <row r="16" spans="1:10">
      <c r="A16" s="68"/>
      <c r="B16" s="1251"/>
      <c r="C16" s="1251"/>
      <c r="D16" s="1251"/>
      <c r="E16" s="1251"/>
      <c r="F16" s="1255"/>
      <c r="G16" s="1212"/>
    </row>
    <row r="17" spans="1:7" ht="13.5" thickBot="1">
      <c r="A17" s="976" t="s">
        <v>519</v>
      </c>
      <c r="B17" s="977" t="s">
        <v>399</v>
      </c>
      <c r="C17" s="977">
        <v>539</v>
      </c>
      <c r="D17" s="977">
        <v>539</v>
      </c>
      <c r="E17" s="977" t="s">
        <v>399</v>
      </c>
      <c r="F17" s="977">
        <v>1610</v>
      </c>
      <c r="G17" s="979">
        <v>868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>
  <sheetPr codeName="Hoja236">
    <pageSetUpPr fitToPage="1"/>
  </sheetPr>
  <dimension ref="A1:J39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4.42578125" style="271" customWidth="1"/>
    <col min="2" max="7" width="19.140625" style="271" customWidth="1"/>
    <col min="8" max="12" width="11.42578125" style="271"/>
    <col min="13" max="13" width="11.140625" style="271" customWidth="1"/>
    <col min="14" max="21" width="12" style="271" customWidth="1"/>
    <col min="22" max="16384" width="11.42578125" style="271"/>
  </cols>
  <sheetData>
    <row r="1" spans="1:10" s="90" customFormat="1" ht="18">
      <c r="A1" s="1519" t="s">
        <v>375</v>
      </c>
      <c r="B1" s="1519"/>
      <c r="C1" s="1519"/>
      <c r="D1" s="1519"/>
      <c r="E1" s="1519"/>
      <c r="F1" s="1519"/>
      <c r="G1" s="1519"/>
      <c r="H1" s="89"/>
      <c r="I1" s="89"/>
      <c r="J1" s="89"/>
    </row>
    <row r="3" spans="1:10" s="91" customFormat="1" ht="15">
      <c r="A3" s="1560" t="s">
        <v>785</v>
      </c>
      <c r="B3" s="1560"/>
      <c r="C3" s="1560"/>
      <c r="D3" s="1560"/>
      <c r="E3" s="1560"/>
      <c r="F3" s="1560"/>
      <c r="G3" s="1560"/>
      <c r="H3" s="331"/>
      <c r="I3" s="331"/>
      <c r="J3" s="331"/>
    </row>
    <row r="4" spans="1:10" s="91" customFormat="1" ht="21.75" customHeight="1">
      <c r="A4" s="1560" t="s">
        <v>1322</v>
      </c>
      <c r="B4" s="1560"/>
      <c r="C4" s="1560"/>
      <c r="D4" s="1560"/>
      <c r="E4" s="1560"/>
      <c r="F4" s="1560"/>
      <c r="G4" s="1560"/>
      <c r="H4" s="331"/>
      <c r="I4" s="331"/>
      <c r="J4" s="331"/>
    </row>
    <row r="5" spans="1:10" s="91" customFormat="1" ht="13.5" customHeight="1" thickBot="1">
      <c r="A5" s="5"/>
      <c r="B5" s="6"/>
      <c r="C5" s="6"/>
      <c r="D5" s="6"/>
      <c r="E5" s="6"/>
      <c r="F5" s="6"/>
      <c r="G5" s="6"/>
      <c r="H5" s="240"/>
      <c r="I5" s="240"/>
      <c r="J5" s="240"/>
    </row>
    <row r="6" spans="1:10" ht="26.25" customHeight="1">
      <c r="A6" s="186" t="s">
        <v>560</v>
      </c>
      <c r="B6" s="919" t="s">
        <v>379</v>
      </c>
      <c r="C6" s="920"/>
      <c r="D6" s="921"/>
      <c r="E6" s="919" t="s">
        <v>386</v>
      </c>
      <c r="F6" s="920"/>
      <c r="G6" s="1663" t="s">
        <v>387</v>
      </c>
    </row>
    <row r="7" spans="1:10" ht="21" customHeight="1">
      <c r="A7" s="861" t="s">
        <v>586</v>
      </c>
      <c r="B7" s="923" t="s">
        <v>389</v>
      </c>
      <c r="C7" s="318"/>
      <c r="D7" s="924"/>
      <c r="E7" s="923" t="s">
        <v>390</v>
      </c>
      <c r="F7" s="924"/>
      <c r="G7" s="1664"/>
    </row>
    <row r="8" spans="1:10" ht="30.75" customHeight="1" thickBot="1">
      <c r="A8" s="951" t="s">
        <v>589</v>
      </c>
      <c r="B8" s="860" t="s">
        <v>393</v>
      </c>
      <c r="C8" s="307" t="s">
        <v>394</v>
      </c>
      <c r="D8" s="307" t="s">
        <v>395</v>
      </c>
      <c r="E8" s="860" t="s">
        <v>393</v>
      </c>
      <c r="F8" s="307" t="s">
        <v>394</v>
      </c>
      <c r="G8" s="1665"/>
      <c r="H8" s="352"/>
    </row>
    <row r="9" spans="1:10" ht="18" customHeight="1">
      <c r="A9" s="1020" t="s">
        <v>470</v>
      </c>
      <c r="B9" s="1263">
        <v>62</v>
      </c>
      <c r="C9" s="1021">
        <v>48</v>
      </c>
      <c r="D9" s="1021">
        <v>110</v>
      </c>
      <c r="E9" s="1263">
        <v>60</v>
      </c>
      <c r="F9" s="1022">
        <v>120</v>
      </c>
      <c r="G9" s="1023">
        <v>9</v>
      </c>
    </row>
    <row r="10" spans="1:10">
      <c r="A10" s="68"/>
      <c r="B10" s="1251"/>
      <c r="C10" s="1251"/>
      <c r="D10" s="1251"/>
      <c r="E10" s="1251"/>
      <c r="F10" s="1255"/>
      <c r="G10" s="1212"/>
    </row>
    <row r="11" spans="1:10">
      <c r="A11" s="1135" t="s">
        <v>473</v>
      </c>
      <c r="B11" s="1256">
        <v>9</v>
      </c>
      <c r="C11" s="1251">
        <v>2</v>
      </c>
      <c r="D11" s="1251">
        <v>11</v>
      </c>
      <c r="E11" s="1256">
        <v>8000</v>
      </c>
      <c r="F11" s="1255">
        <v>16000</v>
      </c>
      <c r="G11" s="1212">
        <v>104</v>
      </c>
    </row>
    <row r="12" spans="1:10">
      <c r="A12" s="1135" t="s">
        <v>474</v>
      </c>
      <c r="B12" s="1256">
        <v>1</v>
      </c>
      <c r="C12" s="1251">
        <v>4</v>
      </c>
      <c r="D12" s="1251">
        <v>5</v>
      </c>
      <c r="E12" s="1256">
        <v>3000</v>
      </c>
      <c r="F12" s="1255">
        <v>14000</v>
      </c>
      <c r="G12" s="1212">
        <v>59</v>
      </c>
    </row>
    <row r="13" spans="1:10">
      <c r="A13" s="980" t="s">
        <v>475</v>
      </c>
      <c r="B13" s="986">
        <v>10</v>
      </c>
      <c r="C13" s="981">
        <v>6</v>
      </c>
      <c r="D13" s="981">
        <v>16</v>
      </c>
      <c r="E13" s="986">
        <v>7500</v>
      </c>
      <c r="F13" s="982">
        <v>14667</v>
      </c>
      <c r="G13" s="983">
        <v>163</v>
      </c>
    </row>
    <row r="14" spans="1:10">
      <c r="A14" s="1135"/>
      <c r="B14" s="1251"/>
      <c r="C14" s="1251"/>
      <c r="D14" s="1251"/>
      <c r="E14" s="1251"/>
      <c r="F14" s="1255"/>
      <c r="G14" s="1212"/>
    </row>
    <row r="15" spans="1:10">
      <c r="A15" s="1135" t="s">
        <v>476</v>
      </c>
      <c r="B15" s="1256">
        <v>1</v>
      </c>
      <c r="C15" s="1251" t="s">
        <v>399</v>
      </c>
      <c r="D15" s="1251">
        <v>1</v>
      </c>
      <c r="E15" s="1251" t="s">
        <v>399</v>
      </c>
      <c r="F15" s="1255" t="s">
        <v>399</v>
      </c>
      <c r="G15" s="1212" t="s">
        <v>399</v>
      </c>
    </row>
    <row r="16" spans="1:10">
      <c r="A16" s="980" t="s">
        <v>480</v>
      </c>
      <c r="B16" s="986">
        <v>1</v>
      </c>
      <c r="C16" s="981" t="s">
        <v>399</v>
      </c>
      <c r="D16" s="981">
        <v>1</v>
      </c>
      <c r="E16" s="981" t="s">
        <v>399</v>
      </c>
      <c r="F16" s="982" t="s">
        <v>399</v>
      </c>
      <c r="G16" s="983" t="s">
        <v>399</v>
      </c>
    </row>
    <row r="17" spans="1:7">
      <c r="A17" s="68"/>
      <c r="B17" s="1251"/>
      <c r="C17" s="1251"/>
      <c r="D17" s="1251"/>
      <c r="E17" s="1251"/>
      <c r="F17" s="1255"/>
      <c r="G17" s="1212"/>
    </row>
    <row r="18" spans="1:7">
      <c r="A18" s="1135" t="s">
        <v>483</v>
      </c>
      <c r="B18" s="1256">
        <v>195</v>
      </c>
      <c r="C18" s="1251" t="s">
        <v>399</v>
      </c>
      <c r="D18" s="1251">
        <v>195</v>
      </c>
      <c r="E18" s="1256">
        <v>3000</v>
      </c>
      <c r="F18" s="1255" t="s">
        <v>399</v>
      </c>
      <c r="G18" s="1212">
        <v>585</v>
      </c>
    </row>
    <row r="19" spans="1:7">
      <c r="A19" s="1135" t="s">
        <v>485</v>
      </c>
      <c r="B19" s="1256">
        <v>39</v>
      </c>
      <c r="C19" s="1251">
        <v>16</v>
      </c>
      <c r="D19" s="1251">
        <v>55</v>
      </c>
      <c r="E19" s="1256">
        <v>1000</v>
      </c>
      <c r="F19" s="1255">
        <v>2000</v>
      </c>
      <c r="G19" s="1212">
        <v>71</v>
      </c>
    </row>
    <row r="20" spans="1:7">
      <c r="A20" s="1135" t="s">
        <v>488</v>
      </c>
      <c r="B20" s="1256">
        <v>21</v>
      </c>
      <c r="C20" s="1251" t="s">
        <v>399</v>
      </c>
      <c r="D20" s="1251">
        <v>21</v>
      </c>
      <c r="E20" s="1256">
        <v>1300</v>
      </c>
      <c r="F20" s="1255" t="s">
        <v>399</v>
      </c>
      <c r="G20" s="1212">
        <v>27</v>
      </c>
    </row>
    <row r="21" spans="1:7">
      <c r="A21" s="1135" t="s">
        <v>489</v>
      </c>
      <c r="B21" s="1256">
        <v>345</v>
      </c>
      <c r="C21" s="1251">
        <v>26</v>
      </c>
      <c r="D21" s="1251">
        <v>371</v>
      </c>
      <c r="E21" s="1256">
        <v>2500</v>
      </c>
      <c r="F21" s="1255">
        <v>4000</v>
      </c>
      <c r="G21" s="1212">
        <v>967</v>
      </c>
    </row>
    <row r="22" spans="1:7">
      <c r="A22" s="980" t="s">
        <v>491</v>
      </c>
      <c r="B22" s="986">
        <v>600</v>
      </c>
      <c r="C22" s="981">
        <v>42</v>
      </c>
      <c r="D22" s="981">
        <v>642</v>
      </c>
      <c r="E22" s="986">
        <v>2523</v>
      </c>
      <c r="F22" s="982">
        <v>3238</v>
      </c>
      <c r="G22" s="983">
        <v>1650</v>
      </c>
    </row>
    <row r="23" spans="1:7">
      <c r="A23" s="68"/>
      <c r="B23" s="1251"/>
      <c r="C23" s="1251"/>
      <c r="D23" s="1251"/>
      <c r="E23" s="1251"/>
      <c r="F23" s="1255"/>
      <c r="G23" s="1212"/>
    </row>
    <row r="24" spans="1:7">
      <c r="A24" s="1135" t="s">
        <v>493</v>
      </c>
      <c r="B24" s="1256">
        <v>48</v>
      </c>
      <c r="C24" s="1251">
        <v>47</v>
      </c>
      <c r="D24" s="1251">
        <v>95</v>
      </c>
      <c r="E24" s="1256">
        <v>4500</v>
      </c>
      <c r="F24" s="1255">
        <v>14500</v>
      </c>
      <c r="G24" s="1212">
        <v>898</v>
      </c>
    </row>
    <row r="25" spans="1:7">
      <c r="A25" s="1135" t="s">
        <v>495</v>
      </c>
      <c r="B25" s="1256">
        <v>154</v>
      </c>
      <c r="C25" s="1251">
        <v>1</v>
      </c>
      <c r="D25" s="1251">
        <v>155</v>
      </c>
      <c r="E25" s="1256">
        <v>7500</v>
      </c>
      <c r="F25" s="1255">
        <v>12100</v>
      </c>
      <c r="G25" s="1212">
        <v>1167</v>
      </c>
    </row>
    <row r="26" spans="1:7">
      <c r="A26" s="1135" t="s">
        <v>496</v>
      </c>
      <c r="B26" s="1256">
        <v>497</v>
      </c>
      <c r="C26" s="1251" t="s">
        <v>399</v>
      </c>
      <c r="D26" s="1251">
        <v>497</v>
      </c>
      <c r="E26" s="1256">
        <v>7000</v>
      </c>
      <c r="F26" s="1255" t="s">
        <v>399</v>
      </c>
      <c r="G26" s="1212">
        <v>3479</v>
      </c>
    </row>
    <row r="27" spans="1:7">
      <c r="A27" s="980" t="s">
        <v>573</v>
      </c>
      <c r="B27" s="986">
        <v>699</v>
      </c>
      <c r="C27" s="981">
        <v>48</v>
      </c>
      <c r="D27" s="981">
        <v>747</v>
      </c>
      <c r="E27" s="986">
        <v>6938</v>
      </c>
      <c r="F27" s="982">
        <v>14450</v>
      </c>
      <c r="G27" s="983">
        <v>5544</v>
      </c>
    </row>
    <row r="28" spans="1:7">
      <c r="A28" s="1135"/>
      <c r="B28" s="1251"/>
      <c r="C28" s="1251"/>
      <c r="D28" s="1251"/>
      <c r="E28" s="1251"/>
      <c r="F28" s="1255"/>
      <c r="G28" s="1212"/>
    </row>
    <row r="29" spans="1:7">
      <c r="A29" s="1135" t="s">
        <v>499</v>
      </c>
      <c r="B29" s="1256">
        <v>83</v>
      </c>
      <c r="C29" s="1251" t="s">
        <v>399</v>
      </c>
      <c r="D29" s="1251">
        <v>83</v>
      </c>
      <c r="E29" s="1256">
        <v>1500</v>
      </c>
      <c r="F29" s="1255" t="s">
        <v>399</v>
      </c>
      <c r="G29" s="1212">
        <v>125</v>
      </c>
    </row>
    <row r="30" spans="1:7">
      <c r="A30" s="1135" t="s">
        <v>500</v>
      </c>
      <c r="B30" s="1256">
        <v>44</v>
      </c>
      <c r="C30" s="1251" t="s">
        <v>399</v>
      </c>
      <c r="D30" s="1251">
        <v>44</v>
      </c>
      <c r="E30" s="1256">
        <v>2500</v>
      </c>
      <c r="F30" s="1255" t="s">
        <v>399</v>
      </c>
      <c r="G30" s="1212">
        <v>110</v>
      </c>
    </row>
    <row r="31" spans="1:7">
      <c r="A31" s="1135" t="s">
        <v>501</v>
      </c>
      <c r="B31" s="1256">
        <v>23</v>
      </c>
      <c r="C31" s="1251" t="s">
        <v>399</v>
      </c>
      <c r="D31" s="1251">
        <v>23</v>
      </c>
      <c r="E31" s="1256">
        <v>1200</v>
      </c>
      <c r="F31" s="1255" t="s">
        <v>399</v>
      </c>
      <c r="G31" s="1212">
        <v>28</v>
      </c>
    </row>
    <row r="32" spans="1:7">
      <c r="A32" s="980" t="s">
        <v>502</v>
      </c>
      <c r="B32" s="986">
        <v>150</v>
      </c>
      <c r="C32" s="981" t="s">
        <v>399</v>
      </c>
      <c r="D32" s="981">
        <v>150</v>
      </c>
      <c r="E32" s="986">
        <v>1747</v>
      </c>
      <c r="F32" s="982" t="s">
        <v>399</v>
      </c>
      <c r="G32" s="983">
        <v>263</v>
      </c>
    </row>
    <row r="33" spans="1:7">
      <c r="A33" s="68"/>
      <c r="B33" s="1251"/>
      <c r="C33" s="1251"/>
      <c r="D33" s="1251"/>
      <c r="E33" s="1251"/>
      <c r="F33" s="1255"/>
      <c r="G33" s="1212"/>
    </row>
    <row r="34" spans="1:7">
      <c r="A34" s="980" t="s">
        <v>503</v>
      </c>
      <c r="B34" s="986">
        <v>257</v>
      </c>
      <c r="C34" s="981">
        <v>19</v>
      </c>
      <c r="D34" s="981">
        <v>276</v>
      </c>
      <c r="E34" s="986">
        <v>1250</v>
      </c>
      <c r="F34" s="982">
        <v>2600</v>
      </c>
      <c r="G34" s="983">
        <v>371</v>
      </c>
    </row>
    <row r="35" spans="1:7">
      <c r="A35" s="1135"/>
      <c r="B35" s="1251"/>
      <c r="C35" s="1251"/>
      <c r="D35" s="1251"/>
      <c r="E35" s="1251"/>
      <c r="F35" s="1255"/>
      <c r="G35" s="1212"/>
    </row>
    <row r="36" spans="1:7">
      <c r="A36" s="1135" t="s">
        <v>510</v>
      </c>
      <c r="B36" s="1256">
        <v>103</v>
      </c>
      <c r="C36" s="1251" t="s">
        <v>399</v>
      </c>
      <c r="D36" s="1251">
        <v>103</v>
      </c>
      <c r="E36" s="1256">
        <v>1200</v>
      </c>
      <c r="F36" s="1255" t="s">
        <v>399</v>
      </c>
      <c r="G36" s="1212">
        <v>124</v>
      </c>
    </row>
    <row r="37" spans="1:7">
      <c r="A37" s="980" t="s">
        <v>515</v>
      </c>
      <c r="B37" s="986">
        <v>103</v>
      </c>
      <c r="C37" s="981" t="s">
        <v>399</v>
      </c>
      <c r="D37" s="981">
        <v>103</v>
      </c>
      <c r="E37" s="986">
        <v>1200</v>
      </c>
      <c r="F37" s="982" t="s">
        <v>399</v>
      </c>
      <c r="G37" s="983">
        <v>124</v>
      </c>
    </row>
    <row r="38" spans="1:7">
      <c r="A38" s="1135"/>
      <c r="B38" s="1251"/>
      <c r="C38" s="1251"/>
      <c r="D38" s="1251"/>
      <c r="E38" s="1251"/>
      <c r="F38" s="1255"/>
      <c r="G38" s="1212"/>
    </row>
    <row r="39" spans="1:7" ht="13.5" thickBot="1">
      <c r="A39" s="976" t="s">
        <v>519</v>
      </c>
      <c r="B39" s="977">
        <v>1882</v>
      </c>
      <c r="C39" s="977">
        <v>163</v>
      </c>
      <c r="D39" s="977">
        <v>2045</v>
      </c>
      <c r="E39" s="977">
        <v>3799</v>
      </c>
      <c r="F39" s="977">
        <v>5968</v>
      </c>
      <c r="G39" s="979">
        <v>8124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>
  <sheetPr codeName="Hoja4">
    <pageSetUpPr fitToPage="1"/>
  </sheetPr>
  <dimension ref="A1:G12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0.42578125" style="24" customWidth="1"/>
    <col min="2" max="7" width="18.42578125" style="24" customWidth="1"/>
    <col min="8" max="16384" width="11.42578125" style="24"/>
  </cols>
  <sheetData>
    <row r="1" spans="1:7" ht="18">
      <c r="A1" s="1519" t="s">
        <v>375</v>
      </c>
      <c r="B1" s="1519"/>
      <c r="C1" s="1519"/>
      <c r="D1" s="1519"/>
      <c r="E1" s="1519"/>
      <c r="F1" s="1519"/>
      <c r="G1" s="1519"/>
    </row>
    <row r="2" spans="1:7">
      <c r="A2" s="271"/>
      <c r="B2" s="271"/>
      <c r="C2" s="271"/>
      <c r="D2" s="271"/>
      <c r="E2" s="271"/>
      <c r="F2" s="271"/>
      <c r="G2" s="271"/>
    </row>
    <row r="3" spans="1:7" ht="15">
      <c r="A3" s="1560" t="s">
        <v>786</v>
      </c>
      <c r="B3" s="1560"/>
      <c r="C3" s="1560"/>
      <c r="D3" s="1560"/>
      <c r="E3" s="1560"/>
      <c r="F3" s="1560"/>
      <c r="G3" s="1560"/>
    </row>
    <row r="4" spans="1:7" ht="27" customHeight="1">
      <c r="A4" s="1486" t="s">
        <v>1322</v>
      </c>
      <c r="B4" s="1486"/>
      <c r="C4" s="1486"/>
      <c r="D4" s="1486"/>
      <c r="E4" s="1486"/>
      <c r="F4" s="1486"/>
      <c r="G4" s="1486"/>
    </row>
    <row r="5" spans="1:7" ht="15.75" thickBot="1">
      <c r="A5" s="239"/>
      <c r="B5" s="240"/>
      <c r="C5" s="240"/>
      <c r="D5" s="240"/>
      <c r="E5" s="240"/>
      <c r="F5" s="240"/>
      <c r="G5" s="240"/>
    </row>
    <row r="6" spans="1:7" ht="28.5" customHeight="1">
      <c r="A6" s="186" t="s">
        <v>560</v>
      </c>
      <c r="B6" s="920" t="s">
        <v>379</v>
      </c>
      <c r="C6" s="920"/>
      <c r="D6" s="921"/>
      <c r="E6" s="920" t="s">
        <v>386</v>
      </c>
      <c r="F6" s="921"/>
      <c r="G6" s="1663" t="s">
        <v>387</v>
      </c>
    </row>
    <row r="7" spans="1:7" ht="22.5" customHeight="1">
      <c r="A7" s="861" t="s">
        <v>586</v>
      </c>
      <c r="B7" s="984" t="s">
        <v>389</v>
      </c>
      <c r="C7" s="935"/>
      <c r="D7" s="936"/>
      <c r="E7" s="935" t="s">
        <v>390</v>
      </c>
      <c r="F7" s="936"/>
      <c r="G7" s="1664"/>
    </row>
    <row r="8" spans="1:7" ht="37.5" customHeight="1" thickBot="1">
      <c r="A8" s="951" t="s">
        <v>589</v>
      </c>
      <c r="B8" s="860" t="s">
        <v>393</v>
      </c>
      <c r="C8" s="307" t="s">
        <v>394</v>
      </c>
      <c r="D8" s="307" t="s">
        <v>395</v>
      </c>
      <c r="E8" s="860" t="s">
        <v>393</v>
      </c>
      <c r="F8" s="307" t="s">
        <v>394</v>
      </c>
      <c r="G8" s="1665"/>
    </row>
    <row r="9" spans="1:7" ht="21" customHeight="1">
      <c r="A9" s="75" t="s">
        <v>487</v>
      </c>
      <c r="B9" s="45">
        <v>2</v>
      </c>
      <c r="C9" s="45">
        <v>8</v>
      </c>
      <c r="D9" s="45">
        <v>10</v>
      </c>
      <c r="E9" s="45">
        <v>15000</v>
      </c>
      <c r="F9" s="131">
        <v>30000</v>
      </c>
      <c r="G9" s="46">
        <v>270</v>
      </c>
    </row>
    <row r="10" spans="1:7">
      <c r="A10" s="76" t="s">
        <v>491</v>
      </c>
      <c r="B10" s="77">
        <v>2</v>
      </c>
      <c r="C10" s="77">
        <v>8</v>
      </c>
      <c r="D10" s="77">
        <v>10</v>
      </c>
      <c r="E10" s="77">
        <v>15000</v>
      </c>
      <c r="F10" s="81">
        <v>30000</v>
      </c>
      <c r="G10" s="78">
        <v>270</v>
      </c>
    </row>
    <row r="11" spans="1:7">
      <c r="A11" s="66"/>
      <c r="B11" s="48"/>
      <c r="C11" s="48"/>
      <c r="D11" s="48"/>
      <c r="E11" s="48"/>
      <c r="F11" s="12"/>
      <c r="G11" s="49"/>
    </row>
    <row r="12" spans="1:7" ht="13.5" thickBot="1">
      <c r="A12" s="69" t="s">
        <v>519</v>
      </c>
      <c r="B12" s="55">
        <v>2</v>
      </c>
      <c r="C12" s="55">
        <v>8</v>
      </c>
      <c r="D12" s="55">
        <v>10</v>
      </c>
      <c r="E12" s="55">
        <v>15000</v>
      </c>
      <c r="F12" s="226">
        <v>30000</v>
      </c>
      <c r="G12" s="56">
        <v>270</v>
      </c>
    </row>
  </sheetData>
  <mergeCells count="4">
    <mergeCell ref="A1:G1"/>
    <mergeCell ref="A3:G3"/>
    <mergeCell ref="G6:G8"/>
    <mergeCell ref="A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>
  <sheetPr codeName="Hoja237">
    <pageSetUpPr fitToPage="1"/>
  </sheetPr>
  <dimension ref="A1:J48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3.85546875" style="271" customWidth="1"/>
    <col min="2" max="7" width="19.42578125" style="271" customWidth="1"/>
    <col min="8" max="12" width="11.42578125" style="271"/>
    <col min="13" max="13" width="11.140625" style="271" customWidth="1"/>
    <col min="14" max="21" width="12" style="271" customWidth="1"/>
    <col min="22" max="16384" width="11.42578125" style="271"/>
  </cols>
  <sheetData>
    <row r="1" spans="1:10" s="90" customFormat="1" ht="18">
      <c r="A1" s="1519" t="s">
        <v>375</v>
      </c>
      <c r="B1" s="1519"/>
      <c r="C1" s="1519"/>
      <c r="D1" s="1519"/>
      <c r="E1" s="1519"/>
      <c r="F1" s="1519"/>
      <c r="G1" s="1519"/>
      <c r="H1" s="89"/>
      <c r="I1" s="89"/>
      <c r="J1" s="89"/>
    </row>
    <row r="3" spans="1:10" s="91" customFormat="1" ht="15">
      <c r="A3" s="1560" t="s">
        <v>787</v>
      </c>
      <c r="B3" s="1560"/>
      <c r="C3" s="1560"/>
      <c r="D3" s="1560"/>
      <c r="E3" s="1560"/>
      <c r="F3" s="1560"/>
      <c r="G3" s="1560"/>
      <c r="H3" s="331"/>
      <c r="I3" s="331"/>
      <c r="J3" s="331"/>
    </row>
    <row r="4" spans="1:10" s="1026" customFormat="1" ht="26.25" customHeight="1">
      <c r="A4" s="1523" t="s">
        <v>1322</v>
      </c>
      <c r="B4" s="1523"/>
      <c r="C4" s="1523"/>
      <c r="D4" s="1523"/>
      <c r="E4" s="1523"/>
      <c r="F4" s="1523"/>
      <c r="G4" s="1523"/>
      <c r="H4" s="1211"/>
      <c r="I4" s="1211"/>
      <c r="J4" s="1211"/>
    </row>
    <row r="5" spans="1:10" s="91" customFormat="1" ht="13.5" customHeight="1" thickBot="1">
      <c r="A5" s="5"/>
      <c r="B5" s="6"/>
      <c r="C5" s="6"/>
      <c r="D5" s="6"/>
      <c r="E5" s="6"/>
      <c r="F5" s="6"/>
      <c r="G5" s="6"/>
      <c r="H5" s="240"/>
      <c r="I5" s="240"/>
      <c r="J5" s="240"/>
    </row>
    <row r="6" spans="1:10" ht="30" customHeight="1">
      <c r="A6" s="186" t="s">
        <v>560</v>
      </c>
      <c r="B6" s="919" t="s">
        <v>379</v>
      </c>
      <c r="C6" s="920"/>
      <c r="D6" s="921"/>
      <c r="E6" s="919" t="s">
        <v>386</v>
      </c>
      <c r="F6" s="920"/>
      <c r="G6" s="1663" t="s">
        <v>387</v>
      </c>
    </row>
    <row r="7" spans="1:10" ht="20.25" customHeight="1">
      <c r="A7" s="861" t="s">
        <v>586</v>
      </c>
      <c r="B7" s="923" t="s">
        <v>389</v>
      </c>
      <c r="C7" s="318"/>
      <c r="D7" s="924"/>
      <c r="E7" s="923" t="s">
        <v>390</v>
      </c>
      <c r="F7" s="924"/>
      <c r="G7" s="1664"/>
    </row>
    <row r="8" spans="1:10" ht="40.5" customHeight="1" thickBot="1">
      <c r="A8" s="951" t="s">
        <v>589</v>
      </c>
      <c r="B8" s="860" t="s">
        <v>393</v>
      </c>
      <c r="C8" s="307" t="s">
        <v>394</v>
      </c>
      <c r="D8" s="307" t="s">
        <v>395</v>
      </c>
      <c r="E8" s="860" t="s">
        <v>393</v>
      </c>
      <c r="F8" s="307" t="s">
        <v>394</v>
      </c>
      <c r="G8" s="1665"/>
      <c r="H8" s="352"/>
    </row>
    <row r="9" spans="1:10" ht="19.5" customHeight="1">
      <c r="A9" s="1020" t="s">
        <v>471</v>
      </c>
      <c r="B9" s="1263">
        <v>67</v>
      </c>
      <c r="C9" s="1021">
        <v>3</v>
      </c>
      <c r="D9" s="1021">
        <v>70</v>
      </c>
      <c r="E9" s="1263">
        <v>1400</v>
      </c>
      <c r="F9" s="1022">
        <v>1400</v>
      </c>
      <c r="G9" s="1023">
        <v>98</v>
      </c>
    </row>
    <row r="10" spans="1:10">
      <c r="A10" s="1135"/>
      <c r="B10" s="1251"/>
      <c r="C10" s="1251"/>
      <c r="D10" s="1251"/>
      <c r="E10" s="1251"/>
      <c r="F10" s="1255"/>
      <c r="G10" s="1212"/>
    </row>
    <row r="11" spans="1:10">
      <c r="A11" s="1135" t="s">
        <v>472</v>
      </c>
      <c r="B11" s="1251" t="s">
        <v>399</v>
      </c>
      <c r="C11" s="1251">
        <v>1</v>
      </c>
      <c r="D11" s="1251">
        <v>1</v>
      </c>
      <c r="E11" s="1251" t="s">
        <v>399</v>
      </c>
      <c r="F11" s="1255">
        <v>3000</v>
      </c>
      <c r="G11" s="1212">
        <v>3</v>
      </c>
    </row>
    <row r="12" spans="1:10">
      <c r="A12" s="1135" t="s">
        <v>474</v>
      </c>
      <c r="B12" s="1256">
        <v>3</v>
      </c>
      <c r="C12" s="1251">
        <v>24</v>
      </c>
      <c r="D12" s="1251">
        <v>27</v>
      </c>
      <c r="E12" s="1256">
        <v>667</v>
      </c>
      <c r="F12" s="1255">
        <v>2500</v>
      </c>
      <c r="G12" s="1212">
        <v>62</v>
      </c>
    </row>
    <row r="13" spans="1:10">
      <c r="A13" s="980" t="s">
        <v>475</v>
      </c>
      <c r="B13" s="986">
        <v>3</v>
      </c>
      <c r="C13" s="981">
        <v>25</v>
      </c>
      <c r="D13" s="981">
        <v>28</v>
      </c>
      <c r="E13" s="986">
        <v>667</v>
      </c>
      <c r="F13" s="982">
        <v>2520</v>
      </c>
      <c r="G13" s="983">
        <v>65</v>
      </c>
    </row>
    <row r="14" spans="1:10">
      <c r="A14" s="1135"/>
      <c r="B14" s="1251"/>
      <c r="C14" s="1251"/>
      <c r="D14" s="1251"/>
      <c r="E14" s="1251"/>
      <c r="F14" s="1255"/>
      <c r="G14" s="1212"/>
    </row>
    <row r="15" spans="1:10">
      <c r="A15" s="1135" t="s">
        <v>545</v>
      </c>
      <c r="B15" s="1256">
        <v>16</v>
      </c>
      <c r="C15" s="1251" t="s">
        <v>399</v>
      </c>
      <c r="D15" s="1251">
        <v>16</v>
      </c>
      <c r="E15" s="1256">
        <v>2700</v>
      </c>
      <c r="F15" s="1255" t="s">
        <v>399</v>
      </c>
      <c r="G15" s="1212">
        <v>43</v>
      </c>
    </row>
    <row r="16" spans="1:10">
      <c r="A16" s="1135" t="s">
        <v>483</v>
      </c>
      <c r="B16" s="1256">
        <v>1022</v>
      </c>
      <c r="C16" s="1251">
        <v>22</v>
      </c>
      <c r="D16" s="1251">
        <v>1044</v>
      </c>
      <c r="E16" s="1256">
        <v>1100</v>
      </c>
      <c r="F16" s="1255">
        <v>1350</v>
      </c>
      <c r="G16" s="1212">
        <v>1154</v>
      </c>
    </row>
    <row r="17" spans="1:7">
      <c r="A17" s="1135" t="s">
        <v>484</v>
      </c>
      <c r="B17" s="1256">
        <v>14</v>
      </c>
      <c r="C17" s="1251">
        <v>23</v>
      </c>
      <c r="D17" s="1251">
        <v>37</v>
      </c>
      <c r="E17" s="1256">
        <v>1000</v>
      </c>
      <c r="F17" s="1255">
        <v>1600</v>
      </c>
      <c r="G17" s="1212">
        <v>51</v>
      </c>
    </row>
    <row r="18" spans="1:7">
      <c r="A18" s="1135" t="s">
        <v>485</v>
      </c>
      <c r="B18" s="1256">
        <v>44</v>
      </c>
      <c r="C18" s="1251">
        <v>174</v>
      </c>
      <c r="D18" s="1251">
        <v>218</v>
      </c>
      <c r="E18" s="1256">
        <v>1100</v>
      </c>
      <c r="F18" s="1255">
        <v>2000</v>
      </c>
      <c r="G18" s="1212">
        <v>396</v>
      </c>
    </row>
    <row r="19" spans="1:7">
      <c r="A19" s="1135" t="s">
        <v>486</v>
      </c>
      <c r="B19" s="1256">
        <v>5</v>
      </c>
      <c r="C19" s="1251">
        <v>8</v>
      </c>
      <c r="D19" s="1251">
        <v>13</v>
      </c>
      <c r="E19" s="1256">
        <v>1750</v>
      </c>
      <c r="F19" s="1255">
        <v>2800</v>
      </c>
      <c r="G19" s="1212">
        <v>31</v>
      </c>
    </row>
    <row r="20" spans="1:7">
      <c r="A20" s="1135" t="s">
        <v>488</v>
      </c>
      <c r="B20" s="1256">
        <v>26</v>
      </c>
      <c r="C20" s="1251">
        <v>47</v>
      </c>
      <c r="D20" s="1251">
        <v>73</v>
      </c>
      <c r="E20" s="1256">
        <v>760</v>
      </c>
      <c r="F20" s="1255">
        <v>3300</v>
      </c>
      <c r="G20" s="1212">
        <v>175</v>
      </c>
    </row>
    <row r="21" spans="1:7">
      <c r="A21" s="1135" t="s">
        <v>489</v>
      </c>
      <c r="B21" s="1256">
        <v>27</v>
      </c>
      <c r="C21" s="1251" t="s">
        <v>399</v>
      </c>
      <c r="D21" s="1251">
        <v>27</v>
      </c>
      <c r="E21" s="1256">
        <v>1278</v>
      </c>
      <c r="F21" s="1255" t="s">
        <v>399</v>
      </c>
      <c r="G21" s="1212">
        <v>35</v>
      </c>
    </row>
    <row r="22" spans="1:7">
      <c r="A22" s="1135" t="s">
        <v>490</v>
      </c>
      <c r="B22" s="1256">
        <v>2</v>
      </c>
      <c r="C22" s="1251" t="s">
        <v>399</v>
      </c>
      <c r="D22" s="1251">
        <v>2</v>
      </c>
      <c r="E22" s="1256">
        <v>1000</v>
      </c>
      <c r="F22" s="1255" t="s">
        <v>399</v>
      </c>
      <c r="G22" s="1212">
        <v>2</v>
      </c>
    </row>
    <row r="23" spans="1:7">
      <c r="A23" s="980" t="s">
        <v>491</v>
      </c>
      <c r="B23" s="986">
        <v>1156</v>
      </c>
      <c r="C23" s="981">
        <v>274</v>
      </c>
      <c r="D23" s="981">
        <v>1430</v>
      </c>
      <c r="E23" s="986">
        <v>1120</v>
      </c>
      <c r="F23" s="982">
        <v>2161</v>
      </c>
      <c r="G23" s="983">
        <v>1887</v>
      </c>
    </row>
    <row r="24" spans="1:7">
      <c r="A24" s="68"/>
      <c r="B24" s="1251"/>
      <c r="C24" s="1251"/>
      <c r="D24" s="1251"/>
      <c r="E24" s="1251"/>
      <c r="F24" s="1255"/>
      <c r="G24" s="1212"/>
    </row>
    <row r="25" spans="1:7">
      <c r="A25" s="980" t="s">
        <v>492</v>
      </c>
      <c r="B25" s="986">
        <v>96</v>
      </c>
      <c r="C25" s="981">
        <v>34</v>
      </c>
      <c r="D25" s="981">
        <v>130</v>
      </c>
      <c r="E25" s="986">
        <v>1000</v>
      </c>
      <c r="F25" s="982">
        <v>1300</v>
      </c>
      <c r="G25" s="983">
        <v>140</v>
      </c>
    </row>
    <row r="26" spans="1:7">
      <c r="A26" s="1135"/>
      <c r="B26" s="1251"/>
      <c r="C26" s="1251"/>
      <c r="D26" s="1251"/>
      <c r="E26" s="1251"/>
      <c r="F26" s="1255"/>
      <c r="G26" s="1212"/>
    </row>
    <row r="27" spans="1:7">
      <c r="A27" s="1135" t="s">
        <v>493</v>
      </c>
      <c r="B27" s="1251" t="s">
        <v>399</v>
      </c>
      <c r="C27" s="1251">
        <v>5335</v>
      </c>
      <c r="D27" s="1251">
        <v>5335</v>
      </c>
      <c r="E27" s="1251" t="s">
        <v>399</v>
      </c>
      <c r="F27" s="1255">
        <v>2250</v>
      </c>
      <c r="G27" s="1212">
        <v>12004</v>
      </c>
    </row>
    <row r="28" spans="1:7">
      <c r="A28" s="1135" t="s">
        <v>497</v>
      </c>
      <c r="B28" s="1256">
        <v>216</v>
      </c>
      <c r="C28" s="1251">
        <v>648</v>
      </c>
      <c r="D28" s="1251">
        <v>864</v>
      </c>
      <c r="E28" s="1256">
        <v>2500</v>
      </c>
      <c r="F28" s="1255">
        <v>2012</v>
      </c>
      <c r="G28" s="1212">
        <v>1844</v>
      </c>
    </row>
    <row r="29" spans="1:7">
      <c r="A29" s="980" t="s">
        <v>573</v>
      </c>
      <c r="B29" s="986">
        <v>216</v>
      </c>
      <c r="C29" s="981">
        <v>5983</v>
      </c>
      <c r="D29" s="981">
        <v>6199</v>
      </c>
      <c r="E29" s="986">
        <v>2500</v>
      </c>
      <c r="F29" s="982">
        <v>2224</v>
      </c>
      <c r="G29" s="983">
        <v>13848</v>
      </c>
    </row>
    <row r="30" spans="1:7">
      <c r="A30" s="1135"/>
      <c r="B30" s="1251"/>
      <c r="C30" s="1251"/>
      <c r="D30" s="1251"/>
      <c r="E30" s="1251"/>
      <c r="F30" s="1255"/>
      <c r="G30" s="1212"/>
    </row>
    <row r="31" spans="1:7">
      <c r="A31" s="1135" t="s">
        <v>499</v>
      </c>
      <c r="B31" s="1256">
        <v>24</v>
      </c>
      <c r="C31" s="1251">
        <v>8</v>
      </c>
      <c r="D31" s="1251">
        <v>32</v>
      </c>
      <c r="E31" s="1256">
        <v>1054</v>
      </c>
      <c r="F31" s="1255">
        <v>1150</v>
      </c>
      <c r="G31" s="1212">
        <v>34</v>
      </c>
    </row>
    <row r="32" spans="1:7">
      <c r="A32" s="1135" t="s">
        <v>501</v>
      </c>
      <c r="B32" s="1256">
        <v>51</v>
      </c>
      <c r="C32" s="1251">
        <v>1</v>
      </c>
      <c r="D32" s="1251">
        <v>52</v>
      </c>
      <c r="E32" s="1256">
        <v>1000</v>
      </c>
      <c r="F32" s="1255">
        <v>4000</v>
      </c>
      <c r="G32" s="1212">
        <v>55</v>
      </c>
    </row>
    <row r="33" spans="1:7">
      <c r="A33" s="980" t="s">
        <v>502</v>
      </c>
      <c r="B33" s="986">
        <v>75</v>
      </c>
      <c r="C33" s="981">
        <v>9</v>
      </c>
      <c r="D33" s="981">
        <v>84</v>
      </c>
      <c r="E33" s="986">
        <v>1017</v>
      </c>
      <c r="F33" s="982">
        <v>1467</v>
      </c>
      <c r="G33" s="983">
        <v>89</v>
      </c>
    </row>
    <row r="34" spans="1:7">
      <c r="A34" s="68"/>
      <c r="B34" s="1251"/>
      <c r="C34" s="1251"/>
      <c r="D34" s="1251"/>
      <c r="E34" s="1251"/>
      <c r="F34" s="1255"/>
      <c r="G34" s="1212"/>
    </row>
    <row r="35" spans="1:7">
      <c r="A35" s="980" t="s">
        <v>503</v>
      </c>
      <c r="B35" s="986">
        <v>5</v>
      </c>
      <c r="C35" s="981">
        <v>15</v>
      </c>
      <c r="D35" s="981">
        <v>20</v>
      </c>
      <c r="E35" s="986">
        <v>450</v>
      </c>
      <c r="F35" s="982">
        <v>1600</v>
      </c>
      <c r="G35" s="983">
        <v>26</v>
      </c>
    </row>
    <row r="36" spans="1:7">
      <c r="A36" s="1135"/>
      <c r="B36" s="1251"/>
      <c r="C36" s="1251"/>
      <c r="D36" s="1251"/>
      <c r="E36" s="1251"/>
      <c r="F36" s="1255"/>
      <c r="G36" s="1212"/>
    </row>
    <row r="37" spans="1:7">
      <c r="A37" s="1135" t="s">
        <v>507</v>
      </c>
      <c r="B37" s="1251" t="s">
        <v>399</v>
      </c>
      <c r="C37" s="1251">
        <v>12</v>
      </c>
      <c r="D37" s="1251">
        <v>12</v>
      </c>
      <c r="E37" s="1251" t="s">
        <v>399</v>
      </c>
      <c r="F37" s="1255">
        <v>3000</v>
      </c>
      <c r="G37" s="1212">
        <v>36</v>
      </c>
    </row>
    <row r="38" spans="1:7">
      <c r="A38" s="1135" t="s">
        <v>508</v>
      </c>
      <c r="B38" s="1256">
        <v>156</v>
      </c>
      <c r="C38" s="1251">
        <v>77</v>
      </c>
      <c r="D38" s="1251">
        <v>233</v>
      </c>
      <c r="E38" s="1256">
        <v>1000</v>
      </c>
      <c r="F38" s="1255">
        <v>1100</v>
      </c>
      <c r="G38" s="1212">
        <v>240</v>
      </c>
    </row>
    <row r="39" spans="1:7">
      <c r="A39" s="1135" t="s">
        <v>509</v>
      </c>
      <c r="B39" s="1256">
        <v>201</v>
      </c>
      <c r="C39" s="1251">
        <v>90</v>
      </c>
      <c r="D39" s="1251">
        <v>291</v>
      </c>
      <c r="E39" s="1256">
        <v>850</v>
      </c>
      <c r="F39" s="1255">
        <v>1500</v>
      </c>
      <c r="G39" s="1212">
        <v>306</v>
      </c>
    </row>
    <row r="40" spans="1:7">
      <c r="A40" s="1135" t="s">
        <v>513</v>
      </c>
      <c r="B40" s="1251" t="s">
        <v>399</v>
      </c>
      <c r="C40" s="1251">
        <v>118</v>
      </c>
      <c r="D40" s="1251">
        <v>118</v>
      </c>
      <c r="E40" s="1251" t="s">
        <v>399</v>
      </c>
      <c r="F40" s="1255" t="s">
        <v>399</v>
      </c>
      <c r="G40" s="1212" t="s">
        <v>399</v>
      </c>
    </row>
    <row r="41" spans="1:7">
      <c r="A41" s="1135" t="s">
        <v>514</v>
      </c>
      <c r="B41" s="1256">
        <v>4295</v>
      </c>
      <c r="C41" s="1251">
        <v>650</v>
      </c>
      <c r="D41" s="1251">
        <v>4945</v>
      </c>
      <c r="E41" s="1256">
        <v>656</v>
      </c>
      <c r="F41" s="1255">
        <v>1253</v>
      </c>
      <c r="G41" s="1212">
        <v>3632</v>
      </c>
    </row>
    <row r="42" spans="1:7">
      <c r="A42" s="980" t="s">
        <v>515</v>
      </c>
      <c r="B42" s="986">
        <v>4652</v>
      </c>
      <c r="C42" s="981">
        <v>947</v>
      </c>
      <c r="D42" s="981">
        <v>5599</v>
      </c>
      <c r="E42" s="986">
        <v>676</v>
      </c>
      <c r="F42" s="982">
        <v>1130</v>
      </c>
      <c r="G42" s="983">
        <v>4214</v>
      </c>
    </row>
    <row r="43" spans="1:7">
      <c r="A43" s="1135"/>
      <c r="B43" s="1251"/>
      <c r="C43" s="1251"/>
      <c r="D43" s="1251"/>
      <c r="E43" s="1251"/>
      <c r="F43" s="1255"/>
      <c r="G43" s="1212"/>
    </row>
    <row r="44" spans="1:7">
      <c r="A44" s="1135" t="s">
        <v>516</v>
      </c>
      <c r="B44" s="1256">
        <v>194</v>
      </c>
      <c r="C44" s="1251">
        <v>91</v>
      </c>
      <c r="D44" s="1251">
        <v>285</v>
      </c>
      <c r="E44" s="1256">
        <v>243</v>
      </c>
      <c r="F44" s="1255">
        <v>13654</v>
      </c>
      <c r="G44" s="1212">
        <v>1286</v>
      </c>
    </row>
    <row r="45" spans="1:7">
      <c r="A45" s="1135" t="s">
        <v>517</v>
      </c>
      <c r="B45" s="1256">
        <v>2</v>
      </c>
      <c r="C45" s="1251">
        <v>94</v>
      </c>
      <c r="D45" s="1251">
        <v>95</v>
      </c>
      <c r="E45" s="1256">
        <v>4500</v>
      </c>
      <c r="F45" s="1255">
        <v>10907</v>
      </c>
      <c r="G45" s="1212">
        <v>1027</v>
      </c>
    </row>
    <row r="46" spans="1:7">
      <c r="A46" s="980" t="s">
        <v>518</v>
      </c>
      <c r="B46" s="986">
        <v>196</v>
      </c>
      <c r="C46" s="981">
        <v>185</v>
      </c>
      <c r="D46" s="981">
        <v>380</v>
      </c>
      <c r="E46" s="986">
        <v>286</v>
      </c>
      <c r="F46" s="982">
        <v>12258</v>
      </c>
      <c r="G46" s="983">
        <v>2313</v>
      </c>
    </row>
    <row r="47" spans="1:7">
      <c r="A47" s="68"/>
      <c r="B47" s="1251"/>
      <c r="C47" s="1251"/>
      <c r="D47" s="1251"/>
      <c r="E47" s="1251"/>
      <c r="F47" s="1251"/>
      <c r="G47" s="1212"/>
    </row>
    <row r="48" spans="1:7" ht="13.5" thickBot="1">
      <c r="A48" s="976" t="s">
        <v>519</v>
      </c>
      <c r="B48" s="977">
        <v>6466</v>
      </c>
      <c r="C48" s="977">
        <v>7475</v>
      </c>
      <c r="D48" s="977">
        <v>13940</v>
      </c>
      <c r="E48" s="977">
        <v>821</v>
      </c>
      <c r="F48" s="977">
        <v>2326</v>
      </c>
      <c r="G48" s="979">
        <v>22680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>
  <sheetPr codeName="Hoja60">
    <pageSetUpPr fitToPage="1"/>
  </sheetPr>
  <dimension ref="A1:I76"/>
  <sheetViews>
    <sheetView view="pageBreakPreview" topLeftCell="A61" zoomScale="75" zoomScaleNormal="75" zoomScaleSheetLayoutView="75" workbookViewId="0">
      <selection activeCell="H84" sqref="H84"/>
    </sheetView>
  </sheetViews>
  <sheetFormatPr baseColWidth="10" defaultRowHeight="12.75"/>
  <cols>
    <col min="1" max="1" width="44.140625" style="271" customWidth="1"/>
    <col min="2" max="8" width="18.140625" style="271" customWidth="1"/>
    <col min="9" max="9" width="9.5703125" style="271" customWidth="1"/>
    <col min="10" max="16" width="10.7109375" style="271" customWidth="1"/>
    <col min="17" max="18" width="11.42578125" style="271"/>
    <col min="19" max="19" width="28.28515625" style="271" customWidth="1"/>
    <col min="20" max="25" width="11.5703125" style="271" customWidth="1"/>
    <col min="26" max="16384" width="11.42578125" style="271"/>
  </cols>
  <sheetData>
    <row r="1" spans="1:9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</row>
    <row r="3" spans="1:9" s="91" customFormat="1" ht="24" customHeight="1">
      <c r="A3" s="1569" t="s">
        <v>1408</v>
      </c>
      <c r="B3" s="1569"/>
      <c r="C3" s="1569"/>
      <c r="D3" s="1569"/>
      <c r="E3" s="1569"/>
      <c r="F3" s="1569"/>
      <c r="G3" s="1569"/>
      <c r="H3" s="1569"/>
      <c r="I3" s="407"/>
    </row>
    <row r="4" spans="1:9" s="91" customFormat="1" ht="14.25" customHeight="1" thickBot="1">
      <c r="A4" s="343"/>
      <c r="B4" s="343"/>
      <c r="C4" s="343"/>
      <c r="D4" s="343"/>
      <c r="E4" s="343"/>
      <c r="F4" s="343"/>
    </row>
    <row r="5" spans="1:9" ht="19.5" customHeight="1">
      <c r="A5" s="865"/>
      <c r="B5" s="1490" t="s">
        <v>700</v>
      </c>
      <c r="C5" s="1491"/>
      <c r="D5" s="1491"/>
      <c r="E5" s="1491"/>
      <c r="F5" s="1491"/>
    </row>
    <row r="6" spans="1:9" ht="18" customHeight="1">
      <c r="A6" s="856" t="s">
        <v>388</v>
      </c>
      <c r="B6" s="1513" t="s">
        <v>788</v>
      </c>
      <c r="C6" s="1518"/>
      <c r="D6" s="1513" t="s">
        <v>789</v>
      </c>
      <c r="E6" s="1514"/>
      <c r="F6" s="1673" t="s">
        <v>395</v>
      </c>
    </row>
    <row r="7" spans="1:9" ht="22.5" customHeight="1" thickBot="1">
      <c r="A7" s="869"/>
      <c r="B7" s="860" t="s">
        <v>393</v>
      </c>
      <c r="C7" s="860" t="s">
        <v>394</v>
      </c>
      <c r="D7" s="860" t="s">
        <v>393</v>
      </c>
      <c r="E7" s="860" t="s">
        <v>394</v>
      </c>
      <c r="F7" s="1674"/>
    </row>
    <row r="8" spans="1:9" ht="21" customHeight="1">
      <c r="A8" s="65" t="s">
        <v>790</v>
      </c>
      <c r="B8" s="275"/>
      <c r="C8" s="275"/>
      <c r="D8" s="275"/>
      <c r="E8" s="275"/>
      <c r="F8" s="276"/>
    </row>
    <row r="9" spans="1:9">
      <c r="A9" s="66" t="s">
        <v>791</v>
      </c>
      <c r="B9" s="48">
        <v>226958</v>
      </c>
      <c r="C9" s="48">
        <v>16279</v>
      </c>
      <c r="D9" s="48" t="s">
        <v>399</v>
      </c>
      <c r="E9" s="48" t="s">
        <v>399</v>
      </c>
      <c r="F9" s="49">
        <v>243237</v>
      </c>
    </row>
    <row r="10" spans="1:9">
      <c r="A10" s="66" t="s">
        <v>792</v>
      </c>
      <c r="B10" s="48">
        <v>83432</v>
      </c>
      <c r="C10" s="48">
        <v>23654</v>
      </c>
      <c r="D10" s="48" t="s">
        <v>399</v>
      </c>
      <c r="E10" s="48" t="s">
        <v>399</v>
      </c>
      <c r="F10" s="49">
        <v>107086</v>
      </c>
    </row>
    <row r="11" spans="1:9">
      <c r="A11" s="66" t="s">
        <v>793</v>
      </c>
      <c r="B11" s="48">
        <v>1412</v>
      </c>
      <c r="C11" s="48">
        <v>1005</v>
      </c>
      <c r="D11" s="48" t="s">
        <v>399</v>
      </c>
      <c r="E11" s="48" t="s">
        <v>399</v>
      </c>
      <c r="F11" s="49">
        <v>2417</v>
      </c>
    </row>
    <row r="12" spans="1:9">
      <c r="A12" s="66" t="s">
        <v>794</v>
      </c>
      <c r="B12" s="48">
        <v>25061</v>
      </c>
      <c r="C12" s="48">
        <v>15815</v>
      </c>
      <c r="D12" s="48">
        <v>622</v>
      </c>
      <c r="E12" s="48">
        <v>335</v>
      </c>
      <c r="F12" s="49">
        <v>41833</v>
      </c>
    </row>
    <row r="13" spans="1:9">
      <c r="A13" s="66" t="s">
        <v>795</v>
      </c>
      <c r="B13" s="48">
        <v>9502</v>
      </c>
      <c r="C13" s="48">
        <v>9876</v>
      </c>
      <c r="D13" s="48">
        <v>1167</v>
      </c>
      <c r="E13" s="48">
        <v>6405</v>
      </c>
      <c r="F13" s="49">
        <v>26950</v>
      </c>
    </row>
    <row r="14" spans="1:9" s="408" customFormat="1">
      <c r="A14" s="341" t="s">
        <v>796</v>
      </c>
      <c r="B14" s="73"/>
      <c r="C14" s="73"/>
      <c r="D14" s="73"/>
      <c r="E14" s="73"/>
      <c r="F14" s="74"/>
    </row>
    <row r="15" spans="1:9">
      <c r="A15" s="66" t="s">
        <v>797</v>
      </c>
      <c r="B15" s="48">
        <v>68442</v>
      </c>
      <c r="C15" s="48">
        <v>160689</v>
      </c>
      <c r="D15" s="48">
        <v>19581</v>
      </c>
      <c r="E15" s="85">
        <v>89</v>
      </c>
      <c r="F15" s="49">
        <v>248801</v>
      </c>
    </row>
    <row r="16" spans="1:9">
      <c r="A16" s="66" t="s">
        <v>798</v>
      </c>
      <c r="B16" s="48">
        <v>588</v>
      </c>
      <c r="C16" s="48">
        <v>49</v>
      </c>
      <c r="D16" s="48">
        <v>2118</v>
      </c>
      <c r="E16" s="48">
        <v>15</v>
      </c>
      <c r="F16" s="49">
        <v>2770</v>
      </c>
    </row>
    <row r="17" spans="1:6">
      <c r="A17" s="66" t="s">
        <v>799</v>
      </c>
      <c r="B17" s="48">
        <v>10123</v>
      </c>
      <c r="C17" s="48">
        <v>417</v>
      </c>
      <c r="D17" s="48">
        <v>7045</v>
      </c>
      <c r="E17" s="48">
        <v>60</v>
      </c>
      <c r="F17" s="49">
        <v>17645</v>
      </c>
    </row>
    <row r="18" spans="1:6">
      <c r="A18" s="66" t="s">
        <v>800</v>
      </c>
      <c r="B18" s="48">
        <v>71</v>
      </c>
      <c r="C18" s="48" t="s">
        <v>399</v>
      </c>
      <c r="D18" s="48">
        <v>3</v>
      </c>
      <c r="E18" s="48">
        <v>6</v>
      </c>
      <c r="F18" s="49">
        <v>80</v>
      </c>
    </row>
    <row r="19" spans="1:6">
      <c r="A19" s="66" t="s">
        <v>801</v>
      </c>
      <c r="B19" s="48">
        <v>93401</v>
      </c>
      <c r="C19" s="48">
        <v>6476</v>
      </c>
      <c r="D19" s="48" t="s">
        <v>399</v>
      </c>
      <c r="E19" s="48" t="s">
        <v>399</v>
      </c>
      <c r="F19" s="49">
        <v>99877</v>
      </c>
    </row>
    <row r="20" spans="1:6">
      <c r="A20" s="66" t="s">
        <v>802</v>
      </c>
      <c r="B20" s="48">
        <v>9291</v>
      </c>
      <c r="C20" s="48">
        <v>1075</v>
      </c>
      <c r="D20" s="48" t="s">
        <v>399</v>
      </c>
      <c r="E20" s="48" t="s">
        <v>399</v>
      </c>
      <c r="F20" s="49">
        <v>10366</v>
      </c>
    </row>
    <row r="21" spans="1:6" s="408" customFormat="1">
      <c r="A21" s="341" t="s">
        <v>803</v>
      </c>
      <c r="B21" s="73"/>
      <c r="C21" s="73"/>
      <c r="D21" s="254"/>
      <c r="E21" s="254"/>
      <c r="F21" s="74"/>
    </row>
    <row r="22" spans="1:6">
      <c r="A22" s="66" t="s">
        <v>804</v>
      </c>
      <c r="B22" s="48">
        <v>1473</v>
      </c>
      <c r="C22" s="48">
        <v>174</v>
      </c>
      <c r="D22" s="48" t="s">
        <v>399</v>
      </c>
      <c r="E22" s="48" t="s">
        <v>399</v>
      </c>
      <c r="F22" s="49">
        <v>1647</v>
      </c>
    </row>
    <row r="23" spans="1:6">
      <c r="A23" s="66" t="s">
        <v>805</v>
      </c>
      <c r="B23" s="48">
        <v>527</v>
      </c>
      <c r="C23" s="48">
        <v>390</v>
      </c>
      <c r="D23" s="48" t="s">
        <v>399</v>
      </c>
      <c r="E23" s="48" t="s">
        <v>399</v>
      </c>
      <c r="F23" s="49">
        <v>917</v>
      </c>
    </row>
    <row r="24" spans="1:6">
      <c r="A24" s="66" t="s">
        <v>806</v>
      </c>
      <c r="B24" s="48">
        <v>12</v>
      </c>
      <c r="C24" s="48">
        <v>6</v>
      </c>
      <c r="D24" s="48" t="s">
        <v>399</v>
      </c>
      <c r="E24" s="48" t="s">
        <v>399</v>
      </c>
      <c r="F24" s="49">
        <v>18</v>
      </c>
    </row>
    <row r="25" spans="1:6">
      <c r="A25" s="66" t="s">
        <v>807</v>
      </c>
      <c r="B25" s="48">
        <v>2</v>
      </c>
      <c r="C25" s="48">
        <v>5</v>
      </c>
      <c r="D25" s="48" t="s">
        <v>399</v>
      </c>
      <c r="E25" s="48" t="s">
        <v>399</v>
      </c>
      <c r="F25" s="49">
        <v>7</v>
      </c>
    </row>
    <row r="26" spans="1:6">
      <c r="A26" s="68" t="s">
        <v>808</v>
      </c>
      <c r="B26" s="48">
        <v>231295</v>
      </c>
      <c r="C26" s="48">
        <v>21042</v>
      </c>
      <c r="D26" s="48">
        <v>16870</v>
      </c>
      <c r="E26" s="48">
        <v>8875</v>
      </c>
      <c r="F26" s="49">
        <v>278082</v>
      </c>
    </row>
    <row r="27" spans="1:6" s="408" customFormat="1">
      <c r="A27" s="341" t="s">
        <v>809</v>
      </c>
      <c r="B27" s="73"/>
      <c r="C27" s="73"/>
      <c r="D27" s="73"/>
      <c r="E27" s="73"/>
      <c r="F27" s="74"/>
    </row>
    <row r="28" spans="1:6">
      <c r="A28" s="66" t="s">
        <v>810</v>
      </c>
      <c r="B28" s="48">
        <v>3894</v>
      </c>
      <c r="C28" s="48">
        <v>971</v>
      </c>
      <c r="D28" s="48" t="s">
        <v>399</v>
      </c>
      <c r="E28" s="48" t="s">
        <v>399</v>
      </c>
      <c r="F28" s="49">
        <v>4865</v>
      </c>
    </row>
    <row r="29" spans="1:6">
      <c r="A29" s="66" t="s">
        <v>811</v>
      </c>
      <c r="B29" s="48">
        <v>689</v>
      </c>
      <c r="C29" s="48">
        <v>36</v>
      </c>
      <c r="D29" s="48" t="s">
        <v>399</v>
      </c>
      <c r="E29" s="48" t="s">
        <v>399</v>
      </c>
      <c r="F29" s="49">
        <v>725</v>
      </c>
    </row>
    <row r="30" spans="1:6">
      <c r="A30" s="66" t="s">
        <v>812</v>
      </c>
      <c r="B30" s="48">
        <v>18610</v>
      </c>
      <c r="C30" s="48">
        <v>2050</v>
      </c>
      <c r="D30" s="48" t="s">
        <v>399</v>
      </c>
      <c r="E30" s="48" t="s">
        <v>399</v>
      </c>
      <c r="F30" s="49">
        <v>20659</v>
      </c>
    </row>
    <row r="31" spans="1:6">
      <c r="A31" s="66"/>
      <c r="B31" s="48"/>
      <c r="C31" s="48"/>
      <c r="D31" s="85"/>
      <c r="E31" s="85"/>
      <c r="F31" s="49"/>
    </row>
    <row r="32" spans="1:6" ht="13.5" thickBot="1">
      <c r="A32" s="69" t="s">
        <v>813</v>
      </c>
      <c r="B32" s="55">
        <v>784783</v>
      </c>
      <c r="C32" s="55">
        <v>260008</v>
      </c>
      <c r="D32" s="55">
        <v>47406</v>
      </c>
      <c r="E32" s="55">
        <v>15785</v>
      </c>
      <c r="F32" s="56">
        <v>1107981</v>
      </c>
    </row>
    <row r="33" spans="1:8">
      <c r="A33" s="163"/>
      <c r="B33" s="163"/>
      <c r="C33" s="163"/>
      <c r="D33" s="163"/>
      <c r="E33" s="163"/>
      <c r="F33" s="163"/>
    </row>
    <row r="36" spans="1:8" ht="13.5" thickBot="1">
      <c r="A36" s="409"/>
      <c r="B36" s="409"/>
      <c r="C36" s="409"/>
      <c r="D36" s="409"/>
      <c r="E36" s="409"/>
      <c r="F36" s="409"/>
      <c r="G36" s="409"/>
      <c r="H36" s="409"/>
    </row>
    <row r="37" spans="1:8" ht="18.75" customHeight="1">
      <c r="A37" s="865"/>
      <c r="B37" s="1490" t="s">
        <v>814</v>
      </c>
      <c r="C37" s="1491"/>
      <c r="D37" s="1491"/>
      <c r="E37" s="1491"/>
      <c r="F37" s="1491"/>
      <c r="G37" s="1491"/>
      <c r="H37" s="1491"/>
    </row>
    <row r="38" spans="1:8" ht="19.5" customHeight="1">
      <c r="A38" s="856"/>
      <c r="B38" s="1673" t="s">
        <v>815</v>
      </c>
      <c r="C38" s="1675"/>
      <c r="D38" s="1513" t="s">
        <v>816</v>
      </c>
      <c r="E38" s="1514"/>
      <c r="F38" s="1514"/>
      <c r="G38" s="1514"/>
      <c r="H38" s="1514"/>
    </row>
    <row r="39" spans="1:8" ht="21" customHeight="1">
      <c r="A39" s="856" t="s">
        <v>388</v>
      </c>
      <c r="B39" s="1658" t="s">
        <v>390</v>
      </c>
      <c r="C39" s="1660"/>
      <c r="D39" s="1003"/>
      <c r="E39" s="1513" t="s">
        <v>817</v>
      </c>
      <c r="F39" s="1514"/>
      <c r="G39" s="1514"/>
      <c r="H39" s="1514"/>
    </row>
    <row r="40" spans="1:8">
      <c r="A40" s="922"/>
      <c r="B40" s="1671" t="s">
        <v>393</v>
      </c>
      <c r="C40" s="1671" t="s">
        <v>394</v>
      </c>
      <c r="D40" s="299" t="s">
        <v>395</v>
      </c>
      <c r="E40" s="298" t="s">
        <v>818</v>
      </c>
      <c r="F40" s="298" t="s">
        <v>819</v>
      </c>
      <c r="G40" s="862" t="s">
        <v>819</v>
      </c>
      <c r="H40" s="1670" t="s">
        <v>820</v>
      </c>
    </row>
    <row r="41" spans="1:8" ht="13.5" thickBot="1">
      <c r="A41" s="869"/>
      <c r="B41" s="1672"/>
      <c r="C41" s="1672"/>
      <c r="D41" s="300"/>
      <c r="E41" s="300" t="s">
        <v>821</v>
      </c>
      <c r="F41" s="300" t="s">
        <v>822</v>
      </c>
      <c r="G41" s="300" t="s">
        <v>823</v>
      </c>
      <c r="H41" s="1503"/>
    </row>
    <row r="42" spans="1:8" ht="22.5" customHeight="1">
      <c r="A42" s="65" t="s">
        <v>790</v>
      </c>
      <c r="B42" s="411"/>
      <c r="C42" s="411"/>
      <c r="D42" s="411"/>
      <c r="E42" s="411"/>
      <c r="F42" s="411"/>
      <c r="G42" s="411"/>
      <c r="H42" s="412"/>
    </row>
    <row r="43" spans="1:8">
      <c r="A43" s="66" t="s">
        <v>824</v>
      </c>
      <c r="B43" s="12">
        <v>10936</v>
      </c>
      <c r="C43" s="12">
        <v>22156</v>
      </c>
      <c r="D43" s="48">
        <v>2842589</v>
      </c>
      <c r="E43" s="48">
        <v>756207</v>
      </c>
      <c r="F43" s="48">
        <v>1697457</v>
      </c>
      <c r="G43" s="48">
        <v>388925</v>
      </c>
      <c r="H43" s="49" t="s">
        <v>399</v>
      </c>
    </row>
    <row r="44" spans="1:8">
      <c r="A44" s="66" t="s">
        <v>792</v>
      </c>
      <c r="B44" s="12">
        <v>36779</v>
      </c>
      <c r="C44" s="12">
        <v>55178</v>
      </c>
      <c r="D44" s="48">
        <v>4373710</v>
      </c>
      <c r="E44" s="48">
        <v>454477</v>
      </c>
      <c r="F44" s="48">
        <v>47084</v>
      </c>
      <c r="G44" s="48">
        <v>3872149</v>
      </c>
      <c r="H44" s="49" t="s">
        <v>399</v>
      </c>
    </row>
    <row r="45" spans="1:8">
      <c r="A45" s="66" t="s">
        <v>793</v>
      </c>
      <c r="B45" s="12">
        <v>15157</v>
      </c>
      <c r="C45" s="12">
        <v>37761</v>
      </c>
      <c r="D45" s="48">
        <v>59347</v>
      </c>
      <c r="E45" s="48">
        <v>9757</v>
      </c>
      <c r="F45" s="48">
        <v>25</v>
      </c>
      <c r="G45" s="48">
        <v>49565</v>
      </c>
      <c r="H45" s="49" t="s">
        <v>399</v>
      </c>
    </row>
    <row r="46" spans="1:8">
      <c r="A46" s="66" t="s">
        <v>794</v>
      </c>
      <c r="B46" s="12">
        <v>28937</v>
      </c>
      <c r="C46" s="12">
        <v>36228</v>
      </c>
      <c r="D46" s="48">
        <v>1298145</v>
      </c>
      <c r="E46" s="48">
        <v>401512</v>
      </c>
      <c r="F46" s="48">
        <v>258627</v>
      </c>
      <c r="G46" s="48">
        <v>638006</v>
      </c>
      <c r="H46" s="49" t="s">
        <v>399</v>
      </c>
    </row>
    <row r="47" spans="1:8">
      <c r="A47" s="66" t="s">
        <v>825</v>
      </c>
      <c r="B47" s="12">
        <v>8259</v>
      </c>
      <c r="C47" s="12">
        <v>25293</v>
      </c>
      <c r="D47" s="48">
        <v>328269</v>
      </c>
      <c r="E47" s="48">
        <v>66988</v>
      </c>
      <c r="F47" s="48">
        <v>150925</v>
      </c>
      <c r="G47" s="48">
        <v>106081</v>
      </c>
      <c r="H47" s="49" t="s">
        <v>399</v>
      </c>
    </row>
    <row r="48" spans="1:8" s="408" customFormat="1">
      <c r="A48" s="341" t="s">
        <v>796</v>
      </c>
      <c r="B48" s="79"/>
      <c r="C48" s="79"/>
      <c r="D48" s="73"/>
      <c r="E48" s="73"/>
      <c r="F48" s="73"/>
      <c r="G48" s="73"/>
      <c r="H48" s="413"/>
    </row>
    <row r="49" spans="1:8">
      <c r="A49" s="66" t="s">
        <v>797</v>
      </c>
      <c r="B49" s="12">
        <v>19686</v>
      </c>
      <c r="C49" s="12">
        <v>58867</v>
      </c>
      <c r="D49" s="48">
        <v>10806540</v>
      </c>
      <c r="E49" s="48">
        <v>256891</v>
      </c>
      <c r="F49" s="48">
        <v>2783410</v>
      </c>
      <c r="G49" s="48">
        <v>214699</v>
      </c>
      <c r="H49" s="49">
        <v>7551540</v>
      </c>
    </row>
    <row r="50" spans="1:8">
      <c r="A50" s="66" t="s">
        <v>798</v>
      </c>
      <c r="B50" s="12">
        <v>6221</v>
      </c>
      <c r="C50" s="12">
        <v>32347</v>
      </c>
      <c r="D50" s="48">
        <v>5243</v>
      </c>
      <c r="E50" s="48">
        <v>4333</v>
      </c>
      <c r="F50" s="48">
        <v>910</v>
      </c>
      <c r="G50" s="48" t="s">
        <v>399</v>
      </c>
      <c r="H50" s="49" t="s">
        <v>399</v>
      </c>
    </row>
    <row r="51" spans="1:8">
      <c r="A51" s="66" t="s">
        <v>799</v>
      </c>
      <c r="B51" s="12">
        <v>14120</v>
      </c>
      <c r="C51" s="12">
        <v>27052</v>
      </c>
      <c r="D51" s="48">
        <v>154216</v>
      </c>
      <c r="E51" s="48">
        <v>23423</v>
      </c>
      <c r="F51" s="48">
        <v>129926</v>
      </c>
      <c r="G51" s="48">
        <v>867</v>
      </c>
      <c r="H51" s="49" t="s">
        <v>399</v>
      </c>
    </row>
    <row r="52" spans="1:8">
      <c r="A52" s="66" t="s">
        <v>800</v>
      </c>
      <c r="B52" s="12">
        <v>32500</v>
      </c>
      <c r="C52" s="12" t="s">
        <v>399</v>
      </c>
      <c r="D52" s="48">
        <v>2307</v>
      </c>
      <c r="E52" s="48">
        <v>115</v>
      </c>
      <c r="F52" s="48" t="s">
        <v>399</v>
      </c>
      <c r="G52" s="48">
        <v>2192</v>
      </c>
      <c r="H52" s="49" t="s">
        <v>399</v>
      </c>
    </row>
    <row r="53" spans="1:8">
      <c r="A53" s="66" t="s">
        <v>801</v>
      </c>
      <c r="B53" s="12">
        <v>13721</v>
      </c>
      <c r="C53" s="12">
        <v>24784</v>
      </c>
      <c r="D53" s="48">
        <v>1442069</v>
      </c>
      <c r="E53" s="48">
        <v>195343</v>
      </c>
      <c r="F53" s="48">
        <v>1213562</v>
      </c>
      <c r="G53" s="48">
        <v>33164</v>
      </c>
      <c r="H53" s="49" t="s">
        <v>399</v>
      </c>
    </row>
    <row r="54" spans="1:8">
      <c r="A54" s="66" t="s">
        <v>826</v>
      </c>
      <c r="B54" s="12">
        <v>11084</v>
      </c>
      <c r="C54" s="12">
        <v>17935</v>
      </c>
      <c r="D54" s="48">
        <v>122265</v>
      </c>
      <c r="E54" s="48">
        <v>54186</v>
      </c>
      <c r="F54" s="48">
        <v>66887</v>
      </c>
      <c r="G54" s="48">
        <v>1192</v>
      </c>
      <c r="H54" s="49" t="s">
        <v>399</v>
      </c>
    </row>
    <row r="55" spans="1:8" s="408" customFormat="1">
      <c r="A55" s="341" t="s">
        <v>803</v>
      </c>
      <c r="B55" s="79"/>
      <c r="C55" s="79"/>
      <c r="D55" s="73"/>
      <c r="E55" s="73"/>
      <c r="F55" s="73"/>
      <c r="G55" s="73"/>
      <c r="H55" s="413"/>
    </row>
    <row r="56" spans="1:8">
      <c r="A56" s="66" t="s">
        <v>804</v>
      </c>
      <c r="B56" s="12">
        <v>17268</v>
      </c>
      <c r="C56" s="12">
        <v>25069</v>
      </c>
      <c r="D56" s="48">
        <v>29799</v>
      </c>
      <c r="E56" s="48">
        <v>29559</v>
      </c>
      <c r="F56" s="48" t="s">
        <v>399</v>
      </c>
      <c r="G56" s="48">
        <v>240</v>
      </c>
      <c r="H56" s="49" t="s">
        <v>399</v>
      </c>
    </row>
    <row r="57" spans="1:8">
      <c r="A57" s="66" t="s">
        <v>805</v>
      </c>
      <c r="B57" s="12">
        <v>22303</v>
      </c>
      <c r="C57" s="12">
        <v>36584</v>
      </c>
      <c r="D57" s="48">
        <v>26019</v>
      </c>
      <c r="E57" s="48">
        <v>25815</v>
      </c>
      <c r="F57" s="48" t="s">
        <v>399</v>
      </c>
      <c r="G57" s="48">
        <v>204</v>
      </c>
      <c r="H57" s="49" t="s">
        <v>399</v>
      </c>
    </row>
    <row r="58" spans="1:8">
      <c r="A58" s="66" t="s">
        <v>806</v>
      </c>
      <c r="B58" s="12">
        <v>20667</v>
      </c>
      <c r="C58" s="12">
        <v>20000</v>
      </c>
      <c r="D58" s="48">
        <v>368</v>
      </c>
      <c r="E58" s="48">
        <v>368</v>
      </c>
      <c r="F58" s="48" t="s">
        <v>399</v>
      </c>
      <c r="G58" s="48" t="s">
        <v>399</v>
      </c>
      <c r="H58" s="49" t="s">
        <v>399</v>
      </c>
    </row>
    <row r="59" spans="1:8">
      <c r="A59" s="66" t="s">
        <v>807</v>
      </c>
      <c r="B59" s="12">
        <v>7250</v>
      </c>
      <c r="C59" s="12">
        <v>12000</v>
      </c>
      <c r="D59" s="48">
        <v>75</v>
      </c>
      <c r="E59" s="48">
        <v>75</v>
      </c>
      <c r="F59" s="48" t="s">
        <v>399</v>
      </c>
      <c r="G59" s="48" t="s">
        <v>399</v>
      </c>
      <c r="H59" s="49" t="s">
        <v>399</v>
      </c>
    </row>
    <row r="60" spans="1:8">
      <c r="A60" s="68" t="s">
        <v>808</v>
      </c>
      <c r="B60" s="48">
        <v>23813</v>
      </c>
      <c r="C60" s="48">
        <v>31953</v>
      </c>
      <c r="D60" s="48">
        <v>6180164</v>
      </c>
      <c r="E60" s="48">
        <v>2940391</v>
      </c>
      <c r="F60" s="48">
        <v>1542260</v>
      </c>
      <c r="G60" s="48">
        <v>1697513</v>
      </c>
      <c r="H60" s="49" t="s">
        <v>399</v>
      </c>
    </row>
    <row r="61" spans="1:8" s="408" customFormat="1">
      <c r="A61" s="341" t="s">
        <v>809</v>
      </c>
      <c r="B61" s="73"/>
      <c r="C61" s="73"/>
      <c r="D61" s="73"/>
      <c r="E61" s="73"/>
      <c r="F61" s="73"/>
      <c r="G61" s="73"/>
      <c r="H61" s="74"/>
    </row>
    <row r="62" spans="1:8">
      <c r="A62" s="66" t="s">
        <v>810</v>
      </c>
      <c r="B62" s="12">
        <v>23540</v>
      </c>
      <c r="C62" s="12">
        <v>30252</v>
      </c>
      <c r="D62" s="48">
        <v>121043</v>
      </c>
      <c r="E62" s="48">
        <v>120428</v>
      </c>
      <c r="F62" s="48" t="s">
        <v>399</v>
      </c>
      <c r="G62" s="48">
        <v>615</v>
      </c>
      <c r="H62" s="49" t="s">
        <v>399</v>
      </c>
    </row>
    <row r="63" spans="1:8">
      <c r="A63" s="66" t="s">
        <v>811</v>
      </c>
      <c r="B63" s="12">
        <v>19743</v>
      </c>
      <c r="C63" s="12">
        <v>30358</v>
      </c>
      <c r="D63" s="48">
        <v>14696</v>
      </c>
      <c r="E63" s="48">
        <v>14696</v>
      </c>
      <c r="F63" s="48" t="s">
        <v>399</v>
      </c>
      <c r="G63" s="48" t="s">
        <v>399</v>
      </c>
      <c r="H63" s="49" t="s">
        <v>399</v>
      </c>
    </row>
    <row r="64" spans="1:8">
      <c r="A64" s="66" t="s">
        <v>812</v>
      </c>
      <c r="B64" s="12">
        <v>6783</v>
      </c>
      <c r="C64" s="12">
        <v>18785</v>
      </c>
      <c r="D64" s="48">
        <v>164745</v>
      </c>
      <c r="E64" s="48">
        <v>130733</v>
      </c>
      <c r="F64" s="48" t="s">
        <v>399</v>
      </c>
      <c r="G64" s="48">
        <v>34012</v>
      </c>
      <c r="H64" s="49" t="s">
        <v>399</v>
      </c>
    </row>
    <row r="65" spans="1:8">
      <c r="A65" s="66"/>
      <c r="B65" s="12"/>
      <c r="C65" s="12"/>
      <c r="D65" s="48"/>
      <c r="E65" s="48"/>
      <c r="F65" s="85"/>
      <c r="G65" s="48"/>
      <c r="H65" s="133"/>
    </row>
    <row r="66" spans="1:8" ht="13.5" thickBot="1">
      <c r="A66" s="69" t="s">
        <v>813</v>
      </c>
      <c r="B66" s="55" t="s">
        <v>399</v>
      </c>
      <c r="C66" s="55" t="s">
        <v>399</v>
      </c>
      <c r="D66" s="55">
        <v>27971607</v>
      </c>
      <c r="E66" s="55">
        <v>5486570</v>
      </c>
      <c r="F66" s="55">
        <v>7894073</v>
      </c>
      <c r="G66" s="55">
        <v>7039424</v>
      </c>
      <c r="H66" s="56">
        <v>7551540</v>
      </c>
    </row>
    <row r="67" spans="1:8">
      <c r="A67" s="163"/>
      <c r="B67" s="414"/>
      <c r="C67" s="414"/>
      <c r="D67" s="415"/>
      <c r="E67" s="415"/>
      <c r="F67" s="415"/>
      <c r="G67" s="415"/>
      <c r="H67" s="415"/>
    </row>
    <row r="68" spans="1:8">
      <c r="A68" s="37"/>
      <c r="B68" s="416"/>
      <c r="C68" s="416"/>
      <c r="D68" s="417"/>
      <c r="E68" s="417"/>
      <c r="F68" s="417"/>
      <c r="G68" s="417"/>
      <c r="H68" s="417"/>
    </row>
    <row r="69" spans="1:8">
      <c r="A69" s="37"/>
      <c r="B69" s="416"/>
      <c r="C69" s="416"/>
      <c r="D69" s="417"/>
      <c r="E69" s="417"/>
      <c r="F69" s="417"/>
      <c r="G69" s="417"/>
      <c r="H69" s="417"/>
    </row>
    <row r="70" spans="1:8" ht="13.5" thickBot="1">
      <c r="A70" s="409"/>
      <c r="B70" s="409"/>
      <c r="C70" s="409"/>
      <c r="D70" s="409"/>
      <c r="E70" s="409"/>
      <c r="F70" s="409"/>
      <c r="G70" s="409"/>
    </row>
    <row r="71" spans="1:8" ht="24" customHeight="1">
      <c r="A71" s="865"/>
      <c r="B71" s="1490" t="s">
        <v>700</v>
      </c>
      <c r="C71" s="1491"/>
      <c r="D71" s="1492"/>
      <c r="E71" s="1490" t="s">
        <v>827</v>
      </c>
      <c r="F71" s="1491"/>
      <c r="G71" s="1491"/>
    </row>
    <row r="72" spans="1:8" ht="22.5" customHeight="1">
      <c r="A72" s="855" t="s">
        <v>828</v>
      </c>
      <c r="B72" s="1671" t="s">
        <v>393</v>
      </c>
      <c r="C72" s="1671" t="s">
        <v>394</v>
      </c>
      <c r="D72" s="1671" t="s">
        <v>395</v>
      </c>
      <c r="E72" s="1513" t="s">
        <v>584</v>
      </c>
      <c r="F72" s="1518"/>
      <c r="G72" s="862" t="s">
        <v>395</v>
      </c>
    </row>
    <row r="73" spans="1:8" ht="22.5" customHeight="1" thickBot="1">
      <c r="A73" s="869"/>
      <c r="B73" s="1672"/>
      <c r="C73" s="1672"/>
      <c r="D73" s="1672"/>
      <c r="E73" s="860" t="s">
        <v>393</v>
      </c>
      <c r="F73" s="860" t="s">
        <v>394</v>
      </c>
      <c r="G73" s="309" t="s">
        <v>533</v>
      </c>
    </row>
    <row r="74" spans="1:8" ht="22.5" customHeight="1">
      <c r="A74" s="75" t="s">
        <v>829</v>
      </c>
      <c r="B74" s="45">
        <v>177311</v>
      </c>
      <c r="C74" s="45">
        <v>128276</v>
      </c>
      <c r="D74" s="45">
        <v>305587</v>
      </c>
      <c r="E74" s="45"/>
      <c r="F74" s="45"/>
      <c r="G74" s="46"/>
    </row>
    <row r="75" spans="1:8">
      <c r="A75" s="66" t="s">
        <v>830</v>
      </c>
      <c r="B75" s="48">
        <v>47406</v>
      </c>
      <c r="C75" s="48">
        <v>15785</v>
      </c>
      <c r="D75" s="48">
        <v>63191</v>
      </c>
      <c r="E75" s="48"/>
      <c r="F75" s="48"/>
      <c r="G75" s="49"/>
    </row>
    <row r="76" spans="1:8" ht="13.5" thickBot="1">
      <c r="A76" s="69" t="s">
        <v>735</v>
      </c>
      <c r="B76" s="55">
        <v>224717</v>
      </c>
      <c r="C76" s="55">
        <v>144061</v>
      </c>
      <c r="D76" s="55">
        <v>368778</v>
      </c>
      <c r="E76" s="378" t="s">
        <v>399</v>
      </c>
      <c r="F76" s="378" t="s">
        <v>399</v>
      </c>
      <c r="G76" s="56">
        <v>50519</v>
      </c>
    </row>
  </sheetData>
  <mergeCells count="20">
    <mergeCell ref="A1:H1"/>
    <mergeCell ref="F6:F7"/>
    <mergeCell ref="A3:H3"/>
    <mergeCell ref="B37:H37"/>
    <mergeCell ref="B38:C38"/>
    <mergeCell ref="D38:H38"/>
    <mergeCell ref="B39:C39"/>
    <mergeCell ref="E39:H39"/>
    <mergeCell ref="B5:F5"/>
    <mergeCell ref="B6:C6"/>
    <mergeCell ref="D6:E6"/>
    <mergeCell ref="H40:H41"/>
    <mergeCell ref="B40:B41"/>
    <mergeCell ref="C40:C41"/>
    <mergeCell ref="B72:B73"/>
    <mergeCell ref="C72:C73"/>
    <mergeCell ref="D72:D73"/>
    <mergeCell ref="E72:F72"/>
    <mergeCell ref="B71:D71"/>
    <mergeCell ref="E71:G71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>
  <sheetPr codeName="Hoja92">
    <pageSetUpPr fitToPage="1"/>
  </sheetPr>
  <dimension ref="A1:I85"/>
  <sheetViews>
    <sheetView view="pageBreakPreview" topLeftCell="A22" zoomScale="75" zoomScaleNormal="75" zoomScaleSheetLayoutView="75" workbookViewId="0">
      <selection activeCell="H84" sqref="H84"/>
    </sheetView>
  </sheetViews>
  <sheetFormatPr baseColWidth="10" defaultRowHeight="12.75"/>
  <cols>
    <col min="1" max="1" width="33.5703125" style="271" customWidth="1"/>
    <col min="2" max="7" width="18.7109375" style="271" customWidth="1"/>
    <col min="8" max="16384" width="11.42578125" style="271"/>
  </cols>
  <sheetData>
    <row r="1" spans="1:9" s="90" customFormat="1" ht="18">
      <c r="A1" s="1519" t="s">
        <v>375</v>
      </c>
      <c r="B1" s="1519"/>
      <c r="C1" s="1519"/>
      <c r="D1" s="1519"/>
      <c r="E1" s="1519"/>
      <c r="F1" s="1519"/>
      <c r="G1" s="1519"/>
    </row>
    <row r="3" spans="1:9" s="91" customFormat="1" ht="24.75" customHeight="1">
      <c r="A3" s="1523" t="s">
        <v>1409</v>
      </c>
      <c r="B3" s="1523"/>
      <c r="C3" s="1523"/>
      <c r="D3" s="1523"/>
      <c r="E3" s="1523"/>
      <c r="F3" s="1523"/>
      <c r="G3" s="1523"/>
      <c r="H3" s="282"/>
      <c r="I3" s="282"/>
    </row>
    <row r="4" spans="1:9" s="91" customFormat="1" ht="13.5" customHeight="1" thickBot="1">
      <c r="A4" s="30"/>
      <c r="B4" s="30"/>
      <c r="C4" s="30"/>
      <c r="D4" s="30"/>
      <c r="E4" s="30"/>
      <c r="F4" s="30"/>
      <c r="G4" s="418"/>
    </row>
    <row r="5" spans="1:9" ht="33" customHeight="1">
      <c r="A5" s="1515" t="s">
        <v>455</v>
      </c>
      <c r="B5" s="1490" t="s">
        <v>831</v>
      </c>
      <c r="C5" s="1491"/>
      <c r="D5" s="1491"/>
      <c r="E5" s="1491"/>
      <c r="F5" s="1491"/>
      <c r="G5" s="1491"/>
    </row>
    <row r="6" spans="1:9" ht="22.5" customHeight="1">
      <c r="A6" s="1516"/>
      <c r="B6" s="1499" t="s">
        <v>832</v>
      </c>
      <c r="C6" s="1499" t="s">
        <v>833</v>
      </c>
      <c r="D6" s="60" t="s">
        <v>834</v>
      </c>
      <c r="E6" s="71" t="s">
        <v>835</v>
      </c>
      <c r="F6" s="1499" t="s">
        <v>836</v>
      </c>
      <c r="G6" s="1670" t="s">
        <v>395</v>
      </c>
    </row>
    <row r="7" spans="1:9" ht="30.75" customHeight="1" thickBot="1">
      <c r="A7" s="1517"/>
      <c r="B7" s="1500"/>
      <c r="C7" s="1500"/>
      <c r="D7" s="300" t="s">
        <v>837</v>
      </c>
      <c r="E7" s="300" t="s">
        <v>838</v>
      </c>
      <c r="F7" s="1500"/>
      <c r="G7" s="1503"/>
    </row>
    <row r="8" spans="1:9" ht="21" customHeight="1">
      <c r="A8" s="419" t="s">
        <v>459</v>
      </c>
      <c r="B8" s="45">
        <v>43053</v>
      </c>
      <c r="C8" s="45" t="s">
        <v>399</v>
      </c>
      <c r="D8" s="45">
        <v>188</v>
      </c>
      <c r="E8" s="45">
        <v>89081</v>
      </c>
      <c r="F8" s="45">
        <v>1231</v>
      </c>
      <c r="G8" s="46">
        <v>133553</v>
      </c>
      <c r="H8" s="278"/>
    </row>
    <row r="9" spans="1:9">
      <c r="A9" s="14" t="s">
        <v>460</v>
      </c>
      <c r="B9" s="48">
        <v>20416</v>
      </c>
      <c r="C9" s="48">
        <v>33</v>
      </c>
      <c r="D9" s="48">
        <v>865</v>
      </c>
      <c r="E9" s="48">
        <v>99832</v>
      </c>
      <c r="F9" s="48">
        <v>1714</v>
      </c>
      <c r="G9" s="49">
        <v>122860</v>
      </c>
      <c r="H9" s="278"/>
    </row>
    <row r="10" spans="1:9">
      <c r="A10" s="14" t="s">
        <v>461</v>
      </c>
      <c r="B10" s="48">
        <v>957</v>
      </c>
      <c r="C10" s="48">
        <v>35</v>
      </c>
      <c r="D10" s="48">
        <v>490</v>
      </c>
      <c r="E10" s="48">
        <v>1665</v>
      </c>
      <c r="F10" s="85">
        <v>1294</v>
      </c>
      <c r="G10" s="49">
        <v>4441</v>
      </c>
      <c r="H10" s="278"/>
    </row>
    <row r="11" spans="1:9">
      <c r="A11" s="14" t="s">
        <v>462</v>
      </c>
      <c r="B11" s="48">
        <v>5477</v>
      </c>
      <c r="C11" s="48" t="s">
        <v>399</v>
      </c>
      <c r="D11" s="48">
        <v>89</v>
      </c>
      <c r="E11" s="48">
        <v>19082</v>
      </c>
      <c r="F11" s="48">
        <v>1039</v>
      </c>
      <c r="G11" s="49">
        <v>25687</v>
      </c>
      <c r="H11" s="278"/>
    </row>
    <row r="12" spans="1:9">
      <c r="A12" s="197" t="s">
        <v>463</v>
      </c>
      <c r="B12" s="77">
        <v>69903</v>
      </c>
      <c r="C12" s="77">
        <v>68</v>
      </c>
      <c r="D12" s="77">
        <v>1632</v>
      </c>
      <c r="E12" s="77">
        <v>209660</v>
      </c>
      <c r="F12" s="77">
        <v>5278</v>
      </c>
      <c r="G12" s="78">
        <v>286541</v>
      </c>
      <c r="H12" s="278"/>
    </row>
    <row r="13" spans="1:9">
      <c r="A13" s="325"/>
      <c r="B13" s="73"/>
      <c r="C13" s="73"/>
      <c r="D13" s="73"/>
      <c r="E13" s="73"/>
      <c r="F13" s="73"/>
      <c r="G13" s="74"/>
      <c r="H13" s="278"/>
    </row>
    <row r="14" spans="1:9">
      <c r="A14" s="197" t="s">
        <v>464</v>
      </c>
      <c r="B14" s="77">
        <v>15028</v>
      </c>
      <c r="C14" s="77">
        <v>20</v>
      </c>
      <c r="D14" s="77">
        <v>113</v>
      </c>
      <c r="E14" s="77">
        <v>3960</v>
      </c>
      <c r="F14" s="77">
        <v>113</v>
      </c>
      <c r="G14" s="78">
        <v>19234</v>
      </c>
      <c r="H14" s="278"/>
    </row>
    <row r="15" spans="1:9">
      <c r="A15" s="325"/>
      <c r="B15" s="73"/>
      <c r="C15" s="73"/>
      <c r="D15" s="73"/>
      <c r="E15" s="73"/>
      <c r="F15" s="73"/>
      <c r="G15" s="74"/>
      <c r="H15" s="278"/>
    </row>
    <row r="16" spans="1:9">
      <c r="A16" s="197" t="s">
        <v>465</v>
      </c>
      <c r="B16" s="77">
        <v>5465</v>
      </c>
      <c r="C16" s="77">
        <v>181</v>
      </c>
      <c r="D16" s="77">
        <v>7</v>
      </c>
      <c r="E16" s="77">
        <v>240</v>
      </c>
      <c r="F16" s="77">
        <v>51</v>
      </c>
      <c r="G16" s="78">
        <v>5944</v>
      </c>
      <c r="H16" s="278"/>
    </row>
    <row r="17" spans="1:8">
      <c r="A17" s="14"/>
      <c r="B17" s="48"/>
      <c r="C17" s="48"/>
      <c r="D17" s="48"/>
      <c r="E17" s="48"/>
      <c r="F17" s="48"/>
      <c r="G17" s="49"/>
      <c r="H17" s="278"/>
    </row>
    <row r="18" spans="1:8">
      <c r="A18" s="14" t="s">
        <v>466</v>
      </c>
      <c r="B18" s="48">
        <v>714</v>
      </c>
      <c r="C18" s="48">
        <v>666</v>
      </c>
      <c r="D18" s="48">
        <v>13</v>
      </c>
      <c r="E18" s="48">
        <v>1564</v>
      </c>
      <c r="F18" s="48">
        <v>2</v>
      </c>
      <c r="G18" s="49">
        <v>2959</v>
      </c>
      <c r="H18" s="278"/>
    </row>
    <row r="19" spans="1:8">
      <c r="A19" s="14" t="s">
        <v>467</v>
      </c>
      <c r="B19" s="48">
        <v>181</v>
      </c>
      <c r="C19" s="48">
        <v>101</v>
      </c>
      <c r="D19" s="48">
        <v>92</v>
      </c>
      <c r="E19" s="48">
        <v>1785</v>
      </c>
      <c r="F19" s="48" t="s">
        <v>399</v>
      </c>
      <c r="G19" s="49">
        <v>2159</v>
      </c>
      <c r="H19" s="278"/>
    </row>
    <row r="20" spans="1:8">
      <c r="A20" s="14" t="s">
        <v>468</v>
      </c>
      <c r="B20" s="48">
        <v>397</v>
      </c>
      <c r="C20" s="48">
        <v>107</v>
      </c>
      <c r="D20" s="48">
        <v>80</v>
      </c>
      <c r="E20" s="48">
        <v>1665</v>
      </c>
      <c r="F20" s="48">
        <v>18</v>
      </c>
      <c r="G20" s="49">
        <v>2267</v>
      </c>
      <c r="H20" s="278"/>
    </row>
    <row r="21" spans="1:8">
      <c r="A21" s="197" t="s">
        <v>469</v>
      </c>
      <c r="B21" s="77">
        <v>1292</v>
      </c>
      <c r="C21" s="77">
        <v>874</v>
      </c>
      <c r="D21" s="77">
        <v>185</v>
      </c>
      <c r="E21" s="77">
        <v>5014</v>
      </c>
      <c r="F21" s="77">
        <v>20</v>
      </c>
      <c r="G21" s="78">
        <v>7385</v>
      </c>
      <c r="H21" s="278"/>
    </row>
    <row r="22" spans="1:8">
      <c r="A22" s="420"/>
      <c r="B22" s="73"/>
      <c r="C22" s="73"/>
      <c r="D22" s="73"/>
      <c r="E22" s="73"/>
      <c r="F22" s="73"/>
      <c r="G22" s="74"/>
      <c r="H22" s="278"/>
    </row>
    <row r="23" spans="1:8">
      <c r="A23" s="197" t="s">
        <v>470</v>
      </c>
      <c r="B23" s="77">
        <v>8160</v>
      </c>
      <c r="C23" s="77">
        <v>9466</v>
      </c>
      <c r="D23" s="77" t="s">
        <v>399</v>
      </c>
      <c r="E23" s="77">
        <v>5071</v>
      </c>
      <c r="F23" s="77" t="s">
        <v>399</v>
      </c>
      <c r="G23" s="78">
        <v>22697</v>
      </c>
      <c r="H23" s="278"/>
    </row>
    <row r="24" spans="1:8">
      <c r="A24" s="325"/>
      <c r="B24" s="73"/>
      <c r="C24" s="73"/>
      <c r="D24" s="73"/>
      <c r="E24" s="73"/>
      <c r="F24" s="73"/>
      <c r="G24" s="74"/>
      <c r="H24" s="278"/>
    </row>
    <row r="25" spans="1:8">
      <c r="A25" s="197" t="s">
        <v>471</v>
      </c>
      <c r="B25" s="77">
        <v>312</v>
      </c>
      <c r="C25" s="77">
        <v>1845</v>
      </c>
      <c r="D25" s="77">
        <v>17</v>
      </c>
      <c r="E25" s="77">
        <v>82</v>
      </c>
      <c r="F25" s="77" t="s">
        <v>399</v>
      </c>
      <c r="G25" s="78">
        <v>2256</v>
      </c>
      <c r="H25" s="278"/>
    </row>
    <row r="26" spans="1:8">
      <c r="A26" s="14"/>
      <c r="B26" s="48"/>
      <c r="C26" s="48"/>
      <c r="D26" s="48"/>
      <c r="E26" s="48"/>
      <c r="F26" s="48"/>
      <c r="G26" s="49"/>
      <c r="H26" s="278"/>
    </row>
    <row r="27" spans="1:8">
      <c r="A27" s="14" t="s">
        <v>472</v>
      </c>
      <c r="B27" s="48">
        <v>12759</v>
      </c>
      <c r="C27" s="48">
        <v>46514</v>
      </c>
      <c r="D27" s="48">
        <v>303</v>
      </c>
      <c r="E27" s="48">
        <v>5445</v>
      </c>
      <c r="F27" s="85">
        <v>1269</v>
      </c>
      <c r="G27" s="49">
        <v>66290</v>
      </c>
      <c r="H27" s="278"/>
    </row>
    <row r="28" spans="1:8">
      <c r="A28" s="14" t="s">
        <v>473</v>
      </c>
      <c r="B28" s="48">
        <v>125</v>
      </c>
      <c r="C28" s="48">
        <v>3318</v>
      </c>
      <c r="D28" s="48" t="s">
        <v>399</v>
      </c>
      <c r="E28" s="85" t="s">
        <v>399</v>
      </c>
      <c r="F28" s="48">
        <v>5764</v>
      </c>
      <c r="G28" s="49">
        <v>9207</v>
      </c>
      <c r="H28" s="278"/>
    </row>
    <row r="29" spans="1:8">
      <c r="A29" s="14" t="s">
        <v>474</v>
      </c>
      <c r="B29" s="48">
        <v>3140</v>
      </c>
      <c r="C29" s="48">
        <v>44935</v>
      </c>
      <c r="D29" s="48">
        <v>65</v>
      </c>
      <c r="E29" s="48" t="s">
        <v>399</v>
      </c>
      <c r="F29" s="48">
        <v>1608</v>
      </c>
      <c r="G29" s="49">
        <v>49748</v>
      </c>
      <c r="H29" s="278"/>
    </row>
    <row r="30" spans="1:8">
      <c r="A30" s="197" t="s">
        <v>475</v>
      </c>
      <c r="B30" s="77">
        <v>16024</v>
      </c>
      <c r="C30" s="77">
        <v>94767</v>
      </c>
      <c r="D30" s="77">
        <v>368</v>
      </c>
      <c r="E30" s="77">
        <v>5445</v>
      </c>
      <c r="F30" s="77">
        <v>8641</v>
      </c>
      <c r="G30" s="78">
        <v>125245</v>
      </c>
      <c r="H30" s="278"/>
    </row>
    <row r="31" spans="1:8">
      <c r="A31" s="14"/>
      <c r="B31" s="48"/>
      <c r="C31" s="48"/>
      <c r="D31" s="48"/>
      <c r="E31" s="48"/>
      <c r="F31" s="48"/>
      <c r="G31" s="49"/>
      <c r="H31" s="278"/>
    </row>
    <row r="32" spans="1:8">
      <c r="A32" s="14" t="s">
        <v>476</v>
      </c>
      <c r="B32" s="48">
        <v>15319</v>
      </c>
      <c r="C32" s="48">
        <v>2948</v>
      </c>
      <c r="D32" s="48" t="s">
        <v>399</v>
      </c>
      <c r="E32" s="48">
        <v>425</v>
      </c>
      <c r="F32" s="48" t="s">
        <v>399</v>
      </c>
      <c r="G32" s="49">
        <v>18692</v>
      </c>
      <c r="H32" s="278"/>
    </row>
    <row r="33" spans="1:8">
      <c r="A33" s="14" t="s">
        <v>477</v>
      </c>
      <c r="B33" s="48">
        <v>16902</v>
      </c>
      <c r="C33" s="48">
        <v>7371</v>
      </c>
      <c r="D33" s="48">
        <v>1</v>
      </c>
      <c r="E33" s="48">
        <v>3166</v>
      </c>
      <c r="F33" s="48" t="s">
        <v>399</v>
      </c>
      <c r="G33" s="49">
        <v>27440</v>
      </c>
      <c r="H33" s="278"/>
    </row>
    <row r="34" spans="1:8">
      <c r="A34" s="14" t="s">
        <v>478</v>
      </c>
      <c r="B34" s="48">
        <v>13618</v>
      </c>
      <c r="C34" s="48">
        <v>23593</v>
      </c>
      <c r="D34" s="48" t="s">
        <v>399</v>
      </c>
      <c r="E34" s="48">
        <v>1582</v>
      </c>
      <c r="F34" s="48" t="s">
        <v>399</v>
      </c>
      <c r="G34" s="49">
        <v>38793</v>
      </c>
      <c r="H34" s="278"/>
    </row>
    <row r="35" spans="1:8">
      <c r="A35" s="14" t="s">
        <v>479</v>
      </c>
      <c r="B35" s="48">
        <v>167</v>
      </c>
      <c r="C35" s="48">
        <v>176</v>
      </c>
      <c r="D35" s="48" t="s">
        <v>399</v>
      </c>
      <c r="E35" s="48" t="s">
        <v>399</v>
      </c>
      <c r="F35" s="48" t="s">
        <v>399</v>
      </c>
      <c r="G35" s="49">
        <v>343</v>
      </c>
      <c r="H35" s="278"/>
    </row>
    <row r="36" spans="1:8">
      <c r="A36" s="197" t="s">
        <v>480</v>
      </c>
      <c r="B36" s="77">
        <v>46006</v>
      </c>
      <c r="C36" s="77">
        <v>34088</v>
      </c>
      <c r="D36" s="77">
        <v>1</v>
      </c>
      <c r="E36" s="77">
        <v>5173</v>
      </c>
      <c r="F36" s="77" t="s">
        <v>399</v>
      </c>
      <c r="G36" s="78">
        <v>85268</v>
      </c>
      <c r="H36" s="278"/>
    </row>
    <row r="37" spans="1:8">
      <c r="A37" s="325"/>
      <c r="B37" s="73"/>
      <c r="C37" s="73"/>
      <c r="D37" s="73"/>
      <c r="E37" s="73"/>
      <c r="F37" s="73"/>
      <c r="G37" s="74"/>
      <c r="H37" s="278"/>
    </row>
    <row r="38" spans="1:8">
      <c r="A38" s="197" t="s">
        <v>481</v>
      </c>
      <c r="B38" s="77">
        <v>34445</v>
      </c>
      <c r="C38" s="77">
        <v>1003</v>
      </c>
      <c r="D38" s="77" t="s">
        <v>399</v>
      </c>
      <c r="E38" s="77" t="s">
        <v>399</v>
      </c>
      <c r="F38" s="77" t="s">
        <v>399</v>
      </c>
      <c r="G38" s="78">
        <v>35448</v>
      </c>
      <c r="H38" s="278"/>
    </row>
    <row r="39" spans="1:8">
      <c r="A39" s="14"/>
      <c r="B39" s="48"/>
      <c r="C39" s="48"/>
      <c r="D39" s="48"/>
      <c r="E39" s="48"/>
      <c r="F39" s="48"/>
      <c r="G39" s="49"/>
      <c r="H39" s="278"/>
    </row>
    <row r="40" spans="1:8">
      <c r="A40" s="14" t="s">
        <v>482</v>
      </c>
      <c r="B40" s="48">
        <v>17365</v>
      </c>
      <c r="C40" s="48">
        <v>4101</v>
      </c>
      <c r="D40" s="48" t="s">
        <v>399</v>
      </c>
      <c r="E40" s="48">
        <v>210</v>
      </c>
      <c r="F40" s="48">
        <v>108</v>
      </c>
      <c r="G40" s="49">
        <v>21784</v>
      </c>
      <c r="H40" s="278"/>
    </row>
    <row r="41" spans="1:8">
      <c r="A41" s="14" t="s">
        <v>483</v>
      </c>
      <c r="B41" s="48">
        <v>1402</v>
      </c>
      <c r="C41" s="48">
        <v>13408</v>
      </c>
      <c r="D41" s="48" t="s">
        <v>399</v>
      </c>
      <c r="E41" s="48" t="s">
        <v>399</v>
      </c>
      <c r="F41" s="48" t="s">
        <v>399</v>
      </c>
      <c r="G41" s="49">
        <v>14810</v>
      </c>
      <c r="H41" s="278"/>
    </row>
    <row r="42" spans="1:8">
      <c r="A42" s="14" t="s">
        <v>484</v>
      </c>
      <c r="B42" s="48">
        <v>7471</v>
      </c>
      <c r="C42" s="48">
        <v>16618</v>
      </c>
      <c r="D42" s="48">
        <v>2</v>
      </c>
      <c r="E42" s="48" t="s">
        <v>399</v>
      </c>
      <c r="F42" s="48">
        <v>398</v>
      </c>
      <c r="G42" s="49">
        <v>24489</v>
      </c>
      <c r="H42" s="278"/>
    </row>
    <row r="43" spans="1:8">
      <c r="A43" s="14" t="s">
        <v>485</v>
      </c>
      <c r="B43" s="48">
        <v>7346</v>
      </c>
      <c r="C43" s="48">
        <v>55895</v>
      </c>
      <c r="D43" s="48">
        <v>7</v>
      </c>
      <c r="E43" s="48">
        <v>48</v>
      </c>
      <c r="F43" s="48">
        <v>1399</v>
      </c>
      <c r="G43" s="49">
        <v>64695</v>
      </c>
      <c r="H43" s="278"/>
    </row>
    <row r="44" spans="1:8">
      <c r="A44" s="14" t="s">
        <v>486</v>
      </c>
      <c r="B44" s="48">
        <v>33405</v>
      </c>
      <c r="C44" s="48">
        <v>4751</v>
      </c>
      <c r="D44" s="48">
        <v>8</v>
      </c>
      <c r="E44" s="48" t="s">
        <v>399</v>
      </c>
      <c r="F44" s="48">
        <v>16</v>
      </c>
      <c r="G44" s="49">
        <v>38180</v>
      </c>
      <c r="H44" s="278"/>
    </row>
    <row r="45" spans="1:8">
      <c r="A45" s="14" t="s">
        <v>487</v>
      </c>
      <c r="B45" s="48">
        <v>2873</v>
      </c>
      <c r="C45" s="48">
        <v>2825</v>
      </c>
      <c r="D45" s="48">
        <v>15</v>
      </c>
      <c r="E45" s="48">
        <v>30</v>
      </c>
      <c r="F45" s="48">
        <v>5</v>
      </c>
      <c r="G45" s="49">
        <v>5748</v>
      </c>
      <c r="H45" s="278"/>
    </row>
    <row r="46" spans="1:8">
      <c r="A46" s="14" t="s">
        <v>488</v>
      </c>
      <c r="B46" s="48">
        <v>184</v>
      </c>
      <c r="C46" s="48">
        <v>3823</v>
      </c>
      <c r="D46" s="48" t="s">
        <v>399</v>
      </c>
      <c r="E46" s="48">
        <v>22</v>
      </c>
      <c r="F46" s="48">
        <v>26</v>
      </c>
      <c r="G46" s="49">
        <v>4055</v>
      </c>
      <c r="H46" s="278"/>
    </row>
    <row r="47" spans="1:8">
      <c r="A47" s="14" t="s">
        <v>489</v>
      </c>
      <c r="B47" s="48">
        <v>6492</v>
      </c>
      <c r="C47" s="48">
        <v>24114</v>
      </c>
      <c r="D47" s="48">
        <v>12</v>
      </c>
      <c r="E47" s="48" t="s">
        <v>399</v>
      </c>
      <c r="F47" s="85" t="s">
        <v>399</v>
      </c>
      <c r="G47" s="49">
        <v>30618</v>
      </c>
      <c r="H47" s="278"/>
    </row>
    <row r="48" spans="1:8">
      <c r="A48" s="14" t="s">
        <v>490</v>
      </c>
      <c r="B48" s="48">
        <v>14691</v>
      </c>
      <c r="C48" s="48">
        <v>20505</v>
      </c>
      <c r="D48" s="48">
        <v>6</v>
      </c>
      <c r="E48" s="48" t="s">
        <v>399</v>
      </c>
      <c r="F48" s="48">
        <v>269</v>
      </c>
      <c r="G48" s="49">
        <v>35471</v>
      </c>
      <c r="H48" s="278"/>
    </row>
    <row r="49" spans="1:8">
      <c r="A49" s="197" t="s">
        <v>491</v>
      </c>
      <c r="B49" s="77">
        <v>91229</v>
      </c>
      <c r="C49" s="77">
        <v>146040</v>
      </c>
      <c r="D49" s="77">
        <v>50</v>
      </c>
      <c r="E49" s="77">
        <v>310</v>
      </c>
      <c r="F49" s="77">
        <v>2221</v>
      </c>
      <c r="G49" s="78">
        <v>239850</v>
      </c>
      <c r="H49" s="278"/>
    </row>
    <row r="50" spans="1:8">
      <c r="A50" s="325"/>
      <c r="B50" s="73"/>
      <c r="C50" s="73"/>
      <c r="D50" s="73"/>
      <c r="E50" s="73"/>
      <c r="F50" s="73"/>
      <c r="G50" s="74"/>
      <c r="H50" s="278"/>
    </row>
    <row r="51" spans="1:8">
      <c r="A51" s="197" t="s">
        <v>492</v>
      </c>
      <c r="B51" s="77">
        <v>3012</v>
      </c>
      <c r="C51" s="77">
        <v>1658</v>
      </c>
      <c r="D51" s="77" t="s">
        <v>399</v>
      </c>
      <c r="E51" s="77">
        <v>2080</v>
      </c>
      <c r="F51" s="77" t="s">
        <v>399</v>
      </c>
      <c r="G51" s="78">
        <v>6750</v>
      </c>
      <c r="H51" s="278"/>
    </row>
    <row r="52" spans="1:8">
      <c r="A52" s="14"/>
      <c r="B52" s="48"/>
      <c r="C52" s="48"/>
      <c r="D52" s="48"/>
      <c r="E52" s="48"/>
      <c r="F52" s="48"/>
      <c r="G52" s="49"/>
      <c r="H52" s="278"/>
    </row>
    <row r="53" spans="1:8">
      <c r="A53" s="14" t="s">
        <v>493</v>
      </c>
      <c r="B53" s="48">
        <v>3223</v>
      </c>
      <c r="C53" s="48">
        <v>5890</v>
      </c>
      <c r="D53" s="48" t="s">
        <v>399</v>
      </c>
      <c r="E53" s="48">
        <v>150</v>
      </c>
      <c r="F53" s="48" t="s">
        <v>399</v>
      </c>
      <c r="G53" s="49">
        <v>9263</v>
      </c>
      <c r="H53" s="278"/>
    </row>
    <row r="54" spans="1:8">
      <c r="A54" s="14" t="s">
        <v>494</v>
      </c>
      <c r="B54" s="48">
        <v>1774</v>
      </c>
      <c r="C54" s="48">
        <v>1940</v>
      </c>
      <c r="D54" s="48" t="s">
        <v>399</v>
      </c>
      <c r="E54" s="48" t="s">
        <v>399</v>
      </c>
      <c r="F54" s="48" t="s">
        <v>399</v>
      </c>
      <c r="G54" s="49">
        <v>3714</v>
      </c>
      <c r="H54" s="278"/>
    </row>
    <row r="55" spans="1:8">
      <c r="A55" s="14" t="s">
        <v>495</v>
      </c>
      <c r="B55" s="48">
        <v>3240</v>
      </c>
      <c r="C55" s="48">
        <v>2000</v>
      </c>
      <c r="D55" s="48" t="s">
        <v>399</v>
      </c>
      <c r="E55" s="48" t="s">
        <v>399</v>
      </c>
      <c r="F55" s="48" t="s">
        <v>399</v>
      </c>
      <c r="G55" s="49">
        <v>5240</v>
      </c>
      <c r="H55" s="278"/>
    </row>
    <row r="56" spans="1:8">
      <c r="A56" s="14" t="s">
        <v>496</v>
      </c>
      <c r="B56" s="48" t="s">
        <v>399</v>
      </c>
      <c r="C56" s="48">
        <v>700</v>
      </c>
      <c r="D56" s="48" t="s">
        <v>399</v>
      </c>
      <c r="E56" s="48" t="s">
        <v>399</v>
      </c>
      <c r="F56" s="48" t="s">
        <v>399</v>
      </c>
      <c r="G56" s="49">
        <v>700</v>
      </c>
      <c r="H56" s="278"/>
    </row>
    <row r="57" spans="1:8">
      <c r="A57" s="14" t="s">
        <v>497</v>
      </c>
      <c r="B57" s="48">
        <v>18119</v>
      </c>
      <c r="C57" s="48">
        <v>10218</v>
      </c>
      <c r="D57" s="48" t="s">
        <v>399</v>
      </c>
      <c r="E57" s="48">
        <v>148</v>
      </c>
      <c r="F57" s="48">
        <v>3</v>
      </c>
      <c r="G57" s="49">
        <v>28488</v>
      </c>
      <c r="H57" s="278"/>
    </row>
    <row r="58" spans="1:8">
      <c r="A58" s="197" t="s">
        <v>573</v>
      </c>
      <c r="B58" s="77">
        <v>26356</v>
      </c>
      <c r="C58" s="77">
        <v>20748</v>
      </c>
      <c r="D58" s="77" t="s">
        <v>399</v>
      </c>
      <c r="E58" s="77">
        <v>298</v>
      </c>
      <c r="F58" s="77">
        <v>3</v>
      </c>
      <c r="G58" s="78">
        <v>47405</v>
      </c>
      <c r="H58" s="278"/>
    </row>
    <row r="59" spans="1:8">
      <c r="A59" s="14"/>
      <c r="B59" s="48"/>
      <c r="C59" s="48"/>
      <c r="D59" s="48"/>
      <c r="E59" s="48"/>
      <c r="F59" s="48"/>
      <c r="G59" s="49"/>
      <c r="H59" s="278"/>
    </row>
    <row r="60" spans="1:8">
      <c r="A60" s="14" t="s">
        <v>499</v>
      </c>
      <c r="B60" s="48">
        <v>179</v>
      </c>
      <c r="C60" s="48">
        <v>1288</v>
      </c>
      <c r="D60" s="48">
        <v>1</v>
      </c>
      <c r="E60" s="48" t="s">
        <v>399</v>
      </c>
      <c r="F60" s="48">
        <v>23</v>
      </c>
      <c r="G60" s="49">
        <v>1491</v>
      </c>
      <c r="H60" s="278"/>
    </row>
    <row r="61" spans="1:8">
      <c r="A61" s="14" t="s">
        <v>500</v>
      </c>
      <c r="B61" s="48">
        <v>544</v>
      </c>
      <c r="C61" s="48">
        <v>402</v>
      </c>
      <c r="D61" s="48" t="s">
        <v>399</v>
      </c>
      <c r="E61" s="48" t="s">
        <v>399</v>
      </c>
      <c r="F61" s="48" t="s">
        <v>399</v>
      </c>
      <c r="G61" s="49">
        <v>946</v>
      </c>
      <c r="H61" s="278"/>
    </row>
    <row r="62" spans="1:8">
      <c r="A62" s="14" t="s">
        <v>501</v>
      </c>
      <c r="B62" s="48">
        <v>18</v>
      </c>
      <c r="C62" s="48">
        <v>458</v>
      </c>
      <c r="D62" s="48" t="s">
        <v>399</v>
      </c>
      <c r="E62" s="48" t="s">
        <v>399</v>
      </c>
      <c r="F62" s="48">
        <v>63</v>
      </c>
      <c r="G62" s="49">
        <v>539</v>
      </c>
      <c r="H62" s="278"/>
    </row>
    <row r="63" spans="1:8">
      <c r="A63" s="197" t="s">
        <v>502</v>
      </c>
      <c r="B63" s="77">
        <v>741</v>
      </c>
      <c r="C63" s="77">
        <v>2148</v>
      </c>
      <c r="D63" s="77">
        <v>1</v>
      </c>
      <c r="E63" s="77" t="s">
        <v>399</v>
      </c>
      <c r="F63" s="77">
        <v>86</v>
      </c>
      <c r="G63" s="78">
        <v>2976</v>
      </c>
      <c r="H63" s="278"/>
    </row>
    <row r="64" spans="1:8">
      <c r="A64" s="14"/>
      <c r="B64" s="48"/>
      <c r="C64" s="48"/>
      <c r="D64" s="48"/>
      <c r="E64" s="48"/>
      <c r="F64" s="48"/>
      <c r="G64" s="49"/>
      <c r="H64" s="278"/>
    </row>
    <row r="65" spans="1:8">
      <c r="A65" s="197" t="s">
        <v>503</v>
      </c>
      <c r="B65" s="77">
        <v>95</v>
      </c>
      <c r="C65" s="77">
        <v>1097</v>
      </c>
      <c r="D65" s="77" t="s">
        <v>399</v>
      </c>
      <c r="E65" s="77" t="s">
        <v>399</v>
      </c>
      <c r="F65" s="77">
        <v>15</v>
      </c>
      <c r="G65" s="78">
        <v>1207</v>
      </c>
      <c r="H65" s="278"/>
    </row>
    <row r="66" spans="1:8">
      <c r="A66" s="14"/>
      <c r="B66" s="48"/>
      <c r="C66" s="48"/>
      <c r="D66" s="48"/>
      <c r="E66" s="48"/>
      <c r="F66" s="48"/>
      <c r="G66" s="49"/>
      <c r="H66" s="278"/>
    </row>
    <row r="67" spans="1:8">
      <c r="A67" s="14" t="s">
        <v>504</v>
      </c>
      <c r="B67" s="48">
        <v>42471</v>
      </c>
      <c r="C67" s="48">
        <v>19323</v>
      </c>
      <c r="D67" s="48" t="s">
        <v>399</v>
      </c>
      <c r="E67" s="48" t="s">
        <v>399</v>
      </c>
      <c r="F67" s="48" t="s">
        <v>399</v>
      </c>
      <c r="G67" s="49">
        <v>61794</v>
      </c>
      <c r="H67" s="278"/>
    </row>
    <row r="68" spans="1:8">
      <c r="A68" s="14" t="s">
        <v>505</v>
      </c>
      <c r="B68" s="48">
        <v>10886</v>
      </c>
      <c r="C68" s="48">
        <v>3804</v>
      </c>
      <c r="D68" s="48" t="s">
        <v>399</v>
      </c>
      <c r="E68" s="48">
        <v>15000</v>
      </c>
      <c r="F68" s="48" t="s">
        <v>399</v>
      </c>
      <c r="G68" s="49">
        <v>29690</v>
      </c>
      <c r="H68" s="278"/>
    </row>
    <row r="69" spans="1:8">
      <c r="A69" s="197" t="s">
        <v>506</v>
      </c>
      <c r="B69" s="77">
        <v>53357</v>
      </c>
      <c r="C69" s="77">
        <v>23127</v>
      </c>
      <c r="D69" s="77" t="s">
        <v>399</v>
      </c>
      <c r="E69" s="77">
        <v>15000</v>
      </c>
      <c r="F69" s="77" t="s">
        <v>399</v>
      </c>
      <c r="G69" s="78">
        <v>91484</v>
      </c>
      <c r="H69" s="278"/>
    </row>
    <row r="70" spans="1:8">
      <c r="A70" s="14"/>
      <c r="B70" s="48"/>
      <c r="C70" s="48"/>
      <c r="D70" s="48"/>
      <c r="E70" s="48"/>
      <c r="F70" s="48"/>
      <c r="G70" s="49"/>
      <c r="H70" s="278"/>
    </row>
    <row r="71" spans="1:8">
      <c r="A71" s="14" t="s">
        <v>507</v>
      </c>
      <c r="B71" s="48">
        <v>2047</v>
      </c>
      <c r="C71" s="48">
        <v>162</v>
      </c>
      <c r="D71" s="48" t="s">
        <v>399</v>
      </c>
      <c r="E71" s="48" t="s">
        <v>399</v>
      </c>
      <c r="F71" s="48" t="s">
        <v>399</v>
      </c>
      <c r="G71" s="49">
        <v>2209</v>
      </c>
      <c r="H71" s="278"/>
    </row>
    <row r="72" spans="1:8">
      <c r="A72" s="14" t="s">
        <v>508</v>
      </c>
      <c r="B72" s="48">
        <v>11545</v>
      </c>
      <c r="C72" s="48">
        <v>1351</v>
      </c>
      <c r="D72" s="85">
        <v>6</v>
      </c>
      <c r="E72" s="85" t="s">
        <v>399</v>
      </c>
      <c r="F72" s="48">
        <v>2097</v>
      </c>
      <c r="G72" s="49">
        <v>14999</v>
      </c>
      <c r="H72" s="278"/>
    </row>
    <row r="73" spans="1:8">
      <c r="A73" s="14" t="s">
        <v>509</v>
      </c>
      <c r="B73" s="48">
        <v>5730</v>
      </c>
      <c r="C73" s="48">
        <v>1623</v>
      </c>
      <c r="D73" s="48">
        <v>79</v>
      </c>
      <c r="E73" s="48" t="s">
        <v>399</v>
      </c>
      <c r="F73" s="48">
        <v>129</v>
      </c>
      <c r="G73" s="49">
        <v>7561</v>
      </c>
      <c r="H73" s="278"/>
    </row>
    <row r="74" spans="1:8">
      <c r="A74" s="14" t="s">
        <v>510</v>
      </c>
      <c r="B74" s="48">
        <v>2425</v>
      </c>
      <c r="C74" s="48">
        <v>2540</v>
      </c>
      <c r="D74" s="48">
        <v>89</v>
      </c>
      <c r="E74" s="48" t="s">
        <v>399</v>
      </c>
      <c r="F74" s="85">
        <v>12</v>
      </c>
      <c r="G74" s="49">
        <v>5066</v>
      </c>
      <c r="H74" s="278"/>
    </row>
    <row r="75" spans="1:8">
      <c r="A75" s="14" t="s">
        <v>534</v>
      </c>
      <c r="B75" s="48">
        <v>2045</v>
      </c>
      <c r="C75" s="48">
        <v>480</v>
      </c>
      <c r="D75" s="48" t="s">
        <v>399</v>
      </c>
      <c r="E75" s="85" t="s">
        <v>399</v>
      </c>
      <c r="F75" s="48" t="s">
        <v>399</v>
      </c>
      <c r="G75" s="49">
        <v>2525</v>
      </c>
      <c r="H75" s="278"/>
    </row>
    <row r="76" spans="1:8">
      <c r="A76" s="14" t="s">
        <v>512</v>
      </c>
      <c r="B76" s="48">
        <v>323</v>
      </c>
      <c r="C76" s="48">
        <v>766</v>
      </c>
      <c r="D76" s="48" t="s">
        <v>399</v>
      </c>
      <c r="E76" s="48">
        <v>4</v>
      </c>
      <c r="F76" s="48">
        <v>20</v>
      </c>
      <c r="G76" s="49">
        <v>1113</v>
      </c>
      <c r="H76" s="278"/>
    </row>
    <row r="77" spans="1:8">
      <c r="A77" s="14" t="s">
        <v>513</v>
      </c>
      <c r="B77" s="48">
        <v>3472</v>
      </c>
      <c r="C77" s="48">
        <v>2285</v>
      </c>
      <c r="D77" s="48">
        <v>39</v>
      </c>
      <c r="E77" s="85" t="s">
        <v>399</v>
      </c>
      <c r="F77" s="85">
        <v>2970</v>
      </c>
      <c r="G77" s="49">
        <v>8766</v>
      </c>
      <c r="H77" s="278"/>
    </row>
    <row r="78" spans="1:8">
      <c r="A78" s="14" t="s">
        <v>514</v>
      </c>
      <c r="B78" s="48">
        <v>12779</v>
      </c>
      <c r="C78" s="48">
        <v>4021</v>
      </c>
      <c r="D78" s="48" t="s">
        <v>399</v>
      </c>
      <c r="E78" s="48" t="s">
        <v>399</v>
      </c>
      <c r="F78" s="85">
        <v>2178</v>
      </c>
      <c r="G78" s="49">
        <v>18978</v>
      </c>
      <c r="H78" s="278"/>
    </row>
    <row r="79" spans="1:8">
      <c r="A79" s="197" t="s">
        <v>515</v>
      </c>
      <c r="B79" s="77">
        <v>40366</v>
      </c>
      <c r="C79" s="77">
        <v>13228</v>
      </c>
      <c r="D79" s="77">
        <v>213</v>
      </c>
      <c r="E79" s="77">
        <v>4</v>
      </c>
      <c r="F79" s="77">
        <v>7406</v>
      </c>
      <c r="G79" s="78">
        <v>61217</v>
      </c>
      <c r="H79" s="278"/>
    </row>
    <row r="80" spans="1:8">
      <c r="A80" s="14"/>
      <c r="B80" s="48"/>
      <c r="C80" s="48"/>
      <c r="D80" s="48"/>
      <c r="E80" s="48"/>
      <c r="F80" s="48"/>
      <c r="G80" s="49"/>
      <c r="H80" s="278"/>
    </row>
    <row r="81" spans="1:8">
      <c r="A81" s="14" t="s">
        <v>516</v>
      </c>
      <c r="B81" s="48">
        <v>533</v>
      </c>
      <c r="C81" s="48">
        <v>84</v>
      </c>
      <c r="D81" s="48" t="s">
        <v>399</v>
      </c>
      <c r="E81" s="48" t="s">
        <v>399</v>
      </c>
      <c r="F81" s="48">
        <v>67</v>
      </c>
      <c r="G81" s="49">
        <v>684</v>
      </c>
      <c r="H81" s="278"/>
    </row>
    <row r="82" spans="1:8">
      <c r="A82" s="14" t="s">
        <v>517</v>
      </c>
      <c r="B82" s="48">
        <v>670</v>
      </c>
      <c r="C82" s="48">
        <v>180</v>
      </c>
      <c r="D82" s="48">
        <v>2</v>
      </c>
      <c r="E82" s="48" t="s">
        <v>399</v>
      </c>
      <c r="F82" s="48">
        <v>2348</v>
      </c>
      <c r="G82" s="49">
        <v>3200</v>
      </c>
      <c r="H82" s="278"/>
    </row>
    <row r="83" spans="1:8">
      <c r="A83" s="197" t="s">
        <v>518</v>
      </c>
      <c r="B83" s="77">
        <v>1203</v>
      </c>
      <c r="C83" s="77">
        <v>264</v>
      </c>
      <c r="D83" s="77">
        <v>2</v>
      </c>
      <c r="E83" s="77" t="s">
        <v>399</v>
      </c>
      <c r="F83" s="77">
        <v>2415</v>
      </c>
      <c r="G83" s="78">
        <v>3884</v>
      </c>
      <c r="H83" s="278"/>
    </row>
    <row r="84" spans="1:8">
      <c r="A84" s="325"/>
      <c r="B84" s="73"/>
      <c r="C84" s="73"/>
      <c r="D84" s="73"/>
      <c r="E84" s="73"/>
      <c r="F84" s="73"/>
      <c r="G84" s="74"/>
      <c r="H84" s="278"/>
    </row>
    <row r="85" spans="1:8" ht="13.5" thickBot="1">
      <c r="A85" s="210" t="s">
        <v>519</v>
      </c>
      <c r="B85" s="55">
        <v>412994</v>
      </c>
      <c r="C85" s="55">
        <v>350622</v>
      </c>
      <c r="D85" s="55">
        <v>2589</v>
      </c>
      <c r="E85" s="55">
        <v>252337</v>
      </c>
      <c r="F85" s="55">
        <v>26249</v>
      </c>
      <c r="G85" s="56">
        <v>1044791</v>
      </c>
      <c r="H85" s="278"/>
    </row>
  </sheetData>
  <mergeCells count="8">
    <mergeCell ref="A1:G1"/>
    <mergeCell ref="B5:G5"/>
    <mergeCell ref="B6:B7"/>
    <mergeCell ref="C6:C7"/>
    <mergeCell ref="F6:F7"/>
    <mergeCell ref="G6:G7"/>
    <mergeCell ref="A5:A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>
  <sheetPr codeName="Hoja61">
    <pageSetUpPr fitToPage="1"/>
  </sheetPr>
  <dimension ref="A1:G67"/>
  <sheetViews>
    <sheetView showGridLines="0"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7" width="25.28515625" style="24" customWidth="1"/>
    <col min="8" max="9" width="11.42578125" style="24"/>
    <col min="10" max="13" width="19" style="24" customWidth="1"/>
    <col min="14" max="16384" width="11.42578125" style="24"/>
  </cols>
  <sheetData>
    <row r="1" spans="1:7" s="90" customFormat="1" ht="18">
      <c r="A1" s="1519" t="s">
        <v>375</v>
      </c>
      <c r="B1" s="1519"/>
      <c r="C1" s="1519"/>
      <c r="D1" s="1519"/>
      <c r="E1" s="1519"/>
      <c r="F1" s="1519"/>
      <c r="G1" s="1519"/>
    </row>
    <row r="2" spans="1:7" s="91" customFormat="1" ht="12.75" customHeight="1"/>
    <row r="3" spans="1:7" s="91" customFormat="1" ht="15">
      <c r="A3" s="1560" t="s">
        <v>1410</v>
      </c>
      <c r="B3" s="1560"/>
      <c r="C3" s="1560"/>
      <c r="D3" s="1560"/>
      <c r="E3" s="1560"/>
      <c r="F3" s="1560"/>
      <c r="G3" s="1560"/>
    </row>
    <row r="4" spans="1:7" s="91" customFormat="1" ht="15">
      <c r="A4" s="1560" t="s">
        <v>879</v>
      </c>
      <c r="B4" s="1560"/>
      <c r="C4" s="1560"/>
      <c r="D4" s="1560"/>
      <c r="E4" s="1560"/>
      <c r="F4" s="1560"/>
      <c r="G4" s="1560"/>
    </row>
    <row r="5" spans="1:7" s="91" customFormat="1" ht="13.5" customHeight="1" thickBot="1">
      <c r="A5" s="5"/>
      <c r="B5" s="6"/>
      <c r="C5" s="6"/>
      <c r="D5" s="6"/>
      <c r="E5" s="6"/>
      <c r="F5" s="6"/>
      <c r="G5" s="6"/>
    </row>
    <row r="6" spans="1:7" ht="27.75" customHeight="1">
      <c r="A6" s="927"/>
      <c r="B6" s="1551" t="s">
        <v>839</v>
      </c>
      <c r="C6" s="1562"/>
      <c r="D6" s="1551" t="s">
        <v>840</v>
      </c>
      <c r="E6" s="1562"/>
      <c r="F6" s="1551" t="s">
        <v>841</v>
      </c>
      <c r="G6" s="1552"/>
    </row>
    <row r="7" spans="1:7" ht="27.75" customHeight="1">
      <c r="A7" s="989" t="s">
        <v>378</v>
      </c>
      <c r="B7" s="312" t="s">
        <v>379</v>
      </c>
      <c r="C7" s="312" t="s">
        <v>842</v>
      </c>
      <c r="D7" s="312" t="s">
        <v>379</v>
      </c>
      <c r="E7" s="312" t="s">
        <v>842</v>
      </c>
      <c r="F7" s="312" t="s">
        <v>379</v>
      </c>
      <c r="G7" s="313" t="s">
        <v>842</v>
      </c>
    </row>
    <row r="8" spans="1:7" ht="27.75" customHeight="1" thickBot="1">
      <c r="A8" s="913"/>
      <c r="B8" s="931" t="s">
        <v>382</v>
      </c>
      <c r="C8" s="931" t="s">
        <v>383</v>
      </c>
      <c r="D8" s="931" t="s">
        <v>382</v>
      </c>
      <c r="E8" s="931" t="s">
        <v>383</v>
      </c>
      <c r="F8" s="931" t="s">
        <v>382</v>
      </c>
      <c r="G8" s="932" t="s">
        <v>383</v>
      </c>
    </row>
    <row r="9" spans="1:7" ht="24.75" customHeight="1">
      <c r="A9" s="102">
        <v>2003</v>
      </c>
      <c r="B9" s="103">
        <v>261.89999999999998</v>
      </c>
      <c r="C9" s="247">
        <v>2516.6999999999998</v>
      </c>
      <c r="D9" s="103">
        <v>85.3</v>
      </c>
      <c r="E9" s="247">
        <v>3891</v>
      </c>
      <c r="F9" s="103">
        <v>5.3</v>
      </c>
      <c r="G9" s="106">
        <v>106.8</v>
      </c>
    </row>
    <row r="10" spans="1:7">
      <c r="A10" s="102">
        <v>2004</v>
      </c>
      <c r="B10" s="103">
        <v>234.75299999999999</v>
      </c>
      <c r="C10" s="247">
        <v>2565.9789999999998</v>
      </c>
      <c r="D10" s="103">
        <v>87.012</v>
      </c>
      <c r="E10" s="247">
        <v>4009.643</v>
      </c>
      <c r="F10" s="103">
        <v>5.5419999999999998</v>
      </c>
      <c r="G10" s="106">
        <v>113.15600000000001</v>
      </c>
    </row>
    <row r="11" spans="1:7">
      <c r="A11" s="102">
        <v>2005</v>
      </c>
      <c r="B11" s="103">
        <v>246.88300000000001</v>
      </c>
      <c r="C11" s="247">
        <v>1953.3689999999999</v>
      </c>
      <c r="D11" s="103">
        <v>88.438999999999993</v>
      </c>
      <c r="E11" s="247">
        <v>4044</v>
      </c>
      <c r="F11" s="103">
        <v>5.0460000000000003</v>
      </c>
      <c r="G11" s="106">
        <v>90.545000000000002</v>
      </c>
    </row>
    <row r="12" spans="1:7">
      <c r="A12" s="102">
        <v>2006</v>
      </c>
      <c r="B12" s="103">
        <v>223.80600000000001</v>
      </c>
      <c r="C12" s="247">
        <v>2344.1019999999999</v>
      </c>
      <c r="D12" s="103">
        <v>94.483999999999995</v>
      </c>
      <c r="E12" s="247">
        <v>3909.8960000000002</v>
      </c>
      <c r="F12" s="103">
        <v>4.3860000000000001</v>
      </c>
      <c r="G12" s="106">
        <v>85.82</v>
      </c>
    </row>
    <row r="13" spans="1:7">
      <c r="A13" s="102">
        <v>2007</v>
      </c>
      <c r="B13" s="103">
        <v>224.34399999999999</v>
      </c>
      <c r="C13" s="247">
        <v>2598.799</v>
      </c>
      <c r="D13" s="103">
        <v>88.947999999999993</v>
      </c>
      <c r="E13" s="247">
        <v>3821.6419999999998</v>
      </c>
      <c r="F13" s="103">
        <v>3.1230000000000002</v>
      </c>
      <c r="G13" s="106">
        <v>66.16</v>
      </c>
    </row>
    <row r="14" spans="1:7">
      <c r="A14" s="102">
        <v>2008</v>
      </c>
      <c r="B14" s="103">
        <v>202.57300000000001</v>
      </c>
      <c r="C14" s="247">
        <v>2304.665</v>
      </c>
      <c r="D14" s="103">
        <v>96.07</v>
      </c>
      <c r="E14" s="247">
        <v>3897.0740000000001</v>
      </c>
      <c r="F14" s="103">
        <v>2.21</v>
      </c>
      <c r="G14" s="106">
        <v>53.093000000000004</v>
      </c>
    </row>
    <row r="15" spans="1:7">
      <c r="A15" s="102">
        <v>2009</v>
      </c>
      <c r="B15" s="103">
        <v>188.297</v>
      </c>
      <c r="C15" s="247">
        <v>1878.559</v>
      </c>
      <c r="D15" s="103">
        <v>97.980999999999995</v>
      </c>
      <c r="E15" s="247">
        <v>4369.1530000000002</v>
      </c>
      <c r="F15" s="103">
        <v>1.821</v>
      </c>
      <c r="G15" s="106">
        <v>38.51</v>
      </c>
    </row>
    <row r="16" spans="1:7">
      <c r="A16" s="102">
        <v>2010</v>
      </c>
      <c r="B16" s="103">
        <v>194.81399999999999</v>
      </c>
      <c r="C16" s="247">
        <v>1944.74</v>
      </c>
      <c r="D16" s="103">
        <v>96.980999999999995</v>
      </c>
      <c r="E16" s="247">
        <v>4235.808</v>
      </c>
      <c r="F16" s="103">
        <v>2.4079999999999999</v>
      </c>
      <c r="G16" s="106">
        <v>54.317</v>
      </c>
    </row>
    <row r="17" spans="1:7">
      <c r="A17" s="102">
        <v>2011</v>
      </c>
      <c r="B17" s="103">
        <v>192.45599999999999</v>
      </c>
      <c r="C17" s="247">
        <v>1985.67</v>
      </c>
      <c r="D17" s="103">
        <v>96.444000000000003</v>
      </c>
      <c r="E17" s="247">
        <v>3700.1970000000001</v>
      </c>
      <c r="F17" s="103">
        <v>1.87</v>
      </c>
      <c r="G17" s="106">
        <v>37.372</v>
      </c>
    </row>
    <row r="18" spans="1:7">
      <c r="A18" s="102">
        <v>2012</v>
      </c>
      <c r="B18" s="103">
        <v>225.048</v>
      </c>
      <c r="C18" s="247">
        <v>1797.9480000000001</v>
      </c>
      <c r="D18" s="103">
        <v>107.209</v>
      </c>
      <c r="E18" s="247">
        <v>4494.7280000000001</v>
      </c>
      <c r="F18" s="103">
        <v>3.5569999999999999</v>
      </c>
      <c r="G18" s="106">
        <v>81.995000000000005</v>
      </c>
    </row>
    <row r="19" spans="1:7" ht="13.5" thickBot="1">
      <c r="A19" s="152">
        <v>2013</v>
      </c>
      <c r="B19" s="166">
        <v>243.23699999999999</v>
      </c>
      <c r="C19" s="402">
        <v>2842.5889999999999</v>
      </c>
      <c r="D19" s="166">
        <v>107.086</v>
      </c>
      <c r="E19" s="402">
        <v>4373.71</v>
      </c>
      <c r="F19" s="166">
        <v>2.4169999999999998</v>
      </c>
      <c r="G19" s="319">
        <v>59.347000000000001</v>
      </c>
    </row>
    <row r="20" spans="1:7">
      <c r="A20" s="112"/>
      <c r="B20" s="112"/>
      <c r="C20" s="112"/>
      <c r="D20" s="112"/>
      <c r="E20" s="112"/>
      <c r="F20" s="112"/>
      <c r="G20" s="112"/>
    </row>
    <row r="22" spans="1:7">
      <c r="C22" s="24" t="s">
        <v>377</v>
      </c>
    </row>
    <row r="23" spans="1:7" ht="13.5" thickBot="1">
      <c r="A23" s="113"/>
      <c r="B23" s="114"/>
      <c r="C23" s="114"/>
      <c r="D23" s="114"/>
      <c r="E23" s="114"/>
      <c r="F23" s="421"/>
      <c r="G23" s="421"/>
    </row>
    <row r="24" spans="1:7" ht="31.5" customHeight="1">
      <c r="A24" s="874"/>
      <c r="B24" s="1551" t="s">
        <v>843</v>
      </c>
      <c r="C24" s="1562"/>
      <c r="D24" s="1551" t="s">
        <v>844</v>
      </c>
      <c r="E24" s="1552"/>
      <c r="F24" s="257"/>
      <c r="G24" s="422"/>
    </row>
    <row r="25" spans="1:7" ht="31.5" customHeight="1">
      <c r="A25" s="311" t="s">
        <v>378</v>
      </c>
      <c r="B25" s="312" t="s">
        <v>379</v>
      </c>
      <c r="C25" s="312" t="s">
        <v>842</v>
      </c>
      <c r="D25" s="312" t="s">
        <v>379</v>
      </c>
      <c r="E25" s="313" t="s">
        <v>842</v>
      </c>
      <c r="F25" s="257"/>
      <c r="G25" s="422"/>
    </row>
    <row r="26" spans="1:7" ht="31.5" customHeight="1" thickBot="1">
      <c r="A26" s="875"/>
      <c r="B26" s="931" t="s">
        <v>845</v>
      </c>
      <c r="C26" s="931" t="s">
        <v>761</v>
      </c>
      <c r="D26" s="931" t="s">
        <v>845</v>
      </c>
      <c r="E26" s="932" t="s">
        <v>761</v>
      </c>
      <c r="F26" s="257"/>
      <c r="G26" s="422"/>
    </row>
    <row r="27" spans="1:7" ht="25.5" customHeight="1">
      <c r="A27" s="122">
        <v>2003</v>
      </c>
      <c r="B27" s="103">
        <v>51.97</v>
      </c>
      <c r="C27" s="247">
        <v>1303.25</v>
      </c>
      <c r="D27" s="103">
        <v>13.698</v>
      </c>
      <c r="E27" s="106">
        <v>550.98699999999997</v>
      </c>
      <c r="F27" s="262"/>
      <c r="G27" s="423"/>
    </row>
    <row r="28" spans="1:7">
      <c r="A28" s="122">
        <v>2004</v>
      </c>
      <c r="B28" s="103">
        <v>51.97</v>
      </c>
      <c r="C28" s="247">
        <v>1303.25</v>
      </c>
      <c r="D28" s="103">
        <v>13.698</v>
      </c>
      <c r="E28" s="106">
        <v>550.98699999999997</v>
      </c>
      <c r="F28" s="262"/>
      <c r="G28" s="423"/>
    </row>
    <row r="29" spans="1:7">
      <c r="A29" s="122">
        <v>2005</v>
      </c>
      <c r="B29" s="103">
        <v>31.11</v>
      </c>
      <c r="C29" s="247">
        <v>931.33900000000006</v>
      </c>
      <c r="D29" s="103">
        <v>10.397</v>
      </c>
      <c r="E29" s="106">
        <v>314.96699999999998</v>
      </c>
      <c r="F29" s="262"/>
      <c r="G29" s="423"/>
    </row>
    <row r="30" spans="1:7">
      <c r="A30" s="122">
        <v>2006</v>
      </c>
      <c r="B30" s="103">
        <v>30.422000000000001</v>
      </c>
      <c r="C30" s="247">
        <v>853.26599999999996</v>
      </c>
      <c r="D30" s="103">
        <v>16.742999999999999</v>
      </c>
      <c r="E30" s="106">
        <v>580.45600000000002</v>
      </c>
      <c r="F30" s="262"/>
      <c r="G30" s="423"/>
    </row>
    <row r="31" spans="1:7">
      <c r="A31" s="122">
        <v>2007</v>
      </c>
      <c r="B31" s="103">
        <v>34.512999999999998</v>
      </c>
      <c r="C31" s="247">
        <v>1215.4169999999999</v>
      </c>
      <c r="D31" s="103">
        <v>17.524000000000001</v>
      </c>
      <c r="E31" s="106">
        <v>716.32799999999997</v>
      </c>
      <c r="F31" s="262"/>
      <c r="G31" s="423"/>
    </row>
    <row r="32" spans="1:7">
      <c r="A32" s="122">
        <v>2008</v>
      </c>
      <c r="B32" s="103">
        <v>26.518999999999998</v>
      </c>
      <c r="C32" s="247">
        <v>872.22</v>
      </c>
      <c r="D32" s="103">
        <v>23.637</v>
      </c>
      <c r="E32" s="106">
        <v>279.56599999999997</v>
      </c>
      <c r="F32" s="262"/>
      <c r="G32" s="423"/>
    </row>
    <row r="33" spans="1:7">
      <c r="A33" s="122">
        <v>2009</v>
      </c>
      <c r="B33" s="103">
        <v>27.495000000000001</v>
      </c>
      <c r="C33" s="247">
        <v>928.04100000000005</v>
      </c>
      <c r="D33" s="103">
        <v>22.459</v>
      </c>
      <c r="E33" s="106">
        <v>261.81099999999998</v>
      </c>
      <c r="F33" s="262"/>
      <c r="G33" s="423"/>
    </row>
    <row r="34" spans="1:7">
      <c r="A34" s="122">
        <v>2010</v>
      </c>
      <c r="B34" s="103">
        <v>31.25</v>
      </c>
      <c r="C34" s="247">
        <v>959.56100000000004</v>
      </c>
      <c r="D34" s="103">
        <v>24.605</v>
      </c>
      <c r="E34" s="106">
        <v>367.60300000000001</v>
      </c>
      <c r="F34" s="262"/>
      <c r="G34" s="423"/>
    </row>
    <row r="35" spans="1:7">
      <c r="A35" s="122">
        <v>2011</v>
      </c>
      <c r="B35" s="103">
        <v>33.4</v>
      </c>
      <c r="C35" s="247">
        <v>1046</v>
      </c>
      <c r="D35" s="103">
        <v>27.7</v>
      </c>
      <c r="E35" s="106">
        <v>368</v>
      </c>
      <c r="F35" s="262"/>
      <c r="G35" s="423"/>
    </row>
    <row r="36" spans="1:7">
      <c r="A36" s="122">
        <v>2012</v>
      </c>
      <c r="B36" s="103">
        <v>37.554000000000002</v>
      </c>
      <c r="C36" s="247">
        <v>1235.2539999999999</v>
      </c>
      <c r="D36" s="103">
        <v>45.829000000000001</v>
      </c>
      <c r="E36" s="106">
        <v>373.202</v>
      </c>
      <c r="F36" s="262"/>
      <c r="G36" s="423"/>
    </row>
    <row r="37" spans="1:7" ht="13.5" thickBot="1">
      <c r="A37" s="151">
        <v>2012</v>
      </c>
      <c r="B37" s="166">
        <v>41.832999999999998</v>
      </c>
      <c r="C37" s="402">
        <v>1298.145</v>
      </c>
      <c r="D37" s="166">
        <v>26.95</v>
      </c>
      <c r="E37" s="319">
        <v>328.26900000000001</v>
      </c>
      <c r="F37" s="262"/>
      <c r="G37" s="423"/>
    </row>
    <row r="67" ht="12" customHeight="1"/>
  </sheetData>
  <mergeCells count="8">
    <mergeCell ref="D24:E24"/>
    <mergeCell ref="B24:C24"/>
    <mergeCell ref="A1:G1"/>
    <mergeCell ref="A3:G3"/>
    <mergeCell ref="B6:C6"/>
    <mergeCell ref="D6:E6"/>
    <mergeCell ref="F6:G6"/>
    <mergeCell ref="A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>
  <sheetPr codeName="Hoja62">
    <pageSetUpPr fitToPage="1"/>
  </sheetPr>
  <dimension ref="A1:L86"/>
  <sheetViews>
    <sheetView view="pageBreakPreview" topLeftCell="A43" zoomScale="75" zoomScaleNormal="75" zoomScaleSheetLayoutView="75" workbookViewId="0">
      <selection activeCell="H84" sqref="H84"/>
    </sheetView>
  </sheetViews>
  <sheetFormatPr baseColWidth="10" defaultRowHeight="12.75"/>
  <cols>
    <col min="1" max="1" width="36" style="271" customWidth="1"/>
    <col min="2" max="9" width="17.7109375" style="271" customWidth="1"/>
    <col min="10" max="10" width="11.42578125" style="271"/>
    <col min="11" max="11" width="12" style="271" bestFit="1" customWidth="1"/>
    <col min="12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3" spans="1:11" s="91" customFormat="1" ht="15">
      <c r="A3" s="1560" t="s">
        <v>846</v>
      </c>
      <c r="B3" s="1560"/>
      <c r="C3" s="1560"/>
      <c r="D3" s="1560"/>
      <c r="E3" s="1560"/>
      <c r="F3" s="1560"/>
      <c r="G3" s="1560"/>
      <c r="H3" s="1560"/>
      <c r="I3" s="1560"/>
      <c r="J3" s="282"/>
      <c r="K3" s="282"/>
    </row>
    <row r="4" spans="1:11" s="91" customFormat="1" ht="15">
      <c r="A4" s="1560" t="s">
        <v>1411</v>
      </c>
      <c r="B4" s="1560"/>
      <c r="C4" s="1560"/>
      <c r="D4" s="1560"/>
      <c r="E4" s="1560"/>
      <c r="F4" s="1560"/>
      <c r="G4" s="1560"/>
      <c r="H4" s="1560"/>
      <c r="I4" s="1560"/>
    </row>
    <row r="5" spans="1:11" s="91" customFormat="1" ht="13.5" customHeight="1" thickBot="1">
      <c r="A5" s="5"/>
      <c r="B5" s="6"/>
      <c r="C5" s="6"/>
      <c r="D5" s="6"/>
      <c r="E5" s="6"/>
      <c r="F5" s="6"/>
      <c r="G5" s="6"/>
      <c r="H5" s="343"/>
      <c r="I5" s="343"/>
    </row>
    <row r="6" spans="1:11" ht="22.5" customHeight="1">
      <c r="A6" s="1515" t="s">
        <v>455</v>
      </c>
      <c r="B6" s="1490" t="s">
        <v>847</v>
      </c>
      <c r="C6" s="1491"/>
      <c r="D6" s="1491"/>
      <c r="E6" s="1491"/>
      <c r="F6" s="1492"/>
      <c r="G6" s="1490" t="s">
        <v>848</v>
      </c>
      <c r="H6" s="1491"/>
      <c r="I6" s="1491"/>
    </row>
    <row r="7" spans="1:11" ht="24" customHeight="1">
      <c r="A7" s="1516"/>
      <c r="B7" s="1513" t="s">
        <v>788</v>
      </c>
      <c r="C7" s="1518"/>
      <c r="D7" s="1513" t="s">
        <v>789</v>
      </c>
      <c r="E7" s="1514"/>
      <c r="F7" s="1671" t="s">
        <v>395</v>
      </c>
      <c r="G7" s="1513" t="s">
        <v>849</v>
      </c>
      <c r="H7" s="1518"/>
      <c r="I7" s="862" t="s">
        <v>850</v>
      </c>
    </row>
    <row r="8" spans="1:11" ht="27.75" customHeight="1" thickBot="1">
      <c r="A8" s="1516"/>
      <c r="B8" s="298" t="s">
        <v>393</v>
      </c>
      <c r="C8" s="298" t="s">
        <v>394</v>
      </c>
      <c r="D8" s="298" t="s">
        <v>393</v>
      </c>
      <c r="E8" s="298" t="s">
        <v>394</v>
      </c>
      <c r="F8" s="1676"/>
      <c r="G8" s="298" t="s">
        <v>393</v>
      </c>
      <c r="H8" s="1274" t="s">
        <v>394</v>
      </c>
      <c r="I8" s="308" t="s">
        <v>851</v>
      </c>
    </row>
    <row r="9" spans="1:11" ht="22.5" customHeight="1">
      <c r="A9" s="75" t="s">
        <v>459</v>
      </c>
      <c r="B9" s="45">
        <v>264</v>
      </c>
      <c r="C9" s="45" t="s">
        <v>399</v>
      </c>
      <c r="D9" s="45" t="s">
        <v>399</v>
      </c>
      <c r="E9" s="45" t="s">
        <v>399</v>
      </c>
      <c r="F9" s="45">
        <v>264</v>
      </c>
      <c r="G9" s="131">
        <v>18231</v>
      </c>
      <c r="H9" s="45" t="s">
        <v>399</v>
      </c>
      <c r="I9" s="46">
        <v>4813</v>
      </c>
    </row>
    <row r="10" spans="1:11">
      <c r="A10" s="66" t="s">
        <v>460</v>
      </c>
      <c r="B10" s="12">
        <v>443</v>
      </c>
      <c r="C10" s="12" t="s">
        <v>399</v>
      </c>
      <c r="D10" s="48" t="s">
        <v>399</v>
      </c>
      <c r="E10" s="48" t="s">
        <v>399</v>
      </c>
      <c r="F10" s="48">
        <v>443</v>
      </c>
      <c r="G10" s="12">
        <v>17870</v>
      </c>
      <c r="H10" s="12" t="s">
        <v>399</v>
      </c>
      <c r="I10" s="13">
        <v>7916</v>
      </c>
    </row>
    <row r="11" spans="1:11">
      <c r="A11" s="66" t="s">
        <v>461</v>
      </c>
      <c r="B11" s="48">
        <v>197</v>
      </c>
      <c r="C11" s="48" t="s">
        <v>399</v>
      </c>
      <c r="D11" s="48" t="s">
        <v>399</v>
      </c>
      <c r="E11" s="48" t="s">
        <v>399</v>
      </c>
      <c r="F11" s="48">
        <v>197</v>
      </c>
      <c r="G11" s="12">
        <v>16687</v>
      </c>
      <c r="H11" s="12" t="s">
        <v>399</v>
      </c>
      <c r="I11" s="49">
        <v>3287</v>
      </c>
    </row>
    <row r="12" spans="1:11">
      <c r="A12" s="66" t="s">
        <v>462</v>
      </c>
      <c r="B12" s="12">
        <v>63</v>
      </c>
      <c r="C12" s="12" t="s">
        <v>399</v>
      </c>
      <c r="D12" s="48" t="s">
        <v>399</v>
      </c>
      <c r="E12" s="48" t="s">
        <v>399</v>
      </c>
      <c r="F12" s="48">
        <v>63</v>
      </c>
      <c r="G12" s="12">
        <v>18592</v>
      </c>
      <c r="H12" s="12" t="s">
        <v>399</v>
      </c>
      <c r="I12" s="13">
        <v>1171</v>
      </c>
    </row>
    <row r="13" spans="1:11">
      <c r="A13" s="76" t="s">
        <v>463</v>
      </c>
      <c r="B13" s="77">
        <v>967</v>
      </c>
      <c r="C13" s="77" t="s">
        <v>399</v>
      </c>
      <c r="D13" s="77" t="s">
        <v>399</v>
      </c>
      <c r="E13" s="77" t="s">
        <v>399</v>
      </c>
      <c r="F13" s="77">
        <v>967</v>
      </c>
      <c r="G13" s="81">
        <v>17775</v>
      </c>
      <c r="H13" s="81" t="s">
        <v>399</v>
      </c>
      <c r="I13" s="78">
        <v>17187</v>
      </c>
    </row>
    <row r="14" spans="1:11">
      <c r="A14" s="68"/>
      <c r="B14" s="73"/>
      <c r="C14" s="73"/>
      <c r="D14" s="73"/>
      <c r="E14" s="73"/>
      <c r="F14" s="73"/>
      <c r="G14" s="79"/>
      <c r="H14" s="79"/>
      <c r="I14" s="74"/>
    </row>
    <row r="15" spans="1:11" s="408" customFormat="1">
      <c r="A15" s="76" t="s">
        <v>464</v>
      </c>
      <c r="B15" s="77" t="s">
        <v>399</v>
      </c>
      <c r="C15" s="77" t="s">
        <v>399</v>
      </c>
      <c r="D15" s="77" t="s">
        <v>399</v>
      </c>
      <c r="E15" s="77" t="s">
        <v>399</v>
      </c>
      <c r="F15" s="77" t="s">
        <v>399</v>
      </c>
      <c r="G15" s="81" t="s">
        <v>399</v>
      </c>
      <c r="H15" s="81" t="s">
        <v>399</v>
      </c>
      <c r="I15" s="78" t="s">
        <v>399</v>
      </c>
    </row>
    <row r="16" spans="1:11">
      <c r="A16" s="68"/>
      <c r="B16" s="73"/>
      <c r="C16" s="73"/>
      <c r="D16" s="73"/>
      <c r="E16" s="73"/>
      <c r="F16" s="73"/>
      <c r="G16" s="79"/>
      <c r="H16" s="79"/>
      <c r="I16" s="74"/>
    </row>
    <row r="17" spans="1:9">
      <c r="A17" s="76" t="s">
        <v>465</v>
      </c>
      <c r="B17" s="77" t="s">
        <v>399</v>
      </c>
      <c r="C17" s="77" t="s">
        <v>399</v>
      </c>
      <c r="D17" s="77" t="s">
        <v>399</v>
      </c>
      <c r="E17" s="77" t="s">
        <v>399</v>
      </c>
      <c r="F17" s="77" t="s">
        <v>399</v>
      </c>
      <c r="G17" s="81" t="s">
        <v>399</v>
      </c>
      <c r="H17" s="81" t="s">
        <v>399</v>
      </c>
      <c r="I17" s="78" t="s">
        <v>399</v>
      </c>
    </row>
    <row r="18" spans="1:9">
      <c r="A18" s="66"/>
      <c r="B18" s="48"/>
      <c r="C18" s="48"/>
      <c r="D18" s="48"/>
      <c r="E18" s="48"/>
      <c r="F18" s="48"/>
      <c r="G18" s="12"/>
      <c r="H18" s="12"/>
      <c r="I18" s="49"/>
    </row>
    <row r="19" spans="1:9">
      <c r="A19" s="66" t="s">
        <v>544</v>
      </c>
      <c r="B19" s="12">
        <v>15</v>
      </c>
      <c r="C19" s="12" t="s">
        <v>399</v>
      </c>
      <c r="D19" s="48" t="s">
        <v>399</v>
      </c>
      <c r="E19" s="48" t="s">
        <v>399</v>
      </c>
      <c r="F19" s="48">
        <v>15</v>
      </c>
      <c r="G19" s="12">
        <v>23500</v>
      </c>
      <c r="H19" s="12" t="s">
        <v>399</v>
      </c>
      <c r="I19" s="13">
        <v>353</v>
      </c>
    </row>
    <row r="20" spans="1:9" s="408" customFormat="1">
      <c r="A20" s="66" t="s">
        <v>467</v>
      </c>
      <c r="B20" s="12">
        <v>15</v>
      </c>
      <c r="C20" s="48" t="s">
        <v>399</v>
      </c>
      <c r="D20" s="48" t="s">
        <v>399</v>
      </c>
      <c r="E20" s="48" t="s">
        <v>399</v>
      </c>
      <c r="F20" s="48">
        <v>15</v>
      </c>
      <c r="G20" s="12">
        <v>20000</v>
      </c>
      <c r="H20" s="48" t="s">
        <v>399</v>
      </c>
      <c r="I20" s="13">
        <v>300</v>
      </c>
    </row>
    <row r="21" spans="1:9">
      <c r="A21" s="66" t="s">
        <v>468</v>
      </c>
      <c r="B21" s="12">
        <v>16</v>
      </c>
      <c r="C21" s="48" t="s">
        <v>399</v>
      </c>
      <c r="D21" s="48" t="s">
        <v>399</v>
      </c>
      <c r="E21" s="48" t="s">
        <v>399</v>
      </c>
      <c r="F21" s="48">
        <v>16</v>
      </c>
      <c r="G21" s="12">
        <v>23000</v>
      </c>
      <c r="H21" s="48" t="s">
        <v>399</v>
      </c>
      <c r="I21" s="13">
        <v>368</v>
      </c>
    </row>
    <row r="22" spans="1:9" s="408" customFormat="1">
      <c r="A22" s="76" t="s">
        <v>469</v>
      </c>
      <c r="B22" s="77">
        <v>46</v>
      </c>
      <c r="C22" s="77" t="s">
        <v>399</v>
      </c>
      <c r="D22" s="77" t="s">
        <v>399</v>
      </c>
      <c r="E22" s="77" t="s">
        <v>399</v>
      </c>
      <c r="F22" s="77">
        <v>46</v>
      </c>
      <c r="G22" s="81">
        <v>22185</v>
      </c>
      <c r="H22" s="81" t="s">
        <v>399</v>
      </c>
      <c r="I22" s="78">
        <v>1021</v>
      </c>
    </row>
    <row r="23" spans="1:9">
      <c r="A23" s="68"/>
      <c r="B23" s="73"/>
      <c r="C23" s="73"/>
      <c r="D23" s="73"/>
      <c r="E23" s="73"/>
      <c r="F23" s="73"/>
      <c r="G23" s="79"/>
      <c r="H23" s="79"/>
      <c r="I23" s="74"/>
    </row>
    <row r="24" spans="1:9">
      <c r="A24" s="76" t="s">
        <v>470</v>
      </c>
      <c r="B24" s="77">
        <v>599</v>
      </c>
      <c r="C24" s="77">
        <v>403</v>
      </c>
      <c r="D24" s="77" t="s">
        <v>399</v>
      </c>
      <c r="E24" s="77" t="s">
        <v>399</v>
      </c>
      <c r="F24" s="77">
        <v>1002</v>
      </c>
      <c r="G24" s="81">
        <v>15890</v>
      </c>
      <c r="H24" s="81">
        <v>24720</v>
      </c>
      <c r="I24" s="78">
        <v>19480</v>
      </c>
    </row>
    <row r="25" spans="1:9">
      <c r="A25" s="68"/>
      <c r="B25" s="73"/>
      <c r="C25" s="73"/>
      <c r="D25" s="73"/>
      <c r="E25" s="73"/>
      <c r="F25" s="73"/>
      <c r="G25" s="79"/>
      <c r="H25" s="79"/>
      <c r="I25" s="74"/>
    </row>
    <row r="26" spans="1:9">
      <c r="A26" s="76" t="s">
        <v>471</v>
      </c>
      <c r="B26" s="77">
        <v>142</v>
      </c>
      <c r="C26" s="77">
        <v>48</v>
      </c>
      <c r="D26" s="77" t="s">
        <v>399</v>
      </c>
      <c r="E26" s="77" t="s">
        <v>399</v>
      </c>
      <c r="F26" s="77">
        <v>190</v>
      </c>
      <c r="G26" s="81">
        <v>15000</v>
      </c>
      <c r="H26" s="81">
        <v>24000</v>
      </c>
      <c r="I26" s="78">
        <v>3282</v>
      </c>
    </row>
    <row r="27" spans="1:9">
      <c r="A27" s="66"/>
      <c r="B27" s="48"/>
      <c r="C27" s="48"/>
      <c r="D27" s="48"/>
      <c r="E27" s="48"/>
      <c r="F27" s="48"/>
      <c r="G27" s="12"/>
      <c r="H27" s="12"/>
      <c r="I27" s="49"/>
    </row>
    <row r="28" spans="1:9" s="408" customFormat="1">
      <c r="A28" s="66" t="s">
        <v>472</v>
      </c>
      <c r="B28" s="48" t="s">
        <v>399</v>
      </c>
      <c r="C28" s="48" t="s">
        <v>399</v>
      </c>
      <c r="D28" s="48" t="s">
        <v>399</v>
      </c>
      <c r="E28" s="48" t="s">
        <v>399</v>
      </c>
      <c r="F28" s="48" t="s">
        <v>399</v>
      </c>
      <c r="G28" s="12" t="s">
        <v>399</v>
      </c>
      <c r="H28" s="12" t="s">
        <v>399</v>
      </c>
      <c r="I28" s="49" t="s">
        <v>399</v>
      </c>
    </row>
    <row r="29" spans="1:9">
      <c r="A29" s="66" t="s">
        <v>473</v>
      </c>
      <c r="B29" s="48" t="s">
        <v>399</v>
      </c>
      <c r="C29" s="48" t="s">
        <v>399</v>
      </c>
      <c r="D29" s="48" t="s">
        <v>399</v>
      </c>
      <c r="E29" s="48" t="s">
        <v>399</v>
      </c>
      <c r="F29" s="48" t="s">
        <v>399</v>
      </c>
      <c r="G29" s="12" t="s">
        <v>399</v>
      </c>
      <c r="H29" s="12" t="s">
        <v>399</v>
      </c>
      <c r="I29" s="49" t="s">
        <v>399</v>
      </c>
    </row>
    <row r="30" spans="1:9">
      <c r="A30" s="66" t="s">
        <v>474</v>
      </c>
      <c r="B30" s="48">
        <v>840</v>
      </c>
      <c r="C30" s="48">
        <v>320</v>
      </c>
      <c r="D30" s="48" t="s">
        <v>399</v>
      </c>
      <c r="E30" s="48" t="s">
        <v>399</v>
      </c>
      <c r="F30" s="48">
        <v>1160</v>
      </c>
      <c r="G30" s="12">
        <v>8000</v>
      </c>
      <c r="H30" s="12">
        <v>18000</v>
      </c>
      <c r="I30" s="49">
        <v>12480</v>
      </c>
    </row>
    <row r="31" spans="1:9">
      <c r="A31" s="76" t="s">
        <v>475</v>
      </c>
      <c r="B31" s="77">
        <v>840</v>
      </c>
      <c r="C31" s="77">
        <v>320</v>
      </c>
      <c r="D31" s="77" t="s">
        <v>399</v>
      </c>
      <c r="E31" s="77" t="s">
        <v>399</v>
      </c>
      <c r="F31" s="77">
        <v>1160</v>
      </c>
      <c r="G31" s="81">
        <v>8000</v>
      </c>
      <c r="H31" s="81">
        <v>18000</v>
      </c>
      <c r="I31" s="78">
        <v>12480</v>
      </c>
    </row>
    <row r="32" spans="1:9">
      <c r="A32" s="66"/>
      <c r="B32" s="48"/>
      <c r="C32" s="48"/>
      <c r="D32" s="48"/>
      <c r="E32" s="48"/>
      <c r="F32" s="48"/>
      <c r="G32" s="12"/>
      <c r="H32" s="12"/>
      <c r="I32" s="49"/>
    </row>
    <row r="33" spans="1:9">
      <c r="A33" s="66" t="s">
        <v>476</v>
      </c>
      <c r="B33" s="83">
        <v>5424</v>
      </c>
      <c r="C33" s="83">
        <v>506</v>
      </c>
      <c r="D33" s="83" t="s">
        <v>399</v>
      </c>
      <c r="E33" s="48" t="s">
        <v>399</v>
      </c>
      <c r="F33" s="48">
        <v>5930</v>
      </c>
      <c r="G33" s="83">
        <v>13521</v>
      </c>
      <c r="H33" s="83">
        <v>25283</v>
      </c>
      <c r="I33" s="84">
        <v>86131</v>
      </c>
    </row>
    <row r="34" spans="1:9">
      <c r="A34" s="66" t="s">
        <v>477</v>
      </c>
      <c r="B34" s="83">
        <v>6440</v>
      </c>
      <c r="C34" s="83">
        <v>1383</v>
      </c>
      <c r="D34" s="48" t="s">
        <v>399</v>
      </c>
      <c r="E34" s="48" t="s">
        <v>399</v>
      </c>
      <c r="F34" s="48">
        <v>7823</v>
      </c>
      <c r="G34" s="83">
        <v>18126</v>
      </c>
      <c r="H34" s="83">
        <v>29668</v>
      </c>
      <c r="I34" s="13">
        <v>157762</v>
      </c>
    </row>
    <row r="35" spans="1:9">
      <c r="A35" s="66" t="s">
        <v>478</v>
      </c>
      <c r="B35" s="83">
        <v>4556</v>
      </c>
      <c r="C35" s="83">
        <v>1186</v>
      </c>
      <c r="D35" s="48" t="s">
        <v>399</v>
      </c>
      <c r="E35" s="48" t="s">
        <v>399</v>
      </c>
      <c r="F35" s="48">
        <v>5742</v>
      </c>
      <c r="G35" s="83">
        <v>14305</v>
      </c>
      <c r="H35" s="83">
        <v>23635</v>
      </c>
      <c r="I35" s="13">
        <v>93205</v>
      </c>
    </row>
    <row r="36" spans="1:9">
      <c r="A36" s="66" t="s">
        <v>479</v>
      </c>
      <c r="B36" s="83">
        <v>57</v>
      </c>
      <c r="C36" s="83">
        <v>52</v>
      </c>
      <c r="D36" s="48" t="s">
        <v>399</v>
      </c>
      <c r="E36" s="48" t="s">
        <v>399</v>
      </c>
      <c r="F36" s="48">
        <v>109</v>
      </c>
      <c r="G36" s="83">
        <v>12084</v>
      </c>
      <c r="H36" s="83">
        <v>24000</v>
      </c>
      <c r="I36" s="13">
        <v>1937</v>
      </c>
    </row>
    <row r="37" spans="1:9">
      <c r="A37" s="76" t="s">
        <v>480</v>
      </c>
      <c r="B37" s="77">
        <v>16477</v>
      </c>
      <c r="C37" s="77">
        <v>3127</v>
      </c>
      <c r="D37" s="77" t="s">
        <v>399</v>
      </c>
      <c r="E37" s="77" t="s">
        <v>399</v>
      </c>
      <c r="F37" s="77">
        <v>19604</v>
      </c>
      <c r="G37" s="81">
        <v>15533</v>
      </c>
      <c r="H37" s="81">
        <v>26576</v>
      </c>
      <c r="I37" s="78">
        <v>339035</v>
      </c>
    </row>
    <row r="38" spans="1:9">
      <c r="A38" s="68"/>
      <c r="B38" s="73"/>
      <c r="C38" s="73"/>
      <c r="D38" s="73"/>
      <c r="E38" s="73"/>
      <c r="F38" s="73"/>
      <c r="G38" s="79"/>
      <c r="H38" s="79"/>
      <c r="I38" s="74"/>
    </row>
    <row r="39" spans="1:9">
      <c r="A39" s="76" t="s">
        <v>481</v>
      </c>
      <c r="B39" s="77">
        <v>25547</v>
      </c>
      <c r="C39" s="77">
        <v>1292</v>
      </c>
      <c r="D39" s="77" t="s">
        <v>399</v>
      </c>
      <c r="E39" s="77" t="s">
        <v>399</v>
      </c>
      <c r="F39" s="77">
        <v>26839</v>
      </c>
      <c r="G39" s="81">
        <v>12000</v>
      </c>
      <c r="H39" s="81">
        <v>30000</v>
      </c>
      <c r="I39" s="78">
        <v>345324</v>
      </c>
    </row>
    <row r="40" spans="1:9" s="408" customFormat="1">
      <c r="A40" s="66"/>
      <c r="B40" s="48"/>
      <c r="C40" s="48"/>
      <c r="D40" s="48"/>
      <c r="E40" s="48"/>
      <c r="F40" s="48"/>
      <c r="G40" s="12"/>
      <c r="H40" s="12"/>
      <c r="I40" s="49"/>
    </row>
    <row r="41" spans="1:9">
      <c r="A41" s="66" t="s">
        <v>545</v>
      </c>
      <c r="B41" s="85">
        <v>14664</v>
      </c>
      <c r="C41" s="12">
        <v>1946</v>
      </c>
      <c r="D41" s="48" t="s">
        <v>399</v>
      </c>
      <c r="E41" s="48" t="s">
        <v>399</v>
      </c>
      <c r="F41" s="48">
        <v>16610</v>
      </c>
      <c r="G41" s="85">
        <v>9750</v>
      </c>
      <c r="H41" s="12">
        <v>22730</v>
      </c>
      <c r="I41" s="13">
        <v>187207</v>
      </c>
    </row>
    <row r="42" spans="1:9">
      <c r="A42" s="66" t="s">
        <v>483</v>
      </c>
      <c r="B42" s="48">
        <v>186</v>
      </c>
      <c r="C42" s="48">
        <v>3</v>
      </c>
      <c r="D42" s="48" t="s">
        <v>399</v>
      </c>
      <c r="E42" s="48" t="s">
        <v>399</v>
      </c>
      <c r="F42" s="48">
        <v>189</v>
      </c>
      <c r="G42" s="12">
        <v>19000</v>
      </c>
      <c r="H42" s="12">
        <v>35000</v>
      </c>
      <c r="I42" s="49">
        <v>3639</v>
      </c>
    </row>
    <row r="43" spans="1:9">
      <c r="A43" s="66" t="s">
        <v>484</v>
      </c>
      <c r="B43" s="12">
        <v>2927</v>
      </c>
      <c r="C43" s="12">
        <v>1144</v>
      </c>
      <c r="D43" s="48" t="s">
        <v>399</v>
      </c>
      <c r="E43" s="48" t="s">
        <v>399</v>
      </c>
      <c r="F43" s="48">
        <v>4071</v>
      </c>
      <c r="G43" s="12">
        <v>7500</v>
      </c>
      <c r="H43" s="12">
        <v>18000</v>
      </c>
      <c r="I43" s="13">
        <v>42545</v>
      </c>
    </row>
    <row r="44" spans="1:9">
      <c r="A44" s="66" t="s">
        <v>485</v>
      </c>
      <c r="B44" s="12">
        <v>3270</v>
      </c>
      <c r="C44" s="12">
        <v>567</v>
      </c>
      <c r="D44" s="48" t="s">
        <v>399</v>
      </c>
      <c r="E44" s="48" t="s">
        <v>399</v>
      </c>
      <c r="F44" s="48">
        <v>3837</v>
      </c>
      <c r="G44" s="12">
        <v>8000</v>
      </c>
      <c r="H44" s="12">
        <v>11000</v>
      </c>
      <c r="I44" s="13">
        <v>32397</v>
      </c>
    </row>
    <row r="45" spans="1:9" ht="12.75" customHeight="1">
      <c r="A45" s="66" t="s">
        <v>486</v>
      </c>
      <c r="B45" s="12">
        <v>31367</v>
      </c>
      <c r="C45" s="12">
        <v>477</v>
      </c>
      <c r="D45" s="12" t="s">
        <v>399</v>
      </c>
      <c r="E45" s="48" t="s">
        <v>399</v>
      </c>
      <c r="F45" s="48">
        <v>31844</v>
      </c>
      <c r="G45" s="12">
        <v>10500</v>
      </c>
      <c r="H45" s="12">
        <v>15000</v>
      </c>
      <c r="I45" s="13">
        <v>336509</v>
      </c>
    </row>
    <row r="46" spans="1:9" ht="12.75" customHeight="1">
      <c r="A46" s="66" t="s">
        <v>487</v>
      </c>
      <c r="B46" s="12">
        <v>2204</v>
      </c>
      <c r="C46" s="12">
        <v>82</v>
      </c>
      <c r="D46" s="48" t="s">
        <v>399</v>
      </c>
      <c r="E46" s="48" t="s">
        <v>399</v>
      </c>
      <c r="F46" s="48">
        <v>2286</v>
      </c>
      <c r="G46" s="12">
        <v>12000</v>
      </c>
      <c r="H46" s="12">
        <v>25000</v>
      </c>
      <c r="I46" s="13">
        <v>28498</v>
      </c>
    </row>
    <row r="47" spans="1:9">
      <c r="A47" s="66" t="s">
        <v>488</v>
      </c>
      <c r="B47" s="12">
        <v>171</v>
      </c>
      <c r="C47" s="12">
        <v>12</v>
      </c>
      <c r="D47" s="48" t="s">
        <v>399</v>
      </c>
      <c r="E47" s="48" t="s">
        <v>399</v>
      </c>
      <c r="F47" s="48">
        <v>183</v>
      </c>
      <c r="G47" s="12">
        <v>18000</v>
      </c>
      <c r="H47" s="12">
        <v>30000</v>
      </c>
      <c r="I47" s="13">
        <v>3438</v>
      </c>
    </row>
    <row r="48" spans="1:9">
      <c r="A48" s="66" t="s">
        <v>489</v>
      </c>
      <c r="B48" s="12">
        <v>5440</v>
      </c>
      <c r="C48" s="12">
        <v>876</v>
      </c>
      <c r="D48" s="12" t="s">
        <v>399</v>
      </c>
      <c r="E48" s="48" t="s">
        <v>399</v>
      </c>
      <c r="F48" s="48">
        <v>6316</v>
      </c>
      <c r="G48" s="12">
        <v>10000</v>
      </c>
      <c r="H48" s="12">
        <v>22000</v>
      </c>
      <c r="I48" s="13">
        <v>73672</v>
      </c>
    </row>
    <row r="49" spans="1:12">
      <c r="A49" s="66" t="s">
        <v>490</v>
      </c>
      <c r="B49" s="12">
        <v>13641</v>
      </c>
      <c r="C49" s="12">
        <v>888</v>
      </c>
      <c r="D49" s="12" t="s">
        <v>399</v>
      </c>
      <c r="E49" s="48" t="s">
        <v>399</v>
      </c>
      <c r="F49" s="48">
        <v>14529</v>
      </c>
      <c r="G49" s="12">
        <v>10000</v>
      </c>
      <c r="H49" s="12">
        <v>25000</v>
      </c>
      <c r="I49" s="13">
        <v>158610</v>
      </c>
    </row>
    <row r="50" spans="1:12">
      <c r="A50" s="76" t="s">
        <v>491</v>
      </c>
      <c r="B50" s="77">
        <v>73870</v>
      </c>
      <c r="C50" s="77">
        <v>5995</v>
      </c>
      <c r="D50" s="77" t="s">
        <v>399</v>
      </c>
      <c r="E50" s="77" t="s">
        <v>399</v>
      </c>
      <c r="F50" s="77">
        <v>79865</v>
      </c>
      <c r="G50" s="81">
        <v>10076</v>
      </c>
      <c r="H50" s="81">
        <v>20384</v>
      </c>
      <c r="I50" s="78">
        <v>866515</v>
      </c>
    </row>
    <row r="51" spans="1:12">
      <c r="A51" s="68"/>
      <c r="B51" s="73"/>
      <c r="C51" s="73"/>
      <c r="D51" s="73"/>
      <c r="E51" s="73"/>
      <c r="F51" s="73"/>
      <c r="G51" s="79"/>
      <c r="H51" s="79"/>
      <c r="I51" s="74"/>
    </row>
    <row r="52" spans="1:12" s="408" customFormat="1">
      <c r="A52" s="76" t="s">
        <v>492</v>
      </c>
      <c r="B52" s="77">
        <v>2735</v>
      </c>
      <c r="C52" s="77">
        <v>257</v>
      </c>
      <c r="D52" s="77" t="s">
        <v>399</v>
      </c>
      <c r="E52" s="77" t="s">
        <v>399</v>
      </c>
      <c r="F52" s="77">
        <v>2992</v>
      </c>
      <c r="G52" s="81">
        <v>5700</v>
      </c>
      <c r="H52" s="81">
        <v>20000</v>
      </c>
      <c r="I52" s="78">
        <v>20730</v>
      </c>
    </row>
    <row r="53" spans="1:12">
      <c r="A53" s="66"/>
      <c r="B53" s="48"/>
      <c r="C53" s="48"/>
      <c r="D53" s="48"/>
      <c r="E53" s="48"/>
      <c r="F53" s="48"/>
      <c r="G53" s="12"/>
      <c r="H53" s="12"/>
      <c r="I53" s="49"/>
    </row>
    <row r="54" spans="1:12">
      <c r="A54" s="66" t="s">
        <v>493</v>
      </c>
      <c r="B54" s="85">
        <v>250</v>
      </c>
      <c r="C54" s="48">
        <v>1400</v>
      </c>
      <c r="D54" s="48" t="s">
        <v>399</v>
      </c>
      <c r="E54" s="48" t="s">
        <v>399</v>
      </c>
      <c r="F54" s="48">
        <v>1650</v>
      </c>
      <c r="G54" s="85">
        <v>12000</v>
      </c>
      <c r="H54" s="12">
        <v>22000</v>
      </c>
      <c r="I54" s="49">
        <v>33800</v>
      </c>
    </row>
    <row r="55" spans="1:12">
      <c r="A55" s="66" t="s">
        <v>494</v>
      </c>
      <c r="B55" s="85">
        <v>1746</v>
      </c>
      <c r="C55" s="48" t="s">
        <v>399</v>
      </c>
      <c r="D55" s="48" t="s">
        <v>399</v>
      </c>
      <c r="E55" s="48" t="s">
        <v>399</v>
      </c>
      <c r="F55" s="48">
        <v>1746</v>
      </c>
      <c r="G55" s="85">
        <v>13500</v>
      </c>
      <c r="H55" s="12" t="s">
        <v>399</v>
      </c>
      <c r="I55" s="49">
        <v>23571</v>
      </c>
    </row>
    <row r="56" spans="1:12">
      <c r="A56" s="66" t="s">
        <v>495</v>
      </c>
      <c r="B56" s="48">
        <v>3200</v>
      </c>
      <c r="C56" s="48" t="s">
        <v>399</v>
      </c>
      <c r="D56" s="48" t="s">
        <v>399</v>
      </c>
      <c r="E56" s="48" t="s">
        <v>399</v>
      </c>
      <c r="F56" s="48">
        <v>3200</v>
      </c>
      <c r="G56" s="12">
        <v>8000</v>
      </c>
      <c r="H56" s="12" t="s">
        <v>399</v>
      </c>
      <c r="I56" s="49">
        <v>25600</v>
      </c>
    </row>
    <row r="57" spans="1:12">
      <c r="A57" s="66" t="s">
        <v>496</v>
      </c>
      <c r="B57" s="48" t="s">
        <v>399</v>
      </c>
      <c r="C57" s="48" t="s">
        <v>399</v>
      </c>
      <c r="D57" s="48" t="s">
        <v>399</v>
      </c>
      <c r="E57" s="48" t="s">
        <v>399</v>
      </c>
      <c r="F57" s="48" t="s">
        <v>399</v>
      </c>
      <c r="G57" s="12" t="s">
        <v>399</v>
      </c>
      <c r="H57" s="12" t="s">
        <v>399</v>
      </c>
      <c r="I57" s="49" t="s">
        <v>399</v>
      </c>
    </row>
    <row r="58" spans="1:12">
      <c r="A58" s="66" t="s">
        <v>497</v>
      </c>
      <c r="B58" s="48">
        <v>16497</v>
      </c>
      <c r="C58" s="48">
        <v>325</v>
      </c>
      <c r="D58" s="48" t="s">
        <v>399</v>
      </c>
      <c r="E58" s="48" t="s">
        <v>399</v>
      </c>
      <c r="F58" s="48">
        <v>16822</v>
      </c>
      <c r="G58" s="12">
        <v>8500</v>
      </c>
      <c r="H58" s="12">
        <v>18000</v>
      </c>
      <c r="I58" s="49">
        <v>146075</v>
      </c>
      <c r="L58" s="273"/>
    </row>
    <row r="59" spans="1:12">
      <c r="A59" s="76" t="s">
        <v>573</v>
      </c>
      <c r="B59" s="77">
        <v>21693</v>
      </c>
      <c r="C59" s="77">
        <v>1725</v>
      </c>
      <c r="D59" s="77" t="s">
        <v>399</v>
      </c>
      <c r="E59" s="77" t="s">
        <v>399</v>
      </c>
      <c r="F59" s="77">
        <v>23418</v>
      </c>
      <c r="G59" s="81">
        <v>8869</v>
      </c>
      <c r="H59" s="81">
        <v>21246</v>
      </c>
      <c r="I59" s="78">
        <v>229046</v>
      </c>
    </row>
    <row r="60" spans="1:12">
      <c r="A60" s="66"/>
      <c r="B60" s="48"/>
      <c r="C60" s="48"/>
      <c r="D60" s="48"/>
      <c r="E60" s="48"/>
      <c r="F60" s="48"/>
      <c r="G60" s="12"/>
      <c r="H60" s="12"/>
      <c r="I60" s="49"/>
    </row>
    <row r="61" spans="1:12">
      <c r="A61" s="66" t="s">
        <v>499</v>
      </c>
      <c r="B61" s="85">
        <v>1</v>
      </c>
      <c r="C61" s="83">
        <v>29</v>
      </c>
      <c r="D61" s="48" t="s">
        <v>399</v>
      </c>
      <c r="E61" s="48" t="s">
        <v>399</v>
      </c>
      <c r="F61" s="48">
        <v>30</v>
      </c>
      <c r="G61" s="85">
        <v>6000</v>
      </c>
      <c r="H61" s="83">
        <v>20000</v>
      </c>
      <c r="I61" s="13">
        <v>586</v>
      </c>
    </row>
    <row r="62" spans="1:12">
      <c r="A62" s="66" t="s">
        <v>500</v>
      </c>
      <c r="B62" s="83">
        <v>240</v>
      </c>
      <c r="C62" s="83">
        <v>8</v>
      </c>
      <c r="D62" s="48" t="s">
        <v>399</v>
      </c>
      <c r="E62" s="48" t="s">
        <v>399</v>
      </c>
      <c r="F62" s="48">
        <v>248</v>
      </c>
      <c r="G62" s="83">
        <v>4500</v>
      </c>
      <c r="H62" s="83">
        <v>20000</v>
      </c>
      <c r="I62" s="13">
        <v>1240</v>
      </c>
    </row>
    <row r="63" spans="1:12">
      <c r="A63" s="66" t="s">
        <v>501</v>
      </c>
      <c r="B63" s="83" t="s">
        <v>399</v>
      </c>
      <c r="C63" s="83" t="s">
        <v>399</v>
      </c>
      <c r="D63" s="48" t="s">
        <v>399</v>
      </c>
      <c r="E63" s="48" t="s">
        <v>399</v>
      </c>
      <c r="F63" s="48" t="s">
        <v>399</v>
      </c>
      <c r="G63" s="83" t="s">
        <v>399</v>
      </c>
      <c r="H63" s="83" t="s">
        <v>399</v>
      </c>
      <c r="I63" s="13" t="s">
        <v>399</v>
      </c>
    </row>
    <row r="64" spans="1:12">
      <c r="A64" s="76" t="s">
        <v>502</v>
      </c>
      <c r="B64" s="77">
        <v>241</v>
      </c>
      <c r="C64" s="77">
        <v>37</v>
      </c>
      <c r="D64" s="77" t="s">
        <v>399</v>
      </c>
      <c r="E64" s="77" t="s">
        <v>399</v>
      </c>
      <c r="F64" s="77">
        <v>278</v>
      </c>
      <c r="G64" s="81">
        <v>4506</v>
      </c>
      <c r="H64" s="81">
        <v>20000</v>
      </c>
      <c r="I64" s="78">
        <v>1826</v>
      </c>
    </row>
    <row r="65" spans="1:11">
      <c r="A65" s="68"/>
      <c r="B65" s="73"/>
      <c r="C65" s="73"/>
      <c r="D65" s="73"/>
      <c r="E65" s="73"/>
      <c r="F65" s="73"/>
      <c r="G65" s="79"/>
      <c r="H65" s="79"/>
      <c r="I65" s="74"/>
    </row>
    <row r="66" spans="1:11">
      <c r="A66" s="76" t="s">
        <v>503</v>
      </c>
      <c r="B66" s="77">
        <v>8</v>
      </c>
      <c r="C66" s="77">
        <v>51</v>
      </c>
      <c r="D66" s="77" t="s">
        <v>399</v>
      </c>
      <c r="E66" s="77" t="s">
        <v>399</v>
      </c>
      <c r="F66" s="77">
        <v>59</v>
      </c>
      <c r="G66" s="81">
        <v>3500</v>
      </c>
      <c r="H66" s="81">
        <v>9500</v>
      </c>
      <c r="I66" s="78">
        <v>513</v>
      </c>
    </row>
    <row r="67" spans="1:11">
      <c r="A67" s="66"/>
      <c r="B67" s="48"/>
      <c r="C67" s="48"/>
      <c r="D67" s="48"/>
      <c r="E67" s="48"/>
      <c r="F67" s="48"/>
      <c r="G67" s="12"/>
      <c r="H67" s="12"/>
      <c r="I67" s="49"/>
    </row>
    <row r="68" spans="1:11">
      <c r="A68" s="66" t="s">
        <v>504</v>
      </c>
      <c r="B68" s="85">
        <v>41029</v>
      </c>
      <c r="C68" s="12" t="s">
        <v>399</v>
      </c>
      <c r="D68" s="48" t="s">
        <v>399</v>
      </c>
      <c r="E68" s="48" t="s">
        <v>399</v>
      </c>
      <c r="F68" s="48">
        <v>41029</v>
      </c>
      <c r="G68" s="85">
        <v>12876</v>
      </c>
      <c r="H68" s="12" t="s">
        <v>399</v>
      </c>
      <c r="I68" s="13">
        <v>528289</v>
      </c>
    </row>
    <row r="69" spans="1:11">
      <c r="A69" s="66" t="s">
        <v>505</v>
      </c>
      <c r="B69" s="85">
        <v>8857</v>
      </c>
      <c r="C69" s="12" t="s">
        <v>399</v>
      </c>
      <c r="D69" s="48" t="s">
        <v>399</v>
      </c>
      <c r="E69" s="48" t="s">
        <v>399</v>
      </c>
      <c r="F69" s="48">
        <v>8857</v>
      </c>
      <c r="G69" s="85">
        <v>10798</v>
      </c>
      <c r="H69" s="12" t="s">
        <v>399</v>
      </c>
      <c r="I69" s="13">
        <v>95638</v>
      </c>
    </row>
    <row r="70" spans="1:11">
      <c r="A70" s="76" t="s">
        <v>506</v>
      </c>
      <c r="B70" s="77">
        <v>49886</v>
      </c>
      <c r="C70" s="77" t="s">
        <v>399</v>
      </c>
      <c r="D70" s="77" t="s">
        <v>399</v>
      </c>
      <c r="E70" s="77" t="s">
        <v>399</v>
      </c>
      <c r="F70" s="77">
        <v>49886</v>
      </c>
      <c r="G70" s="81">
        <v>12507</v>
      </c>
      <c r="H70" s="81" t="s">
        <v>399</v>
      </c>
      <c r="I70" s="78">
        <v>623927</v>
      </c>
    </row>
    <row r="71" spans="1:11" s="408" customFormat="1">
      <c r="A71" s="424"/>
      <c r="B71" s="48"/>
      <c r="C71" s="48"/>
      <c r="D71" s="48"/>
      <c r="E71" s="48"/>
      <c r="F71" s="48"/>
      <c r="G71" s="12"/>
      <c r="H71" s="12"/>
      <c r="I71" s="49"/>
      <c r="J71" s="47"/>
      <c r="K71" s="425"/>
    </row>
    <row r="72" spans="1:11">
      <c r="A72" s="66" t="s">
        <v>507</v>
      </c>
      <c r="B72" s="85">
        <v>1103</v>
      </c>
      <c r="C72" s="48">
        <v>184</v>
      </c>
      <c r="D72" s="48" t="s">
        <v>399</v>
      </c>
      <c r="E72" s="48" t="s">
        <v>399</v>
      </c>
      <c r="F72" s="48">
        <v>1287</v>
      </c>
      <c r="G72" s="85">
        <v>5324</v>
      </c>
      <c r="H72" s="12">
        <v>17717</v>
      </c>
      <c r="I72" s="49">
        <v>9132</v>
      </c>
    </row>
    <row r="73" spans="1:11">
      <c r="A73" s="66" t="s">
        <v>508</v>
      </c>
      <c r="B73" s="85">
        <v>10083</v>
      </c>
      <c r="C73" s="48">
        <v>801</v>
      </c>
      <c r="D73" s="48" t="s">
        <v>399</v>
      </c>
      <c r="E73" s="48" t="s">
        <v>399</v>
      </c>
      <c r="F73" s="48">
        <v>10884</v>
      </c>
      <c r="G73" s="85">
        <v>5000</v>
      </c>
      <c r="H73" s="12">
        <v>9000</v>
      </c>
      <c r="I73" s="49">
        <v>57624</v>
      </c>
    </row>
    <row r="74" spans="1:11">
      <c r="A74" s="66" t="s">
        <v>509</v>
      </c>
      <c r="B74" s="12">
        <v>4607</v>
      </c>
      <c r="C74" s="12">
        <v>365</v>
      </c>
      <c r="D74" s="48" t="s">
        <v>399</v>
      </c>
      <c r="E74" s="48" t="s">
        <v>399</v>
      </c>
      <c r="F74" s="48">
        <v>4972</v>
      </c>
      <c r="G74" s="12">
        <v>15000</v>
      </c>
      <c r="H74" s="12">
        <v>25000</v>
      </c>
      <c r="I74" s="13">
        <v>78230</v>
      </c>
    </row>
    <row r="75" spans="1:11">
      <c r="A75" s="66" t="s">
        <v>510</v>
      </c>
      <c r="B75" s="85">
        <v>1680</v>
      </c>
      <c r="C75" s="48">
        <v>541</v>
      </c>
      <c r="D75" s="48" t="s">
        <v>399</v>
      </c>
      <c r="E75" s="48" t="s">
        <v>399</v>
      </c>
      <c r="F75" s="48">
        <v>2221</v>
      </c>
      <c r="G75" s="85">
        <v>6235</v>
      </c>
      <c r="H75" s="12">
        <v>23110</v>
      </c>
      <c r="I75" s="49">
        <v>22978</v>
      </c>
    </row>
    <row r="76" spans="1:11">
      <c r="A76" s="66" t="s">
        <v>511</v>
      </c>
      <c r="B76" s="48">
        <v>1805</v>
      </c>
      <c r="C76" s="48">
        <v>20</v>
      </c>
      <c r="D76" s="48" t="s">
        <v>399</v>
      </c>
      <c r="E76" s="48" t="s">
        <v>399</v>
      </c>
      <c r="F76" s="48">
        <v>1825</v>
      </c>
      <c r="G76" s="12">
        <v>12500</v>
      </c>
      <c r="H76" s="12">
        <v>22000</v>
      </c>
      <c r="I76" s="49">
        <v>23003</v>
      </c>
    </row>
    <row r="77" spans="1:11">
      <c r="A77" s="66" t="s">
        <v>512</v>
      </c>
      <c r="B77" s="48">
        <v>107</v>
      </c>
      <c r="C77" s="48">
        <v>112</v>
      </c>
      <c r="D77" s="48" t="s">
        <v>399</v>
      </c>
      <c r="E77" s="48" t="s">
        <v>399</v>
      </c>
      <c r="F77" s="48">
        <v>219</v>
      </c>
      <c r="G77" s="12">
        <v>10000</v>
      </c>
      <c r="H77" s="12">
        <v>20000</v>
      </c>
      <c r="I77" s="49">
        <v>3310</v>
      </c>
    </row>
    <row r="78" spans="1:11">
      <c r="A78" s="66" t="s">
        <v>513</v>
      </c>
      <c r="B78" s="85">
        <v>2735</v>
      </c>
      <c r="C78" s="48">
        <v>259</v>
      </c>
      <c r="D78" s="48" t="s">
        <v>399</v>
      </c>
      <c r="E78" s="48" t="s">
        <v>399</v>
      </c>
      <c r="F78" s="48">
        <v>2994</v>
      </c>
      <c r="G78" s="85">
        <v>8500</v>
      </c>
      <c r="H78" s="12">
        <v>18000</v>
      </c>
      <c r="I78" s="49">
        <v>27910</v>
      </c>
    </row>
    <row r="79" spans="1:11">
      <c r="A79" s="66" t="s">
        <v>514</v>
      </c>
      <c r="B79" s="12">
        <v>11080</v>
      </c>
      <c r="C79" s="12">
        <v>724</v>
      </c>
      <c r="D79" s="48" t="s">
        <v>399</v>
      </c>
      <c r="E79" s="48" t="s">
        <v>399</v>
      </c>
      <c r="F79" s="48">
        <v>11804</v>
      </c>
      <c r="G79" s="12">
        <v>10863</v>
      </c>
      <c r="H79" s="12">
        <v>23500</v>
      </c>
      <c r="I79" s="13">
        <v>137376</v>
      </c>
    </row>
    <row r="80" spans="1:11">
      <c r="A80" s="76" t="s">
        <v>515</v>
      </c>
      <c r="B80" s="77">
        <v>33200</v>
      </c>
      <c r="C80" s="77">
        <v>3006</v>
      </c>
      <c r="D80" s="77" t="s">
        <v>399</v>
      </c>
      <c r="E80" s="77" t="s">
        <v>399</v>
      </c>
      <c r="F80" s="77">
        <v>36206</v>
      </c>
      <c r="G80" s="81">
        <v>9130</v>
      </c>
      <c r="H80" s="81">
        <v>18780</v>
      </c>
      <c r="I80" s="78">
        <v>359563</v>
      </c>
    </row>
    <row r="81" spans="1:9">
      <c r="A81" s="66"/>
      <c r="B81" s="48"/>
      <c r="C81" s="48"/>
      <c r="D81" s="48"/>
      <c r="E81" s="48"/>
      <c r="F81" s="48"/>
      <c r="G81" s="12"/>
      <c r="H81" s="12"/>
      <c r="I81" s="49"/>
    </row>
    <row r="82" spans="1:9">
      <c r="A82" s="66" t="s">
        <v>516</v>
      </c>
      <c r="B82" s="85">
        <v>275</v>
      </c>
      <c r="C82" s="48">
        <v>2</v>
      </c>
      <c r="D82" s="48" t="s">
        <v>399</v>
      </c>
      <c r="E82" s="48" t="s">
        <v>399</v>
      </c>
      <c r="F82" s="48">
        <v>277</v>
      </c>
      <c r="G82" s="85">
        <v>4000</v>
      </c>
      <c r="H82" s="12">
        <v>15000</v>
      </c>
      <c r="I82" s="49">
        <v>1130</v>
      </c>
    </row>
    <row r="83" spans="1:9">
      <c r="A83" s="66" t="s">
        <v>517</v>
      </c>
      <c r="B83" s="12">
        <v>432</v>
      </c>
      <c r="C83" s="12">
        <v>16</v>
      </c>
      <c r="D83" s="48" t="s">
        <v>399</v>
      </c>
      <c r="E83" s="48" t="s">
        <v>399</v>
      </c>
      <c r="F83" s="48">
        <v>448</v>
      </c>
      <c r="G83" s="12">
        <v>3000</v>
      </c>
      <c r="H83" s="12">
        <v>15000</v>
      </c>
      <c r="I83" s="13">
        <v>1530</v>
      </c>
    </row>
    <row r="84" spans="1:9">
      <c r="A84" s="76" t="s">
        <v>518</v>
      </c>
      <c r="B84" s="77">
        <v>707</v>
      </c>
      <c r="C84" s="77">
        <v>18</v>
      </c>
      <c r="D84" s="77" t="s">
        <v>399</v>
      </c>
      <c r="E84" s="77" t="s">
        <v>399</v>
      </c>
      <c r="F84" s="77">
        <v>725</v>
      </c>
      <c r="G84" s="81">
        <v>3389</v>
      </c>
      <c r="H84" s="81">
        <v>15000</v>
      </c>
      <c r="I84" s="78">
        <v>2660</v>
      </c>
    </row>
    <row r="85" spans="1:9">
      <c r="A85" s="68"/>
      <c r="B85" s="73"/>
      <c r="C85" s="73"/>
      <c r="D85" s="73"/>
      <c r="E85" s="73"/>
      <c r="F85" s="73"/>
      <c r="G85" s="79"/>
      <c r="H85" s="79"/>
      <c r="I85" s="74"/>
    </row>
    <row r="86" spans="1:9" ht="13.5" thickBot="1">
      <c r="A86" s="69" t="s">
        <v>519</v>
      </c>
      <c r="B86" s="55">
        <v>226958</v>
      </c>
      <c r="C86" s="55">
        <v>16279</v>
      </c>
      <c r="D86" s="55" t="s">
        <v>399</v>
      </c>
      <c r="E86" s="55" t="s">
        <v>399</v>
      </c>
      <c r="F86" s="55">
        <v>243237</v>
      </c>
      <c r="G86" s="226">
        <v>10936</v>
      </c>
      <c r="H86" s="226">
        <v>22156</v>
      </c>
      <c r="I86" s="56">
        <v>2842589</v>
      </c>
    </row>
  </sheetData>
  <mergeCells count="10">
    <mergeCell ref="A3:I3"/>
    <mergeCell ref="A1:I1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>
  <sheetPr codeName="Hoja71">
    <pageSetUpPr fitToPage="1"/>
  </sheetPr>
  <dimension ref="A1:I86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2.42578125" style="271" customWidth="1"/>
    <col min="2" max="7" width="19.85546875" style="271" customWidth="1"/>
    <col min="8" max="16384" width="11.42578125" style="271"/>
  </cols>
  <sheetData>
    <row r="1" spans="1:9" s="90" customFormat="1" ht="18">
      <c r="A1" s="1519" t="s">
        <v>375</v>
      </c>
      <c r="B1" s="1519"/>
      <c r="C1" s="1519"/>
      <c r="D1" s="1519"/>
      <c r="E1" s="1519"/>
      <c r="F1" s="1519"/>
      <c r="G1" s="1519"/>
    </row>
    <row r="3" spans="1:9" s="91" customFormat="1" ht="15">
      <c r="A3" s="1560" t="s">
        <v>1412</v>
      </c>
      <c r="B3" s="1560"/>
      <c r="C3" s="1560"/>
      <c r="D3" s="1560"/>
      <c r="E3" s="1560"/>
      <c r="F3" s="1560"/>
      <c r="G3" s="1560"/>
      <c r="H3" s="282"/>
      <c r="I3" s="282"/>
    </row>
    <row r="4" spans="1:9" s="91" customFormat="1" ht="15">
      <c r="A4" s="1560" t="s">
        <v>1413</v>
      </c>
      <c r="B4" s="1560"/>
      <c r="C4" s="1560"/>
      <c r="D4" s="1560"/>
      <c r="E4" s="1560"/>
      <c r="F4" s="1560"/>
      <c r="G4" s="1560"/>
    </row>
    <row r="5" spans="1:9" s="91" customFormat="1" ht="13.5" customHeight="1" thickBot="1">
      <c r="A5" s="5"/>
      <c r="B5" s="6"/>
      <c r="C5" s="6"/>
      <c r="D5" s="6"/>
      <c r="E5" s="6"/>
      <c r="F5" s="6"/>
      <c r="G5" s="6"/>
    </row>
    <row r="6" spans="1:9" ht="24" customHeight="1">
      <c r="A6" s="1515" t="s">
        <v>455</v>
      </c>
      <c r="B6" s="873"/>
      <c r="C6" s="854" t="s">
        <v>379</v>
      </c>
      <c r="D6" s="921"/>
      <c r="E6" s="1553" t="s">
        <v>386</v>
      </c>
      <c r="F6" s="1494"/>
      <c r="G6" s="859" t="s">
        <v>380</v>
      </c>
    </row>
    <row r="7" spans="1:9" ht="27" customHeight="1">
      <c r="A7" s="1516"/>
      <c r="B7" s="1277"/>
      <c r="C7" s="917" t="s">
        <v>389</v>
      </c>
      <c r="D7" s="1278" t="s">
        <v>852</v>
      </c>
      <c r="E7" s="1538" t="s">
        <v>390</v>
      </c>
      <c r="F7" s="1540"/>
      <c r="G7" s="308" t="s">
        <v>821</v>
      </c>
    </row>
    <row r="8" spans="1:9" ht="29.25" customHeight="1" thickBot="1">
      <c r="A8" s="1516"/>
      <c r="B8" s="298" t="s">
        <v>393</v>
      </c>
      <c r="C8" s="298" t="s">
        <v>394</v>
      </c>
      <c r="D8" s="298" t="s">
        <v>395</v>
      </c>
      <c r="E8" s="298" t="s">
        <v>393</v>
      </c>
      <c r="F8" s="298" t="s">
        <v>394</v>
      </c>
      <c r="G8" s="308" t="s">
        <v>533</v>
      </c>
    </row>
    <row r="9" spans="1:9" ht="27" customHeight="1">
      <c r="A9" s="75" t="s">
        <v>459</v>
      </c>
      <c r="B9" s="45">
        <v>42575</v>
      </c>
      <c r="C9" s="45">
        <v>214</v>
      </c>
      <c r="D9" s="45">
        <v>42789</v>
      </c>
      <c r="E9" s="131">
        <v>36262</v>
      </c>
      <c r="F9" s="131">
        <v>36262</v>
      </c>
      <c r="G9" s="46">
        <v>1551615</v>
      </c>
    </row>
    <row r="10" spans="1:9">
      <c r="A10" s="66" t="s">
        <v>460</v>
      </c>
      <c r="B10" s="12">
        <v>19673</v>
      </c>
      <c r="C10" s="12">
        <v>300</v>
      </c>
      <c r="D10" s="48">
        <v>19973</v>
      </c>
      <c r="E10" s="12">
        <v>33697</v>
      </c>
      <c r="F10" s="12">
        <v>33697</v>
      </c>
      <c r="G10" s="13">
        <v>673030</v>
      </c>
    </row>
    <row r="11" spans="1:9">
      <c r="A11" s="66" t="s">
        <v>461</v>
      </c>
      <c r="B11" s="48">
        <v>752</v>
      </c>
      <c r="C11" s="48">
        <v>8</v>
      </c>
      <c r="D11" s="48">
        <v>760</v>
      </c>
      <c r="E11" s="12">
        <v>46667</v>
      </c>
      <c r="F11" s="12">
        <v>46667</v>
      </c>
      <c r="G11" s="49">
        <v>35467</v>
      </c>
    </row>
    <row r="12" spans="1:9">
      <c r="A12" s="66" t="s">
        <v>462</v>
      </c>
      <c r="B12" s="12">
        <v>5387</v>
      </c>
      <c r="C12" s="12">
        <v>27</v>
      </c>
      <c r="D12" s="48">
        <v>5414</v>
      </c>
      <c r="E12" s="12">
        <v>30573</v>
      </c>
      <c r="F12" s="12">
        <v>55000</v>
      </c>
      <c r="G12" s="13">
        <v>166182</v>
      </c>
    </row>
    <row r="13" spans="1:9">
      <c r="A13" s="76" t="s">
        <v>463</v>
      </c>
      <c r="B13" s="77">
        <v>68387</v>
      </c>
      <c r="C13" s="77">
        <v>549</v>
      </c>
      <c r="D13" s="77">
        <v>68936</v>
      </c>
      <c r="E13" s="81">
        <v>35190</v>
      </c>
      <c r="F13" s="81">
        <v>35934</v>
      </c>
      <c r="G13" s="78">
        <v>2426294</v>
      </c>
    </row>
    <row r="14" spans="1:9">
      <c r="A14" s="68"/>
      <c r="B14" s="73"/>
      <c r="C14" s="73"/>
      <c r="D14" s="73"/>
      <c r="E14" s="79"/>
      <c r="F14" s="79"/>
      <c r="G14" s="74"/>
    </row>
    <row r="15" spans="1:9">
      <c r="A15" s="76" t="s">
        <v>464</v>
      </c>
      <c r="B15" s="77">
        <v>7608</v>
      </c>
      <c r="C15" s="77" t="s">
        <v>399</v>
      </c>
      <c r="D15" s="77">
        <v>7608</v>
      </c>
      <c r="E15" s="81">
        <v>50000</v>
      </c>
      <c r="F15" s="81" t="s">
        <v>399</v>
      </c>
      <c r="G15" s="78">
        <v>380400</v>
      </c>
    </row>
    <row r="16" spans="1:9">
      <c r="A16" s="68"/>
      <c r="B16" s="73"/>
      <c r="C16" s="73"/>
      <c r="D16" s="73"/>
      <c r="E16" s="79"/>
      <c r="F16" s="79"/>
      <c r="G16" s="74"/>
    </row>
    <row r="17" spans="1:7">
      <c r="A17" s="76" t="s">
        <v>465</v>
      </c>
      <c r="B17" s="77">
        <v>1444</v>
      </c>
      <c r="C17" s="77" t="s">
        <v>399</v>
      </c>
      <c r="D17" s="77">
        <v>1444</v>
      </c>
      <c r="E17" s="81">
        <v>55000</v>
      </c>
      <c r="F17" s="81" t="s">
        <v>399</v>
      </c>
      <c r="G17" s="78">
        <v>79420</v>
      </c>
    </row>
    <row r="18" spans="1:7">
      <c r="A18" s="66"/>
      <c r="B18" s="48"/>
      <c r="C18" s="48"/>
      <c r="D18" s="48"/>
      <c r="E18" s="12"/>
      <c r="F18" s="12"/>
      <c r="G18" s="49"/>
    </row>
    <row r="19" spans="1:7">
      <c r="A19" s="66" t="s">
        <v>544</v>
      </c>
      <c r="B19" s="12">
        <v>231</v>
      </c>
      <c r="C19" s="12">
        <v>438</v>
      </c>
      <c r="D19" s="48">
        <v>669</v>
      </c>
      <c r="E19" s="12">
        <v>38000</v>
      </c>
      <c r="F19" s="12">
        <v>42500</v>
      </c>
      <c r="G19" s="13">
        <v>27393</v>
      </c>
    </row>
    <row r="20" spans="1:7">
      <c r="A20" s="66" t="s">
        <v>467</v>
      </c>
      <c r="B20" s="12">
        <v>140</v>
      </c>
      <c r="C20" s="48" t="s">
        <v>399</v>
      </c>
      <c r="D20" s="48">
        <v>140</v>
      </c>
      <c r="E20" s="12">
        <v>37500</v>
      </c>
      <c r="F20" s="48" t="s">
        <v>399</v>
      </c>
      <c r="G20" s="13">
        <v>5250</v>
      </c>
    </row>
    <row r="21" spans="1:7">
      <c r="A21" s="66" t="s">
        <v>468</v>
      </c>
      <c r="B21" s="12">
        <v>300</v>
      </c>
      <c r="C21" s="48" t="s">
        <v>399</v>
      </c>
      <c r="D21" s="48">
        <v>300</v>
      </c>
      <c r="E21" s="12">
        <v>34500</v>
      </c>
      <c r="F21" s="48" t="s">
        <v>399</v>
      </c>
      <c r="G21" s="13">
        <v>10350</v>
      </c>
    </row>
    <row r="22" spans="1:7">
      <c r="A22" s="76" t="s">
        <v>469</v>
      </c>
      <c r="B22" s="77">
        <v>671</v>
      </c>
      <c r="C22" s="77">
        <v>438</v>
      </c>
      <c r="D22" s="77">
        <v>1109</v>
      </c>
      <c r="E22" s="81">
        <v>36331</v>
      </c>
      <c r="F22" s="81">
        <v>42500</v>
      </c>
      <c r="G22" s="78">
        <v>42993</v>
      </c>
    </row>
    <row r="23" spans="1:7">
      <c r="A23" s="68"/>
      <c r="B23" s="73"/>
      <c r="C23" s="73"/>
      <c r="D23" s="73"/>
      <c r="E23" s="79"/>
      <c r="F23" s="79"/>
      <c r="G23" s="74"/>
    </row>
    <row r="24" spans="1:7">
      <c r="A24" s="76" t="s">
        <v>470</v>
      </c>
      <c r="B24" s="77">
        <v>1320</v>
      </c>
      <c r="C24" s="77">
        <v>2254</v>
      </c>
      <c r="D24" s="77">
        <v>3574</v>
      </c>
      <c r="E24" s="81">
        <v>28985</v>
      </c>
      <c r="F24" s="81">
        <v>53784</v>
      </c>
      <c r="G24" s="78">
        <v>159490</v>
      </c>
    </row>
    <row r="25" spans="1:7">
      <c r="A25" s="68"/>
      <c r="B25" s="73"/>
      <c r="C25" s="73"/>
      <c r="D25" s="73"/>
      <c r="E25" s="79"/>
      <c r="F25" s="79"/>
      <c r="G25" s="74"/>
    </row>
    <row r="26" spans="1:7">
      <c r="A26" s="76" t="s">
        <v>471</v>
      </c>
      <c r="B26" s="77" t="s">
        <v>399</v>
      </c>
      <c r="C26" s="77">
        <v>39</v>
      </c>
      <c r="D26" s="77">
        <v>39</v>
      </c>
      <c r="E26" s="81" t="s">
        <v>399</v>
      </c>
      <c r="F26" s="81">
        <v>51000</v>
      </c>
      <c r="G26" s="78">
        <v>1989</v>
      </c>
    </row>
    <row r="27" spans="1:7">
      <c r="A27" s="66"/>
      <c r="B27" s="48"/>
      <c r="C27" s="48"/>
      <c r="D27" s="48"/>
      <c r="E27" s="12"/>
      <c r="F27" s="12"/>
      <c r="G27" s="49"/>
    </row>
    <row r="28" spans="1:7">
      <c r="A28" s="66" t="s">
        <v>472</v>
      </c>
      <c r="B28" s="48" t="s">
        <v>399</v>
      </c>
      <c r="C28" s="48">
        <v>500</v>
      </c>
      <c r="D28" s="48">
        <v>500</v>
      </c>
      <c r="E28" s="48">
        <v>33150</v>
      </c>
      <c r="F28" s="12">
        <v>40000</v>
      </c>
      <c r="G28" s="49">
        <v>20000</v>
      </c>
    </row>
    <row r="29" spans="1:7">
      <c r="A29" s="66" t="s">
        <v>473</v>
      </c>
      <c r="B29" s="48" t="s">
        <v>399</v>
      </c>
      <c r="C29" s="48" t="s">
        <v>399</v>
      </c>
      <c r="D29" s="48" t="s">
        <v>399</v>
      </c>
      <c r="E29" s="48" t="s">
        <v>399</v>
      </c>
      <c r="F29" s="12" t="s">
        <v>399</v>
      </c>
      <c r="G29" s="49" t="s">
        <v>399</v>
      </c>
    </row>
    <row r="30" spans="1:7">
      <c r="A30" s="66" t="s">
        <v>474</v>
      </c>
      <c r="B30" s="48" t="s">
        <v>399</v>
      </c>
      <c r="C30" s="48">
        <v>700</v>
      </c>
      <c r="D30" s="48">
        <v>700</v>
      </c>
      <c r="E30" s="48">
        <v>33150</v>
      </c>
      <c r="F30" s="12">
        <v>55000</v>
      </c>
      <c r="G30" s="49">
        <v>38500</v>
      </c>
    </row>
    <row r="31" spans="1:7">
      <c r="A31" s="76" t="s">
        <v>475</v>
      </c>
      <c r="B31" s="77" t="s">
        <v>399</v>
      </c>
      <c r="C31" s="77">
        <v>1200</v>
      </c>
      <c r="D31" s="77">
        <v>1200</v>
      </c>
      <c r="E31" s="81" t="s">
        <v>399</v>
      </c>
      <c r="F31" s="81">
        <v>48750</v>
      </c>
      <c r="G31" s="78">
        <v>58500</v>
      </c>
    </row>
    <row r="32" spans="1:7">
      <c r="A32" s="66"/>
      <c r="B32" s="48"/>
      <c r="C32" s="48"/>
      <c r="D32" s="48"/>
      <c r="E32" s="12"/>
      <c r="F32" s="12"/>
      <c r="G32" s="49"/>
    </row>
    <row r="33" spans="1:7">
      <c r="A33" s="66" t="s">
        <v>476</v>
      </c>
      <c r="B33" s="83">
        <v>2684</v>
      </c>
      <c r="C33" s="83">
        <v>198</v>
      </c>
      <c r="D33" s="48">
        <v>2882</v>
      </c>
      <c r="E33" s="83">
        <v>34943</v>
      </c>
      <c r="F33" s="83">
        <v>55111</v>
      </c>
      <c r="G33" s="84">
        <v>104699</v>
      </c>
    </row>
    <row r="34" spans="1:7">
      <c r="A34" s="66" t="s">
        <v>477</v>
      </c>
      <c r="B34" s="83">
        <v>821</v>
      </c>
      <c r="C34" s="83">
        <v>2565</v>
      </c>
      <c r="D34" s="48">
        <v>3386</v>
      </c>
      <c r="E34" s="83">
        <v>47409</v>
      </c>
      <c r="F34" s="83">
        <v>59841</v>
      </c>
      <c r="G34" s="13">
        <v>192415</v>
      </c>
    </row>
    <row r="35" spans="1:7">
      <c r="A35" s="66" t="s">
        <v>478</v>
      </c>
      <c r="B35" s="83">
        <v>31</v>
      </c>
      <c r="C35" s="83">
        <v>3113</v>
      </c>
      <c r="D35" s="48">
        <v>3144</v>
      </c>
      <c r="E35" s="83">
        <v>21073</v>
      </c>
      <c r="F35" s="83">
        <v>61688</v>
      </c>
      <c r="G35" s="13">
        <v>192688</v>
      </c>
    </row>
    <row r="36" spans="1:7">
      <c r="A36" s="66" t="s">
        <v>479</v>
      </c>
      <c r="B36" s="83" t="s">
        <v>399</v>
      </c>
      <c r="C36" s="83" t="s">
        <v>399</v>
      </c>
      <c r="D36" s="48" t="s">
        <v>399</v>
      </c>
      <c r="E36" s="83" t="s">
        <v>399</v>
      </c>
      <c r="F36" s="83" t="s">
        <v>399</v>
      </c>
      <c r="G36" s="13" t="s">
        <v>399</v>
      </c>
    </row>
    <row r="37" spans="1:7">
      <c r="A37" s="76" t="s">
        <v>480</v>
      </c>
      <c r="B37" s="77">
        <v>3536</v>
      </c>
      <c r="C37" s="77">
        <v>5876</v>
      </c>
      <c r="D37" s="77">
        <v>9412</v>
      </c>
      <c r="E37" s="81">
        <v>37716</v>
      </c>
      <c r="F37" s="81">
        <v>60660</v>
      </c>
      <c r="G37" s="78">
        <v>489802</v>
      </c>
    </row>
    <row r="38" spans="1:7">
      <c r="A38" s="68"/>
      <c r="B38" s="73"/>
      <c r="C38" s="73"/>
      <c r="D38" s="73"/>
      <c r="E38" s="79"/>
      <c r="F38" s="79"/>
      <c r="G38" s="74"/>
    </row>
    <row r="39" spans="1:7">
      <c r="A39" s="76" t="s">
        <v>481</v>
      </c>
      <c r="B39" s="77" t="s">
        <v>399</v>
      </c>
      <c r="C39" s="77">
        <v>155</v>
      </c>
      <c r="D39" s="77">
        <v>155</v>
      </c>
      <c r="E39" s="81" t="s">
        <v>399</v>
      </c>
      <c r="F39" s="81">
        <v>48000</v>
      </c>
      <c r="G39" s="78">
        <v>7440</v>
      </c>
    </row>
    <row r="40" spans="1:7">
      <c r="A40" s="66"/>
      <c r="B40" s="48"/>
      <c r="C40" s="48"/>
      <c r="D40" s="48"/>
      <c r="E40" s="12"/>
      <c r="F40" s="12"/>
      <c r="G40" s="49"/>
    </row>
    <row r="41" spans="1:7">
      <c r="A41" s="66" t="s">
        <v>545</v>
      </c>
      <c r="B41" s="12" t="s">
        <v>399</v>
      </c>
      <c r="C41" s="12">
        <v>674</v>
      </c>
      <c r="D41" s="48">
        <v>674</v>
      </c>
      <c r="E41" s="12" t="s">
        <v>399</v>
      </c>
      <c r="F41" s="12">
        <v>58780</v>
      </c>
      <c r="G41" s="13">
        <v>39618</v>
      </c>
    </row>
    <row r="42" spans="1:7">
      <c r="A42" s="66" t="s">
        <v>483</v>
      </c>
      <c r="B42" s="48">
        <v>98</v>
      </c>
      <c r="C42" s="48">
        <v>745</v>
      </c>
      <c r="D42" s="48">
        <v>843</v>
      </c>
      <c r="E42" s="12">
        <v>27735</v>
      </c>
      <c r="F42" s="12">
        <v>52500</v>
      </c>
      <c r="G42" s="49">
        <v>41830</v>
      </c>
    </row>
    <row r="43" spans="1:7">
      <c r="A43" s="66" t="s">
        <v>484</v>
      </c>
      <c r="B43" s="12" t="s">
        <v>399</v>
      </c>
      <c r="C43" s="12">
        <v>3400</v>
      </c>
      <c r="D43" s="48">
        <v>3400</v>
      </c>
      <c r="E43" s="12" t="s">
        <v>399</v>
      </c>
      <c r="F43" s="12">
        <v>60000</v>
      </c>
      <c r="G43" s="13">
        <v>204000</v>
      </c>
    </row>
    <row r="44" spans="1:7">
      <c r="A44" s="66" t="s">
        <v>485</v>
      </c>
      <c r="B44" s="48" t="s">
        <v>399</v>
      </c>
      <c r="C44" s="12">
        <v>3500</v>
      </c>
      <c r="D44" s="48">
        <v>3500</v>
      </c>
      <c r="E44" s="48" t="s">
        <v>399</v>
      </c>
      <c r="F44" s="12">
        <v>55000</v>
      </c>
      <c r="G44" s="13">
        <v>192500</v>
      </c>
    </row>
    <row r="45" spans="1:7">
      <c r="A45" s="66" t="s">
        <v>486</v>
      </c>
      <c r="B45" s="12">
        <v>16</v>
      </c>
      <c r="C45" s="12">
        <v>196</v>
      </c>
      <c r="D45" s="48">
        <v>212</v>
      </c>
      <c r="E45" s="12">
        <v>10000</v>
      </c>
      <c r="F45" s="12">
        <v>68000</v>
      </c>
      <c r="G45" s="13">
        <v>13488</v>
      </c>
    </row>
    <row r="46" spans="1:7">
      <c r="A46" s="66" t="s">
        <v>487</v>
      </c>
      <c r="B46" s="12">
        <v>17</v>
      </c>
      <c r="C46" s="12">
        <v>570</v>
      </c>
      <c r="D46" s="48">
        <v>587</v>
      </c>
      <c r="E46" s="12">
        <v>40000</v>
      </c>
      <c r="F46" s="12">
        <v>70000</v>
      </c>
      <c r="G46" s="13">
        <v>40580</v>
      </c>
    </row>
    <row r="47" spans="1:7">
      <c r="A47" s="66" t="s">
        <v>488</v>
      </c>
      <c r="B47" s="85" t="s">
        <v>399</v>
      </c>
      <c r="C47" s="12">
        <v>1</v>
      </c>
      <c r="D47" s="48">
        <v>1</v>
      </c>
      <c r="E47" s="85" t="s">
        <v>399</v>
      </c>
      <c r="F47" s="12">
        <v>40000</v>
      </c>
      <c r="G47" s="13">
        <v>40</v>
      </c>
    </row>
    <row r="48" spans="1:7">
      <c r="A48" s="66" t="s">
        <v>489</v>
      </c>
      <c r="B48" s="85" t="s">
        <v>399</v>
      </c>
      <c r="C48" s="12">
        <v>119</v>
      </c>
      <c r="D48" s="48">
        <v>119</v>
      </c>
      <c r="E48" s="85" t="s">
        <v>399</v>
      </c>
      <c r="F48" s="12">
        <v>55000</v>
      </c>
      <c r="G48" s="13">
        <v>6545</v>
      </c>
    </row>
    <row r="49" spans="1:7">
      <c r="A49" s="66" t="s">
        <v>490</v>
      </c>
      <c r="B49" s="12" t="s">
        <v>399</v>
      </c>
      <c r="C49" s="12">
        <v>162</v>
      </c>
      <c r="D49" s="48">
        <v>162</v>
      </c>
      <c r="E49" s="12" t="s">
        <v>399</v>
      </c>
      <c r="F49" s="12">
        <v>65000</v>
      </c>
      <c r="G49" s="13">
        <v>10530</v>
      </c>
    </row>
    <row r="50" spans="1:7">
      <c r="A50" s="76" t="s">
        <v>491</v>
      </c>
      <c r="B50" s="77">
        <v>131</v>
      </c>
      <c r="C50" s="77">
        <v>9367</v>
      </c>
      <c r="D50" s="77">
        <v>9498</v>
      </c>
      <c r="E50" s="81">
        <v>27161</v>
      </c>
      <c r="F50" s="81">
        <v>58244</v>
      </c>
      <c r="G50" s="78">
        <v>549131</v>
      </c>
    </row>
    <row r="51" spans="1:7">
      <c r="A51" s="68"/>
      <c r="B51" s="73"/>
      <c r="C51" s="73"/>
      <c r="D51" s="73"/>
      <c r="E51" s="79"/>
      <c r="F51" s="79"/>
      <c r="G51" s="74"/>
    </row>
    <row r="52" spans="1:7">
      <c r="A52" s="76" t="s">
        <v>492</v>
      </c>
      <c r="B52" s="77" t="s">
        <v>399</v>
      </c>
      <c r="C52" s="77" t="s">
        <v>399</v>
      </c>
      <c r="D52" s="77" t="s">
        <v>399</v>
      </c>
      <c r="E52" s="81" t="s">
        <v>399</v>
      </c>
      <c r="F52" s="81" t="s">
        <v>399</v>
      </c>
      <c r="G52" s="78" t="s">
        <v>399</v>
      </c>
    </row>
    <row r="53" spans="1:7">
      <c r="A53" s="66"/>
      <c r="B53" s="48"/>
      <c r="C53" s="48"/>
      <c r="D53" s="48"/>
      <c r="E53" s="12"/>
      <c r="F53" s="12"/>
      <c r="G53" s="49"/>
    </row>
    <row r="54" spans="1:7">
      <c r="A54" s="66" t="s">
        <v>493</v>
      </c>
      <c r="B54" s="48" t="s">
        <v>399</v>
      </c>
      <c r="C54" s="48">
        <v>1050</v>
      </c>
      <c r="D54" s="48">
        <v>1050</v>
      </c>
      <c r="E54" s="12" t="s">
        <v>399</v>
      </c>
      <c r="F54" s="12">
        <v>55500</v>
      </c>
      <c r="G54" s="49">
        <v>58275</v>
      </c>
    </row>
    <row r="55" spans="1:7">
      <c r="A55" s="66" t="s">
        <v>494</v>
      </c>
      <c r="B55" s="48" t="s">
        <v>399</v>
      </c>
      <c r="C55" s="48">
        <v>28</v>
      </c>
      <c r="D55" s="48">
        <v>28</v>
      </c>
      <c r="E55" s="48" t="s">
        <v>399</v>
      </c>
      <c r="F55" s="12">
        <v>45000</v>
      </c>
      <c r="G55" s="49">
        <v>1260</v>
      </c>
    </row>
    <row r="56" spans="1:7">
      <c r="A56" s="66" t="s">
        <v>495</v>
      </c>
      <c r="B56" s="48" t="s">
        <v>399</v>
      </c>
      <c r="C56" s="48">
        <v>40</v>
      </c>
      <c r="D56" s="48">
        <v>40</v>
      </c>
      <c r="E56" s="12" t="s">
        <v>399</v>
      </c>
      <c r="F56" s="12">
        <v>20000</v>
      </c>
      <c r="G56" s="49">
        <v>800</v>
      </c>
    </row>
    <row r="57" spans="1:7">
      <c r="A57" s="66" t="s">
        <v>496</v>
      </c>
      <c r="B57" s="48" t="s">
        <v>399</v>
      </c>
      <c r="C57" s="48" t="s">
        <v>399</v>
      </c>
      <c r="D57" s="48" t="s">
        <v>399</v>
      </c>
      <c r="E57" s="48" t="s">
        <v>399</v>
      </c>
      <c r="F57" s="48" t="s">
        <v>399</v>
      </c>
      <c r="G57" s="49" t="s">
        <v>399</v>
      </c>
    </row>
    <row r="58" spans="1:7">
      <c r="A58" s="66" t="s">
        <v>497</v>
      </c>
      <c r="B58" s="48" t="s">
        <v>399</v>
      </c>
      <c r="C58" s="48">
        <v>425</v>
      </c>
      <c r="D58" s="48">
        <v>425</v>
      </c>
      <c r="E58" s="12" t="s">
        <v>399</v>
      </c>
      <c r="F58" s="12">
        <v>40000</v>
      </c>
      <c r="G58" s="49">
        <v>17000</v>
      </c>
    </row>
    <row r="59" spans="1:7">
      <c r="A59" s="76" t="s">
        <v>573</v>
      </c>
      <c r="B59" s="77" t="s">
        <v>399</v>
      </c>
      <c r="C59" s="77">
        <v>1543</v>
      </c>
      <c r="D59" s="77">
        <v>1543</v>
      </c>
      <c r="E59" s="81" t="s">
        <v>399</v>
      </c>
      <c r="F59" s="81">
        <v>50120</v>
      </c>
      <c r="G59" s="78">
        <v>77335</v>
      </c>
    </row>
    <row r="60" spans="1:7">
      <c r="A60" s="66"/>
      <c r="B60" s="48"/>
      <c r="C60" s="48"/>
      <c r="D60" s="48"/>
      <c r="E60" s="12"/>
      <c r="F60" s="12"/>
      <c r="G60" s="49"/>
    </row>
    <row r="61" spans="1:7">
      <c r="A61" s="66" t="s">
        <v>499</v>
      </c>
      <c r="B61" s="83" t="s">
        <v>399</v>
      </c>
      <c r="C61" s="83">
        <v>55</v>
      </c>
      <c r="D61" s="48">
        <v>55</v>
      </c>
      <c r="E61" s="83" t="s">
        <v>399</v>
      </c>
      <c r="F61" s="83">
        <v>28000</v>
      </c>
      <c r="G61" s="13">
        <v>1540</v>
      </c>
    </row>
    <row r="62" spans="1:7">
      <c r="A62" s="66" t="s">
        <v>500</v>
      </c>
      <c r="B62" s="83">
        <v>17</v>
      </c>
      <c r="C62" s="83">
        <v>42</v>
      </c>
      <c r="D62" s="48">
        <v>59</v>
      </c>
      <c r="E62" s="83">
        <v>4500</v>
      </c>
      <c r="F62" s="83">
        <v>28000</v>
      </c>
      <c r="G62" s="13">
        <v>1253</v>
      </c>
    </row>
    <row r="63" spans="1:7">
      <c r="A63" s="66" t="s">
        <v>501</v>
      </c>
      <c r="B63" s="48" t="s">
        <v>399</v>
      </c>
      <c r="C63" s="85">
        <v>18</v>
      </c>
      <c r="D63" s="85">
        <v>18</v>
      </c>
      <c r="E63" s="48" t="s">
        <v>399</v>
      </c>
      <c r="F63" s="85">
        <v>30000</v>
      </c>
      <c r="G63" s="133">
        <v>540</v>
      </c>
    </row>
    <row r="64" spans="1:7">
      <c r="A64" s="76" t="s">
        <v>502</v>
      </c>
      <c r="B64" s="77">
        <v>17</v>
      </c>
      <c r="C64" s="77">
        <v>115</v>
      </c>
      <c r="D64" s="77">
        <v>132</v>
      </c>
      <c r="E64" s="81">
        <v>4500</v>
      </c>
      <c r="F64" s="81">
        <v>28313</v>
      </c>
      <c r="G64" s="78">
        <v>3333</v>
      </c>
    </row>
    <row r="65" spans="1:7">
      <c r="A65" s="68"/>
      <c r="B65" s="73"/>
      <c r="C65" s="73"/>
      <c r="D65" s="73"/>
      <c r="E65" s="79"/>
      <c r="F65" s="79"/>
      <c r="G65" s="74"/>
    </row>
    <row r="66" spans="1:7">
      <c r="A66" s="76" t="s">
        <v>503</v>
      </c>
      <c r="B66" s="77" t="s">
        <v>399</v>
      </c>
      <c r="C66" s="77">
        <v>26</v>
      </c>
      <c r="D66" s="77">
        <v>26</v>
      </c>
      <c r="E66" s="81" t="s">
        <v>399</v>
      </c>
      <c r="F66" s="81">
        <v>28000</v>
      </c>
      <c r="G66" s="78">
        <v>728</v>
      </c>
    </row>
    <row r="67" spans="1:7">
      <c r="A67" s="66"/>
      <c r="B67" s="48"/>
      <c r="C67" s="48"/>
      <c r="D67" s="48"/>
      <c r="E67" s="12"/>
      <c r="F67" s="12"/>
      <c r="G67" s="49"/>
    </row>
    <row r="68" spans="1:7">
      <c r="A68" s="66" t="s">
        <v>504</v>
      </c>
      <c r="B68" s="48" t="s">
        <v>399</v>
      </c>
      <c r="C68" s="12">
        <v>232</v>
      </c>
      <c r="D68" s="48">
        <v>232</v>
      </c>
      <c r="E68" s="48" t="s">
        <v>399</v>
      </c>
      <c r="F68" s="12">
        <v>57346</v>
      </c>
      <c r="G68" s="13">
        <v>13304</v>
      </c>
    </row>
    <row r="69" spans="1:7">
      <c r="A69" s="66" t="s">
        <v>505</v>
      </c>
      <c r="B69" s="48" t="s">
        <v>399</v>
      </c>
      <c r="C69" s="12">
        <v>362</v>
      </c>
      <c r="D69" s="48">
        <v>362</v>
      </c>
      <c r="E69" s="48" t="s">
        <v>399</v>
      </c>
      <c r="F69" s="12">
        <v>51452</v>
      </c>
      <c r="G69" s="13">
        <v>18626</v>
      </c>
    </row>
    <row r="70" spans="1:7">
      <c r="A70" s="76" t="s">
        <v>506</v>
      </c>
      <c r="B70" s="77" t="s">
        <v>399</v>
      </c>
      <c r="C70" s="77">
        <v>594</v>
      </c>
      <c r="D70" s="77">
        <v>594</v>
      </c>
      <c r="E70" s="81" t="s">
        <v>399</v>
      </c>
      <c r="F70" s="81">
        <v>53754</v>
      </c>
      <c r="G70" s="78">
        <v>31930</v>
      </c>
    </row>
    <row r="71" spans="1:7">
      <c r="A71" s="66"/>
      <c r="B71" s="48"/>
      <c r="C71" s="48"/>
      <c r="D71" s="48"/>
      <c r="E71" s="12"/>
      <c r="F71" s="12"/>
      <c r="G71" s="49"/>
    </row>
    <row r="72" spans="1:7">
      <c r="A72" s="66" t="s">
        <v>507</v>
      </c>
      <c r="B72" s="85" t="s">
        <v>399</v>
      </c>
      <c r="C72" s="48">
        <v>15</v>
      </c>
      <c r="D72" s="48">
        <v>15</v>
      </c>
      <c r="E72" s="85" t="s">
        <v>399</v>
      </c>
      <c r="F72" s="12">
        <v>13800</v>
      </c>
      <c r="G72" s="49">
        <v>207</v>
      </c>
    </row>
    <row r="73" spans="1:7">
      <c r="A73" s="66" t="s">
        <v>508</v>
      </c>
      <c r="B73" s="48" t="s">
        <v>399</v>
      </c>
      <c r="C73" s="48">
        <v>270</v>
      </c>
      <c r="D73" s="48">
        <v>270</v>
      </c>
      <c r="E73" s="48" t="s">
        <v>399</v>
      </c>
      <c r="F73" s="12">
        <v>24056</v>
      </c>
      <c r="G73" s="49">
        <v>6495</v>
      </c>
    </row>
    <row r="74" spans="1:7">
      <c r="A74" s="66" t="s">
        <v>509</v>
      </c>
      <c r="B74" s="12">
        <v>3</v>
      </c>
      <c r="C74" s="12">
        <v>208</v>
      </c>
      <c r="D74" s="48">
        <v>211</v>
      </c>
      <c r="E74" s="12">
        <v>20000</v>
      </c>
      <c r="F74" s="12">
        <v>50000</v>
      </c>
      <c r="G74" s="13">
        <v>10460</v>
      </c>
    </row>
    <row r="75" spans="1:7">
      <c r="A75" s="66" t="s">
        <v>510</v>
      </c>
      <c r="B75" s="48" t="s">
        <v>399</v>
      </c>
      <c r="C75" s="48">
        <v>196</v>
      </c>
      <c r="D75" s="48">
        <v>196</v>
      </c>
      <c r="E75" s="48" t="s">
        <v>399</v>
      </c>
      <c r="F75" s="12">
        <v>52802</v>
      </c>
      <c r="G75" s="49">
        <v>10349</v>
      </c>
    </row>
    <row r="76" spans="1:7">
      <c r="A76" s="66" t="s">
        <v>511</v>
      </c>
      <c r="B76" s="48" t="s">
        <v>399</v>
      </c>
      <c r="C76" s="48">
        <v>175</v>
      </c>
      <c r="D76" s="48">
        <v>175</v>
      </c>
      <c r="E76" s="12" t="s">
        <v>399</v>
      </c>
      <c r="F76" s="12">
        <v>53000</v>
      </c>
      <c r="G76" s="49">
        <v>9275</v>
      </c>
    </row>
    <row r="77" spans="1:7">
      <c r="A77" s="66" t="s">
        <v>512</v>
      </c>
      <c r="B77" s="48">
        <v>3</v>
      </c>
      <c r="C77" s="48">
        <v>57</v>
      </c>
      <c r="D77" s="48">
        <v>60</v>
      </c>
      <c r="E77" s="12">
        <v>20000</v>
      </c>
      <c r="F77" s="12">
        <v>55000</v>
      </c>
      <c r="G77" s="49">
        <v>3195</v>
      </c>
    </row>
    <row r="78" spans="1:7">
      <c r="A78" s="66" t="s">
        <v>513</v>
      </c>
      <c r="B78" s="85">
        <v>29</v>
      </c>
      <c r="C78" s="48">
        <v>129</v>
      </c>
      <c r="D78" s="48">
        <v>158</v>
      </c>
      <c r="E78" s="85">
        <v>13500</v>
      </c>
      <c r="F78" s="12">
        <v>46000</v>
      </c>
      <c r="G78" s="49">
        <v>6326</v>
      </c>
    </row>
    <row r="79" spans="1:7">
      <c r="A79" s="66" t="s">
        <v>514</v>
      </c>
      <c r="B79" s="85">
        <v>35</v>
      </c>
      <c r="C79" s="12">
        <v>265</v>
      </c>
      <c r="D79" s="48">
        <v>300</v>
      </c>
      <c r="E79" s="85">
        <v>15000</v>
      </c>
      <c r="F79" s="12">
        <v>50000</v>
      </c>
      <c r="G79" s="13">
        <v>13775</v>
      </c>
    </row>
    <row r="80" spans="1:7">
      <c r="A80" s="76" t="s">
        <v>515</v>
      </c>
      <c r="B80" s="77">
        <v>70</v>
      </c>
      <c r="C80" s="77">
        <v>1315</v>
      </c>
      <c r="D80" s="77">
        <v>1385</v>
      </c>
      <c r="E80" s="81">
        <v>14807</v>
      </c>
      <c r="F80" s="81">
        <v>44901</v>
      </c>
      <c r="G80" s="78">
        <v>60082</v>
      </c>
    </row>
    <row r="81" spans="1:8">
      <c r="A81" s="66"/>
      <c r="B81" s="48"/>
      <c r="C81" s="48"/>
      <c r="D81" s="48"/>
      <c r="E81" s="12"/>
      <c r="F81" s="12"/>
      <c r="G81" s="49"/>
    </row>
    <row r="82" spans="1:8">
      <c r="A82" s="66" t="s">
        <v>516</v>
      </c>
      <c r="B82" s="48">
        <v>112</v>
      </c>
      <c r="C82" s="48">
        <v>115</v>
      </c>
      <c r="D82" s="48">
        <v>227</v>
      </c>
      <c r="E82" s="12">
        <v>7054</v>
      </c>
      <c r="F82" s="12">
        <v>17565</v>
      </c>
      <c r="G82" s="49">
        <v>2810</v>
      </c>
      <c r="H82" s="273"/>
    </row>
    <row r="83" spans="1:8">
      <c r="A83" s="66" t="s">
        <v>517</v>
      </c>
      <c r="B83" s="12">
        <v>136</v>
      </c>
      <c r="C83" s="12">
        <v>68</v>
      </c>
      <c r="D83" s="48">
        <v>204</v>
      </c>
      <c r="E83" s="12">
        <v>5000</v>
      </c>
      <c r="F83" s="12">
        <v>20000</v>
      </c>
      <c r="G83" s="13">
        <v>2033</v>
      </c>
    </row>
    <row r="84" spans="1:8">
      <c r="A84" s="76" t="s">
        <v>518</v>
      </c>
      <c r="B84" s="77">
        <v>248</v>
      </c>
      <c r="C84" s="77">
        <v>183</v>
      </c>
      <c r="D84" s="77">
        <v>431</v>
      </c>
      <c r="E84" s="81">
        <v>5928</v>
      </c>
      <c r="F84" s="81">
        <v>18470</v>
      </c>
      <c r="G84" s="78">
        <v>4843</v>
      </c>
    </row>
    <row r="85" spans="1:8">
      <c r="A85" s="68"/>
      <c r="B85" s="73"/>
      <c r="C85" s="73"/>
      <c r="D85" s="73"/>
      <c r="E85" s="79"/>
      <c r="F85" s="79"/>
      <c r="G85" s="74"/>
    </row>
    <row r="86" spans="1:8" ht="13.5" thickBot="1">
      <c r="A86" s="69" t="s">
        <v>519</v>
      </c>
      <c r="B86" s="55">
        <v>83432</v>
      </c>
      <c r="C86" s="55">
        <v>23654</v>
      </c>
      <c r="D86" s="55">
        <v>107086</v>
      </c>
      <c r="E86" s="226">
        <v>36779</v>
      </c>
      <c r="F86" s="226">
        <v>55178</v>
      </c>
      <c r="G86" s="56">
        <v>4373710</v>
      </c>
    </row>
  </sheetData>
  <mergeCells count="6">
    <mergeCell ref="A1:G1"/>
    <mergeCell ref="E6:F6"/>
    <mergeCell ref="E7:F7"/>
    <mergeCell ref="A4:G4"/>
    <mergeCell ref="A6:A8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>
  <sheetPr codeName="Hoja72">
    <pageSetUpPr fitToPage="1"/>
  </sheetPr>
  <dimension ref="A1:I43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4.140625" style="271" customWidth="1"/>
    <col min="2" max="7" width="18.5703125" style="271" customWidth="1"/>
    <col min="8" max="16384" width="11.42578125" style="271"/>
  </cols>
  <sheetData>
    <row r="1" spans="1:9" s="90" customFormat="1" ht="18">
      <c r="A1" s="1519" t="s">
        <v>375</v>
      </c>
      <c r="B1" s="1519"/>
      <c r="C1" s="1519"/>
      <c r="D1" s="1519"/>
      <c r="E1" s="1519"/>
      <c r="F1" s="1519"/>
      <c r="G1" s="1519"/>
    </row>
    <row r="3" spans="1:9" s="91" customFormat="1" ht="15">
      <c r="A3" s="1560" t="s">
        <v>853</v>
      </c>
      <c r="B3" s="1560"/>
      <c r="C3" s="1560"/>
      <c r="D3" s="1560"/>
      <c r="E3" s="1560"/>
      <c r="F3" s="1560"/>
      <c r="G3" s="1560"/>
      <c r="H3" s="282"/>
      <c r="I3" s="282"/>
    </row>
    <row r="4" spans="1:9" s="91" customFormat="1" ht="15">
      <c r="A4" s="1560" t="s">
        <v>1411</v>
      </c>
      <c r="B4" s="1560"/>
      <c r="C4" s="1560"/>
      <c r="D4" s="1560"/>
      <c r="E4" s="1560"/>
      <c r="F4" s="1560"/>
      <c r="G4" s="1560"/>
    </row>
    <row r="5" spans="1:9" s="91" customFormat="1" ht="13.5" customHeight="1" thickBot="1">
      <c r="A5" s="5"/>
      <c r="B5" s="6"/>
      <c r="C5" s="6"/>
      <c r="D5" s="6"/>
      <c r="E5" s="6"/>
      <c r="F5" s="6"/>
      <c r="G5" s="6"/>
    </row>
    <row r="6" spans="1:9" ht="30" customHeight="1">
      <c r="A6" s="1515" t="s">
        <v>455</v>
      </c>
      <c r="B6" s="873"/>
      <c r="C6" s="854" t="s">
        <v>379</v>
      </c>
      <c r="D6" s="921"/>
      <c r="E6" s="1553" t="s">
        <v>386</v>
      </c>
      <c r="F6" s="1494"/>
      <c r="G6" s="859" t="s">
        <v>380</v>
      </c>
    </row>
    <row r="7" spans="1:9">
      <c r="A7" s="1516"/>
      <c r="B7" s="1275"/>
      <c r="C7" s="1265" t="s">
        <v>389</v>
      </c>
      <c r="D7" s="1276" t="s">
        <v>852</v>
      </c>
      <c r="E7" s="1658" t="s">
        <v>390</v>
      </c>
      <c r="F7" s="1660"/>
      <c r="G7" s="308" t="s">
        <v>821</v>
      </c>
    </row>
    <row r="8" spans="1:9" ht="28.5" customHeight="1" thickBot="1">
      <c r="A8" s="1517"/>
      <c r="B8" s="860" t="s">
        <v>393</v>
      </c>
      <c r="C8" s="860" t="s">
        <v>394</v>
      </c>
      <c r="D8" s="860" t="s">
        <v>395</v>
      </c>
      <c r="E8" s="860" t="s">
        <v>393</v>
      </c>
      <c r="F8" s="860" t="s">
        <v>394</v>
      </c>
      <c r="G8" s="309" t="s">
        <v>533</v>
      </c>
    </row>
    <row r="9" spans="1:9">
      <c r="A9" s="1257" t="s">
        <v>467</v>
      </c>
      <c r="B9" s="1261">
        <v>1</v>
      </c>
      <c r="C9" s="1259" t="s">
        <v>399</v>
      </c>
      <c r="D9" s="1259">
        <v>1</v>
      </c>
      <c r="E9" s="1261">
        <v>19500</v>
      </c>
      <c r="F9" s="1259" t="s">
        <v>399</v>
      </c>
      <c r="G9" s="1279">
        <v>20</v>
      </c>
    </row>
    <row r="10" spans="1:9">
      <c r="A10" s="1135" t="s">
        <v>468</v>
      </c>
      <c r="B10" s="1255">
        <v>1</v>
      </c>
      <c r="C10" s="1251" t="s">
        <v>399</v>
      </c>
      <c r="D10" s="1251">
        <v>1</v>
      </c>
      <c r="E10" s="1255">
        <v>20000</v>
      </c>
      <c r="F10" s="1251" t="s">
        <v>399</v>
      </c>
      <c r="G10" s="1280">
        <v>20</v>
      </c>
    </row>
    <row r="11" spans="1:9">
      <c r="A11" s="980" t="s">
        <v>469</v>
      </c>
      <c r="B11" s="981">
        <v>2</v>
      </c>
      <c r="C11" s="981" t="s">
        <v>399</v>
      </c>
      <c r="D11" s="981">
        <v>2</v>
      </c>
      <c r="E11" s="982">
        <v>19750</v>
      </c>
      <c r="F11" s="982" t="s">
        <v>399</v>
      </c>
      <c r="G11" s="983">
        <v>40</v>
      </c>
    </row>
    <row r="12" spans="1:9">
      <c r="A12" s="68"/>
      <c r="B12" s="73"/>
      <c r="C12" s="73"/>
      <c r="D12" s="73"/>
      <c r="E12" s="79"/>
      <c r="F12" s="79"/>
      <c r="G12" s="74"/>
    </row>
    <row r="13" spans="1:9">
      <c r="A13" s="980" t="s">
        <v>470</v>
      </c>
      <c r="B13" s="981">
        <v>40</v>
      </c>
      <c r="C13" s="981">
        <v>200</v>
      </c>
      <c r="D13" s="981">
        <v>240</v>
      </c>
      <c r="E13" s="982">
        <v>19850</v>
      </c>
      <c r="F13" s="982">
        <v>38620</v>
      </c>
      <c r="G13" s="983">
        <v>8518</v>
      </c>
    </row>
    <row r="14" spans="1:9">
      <c r="A14" s="68"/>
      <c r="B14" s="73"/>
      <c r="C14" s="73"/>
      <c r="D14" s="73"/>
      <c r="E14" s="79"/>
      <c r="F14" s="79"/>
      <c r="G14" s="74"/>
    </row>
    <row r="15" spans="1:9">
      <c r="A15" s="1135" t="s">
        <v>476</v>
      </c>
      <c r="B15" s="1281">
        <v>1057</v>
      </c>
      <c r="C15" s="1281">
        <v>77</v>
      </c>
      <c r="D15" s="1251">
        <v>1134</v>
      </c>
      <c r="E15" s="1281">
        <v>14993</v>
      </c>
      <c r="F15" s="1281">
        <v>48249</v>
      </c>
      <c r="G15" s="1282">
        <v>19563</v>
      </c>
    </row>
    <row r="16" spans="1:9">
      <c r="A16" s="1135" t="s">
        <v>477</v>
      </c>
      <c r="B16" s="1281">
        <v>173</v>
      </c>
      <c r="C16" s="1281">
        <v>53</v>
      </c>
      <c r="D16" s="1251">
        <v>226</v>
      </c>
      <c r="E16" s="1281">
        <v>19461</v>
      </c>
      <c r="F16" s="1281">
        <v>42317</v>
      </c>
      <c r="G16" s="1280">
        <v>5610</v>
      </c>
    </row>
    <row r="17" spans="1:7">
      <c r="A17" s="1135" t="s">
        <v>478</v>
      </c>
      <c r="B17" s="1281">
        <v>8</v>
      </c>
      <c r="C17" s="1281">
        <v>12</v>
      </c>
      <c r="D17" s="1251">
        <v>20</v>
      </c>
      <c r="E17" s="1281">
        <v>15749</v>
      </c>
      <c r="F17" s="1281">
        <v>41033</v>
      </c>
      <c r="G17" s="1280">
        <v>618</v>
      </c>
    </row>
    <row r="18" spans="1:7">
      <c r="A18" s="980" t="s">
        <v>480</v>
      </c>
      <c r="B18" s="981">
        <v>1238</v>
      </c>
      <c r="C18" s="981">
        <v>142</v>
      </c>
      <c r="D18" s="981">
        <v>1380</v>
      </c>
      <c r="E18" s="982">
        <v>15622</v>
      </c>
      <c r="F18" s="982">
        <v>45425</v>
      </c>
      <c r="G18" s="983">
        <v>25791</v>
      </c>
    </row>
    <row r="19" spans="1:7">
      <c r="A19" s="68"/>
      <c r="B19" s="73"/>
      <c r="C19" s="73"/>
      <c r="D19" s="73"/>
      <c r="E19" s="79"/>
      <c r="F19" s="79"/>
      <c r="G19" s="74"/>
    </row>
    <row r="20" spans="1:7">
      <c r="A20" s="980" t="s">
        <v>481</v>
      </c>
      <c r="B20" s="981" t="s">
        <v>399</v>
      </c>
      <c r="C20" s="981">
        <v>3</v>
      </c>
      <c r="D20" s="981">
        <v>3</v>
      </c>
      <c r="E20" s="982" t="s">
        <v>399</v>
      </c>
      <c r="F20" s="982">
        <v>40000</v>
      </c>
      <c r="G20" s="983">
        <v>120</v>
      </c>
    </row>
    <row r="21" spans="1:7">
      <c r="A21" s="1135"/>
      <c r="B21" s="1251"/>
      <c r="C21" s="1251"/>
      <c r="D21" s="1251"/>
      <c r="E21" s="1255"/>
      <c r="F21" s="1255"/>
      <c r="G21" s="1212"/>
    </row>
    <row r="22" spans="1:7">
      <c r="A22" s="1135" t="s">
        <v>545</v>
      </c>
      <c r="B22" s="1255" t="s">
        <v>399</v>
      </c>
      <c r="C22" s="1255">
        <v>29</v>
      </c>
      <c r="D22" s="1251">
        <v>29</v>
      </c>
      <c r="E22" s="1255" t="s">
        <v>399</v>
      </c>
      <c r="F22" s="1255">
        <v>41200</v>
      </c>
      <c r="G22" s="1280">
        <v>1195</v>
      </c>
    </row>
    <row r="23" spans="1:7">
      <c r="A23" s="1135" t="s">
        <v>483</v>
      </c>
      <c r="B23" s="1251">
        <v>21</v>
      </c>
      <c r="C23" s="1251">
        <v>2</v>
      </c>
      <c r="D23" s="1251">
        <v>23</v>
      </c>
      <c r="E23" s="1255">
        <v>25000</v>
      </c>
      <c r="F23" s="1255">
        <v>45000</v>
      </c>
      <c r="G23" s="1212">
        <v>615</v>
      </c>
    </row>
    <row r="24" spans="1:7">
      <c r="A24" s="1135" t="s">
        <v>486</v>
      </c>
      <c r="B24" s="1255" t="s">
        <v>399</v>
      </c>
      <c r="C24" s="1255">
        <v>2</v>
      </c>
      <c r="D24" s="1251">
        <v>2</v>
      </c>
      <c r="E24" s="1255" t="s">
        <v>399</v>
      </c>
      <c r="F24" s="1255">
        <v>26000</v>
      </c>
      <c r="G24" s="1280">
        <v>52</v>
      </c>
    </row>
    <row r="25" spans="1:7">
      <c r="A25" s="980" t="s">
        <v>491</v>
      </c>
      <c r="B25" s="981">
        <v>21</v>
      </c>
      <c r="C25" s="981">
        <v>33</v>
      </c>
      <c r="D25" s="981">
        <v>54</v>
      </c>
      <c r="E25" s="982">
        <v>25000</v>
      </c>
      <c r="F25" s="982">
        <v>40509</v>
      </c>
      <c r="G25" s="983">
        <v>1862</v>
      </c>
    </row>
    <row r="26" spans="1:7">
      <c r="A26" s="68"/>
      <c r="B26" s="73"/>
      <c r="C26" s="73"/>
      <c r="D26" s="73"/>
      <c r="E26" s="79"/>
      <c r="F26" s="79"/>
      <c r="G26" s="74"/>
    </row>
    <row r="27" spans="1:7">
      <c r="A27" s="980" t="s">
        <v>503</v>
      </c>
      <c r="B27" s="981" t="s">
        <v>399</v>
      </c>
      <c r="C27" s="981">
        <v>10</v>
      </c>
      <c r="D27" s="981">
        <v>10</v>
      </c>
      <c r="E27" s="982" t="s">
        <v>399</v>
      </c>
      <c r="F27" s="982">
        <v>34000</v>
      </c>
      <c r="G27" s="983">
        <v>340</v>
      </c>
    </row>
    <row r="28" spans="1:7">
      <c r="A28" s="1135"/>
      <c r="B28" s="1251"/>
      <c r="C28" s="1251"/>
      <c r="D28" s="1251"/>
      <c r="E28" s="1255"/>
      <c r="F28" s="1255"/>
      <c r="G28" s="1212"/>
    </row>
    <row r="29" spans="1:7">
      <c r="A29" s="1135" t="s">
        <v>504</v>
      </c>
      <c r="B29" s="1251" t="s">
        <v>399</v>
      </c>
      <c r="C29" s="1255">
        <v>243</v>
      </c>
      <c r="D29" s="1251">
        <v>243</v>
      </c>
      <c r="E29" s="1251" t="s">
        <v>399</v>
      </c>
      <c r="F29" s="1255">
        <v>40332</v>
      </c>
      <c r="G29" s="1280">
        <v>9800</v>
      </c>
    </row>
    <row r="30" spans="1:7">
      <c r="A30" s="1135" t="s">
        <v>505</v>
      </c>
      <c r="B30" s="1251" t="s">
        <v>399</v>
      </c>
      <c r="C30" s="1255">
        <v>103</v>
      </c>
      <c r="D30" s="1251">
        <v>103</v>
      </c>
      <c r="E30" s="1251" t="s">
        <v>399</v>
      </c>
      <c r="F30" s="1255">
        <v>39248</v>
      </c>
      <c r="G30" s="1280">
        <v>4043</v>
      </c>
    </row>
    <row r="31" spans="1:7">
      <c r="A31" s="980" t="s">
        <v>506</v>
      </c>
      <c r="B31" s="981" t="s">
        <v>399</v>
      </c>
      <c r="C31" s="981">
        <v>346</v>
      </c>
      <c r="D31" s="981">
        <v>346</v>
      </c>
      <c r="E31" s="982" t="s">
        <v>399</v>
      </c>
      <c r="F31" s="982">
        <v>40009</v>
      </c>
      <c r="G31" s="983">
        <v>13843</v>
      </c>
    </row>
    <row r="32" spans="1:7">
      <c r="A32" s="1135"/>
      <c r="B32" s="1251"/>
      <c r="C32" s="1251"/>
      <c r="D32" s="1251"/>
      <c r="E32" s="1255"/>
      <c r="F32" s="1255"/>
      <c r="G32" s="1212"/>
    </row>
    <row r="33" spans="1:7">
      <c r="A33" s="1135" t="s">
        <v>507</v>
      </c>
      <c r="B33" s="1251" t="s">
        <v>399</v>
      </c>
      <c r="C33" s="1251">
        <v>17</v>
      </c>
      <c r="D33" s="1251">
        <v>17</v>
      </c>
      <c r="E33" s="1251" t="s">
        <v>399</v>
      </c>
      <c r="F33" s="1255">
        <v>26588</v>
      </c>
      <c r="G33" s="1212">
        <v>452</v>
      </c>
    </row>
    <row r="34" spans="1:7">
      <c r="A34" s="1135" t="s">
        <v>508</v>
      </c>
      <c r="B34" s="1256">
        <v>5</v>
      </c>
      <c r="C34" s="1251">
        <v>86</v>
      </c>
      <c r="D34" s="1251">
        <v>91</v>
      </c>
      <c r="E34" s="1256">
        <v>2800</v>
      </c>
      <c r="F34" s="1255">
        <v>22000</v>
      </c>
      <c r="G34" s="1212">
        <v>1906</v>
      </c>
    </row>
    <row r="35" spans="1:7">
      <c r="A35" s="1135" t="s">
        <v>509</v>
      </c>
      <c r="B35" s="1255" t="s">
        <v>399</v>
      </c>
      <c r="C35" s="1255">
        <v>97</v>
      </c>
      <c r="D35" s="1251">
        <v>97</v>
      </c>
      <c r="E35" s="1255" t="s">
        <v>399</v>
      </c>
      <c r="F35" s="1255">
        <v>35000</v>
      </c>
      <c r="G35" s="1280">
        <v>3395</v>
      </c>
    </row>
    <row r="36" spans="1:7">
      <c r="A36" s="1135" t="s">
        <v>510</v>
      </c>
      <c r="B36" s="1251" t="s">
        <v>399</v>
      </c>
      <c r="C36" s="1251">
        <v>5</v>
      </c>
      <c r="D36" s="1251">
        <v>5</v>
      </c>
      <c r="E36" s="1251" t="s">
        <v>399</v>
      </c>
      <c r="F36" s="1255">
        <v>50000</v>
      </c>
      <c r="G36" s="1212">
        <v>250</v>
      </c>
    </row>
    <row r="37" spans="1:7">
      <c r="A37" s="1135" t="s">
        <v>513</v>
      </c>
      <c r="B37" s="1256">
        <v>105</v>
      </c>
      <c r="C37" s="1251">
        <v>59</v>
      </c>
      <c r="D37" s="1251">
        <v>164</v>
      </c>
      <c r="E37" s="1256">
        <v>6500</v>
      </c>
      <c r="F37" s="1255">
        <v>34000</v>
      </c>
      <c r="G37" s="1212">
        <v>2689</v>
      </c>
    </row>
    <row r="38" spans="1:7">
      <c r="A38" s="980" t="s">
        <v>515</v>
      </c>
      <c r="B38" s="981">
        <v>110</v>
      </c>
      <c r="C38" s="981">
        <v>264</v>
      </c>
      <c r="D38" s="981">
        <v>374</v>
      </c>
      <c r="E38" s="982">
        <v>6332</v>
      </c>
      <c r="F38" s="982">
        <v>30284</v>
      </c>
      <c r="G38" s="983">
        <v>8692</v>
      </c>
    </row>
    <row r="39" spans="1:7">
      <c r="A39" s="1135"/>
      <c r="B39" s="1251"/>
      <c r="C39" s="1251"/>
      <c r="D39" s="1251"/>
      <c r="E39" s="1255"/>
      <c r="F39" s="1255"/>
      <c r="G39" s="1212"/>
    </row>
    <row r="40" spans="1:7">
      <c r="A40" s="1135" t="s">
        <v>517</v>
      </c>
      <c r="B40" s="1255">
        <v>1</v>
      </c>
      <c r="C40" s="1255">
        <v>7</v>
      </c>
      <c r="D40" s="1251">
        <v>8</v>
      </c>
      <c r="E40" s="1255">
        <v>7000</v>
      </c>
      <c r="F40" s="1255">
        <v>20000</v>
      </c>
      <c r="G40" s="1280">
        <v>141</v>
      </c>
    </row>
    <row r="41" spans="1:7">
      <c r="A41" s="980" t="s">
        <v>518</v>
      </c>
      <c r="B41" s="981">
        <v>1</v>
      </c>
      <c r="C41" s="981">
        <v>7</v>
      </c>
      <c r="D41" s="981">
        <v>8</v>
      </c>
      <c r="E41" s="982">
        <v>7000</v>
      </c>
      <c r="F41" s="982">
        <v>20000</v>
      </c>
      <c r="G41" s="983">
        <v>141</v>
      </c>
    </row>
    <row r="42" spans="1:7">
      <c r="A42" s="68"/>
      <c r="B42" s="73"/>
      <c r="C42" s="73"/>
      <c r="D42" s="73"/>
      <c r="E42" s="79"/>
      <c r="F42" s="79"/>
      <c r="G42" s="74"/>
    </row>
    <row r="43" spans="1:7" ht="13.5" thickBot="1">
      <c r="A43" s="976" t="s">
        <v>519</v>
      </c>
      <c r="B43" s="977">
        <v>1412</v>
      </c>
      <c r="C43" s="977">
        <v>1005</v>
      </c>
      <c r="D43" s="977">
        <v>2417</v>
      </c>
      <c r="E43" s="978">
        <v>15157</v>
      </c>
      <c r="F43" s="978">
        <v>37761</v>
      </c>
      <c r="G43" s="979">
        <v>59347</v>
      </c>
    </row>
  </sheetData>
  <mergeCells count="6">
    <mergeCell ref="A1:G1"/>
    <mergeCell ref="E6:F6"/>
    <mergeCell ref="E7:F7"/>
    <mergeCell ref="A4:G4"/>
    <mergeCell ref="A6:A8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01">
    <pageSetUpPr fitToPage="1"/>
  </sheetPr>
  <dimension ref="A1:J81"/>
  <sheetViews>
    <sheetView view="pageBreakPreview" topLeftCell="A22" zoomScale="75" zoomScaleNormal="75" zoomScaleSheetLayoutView="75" workbookViewId="0">
      <selection activeCell="H84" sqref="H84"/>
    </sheetView>
  </sheetViews>
  <sheetFormatPr baseColWidth="10" defaultRowHeight="12.75"/>
  <cols>
    <col min="1" max="1" width="29.5703125" style="37" customWidth="1"/>
    <col min="2" max="2" width="14.85546875" style="37" bestFit="1" customWidth="1"/>
    <col min="3" max="3" width="12.85546875" style="37" bestFit="1" customWidth="1"/>
    <col min="4" max="4" width="15" style="37" bestFit="1" customWidth="1"/>
    <col min="5" max="6" width="12.28515625" style="37" bestFit="1" customWidth="1"/>
    <col min="7" max="7" width="15.5703125" style="37" bestFit="1" customWidth="1"/>
    <col min="8" max="8" width="15.28515625" style="37" bestFit="1" customWidth="1"/>
    <col min="9" max="9" width="4.140625" style="37" customWidth="1"/>
    <col min="10" max="16384" width="11.42578125" style="37"/>
  </cols>
  <sheetData>
    <row r="1" spans="1:10" s="27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</row>
    <row r="2" spans="1:10" s="28" customFormat="1" ht="12.75" customHeight="1"/>
    <row r="3" spans="1:10" s="28" customFormat="1" ht="30" customHeight="1">
      <c r="A3" s="1486" t="s">
        <v>1308</v>
      </c>
      <c r="B3" s="1486"/>
      <c r="C3" s="1486"/>
      <c r="D3" s="1486"/>
      <c r="E3" s="1486"/>
      <c r="F3" s="1486"/>
      <c r="G3" s="1486"/>
      <c r="H3" s="1486"/>
    </row>
    <row r="4" spans="1:10" s="28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27" customHeight="1">
      <c r="A5" s="1515" t="s">
        <v>455</v>
      </c>
      <c r="B5" s="919" t="s">
        <v>379</v>
      </c>
      <c r="C5" s="920"/>
      <c r="D5" s="921"/>
      <c r="E5" s="919" t="s">
        <v>386</v>
      </c>
      <c r="F5" s="921"/>
      <c r="G5" s="857" t="s">
        <v>380</v>
      </c>
      <c r="H5" s="852" t="s">
        <v>392</v>
      </c>
    </row>
    <row r="6" spans="1:10">
      <c r="A6" s="1516"/>
      <c r="B6" s="923" t="s">
        <v>389</v>
      </c>
      <c r="C6" s="318"/>
      <c r="D6" s="924"/>
      <c r="E6" s="923" t="s">
        <v>390</v>
      </c>
      <c r="F6" s="924"/>
      <c r="G6" s="909" t="s">
        <v>532</v>
      </c>
      <c r="H6" s="926" t="s">
        <v>396</v>
      </c>
    </row>
    <row r="7" spans="1:10" ht="31.5" customHeight="1" thickBot="1">
      <c r="A7" s="1517"/>
      <c r="B7" s="860" t="s">
        <v>393</v>
      </c>
      <c r="C7" s="307" t="s">
        <v>394</v>
      </c>
      <c r="D7" s="307" t="s">
        <v>395</v>
      </c>
      <c r="E7" s="860" t="s">
        <v>393</v>
      </c>
      <c r="F7" s="307" t="s">
        <v>394</v>
      </c>
      <c r="G7" s="300" t="s">
        <v>533</v>
      </c>
      <c r="H7" s="309" t="s">
        <v>533</v>
      </c>
    </row>
    <row r="8" spans="1:10" ht="25.5" customHeight="1">
      <c r="A8" s="75" t="s">
        <v>459</v>
      </c>
      <c r="B8" s="45">
        <v>44</v>
      </c>
      <c r="C8" s="131" t="s">
        <v>399</v>
      </c>
      <c r="D8" s="45">
        <v>44</v>
      </c>
      <c r="E8" s="131">
        <v>2107</v>
      </c>
      <c r="F8" s="45" t="s">
        <v>399</v>
      </c>
      <c r="G8" s="45">
        <v>93</v>
      </c>
      <c r="H8" s="46">
        <v>60</v>
      </c>
      <c r="I8" s="132"/>
      <c r="J8" s="132"/>
    </row>
    <row r="9" spans="1:10">
      <c r="A9" s="66" t="s">
        <v>460</v>
      </c>
      <c r="B9" s="48">
        <v>190</v>
      </c>
      <c r="C9" s="48" t="s">
        <v>399</v>
      </c>
      <c r="D9" s="48">
        <v>190</v>
      </c>
      <c r="E9" s="12">
        <v>1960</v>
      </c>
      <c r="F9" s="48" t="s">
        <v>399</v>
      </c>
      <c r="G9" s="48">
        <v>372</v>
      </c>
      <c r="H9" s="49">
        <v>254</v>
      </c>
      <c r="I9" s="132"/>
      <c r="J9" s="132"/>
    </row>
    <row r="10" spans="1:10">
      <c r="A10" s="66" t="s">
        <v>461</v>
      </c>
      <c r="B10" s="48">
        <v>163</v>
      </c>
      <c r="C10" s="48" t="s">
        <v>399</v>
      </c>
      <c r="D10" s="48">
        <v>163</v>
      </c>
      <c r="E10" s="12">
        <v>2011</v>
      </c>
      <c r="F10" s="48" t="s">
        <v>399</v>
      </c>
      <c r="G10" s="48">
        <v>328</v>
      </c>
      <c r="H10" s="49">
        <v>61</v>
      </c>
      <c r="I10" s="132"/>
      <c r="J10" s="132"/>
    </row>
    <row r="11" spans="1:10">
      <c r="A11" s="66" t="s">
        <v>462</v>
      </c>
      <c r="B11" s="48">
        <v>5</v>
      </c>
      <c r="C11" s="48" t="s">
        <v>399</v>
      </c>
      <c r="D11" s="48">
        <v>5</v>
      </c>
      <c r="E11" s="12">
        <v>1960</v>
      </c>
      <c r="F11" s="48" t="s">
        <v>399</v>
      </c>
      <c r="G11" s="48">
        <v>10</v>
      </c>
      <c r="H11" s="49">
        <v>6</v>
      </c>
      <c r="I11" s="132"/>
      <c r="J11" s="132"/>
    </row>
    <row r="12" spans="1:10">
      <c r="A12" s="76" t="s">
        <v>463</v>
      </c>
      <c r="B12" s="77">
        <v>402</v>
      </c>
      <c r="C12" s="77" t="s">
        <v>399</v>
      </c>
      <c r="D12" s="77">
        <v>402</v>
      </c>
      <c r="E12" s="77">
        <v>1997</v>
      </c>
      <c r="F12" s="77" t="s">
        <v>399</v>
      </c>
      <c r="G12" s="77">
        <v>803</v>
      </c>
      <c r="H12" s="78">
        <v>381</v>
      </c>
      <c r="I12" s="132"/>
      <c r="J12" s="132"/>
    </row>
    <row r="13" spans="1:10">
      <c r="A13" s="68"/>
      <c r="B13" s="73"/>
      <c r="C13" s="73"/>
      <c r="D13" s="73"/>
      <c r="E13" s="79"/>
      <c r="F13" s="79"/>
      <c r="G13" s="73"/>
      <c r="H13" s="74"/>
      <c r="I13" s="132"/>
      <c r="J13" s="132"/>
    </row>
    <row r="14" spans="1:10">
      <c r="A14" s="76" t="s">
        <v>465</v>
      </c>
      <c r="B14" s="77">
        <v>162</v>
      </c>
      <c r="C14" s="77" t="s">
        <v>399</v>
      </c>
      <c r="D14" s="77">
        <v>162</v>
      </c>
      <c r="E14" s="81">
        <v>1300</v>
      </c>
      <c r="F14" s="77" t="s">
        <v>399</v>
      </c>
      <c r="G14" s="77">
        <v>211</v>
      </c>
      <c r="H14" s="78">
        <v>321</v>
      </c>
      <c r="I14" s="132"/>
      <c r="J14" s="132"/>
    </row>
    <row r="15" spans="1:10">
      <c r="A15" s="66"/>
      <c r="B15" s="48"/>
      <c r="C15" s="48"/>
      <c r="D15" s="48"/>
      <c r="E15" s="12"/>
      <c r="F15" s="12"/>
      <c r="G15" s="48"/>
      <c r="H15" s="49"/>
      <c r="I15" s="132"/>
      <c r="J15" s="132"/>
    </row>
    <row r="16" spans="1:10">
      <c r="A16" s="66" t="s">
        <v>544</v>
      </c>
      <c r="B16" s="48">
        <v>14870</v>
      </c>
      <c r="C16" s="48" t="s">
        <v>399</v>
      </c>
      <c r="D16" s="48">
        <v>14870</v>
      </c>
      <c r="E16" s="12">
        <v>4200</v>
      </c>
      <c r="F16" s="48" t="s">
        <v>399</v>
      </c>
      <c r="G16" s="48">
        <v>62454</v>
      </c>
      <c r="H16" s="49">
        <v>35786</v>
      </c>
      <c r="I16" s="132"/>
      <c r="J16" s="132"/>
    </row>
    <row r="17" spans="1:10">
      <c r="A17" s="76" t="s">
        <v>469</v>
      </c>
      <c r="B17" s="77">
        <v>14870</v>
      </c>
      <c r="C17" s="77" t="s">
        <v>399</v>
      </c>
      <c r="D17" s="77">
        <v>14870</v>
      </c>
      <c r="E17" s="77">
        <v>4200</v>
      </c>
      <c r="F17" s="77" t="s">
        <v>399</v>
      </c>
      <c r="G17" s="77">
        <v>62454</v>
      </c>
      <c r="H17" s="78">
        <v>35786</v>
      </c>
      <c r="I17" s="132"/>
      <c r="J17" s="132"/>
    </row>
    <row r="18" spans="1:10">
      <c r="A18" s="66"/>
      <c r="B18" s="73"/>
      <c r="C18" s="73"/>
      <c r="D18" s="73"/>
      <c r="E18" s="79"/>
      <c r="F18" s="79"/>
      <c r="G18" s="73"/>
      <c r="H18" s="74"/>
      <c r="I18" s="132"/>
      <c r="J18" s="132"/>
    </row>
    <row r="19" spans="1:10">
      <c r="A19" s="76" t="s">
        <v>470</v>
      </c>
      <c r="B19" s="77">
        <v>82999</v>
      </c>
      <c r="C19" s="77">
        <v>12788</v>
      </c>
      <c r="D19" s="77">
        <v>95787</v>
      </c>
      <c r="E19" s="81">
        <v>3733</v>
      </c>
      <c r="F19" s="81">
        <v>5234</v>
      </c>
      <c r="G19" s="77">
        <v>376750</v>
      </c>
      <c r="H19" s="78">
        <v>292711</v>
      </c>
      <c r="I19" s="132"/>
      <c r="J19" s="132"/>
    </row>
    <row r="20" spans="1:10">
      <c r="A20" s="68"/>
      <c r="B20" s="73"/>
      <c r="C20" s="73"/>
      <c r="D20" s="73"/>
      <c r="E20" s="79"/>
      <c r="F20" s="79"/>
      <c r="G20" s="73"/>
      <c r="H20" s="74"/>
      <c r="I20" s="132"/>
      <c r="J20" s="132"/>
    </row>
    <row r="21" spans="1:10">
      <c r="A21" s="76" t="s">
        <v>471</v>
      </c>
      <c r="B21" s="77">
        <v>15641</v>
      </c>
      <c r="C21" s="77">
        <v>3382</v>
      </c>
      <c r="D21" s="77">
        <v>19023</v>
      </c>
      <c r="E21" s="81">
        <v>5161</v>
      </c>
      <c r="F21" s="81">
        <v>5101</v>
      </c>
      <c r="G21" s="77">
        <v>97975</v>
      </c>
      <c r="H21" s="78">
        <v>41200</v>
      </c>
      <c r="I21" s="132"/>
      <c r="J21" s="132"/>
    </row>
    <row r="22" spans="1:10">
      <c r="A22" s="66"/>
      <c r="B22" s="48"/>
      <c r="C22" s="48"/>
      <c r="D22" s="48"/>
      <c r="E22" s="12"/>
      <c r="F22" s="12"/>
      <c r="G22" s="48"/>
      <c r="H22" s="49"/>
      <c r="I22" s="132"/>
      <c r="J22" s="132"/>
    </row>
    <row r="23" spans="1:10">
      <c r="A23" s="66" t="s">
        <v>472</v>
      </c>
      <c r="B23" s="48">
        <v>134613</v>
      </c>
      <c r="C23" s="48">
        <v>47822</v>
      </c>
      <c r="D23" s="48">
        <v>182435</v>
      </c>
      <c r="E23" s="12">
        <v>4040</v>
      </c>
      <c r="F23" s="12">
        <v>6013</v>
      </c>
      <c r="G23" s="48">
        <v>831390</v>
      </c>
      <c r="H23" s="49">
        <v>613565</v>
      </c>
      <c r="I23" s="132"/>
      <c r="J23" s="132"/>
    </row>
    <row r="24" spans="1:10">
      <c r="A24" s="66" t="s">
        <v>473</v>
      </c>
      <c r="B24" s="48">
        <v>91148</v>
      </c>
      <c r="C24" s="48">
        <v>9585</v>
      </c>
      <c r="D24" s="48">
        <v>100733</v>
      </c>
      <c r="E24" s="12">
        <v>3152</v>
      </c>
      <c r="F24" s="12">
        <v>5195</v>
      </c>
      <c r="G24" s="48">
        <v>337092</v>
      </c>
      <c r="H24" s="49">
        <v>175962</v>
      </c>
      <c r="I24" s="132"/>
      <c r="J24" s="132"/>
    </row>
    <row r="25" spans="1:10">
      <c r="A25" s="66" t="s">
        <v>474</v>
      </c>
      <c r="B25" s="48">
        <v>119570</v>
      </c>
      <c r="C25" s="48">
        <v>32640</v>
      </c>
      <c r="D25" s="48">
        <v>152210</v>
      </c>
      <c r="E25" s="12">
        <v>3343</v>
      </c>
      <c r="F25" s="12">
        <v>5004</v>
      </c>
      <c r="G25" s="48">
        <v>563053</v>
      </c>
      <c r="H25" s="49">
        <v>450442</v>
      </c>
      <c r="I25" s="132"/>
      <c r="J25" s="132"/>
    </row>
    <row r="26" spans="1:10">
      <c r="A26" s="76" t="s">
        <v>475</v>
      </c>
      <c r="B26" s="77">
        <v>345331</v>
      </c>
      <c r="C26" s="77">
        <v>90047</v>
      </c>
      <c r="D26" s="77">
        <v>435378</v>
      </c>
      <c r="E26" s="77">
        <v>3564</v>
      </c>
      <c r="F26" s="77">
        <v>5560</v>
      </c>
      <c r="G26" s="77">
        <v>1731535</v>
      </c>
      <c r="H26" s="78">
        <v>1239969</v>
      </c>
      <c r="I26" s="132"/>
      <c r="J26" s="132"/>
    </row>
    <row r="27" spans="1:10">
      <c r="A27" s="66"/>
      <c r="B27" s="48"/>
      <c r="C27" s="48"/>
      <c r="D27" s="48"/>
      <c r="E27" s="12"/>
      <c r="F27" s="12"/>
      <c r="G27" s="48"/>
      <c r="H27" s="49"/>
      <c r="I27" s="132"/>
      <c r="J27" s="132"/>
    </row>
    <row r="28" spans="1:10">
      <c r="A28" s="66" t="s">
        <v>476</v>
      </c>
      <c r="B28" s="83">
        <v>37755</v>
      </c>
      <c r="C28" s="83">
        <v>1558</v>
      </c>
      <c r="D28" s="48">
        <v>39313</v>
      </c>
      <c r="E28" s="83">
        <v>3744</v>
      </c>
      <c r="F28" s="83">
        <v>4980</v>
      </c>
      <c r="G28" s="12">
        <v>149114</v>
      </c>
      <c r="H28" s="84">
        <v>49949</v>
      </c>
      <c r="I28" s="132"/>
      <c r="J28" s="132"/>
    </row>
    <row r="29" spans="1:10">
      <c r="A29" s="66" t="s">
        <v>477</v>
      </c>
      <c r="B29" s="83">
        <v>13969</v>
      </c>
      <c r="C29" s="83">
        <v>3617</v>
      </c>
      <c r="D29" s="48">
        <v>17586</v>
      </c>
      <c r="E29" s="83">
        <v>4566</v>
      </c>
      <c r="F29" s="83">
        <v>5111</v>
      </c>
      <c r="G29" s="12">
        <v>82269</v>
      </c>
      <c r="H29" s="84" t="s">
        <v>399</v>
      </c>
      <c r="I29" s="132"/>
      <c r="J29" s="132"/>
    </row>
    <row r="30" spans="1:10">
      <c r="A30" s="66" t="s">
        <v>478</v>
      </c>
      <c r="B30" s="83">
        <v>90574</v>
      </c>
      <c r="C30" s="83">
        <v>16187</v>
      </c>
      <c r="D30" s="48">
        <v>106761</v>
      </c>
      <c r="E30" s="83">
        <v>4716</v>
      </c>
      <c r="F30" s="83">
        <v>6429</v>
      </c>
      <c r="G30" s="12">
        <v>531213</v>
      </c>
      <c r="H30" s="84">
        <v>292167</v>
      </c>
      <c r="I30" s="132"/>
      <c r="J30" s="132"/>
    </row>
    <row r="31" spans="1:10">
      <c r="A31" s="66" t="s">
        <v>479</v>
      </c>
      <c r="B31" s="83">
        <v>14181</v>
      </c>
      <c r="C31" s="83">
        <v>670</v>
      </c>
      <c r="D31" s="48">
        <v>14851</v>
      </c>
      <c r="E31" s="83">
        <v>4137</v>
      </c>
      <c r="F31" s="83">
        <v>5097</v>
      </c>
      <c r="G31" s="12">
        <v>62082</v>
      </c>
      <c r="H31" s="84" t="s">
        <v>399</v>
      </c>
      <c r="I31" s="132"/>
      <c r="J31" s="132"/>
    </row>
    <row r="32" spans="1:10">
      <c r="A32" s="76" t="s">
        <v>480</v>
      </c>
      <c r="B32" s="77">
        <v>156479</v>
      </c>
      <c r="C32" s="77">
        <v>22032</v>
      </c>
      <c r="D32" s="77">
        <v>178511</v>
      </c>
      <c r="E32" s="77">
        <v>4416</v>
      </c>
      <c r="F32" s="77">
        <v>6070</v>
      </c>
      <c r="G32" s="77">
        <v>824678</v>
      </c>
      <c r="H32" s="78">
        <v>342116</v>
      </c>
      <c r="I32" s="132"/>
      <c r="J32" s="132"/>
    </row>
    <row r="33" spans="1:10">
      <c r="A33" s="68"/>
      <c r="B33" s="73"/>
      <c r="C33" s="73"/>
      <c r="D33" s="73"/>
      <c r="E33" s="79"/>
      <c r="F33" s="79"/>
      <c r="G33" s="73"/>
      <c r="H33" s="74"/>
      <c r="I33" s="132"/>
      <c r="J33" s="132"/>
    </row>
    <row r="34" spans="1:10">
      <c r="A34" s="76" t="s">
        <v>481</v>
      </c>
      <c r="B34" s="81">
        <v>22382</v>
      </c>
      <c r="C34" s="81">
        <v>781</v>
      </c>
      <c r="D34" s="77">
        <v>23163</v>
      </c>
      <c r="E34" s="81">
        <v>1946</v>
      </c>
      <c r="F34" s="81">
        <v>3800</v>
      </c>
      <c r="G34" s="81">
        <v>46523</v>
      </c>
      <c r="H34" s="82">
        <v>60480</v>
      </c>
      <c r="I34" s="132"/>
      <c r="J34" s="132"/>
    </row>
    <row r="35" spans="1:10">
      <c r="A35" s="66"/>
      <c r="B35" s="48"/>
      <c r="C35" s="48"/>
      <c r="D35" s="48"/>
      <c r="E35" s="12"/>
      <c r="F35" s="12"/>
      <c r="G35" s="48"/>
      <c r="H35" s="49"/>
      <c r="I35" s="132"/>
      <c r="J35" s="132"/>
    </row>
    <row r="36" spans="1:10">
      <c r="A36" s="66" t="s">
        <v>545</v>
      </c>
      <c r="B36" s="12">
        <v>46240</v>
      </c>
      <c r="C36" s="12">
        <v>4259</v>
      </c>
      <c r="D36" s="48">
        <v>50499</v>
      </c>
      <c r="E36" s="12">
        <v>2472</v>
      </c>
      <c r="F36" s="12">
        <v>4449</v>
      </c>
      <c r="G36" s="12">
        <v>133254</v>
      </c>
      <c r="H36" s="13">
        <v>66590</v>
      </c>
      <c r="I36" s="132"/>
      <c r="J36" s="132"/>
    </row>
    <row r="37" spans="1:10">
      <c r="A37" s="66" t="s">
        <v>483</v>
      </c>
      <c r="B37" s="48">
        <v>151699</v>
      </c>
      <c r="C37" s="48">
        <v>5924</v>
      </c>
      <c r="D37" s="48">
        <v>157623</v>
      </c>
      <c r="E37" s="12">
        <v>4291</v>
      </c>
      <c r="F37" s="12">
        <v>5540</v>
      </c>
      <c r="G37" s="48">
        <v>683759</v>
      </c>
      <c r="H37" s="49">
        <v>410257</v>
      </c>
      <c r="I37" s="132"/>
      <c r="J37" s="132"/>
    </row>
    <row r="38" spans="1:10">
      <c r="A38" s="66" t="s">
        <v>484</v>
      </c>
      <c r="B38" s="12">
        <v>16312</v>
      </c>
      <c r="C38" s="12">
        <v>4174</v>
      </c>
      <c r="D38" s="48">
        <v>20486</v>
      </c>
      <c r="E38" s="12">
        <v>3500</v>
      </c>
      <c r="F38" s="12">
        <v>5500</v>
      </c>
      <c r="G38" s="12">
        <v>80049</v>
      </c>
      <c r="H38" s="133">
        <v>28010</v>
      </c>
      <c r="I38" s="132"/>
      <c r="J38" s="132"/>
    </row>
    <row r="39" spans="1:10">
      <c r="A39" s="66" t="s">
        <v>485</v>
      </c>
      <c r="B39" s="12">
        <v>129864</v>
      </c>
      <c r="C39" s="12">
        <v>11054</v>
      </c>
      <c r="D39" s="48">
        <v>140918</v>
      </c>
      <c r="E39" s="12">
        <v>3949</v>
      </c>
      <c r="F39" s="12">
        <v>4855</v>
      </c>
      <c r="G39" s="12">
        <v>566500</v>
      </c>
      <c r="H39" s="13">
        <v>141625</v>
      </c>
      <c r="I39" s="132"/>
      <c r="J39" s="132"/>
    </row>
    <row r="40" spans="1:10">
      <c r="A40" s="66" t="s">
        <v>486</v>
      </c>
      <c r="B40" s="12">
        <v>42838</v>
      </c>
      <c r="C40" s="12">
        <v>3083</v>
      </c>
      <c r="D40" s="48">
        <v>45921</v>
      </c>
      <c r="E40" s="12">
        <v>2693</v>
      </c>
      <c r="F40" s="12">
        <v>3358</v>
      </c>
      <c r="G40" s="12">
        <v>125715</v>
      </c>
      <c r="H40" s="13">
        <v>65055</v>
      </c>
      <c r="I40" s="132"/>
      <c r="J40" s="132"/>
    </row>
    <row r="41" spans="1:10">
      <c r="A41" s="66" t="s">
        <v>487</v>
      </c>
      <c r="B41" s="12">
        <v>86827</v>
      </c>
      <c r="C41" s="12">
        <v>5242</v>
      </c>
      <c r="D41" s="48">
        <v>92069</v>
      </c>
      <c r="E41" s="12">
        <v>3290</v>
      </c>
      <c r="F41" s="12">
        <v>3830</v>
      </c>
      <c r="G41" s="12">
        <v>305738</v>
      </c>
      <c r="H41" s="13">
        <v>184138</v>
      </c>
      <c r="I41" s="132"/>
      <c r="J41" s="132"/>
    </row>
    <row r="42" spans="1:10">
      <c r="A42" s="66" t="s">
        <v>488</v>
      </c>
      <c r="B42" s="12">
        <v>99704</v>
      </c>
      <c r="C42" s="12">
        <v>5454</v>
      </c>
      <c r="D42" s="48">
        <v>105158</v>
      </c>
      <c r="E42" s="12">
        <v>4015</v>
      </c>
      <c r="F42" s="12">
        <v>4648</v>
      </c>
      <c r="G42" s="12">
        <v>425662</v>
      </c>
      <c r="H42" s="13">
        <v>212832</v>
      </c>
      <c r="I42" s="132"/>
      <c r="J42" s="132"/>
    </row>
    <row r="43" spans="1:10">
      <c r="A43" s="66" t="s">
        <v>489</v>
      </c>
      <c r="B43" s="12">
        <v>199106</v>
      </c>
      <c r="C43" s="12">
        <v>28890</v>
      </c>
      <c r="D43" s="48">
        <v>227996</v>
      </c>
      <c r="E43" s="12">
        <v>3848</v>
      </c>
      <c r="F43" s="12">
        <v>4818</v>
      </c>
      <c r="G43" s="12">
        <v>905352</v>
      </c>
      <c r="H43" s="13">
        <v>136800</v>
      </c>
      <c r="I43" s="132"/>
      <c r="J43" s="132"/>
    </row>
    <row r="44" spans="1:10">
      <c r="A44" s="66" t="s">
        <v>490</v>
      </c>
      <c r="B44" s="12">
        <v>60971</v>
      </c>
      <c r="C44" s="12">
        <v>8703</v>
      </c>
      <c r="D44" s="48">
        <v>69674</v>
      </c>
      <c r="E44" s="12">
        <v>3736</v>
      </c>
      <c r="F44" s="12">
        <v>5000</v>
      </c>
      <c r="G44" s="12">
        <v>271303</v>
      </c>
      <c r="H44" s="13">
        <v>114929</v>
      </c>
      <c r="I44" s="132"/>
      <c r="J44" s="132"/>
    </row>
    <row r="45" spans="1:10">
      <c r="A45" s="76" t="s">
        <v>491</v>
      </c>
      <c r="B45" s="77">
        <v>833561</v>
      </c>
      <c r="C45" s="77">
        <v>76783</v>
      </c>
      <c r="D45" s="77">
        <v>910344</v>
      </c>
      <c r="E45" s="77">
        <v>3756</v>
      </c>
      <c r="F45" s="77">
        <v>4778</v>
      </c>
      <c r="G45" s="77">
        <v>3497332</v>
      </c>
      <c r="H45" s="78">
        <v>1360236</v>
      </c>
      <c r="I45" s="132"/>
      <c r="J45" s="132"/>
    </row>
    <row r="46" spans="1:10">
      <c r="A46" s="68"/>
      <c r="B46" s="73"/>
      <c r="C46" s="73"/>
      <c r="D46" s="73"/>
      <c r="E46" s="79"/>
      <c r="F46" s="79"/>
      <c r="G46" s="73"/>
      <c r="H46" s="74"/>
      <c r="I46" s="132"/>
      <c r="J46" s="132"/>
    </row>
    <row r="47" spans="1:10">
      <c r="A47" s="76" t="s">
        <v>492</v>
      </c>
      <c r="B47" s="81">
        <v>36153</v>
      </c>
      <c r="C47" s="81">
        <v>4713</v>
      </c>
      <c r="D47" s="77">
        <v>40866</v>
      </c>
      <c r="E47" s="81">
        <v>4306</v>
      </c>
      <c r="F47" s="81">
        <v>4841</v>
      </c>
      <c r="G47" s="81">
        <v>178490</v>
      </c>
      <c r="H47" s="82">
        <v>267735</v>
      </c>
      <c r="I47" s="132"/>
      <c r="J47" s="132"/>
    </row>
    <row r="48" spans="1:10">
      <c r="A48" s="66"/>
      <c r="B48" s="48"/>
      <c r="C48" s="48"/>
      <c r="D48" s="48"/>
      <c r="E48" s="12"/>
      <c r="F48" s="12"/>
      <c r="G48" s="48"/>
      <c r="H48" s="49"/>
      <c r="I48" s="132"/>
      <c r="J48" s="132"/>
    </row>
    <row r="49" spans="1:10">
      <c r="A49" s="66" t="s">
        <v>493</v>
      </c>
      <c r="B49" s="48">
        <v>131873</v>
      </c>
      <c r="C49" s="48">
        <v>25665</v>
      </c>
      <c r="D49" s="48">
        <v>157538</v>
      </c>
      <c r="E49" s="12">
        <v>2616</v>
      </c>
      <c r="F49" s="12">
        <v>6700</v>
      </c>
      <c r="G49" s="48">
        <v>516935</v>
      </c>
      <c r="H49" s="49">
        <v>170589</v>
      </c>
      <c r="I49" s="132"/>
      <c r="J49" s="132"/>
    </row>
    <row r="50" spans="1:10">
      <c r="A50" s="66" t="s">
        <v>494</v>
      </c>
      <c r="B50" s="48">
        <v>110866</v>
      </c>
      <c r="C50" s="48">
        <v>47998</v>
      </c>
      <c r="D50" s="48">
        <v>158864</v>
      </c>
      <c r="E50" s="12">
        <v>2614</v>
      </c>
      <c r="F50" s="12">
        <v>3900</v>
      </c>
      <c r="G50" s="48">
        <v>476996</v>
      </c>
      <c r="H50" s="49">
        <v>314340</v>
      </c>
      <c r="I50" s="132"/>
      <c r="J50" s="132"/>
    </row>
    <row r="51" spans="1:10">
      <c r="A51" s="66" t="s">
        <v>495</v>
      </c>
      <c r="B51" s="48">
        <v>272849</v>
      </c>
      <c r="C51" s="48">
        <v>9096</v>
      </c>
      <c r="D51" s="48">
        <v>281945</v>
      </c>
      <c r="E51" s="12">
        <v>3330</v>
      </c>
      <c r="F51" s="12">
        <v>5500</v>
      </c>
      <c r="G51" s="48">
        <v>958615</v>
      </c>
      <c r="H51" s="49">
        <v>225000</v>
      </c>
      <c r="I51" s="132"/>
      <c r="J51" s="132"/>
    </row>
    <row r="52" spans="1:10">
      <c r="A52" s="66" t="s">
        <v>496</v>
      </c>
      <c r="B52" s="48">
        <v>98222</v>
      </c>
      <c r="C52" s="48">
        <v>1964</v>
      </c>
      <c r="D52" s="48">
        <v>100186</v>
      </c>
      <c r="E52" s="12">
        <v>3100</v>
      </c>
      <c r="F52" s="12">
        <v>4500</v>
      </c>
      <c r="G52" s="48">
        <v>313326</v>
      </c>
      <c r="H52" s="49">
        <v>187660</v>
      </c>
      <c r="I52" s="132"/>
      <c r="J52" s="132"/>
    </row>
    <row r="53" spans="1:10">
      <c r="A53" s="66" t="s">
        <v>497</v>
      </c>
      <c r="B53" s="48">
        <v>146074</v>
      </c>
      <c r="C53" s="48">
        <v>12660</v>
      </c>
      <c r="D53" s="48">
        <v>158734</v>
      </c>
      <c r="E53" s="12">
        <v>3000</v>
      </c>
      <c r="F53" s="12">
        <v>4780</v>
      </c>
      <c r="G53" s="48">
        <v>498737</v>
      </c>
      <c r="H53" s="49">
        <v>274305</v>
      </c>
      <c r="I53" s="132"/>
      <c r="J53" s="132"/>
    </row>
    <row r="54" spans="1:10">
      <c r="A54" s="76" t="s">
        <v>546</v>
      </c>
      <c r="B54" s="77">
        <v>759884</v>
      </c>
      <c r="C54" s="77">
        <v>97383</v>
      </c>
      <c r="D54" s="77">
        <v>857267</v>
      </c>
      <c r="E54" s="77">
        <v>3008</v>
      </c>
      <c r="F54" s="77">
        <v>4914</v>
      </c>
      <c r="G54" s="77">
        <v>2764609</v>
      </c>
      <c r="H54" s="78">
        <v>1171894</v>
      </c>
      <c r="I54" s="132"/>
      <c r="J54" s="132"/>
    </row>
    <row r="55" spans="1:10">
      <c r="A55" s="66"/>
      <c r="B55" s="48"/>
      <c r="C55" s="48"/>
      <c r="D55" s="48"/>
      <c r="E55" s="12"/>
      <c r="F55" s="12"/>
      <c r="G55" s="48"/>
      <c r="H55" s="49"/>
      <c r="I55" s="132"/>
      <c r="J55" s="132"/>
    </row>
    <row r="56" spans="1:10">
      <c r="A56" s="66" t="s">
        <v>499</v>
      </c>
      <c r="B56" s="12">
        <v>2966</v>
      </c>
      <c r="C56" s="12">
        <v>945</v>
      </c>
      <c r="D56" s="48">
        <v>3911</v>
      </c>
      <c r="E56" s="12">
        <v>1595</v>
      </c>
      <c r="F56" s="12">
        <v>4430</v>
      </c>
      <c r="G56" s="12">
        <v>8917</v>
      </c>
      <c r="H56" s="13">
        <v>3567</v>
      </c>
      <c r="I56" s="132"/>
      <c r="J56" s="132"/>
    </row>
    <row r="57" spans="1:10">
      <c r="A57" s="66" t="s">
        <v>500</v>
      </c>
      <c r="B57" s="12">
        <v>4445</v>
      </c>
      <c r="C57" s="12">
        <v>148</v>
      </c>
      <c r="D57" s="48">
        <v>4593</v>
      </c>
      <c r="E57" s="12">
        <v>1109</v>
      </c>
      <c r="F57" s="12">
        <v>3654</v>
      </c>
      <c r="G57" s="12">
        <v>5471</v>
      </c>
      <c r="H57" s="13">
        <v>4924</v>
      </c>
      <c r="I57" s="132"/>
      <c r="J57" s="132"/>
    </row>
    <row r="58" spans="1:10">
      <c r="A58" s="66" t="s">
        <v>501</v>
      </c>
      <c r="B58" s="12">
        <v>10293</v>
      </c>
      <c r="C58" s="12">
        <v>681</v>
      </c>
      <c r="D58" s="48">
        <v>10974</v>
      </c>
      <c r="E58" s="12">
        <v>2791</v>
      </c>
      <c r="F58" s="12">
        <v>4820</v>
      </c>
      <c r="G58" s="12">
        <v>32010</v>
      </c>
      <c r="H58" s="13">
        <v>6402</v>
      </c>
      <c r="I58" s="132"/>
      <c r="J58" s="132"/>
    </row>
    <row r="59" spans="1:10">
      <c r="A59" s="76" t="s">
        <v>502</v>
      </c>
      <c r="B59" s="77">
        <v>17704</v>
      </c>
      <c r="C59" s="77">
        <v>1774</v>
      </c>
      <c r="D59" s="77">
        <v>19478</v>
      </c>
      <c r="E59" s="77">
        <v>2168</v>
      </c>
      <c r="F59" s="77">
        <v>4515</v>
      </c>
      <c r="G59" s="77">
        <v>46398</v>
      </c>
      <c r="H59" s="78">
        <v>14893</v>
      </c>
      <c r="I59" s="132"/>
      <c r="J59" s="132"/>
    </row>
    <row r="60" spans="1:10">
      <c r="A60" s="68"/>
      <c r="B60" s="73"/>
      <c r="C60" s="73"/>
      <c r="D60" s="73"/>
      <c r="E60" s="79"/>
      <c r="F60" s="79"/>
      <c r="G60" s="73"/>
      <c r="H60" s="74"/>
      <c r="I60" s="132"/>
      <c r="J60" s="132"/>
    </row>
    <row r="61" spans="1:10">
      <c r="A61" s="76" t="s">
        <v>503</v>
      </c>
      <c r="B61" s="77">
        <v>23939</v>
      </c>
      <c r="C61" s="77">
        <v>3440</v>
      </c>
      <c r="D61" s="77">
        <v>27379</v>
      </c>
      <c r="E61" s="81">
        <v>1100</v>
      </c>
      <c r="F61" s="81">
        <v>2900</v>
      </c>
      <c r="G61" s="77">
        <v>36309</v>
      </c>
      <c r="H61" s="78">
        <v>22512</v>
      </c>
      <c r="I61" s="132"/>
      <c r="J61" s="132"/>
    </row>
    <row r="62" spans="1:10">
      <c r="A62" s="66"/>
      <c r="B62" s="48"/>
      <c r="C62" s="48"/>
      <c r="D62" s="48"/>
      <c r="E62" s="12"/>
      <c r="F62" s="12"/>
      <c r="G62" s="48"/>
      <c r="H62" s="49"/>
      <c r="I62" s="132"/>
      <c r="J62" s="132"/>
    </row>
    <row r="63" spans="1:10">
      <c r="A63" s="66" t="s">
        <v>504</v>
      </c>
      <c r="B63" s="12">
        <v>45551</v>
      </c>
      <c r="C63" s="12" t="s">
        <v>399</v>
      </c>
      <c r="D63" s="48">
        <v>45551</v>
      </c>
      <c r="E63" s="12">
        <v>1644</v>
      </c>
      <c r="F63" s="12" t="s">
        <v>399</v>
      </c>
      <c r="G63" s="12">
        <v>74885</v>
      </c>
      <c r="H63" s="13">
        <v>37500</v>
      </c>
      <c r="I63" s="132"/>
      <c r="J63" s="132"/>
    </row>
    <row r="64" spans="1:10">
      <c r="A64" s="66" t="s">
        <v>505</v>
      </c>
      <c r="B64" s="12">
        <v>756</v>
      </c>
      <c r="C64" s="12" t="s">
        <v>399</v>
      </c>
      <c r="D64" s="48">
        <v>756</v>
      </c>
      <c r="E64" s="12">
        <v>1534</v>
      </c>
      <c r="F64" s="12" t="s">
        <v>399</v>
      </c>
      <c r="G64" s="12">
        <v>1160</v>
      </c>
      <c r="H64" s="13">
        <v>580</v>
      </c>
      <c r="I64" s="132"/>
      <c r="J64" s="132"/>
    </row>
    <row r="65" spans="1:10">
      <c r="A65" s="76" t="s">
        <v>506</v>
      </c>
      <c r="B65" s="77">
        <v>46307</v>
      </c>
      <c r="C65" s="77" t="s">
        <v>399</v>
      </c>
      <c r="D65" s="77">
        <v>46307</v>
      </c>
      <c r="E65" s="77">
        <v>1642</v>
      </c>
      <c r="F65" s="77" t="s">
        <v>399</v>
      </c>
      <c r="G65" s="77">
        <v>76045</v>
      </c>
      <c r="H65" s="78">
        <v>38080</v>
      </c>
      <c r="I65" s="132"/>
      <c r="J65" s="132"/>
    </row>
    <row r="66" spans="1:10">
      <c r="A66" s="66"/>
      <c r="B66" s="48"/>
      <c r="C66" s="48"/>
      <c r="D66" s="48"/>
      <c r="E66" s="12"/>
      <c r="F66" s="12"/>
      <c r="G66" s="48"/>
      <c r="H66" s="49"/>
      <c r="I66" s="132"/>
      <c r="J66" s="132"/>
    </row>
    <row r="67" spans="1:10">
      <c r="A67" s="66" t="s">
        <v>507</v>
      </c>
      <c r="B67" s="48">
        <v>10438</v>
      </c>
      <c r="C67" s="48">
        <v>327</v>
      </c>
      <c r="D67" s="48">
        <v>10765</v>
      </c>
      <c r="E67" s="12">
        <v>1864</v>
      </c>
      <c r="F67" s="12">
        <v>3239</v>
      </c>
      <c r="G67" s="48">
        <v>20516</v>
      </c>
      <c r="H67" s="49">
        <v>18464</v>
      </c>
      <c r="I67" s="132"/>
      <c r="J67" s="132"/>
    </row>
    <row r="68" spans="1:10">
      <c r="A68" s="66" t="s">
        <v>508</v>
      </c>
      <c r="B68" s="48">
        <v>6378</v>
      </c>
      <c r="C68" s="48">
        <v>597</v>
      </c>
      <c r="D68" s="48">
        <v>6975</v>
      </c>
      <c r="E68" s="12">
        <v>2300</v>
      </c>
      <c r="F68" s="12">
        <v>3340</v>
      </c>
      <c r="G68" s="48">
        <v>16663</v>
      </c>
      <c r="H68" s="49">
        <v>14830</v>
      </c>
      <c r="I68" s="132"/>
      <c r="J68" s="132"/>
    </row>
    <row r="69" spans="1:10">
      <c r="A69" s="66" t="s">
        <v>509</v>
      </c>
      <c r="B69" s="12">
        <v>6784</v>
      </c>
      <c r="C69" s="12">
        <v>659</v>
      </c>
      <c r="D69" s="48">
        <v>7443</v>
      </c>
      <c r="E69" s="12">
        <v>1370</v>
      </c>
      <c r="F69" s="12">
        <v>2200</v>
      </c>
      <c r="G69" s="12">
        <v>10744</v>
      </c>
      <c r="H69" s="13">
        <v>7071</v>
      </c>
      <c r="I69" s="132"/>
      <c r="J69" s="132"/>
    </row>
    <row r="70" spans="1:10">
      <c r="A70" s="66" t="s">
        <v>510</v>
      </c>
      <c r="B70" s="48">
        <v>48100</v>
      </c>
      <c r="C70" s="48">
        <v>6776</v>
      </c>
      <c r="D70" s="48">
        <v>54876</v>
      </c>
      <c r="E70" s="12">
        <v>2192</v>
      </c>
      <c r="F70" s="12">
        <v>3514</v>
      </c>
      <c r="G70" s="48">
        <v>129246</v>
      </c>
      <c r="H70" s="49">
        <v>58160</v>
      </c>
      <c r="I70" s="132"/>
      <c r="J70" s="132"/>
    </row>
    <row r="71" spans="1:10" ht="14.25">
      <c r="A71" s="66" t="s">
        <v>547</v>
      </c>
      <c r="B71" s="48">
        <v>1202</v>
      </c>
      <c r="C71" s="48">
        <v>70</v>
      </c>
      <c r="D71" s="48">
        <v>1272</v>
      </c>
      <c r="E71" s="12">
        <v>4550</v>
      </c>
      <c r="F71" s="12">
        <v>4550</v>
      </c>
      <c r="G71" s="48">
        <v>5788</v>
      </c>
      <c r="H71" s="49">
        <v>2290</v>
      </c>
      <c r="I71" s="132"/>
      <c r="J71" s="132"/>
    </row>
    <row r="72" spans="1:10">
      <c r="A72" s="66" t="s">
        <v>512</v>
      </c>
      <c r="B72" s="48">
        <v>8296</v>
      </c>
      <c r="C72" s="48">
        <v>544</v>
      </c>
      <c r="D72" s="48">
        <v>8840</v>
      </c>
      <c r="E72" s="12">
        <v>2224</v>
      </c>
      <c r="F72" s="12">
        <v>2744</v>
      </c>
      <c r="G72" s="48">
        <v>19943</v>
      </c>
      <c r="H72" s="49">
        <v>23900</v>
      </c>
      <c r="I72" s="132"/>
      <c r="J72" s="132"/>
    </row>
    <row r="73" spans="1:10">
      <c r="A73" s="66" t="s">
        <v>513</v>
      </c>
      <c r="B73" s="48">
        <v>11105</v>
      </c>
      <c r="C73" s="48">
        <v>987</v>
      </c>
      <c r="D73" s="48">
        <v>12092</v>
      </c>
      <c r="E73" s="12">
        <v>2100</v>
      </c>
      <c r="F73" s="12">
        <v>4600</v>
      </c>
      <c r="G73" s="48">
        <v>27861</v>
      </c>
      <c r="H73" s="49">
        <v>10754</v>
      </c>
      <c r="I73" s="132"/>
      <c r="J73" s="132"/>
    </row>
    <row r="74" spans="1:10">
      <c r="A74" s="66" t="s">
        <v>514</v>
      </c>
      <c r="B74" s="12">
        <v>11836</v>
      </c>
      <c r="C74" s="12">
        <v>1151</v>
      </c>
      <c r="D74" s="48">
        <v>12987</v>
      </c>
      <c r="E74" s="12">
        <v>2559</v>
      </c>
      <c r="F74" s="12">
        <v>3250</v>
      </c>
      <c r="G74" s="12">
        <v>34029</v>
      </c>
      <c r="H74" s="13">
        <v>12284</v>
      </c>
      <c r="I74" s="132"/>
      <c r="J74" s="132"/>
    </row>
    <row r="75" spans="1:10">
      <c r="A75" s="76" t="s">
        <v>515</v>
      </c>
      <c r="B75" s="77">
        <v>104139</v>
      </c>
      <c r="C75" s="77">
        <v>11111</v>
      </c>
      <c r="D75" s="77">
        <v>115250</v>
      </c>
      <c r="E75" s="77">
        <v>2174</v>
      </c>
      <c r="F75" s="77">
        <v>3457</v>
      </c>
      <c r="G75" s="77">
        <v>264790</v>
      </c>
      <c r="H75" s="78">
        <v>147753</v>
      </c>
      <c r="I75" s="132"/>
      <c r="J75" s="132"/>
    </row>
    <row r="76" spans="1:10">
      <c r="A76" s="66"/>
      <c r="B76" s="48"/>
      <c r="C76" s="48"/>
      <c r="D76" s="48"/>
      <c r="E76" s="12"/>
      <c r="F76" s="12"/>
      <c r="G76" s="48"/>
      <c r="H76" s="49"/>
      <c r="I76" s="132"/>
      <c r="J76" s="132"/>
    </row>
    <row r="77" spans="1:10">
      <c r="A77" s="66" t="s">
        <v>516</v>
      </c>
      <c r="B77" s="85">
        <v>3</v>
      </c>
      <c r="C77" s="48" t="s">
        <v>399</v>
      </c>
      <c r="D77" s="85">
        <v>3</v>
      </c>
      <c r="E77" s="85">
        <v>1500</v>
      </c>
      <c r="F77" s="48" t="s">
        <v>399</v>
      </c>
      <c r="G77" s="85">
        <v>5</v>
      </c>
      <c r="H77" s="133" t="s">
        <v>399</v>
      </c>
      <c r="I77" s="132"/>
      <c r="J77" s="132"/>
    </row>
    <row r="78" spans="1:10">
      <c r="A78" s="66" t="s">
        <v>517</v>
      </c>
      <c r="B78" s="48">
        <v>91</v>
      </c>
      <c r="C78" s="48" t="s">
        <v>399</v>
      </c>
      <c r="D78" s="48">
        <v>91</v>
      </c>
      <c r="E78" s="12">
        <v>1000</v>
      </c>
      <c r="F78" s="48">
        <v>1500</v>
      </c>
      <c r="G78" s="48">
        <v>91</v>
      </c>
      <c r="H78" s="49">
        <v>118</v>
      </c>
      <c r="I78" s="132"/>
      <c r="J78" s="132"/>
    </row>
    <row r="79" spans="1:10">
      <c r="A79" s="76" t="s">
        <v>518</v>
      </c>
      <c r="B79" s="77">
        <v>94</v>
      </c>
      <c r="C79" s="77" t="s">
        <v>399</v>
      </c>
      <c r="D79" s="77">
        <v>94</v>
      </c>
      <c r="E79" s="77">
        <v>1016</v>
      </c>
      <c r="F79" s="86" t="s">
        <v>399</v>
      </c>
      <c r="G79" s="77">
        <v>96</v>
      </c>
      <c r="H79" s="78">
        <v>118</v>
      </c>
      <c r="I79" s="132"/>
      <c r="J79" s="132"/>
    </row>
    <row r="80" spans="1:10">
      <c r="A80" s="66"/>
      <c r="B80" s="48"/>
      <c r="C80" s="48"/>
      <c r="D80" s="48"/>
      <c r="E80" s="12"/>
      <c r="F80" s="12"/>
      <c r="G80" s="48"/>
      <c r="H80" s="49"/>
      <c r="I80" s="132"/>
      <c r="J80" s="132"/>
    </row>
    <row r="81" spans="1:10" ht="13.5" thickBot="1">
      <c r="A81" s="69" t="s">
        <v>519</v>
      </c>
      <c r="B81" s="55">
        <v>2460047</v>
      </c>
      <c r="C81" s="55">
        <v>324234</v>
      </c>
      <c r="D81" s="55">
        <v>2784281</v>
      </c>
      <c r="E81" s="55">
        <v>3398</v>
      </c>
      <c r="F81" s="55">
        <v>5077</v>
      </c>
      <c r="G81" s="55">
        <v>10004998</v>
      </c>
      <c r="H81" s="56">
        <v>5036185</v>
      </c>
      <c r="I81" s="132"/>
      <c r="J81" s="132"/>
    </row>
  </sheetData>
  <mergeCells count="3">
    <mergeCell ref="A1:H1"/>
    <mergeCell ref="A3:H3"/>
    <mergeCell ref="A5:A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6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>
  <sheetPr codeName="Hoja73">
    <pageSetUpPr fitToPage="1"/>
  </sheetPr>
  <dimension ref="A1:I53"/>
  <sheetViews>
    <sheetView view="pageBreakPreview" zoomScale="75" zoomScaleNormal="75" zoomScaleSheetLayoutView="75" workbookViewId="0">
      <selection activeCell="B9" sqref="B9:I53"/>
    </sheetView>
  </sheetViews>
  <sheetFormatPr baseColWidth="10" defaultRowHeight="12.75"/>
  <cols>
    <col min="1" max="1" width="36.28515625" style="271" customWidth="1"/>
    <col min="2" max="9" width="18.28515625" style="271" customWidth="1"/>
    <col min="10" max="16384" width="11.42578125" style="271"/>
  </cols>
  <sheetData>
    <row r="1" spans="1:9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3" spans="1:9" s="91" customFormat="1" ht="15">
      <c r="A3" s="1560" t="s">
        <v>854</v>
      </c>
      <c r="B3" s="1560"/>
      <c r="C3" s="1560"/>
      <c r="D3" s="1560"/>
      <c r="E3" s="1560"/>
      <c r="F3" s="1560"/>
      <c r="G3" s="1560"/>
      <c r="H3" s="1560"/>
      <c r="I3" s="1560"/>
    </row>
    <row r="4" spans="1:9" s="91" customFormat="1" ht="15">
      <c r="A4" s="1560" t="s">
        <v>1413</v>
      </c>
      <c r="B4" s="1560"/>
      <c r="C4" s="1560"/>
      <c r="D4" s="1560"/>
      <c r="E4" s="1560"/>
      <c r="F4" s="1560"/>
      <c r="G4" s="1560"/>
      <c r="H4" s="1560"/>
      <c r="I4" s="1560"/>
    </row>
    <row r="5" spans="1:9" s="91" customFormat="1" ht="13.5" customHeight="1" thickBot="1">
      <c r="A5" s="5"/>
      <c r="B5" s="6"/>
      <c r="C5" s="6"/>
      <c r="D5" s="6"/>
      <c r="E5" s="6"/>
      <c r="F5" s="6"/>
      <c r="G5" s="6"/>
      <c r="H5" s="343"/>
      <c r="I5" s="343"/>
    </row>
    <row r="6" spans="1:9" ht="27" customHeight="1">
      <c r="A6" s="1515" t="s">
        <v>455</v>
      </c>
      <c r="B6" s="1490" t="s">
        <v>847</v>
      </c>
      <c r="C6" s="1491"/>
      <c r="D6" s="1491"/>
      <c r="E6" s="1491"/>
      <c r="F6" s="1492"/>
      <c r="G6" s="1490" t="s">
        <v>848</v>
      </c>
      <c r="H6" s="1491"/>
      <c r="I6" s="1491"/>
    </row>
    <row r="7" spans="1:9" ht="25.5" customHeight="1">
      <c r="A7" s="1516"/>
      <c r="B7" s="1513" t="s">
        <v>788</v>
      </c>
      <c r="C7" s="1518"/>
      <c r="D7" s="1513" t="s">
        <v>789</v>
      </c>
      <c r="E7" s="1514"/>
      <c r="F7" s="1671" t="s">
        <v>395</v>
      </c>
      <c r="G7" s="1513" t="s">
        <v>849</v>
      </c>
      <c r="H7" s="1518"/>
      <c r="I7" s="862" t="s">
        <v>850</v>
      </c>
    </row>
    <row r="8" spans="1:9" ht="31.5" customHeight="1" thickBot="1">
      <c r="A8" s="1517"/>
      <c r="B8" s="860" t="s">
        <v>393</v>
      </c>
      <c r="C8" s="860" t="s">
        <v>394</v>
      </c>
      <c r="D8" s="860" t="s">
        <v>393</v>
      </c>
      <c r="E8" s="860" t="s">
        <v>394</v>
      </c>
      <c r="F8" s="1672"/>
      <c r="G8" s="860" t="s">
        <v>393</v>
      </c>
      <c r="H8" s="1283" t="s">
        <v>394</v>
      </c>
      <c r="I8" s="309" t="s">
        <v>851</v>
      </c>
    </row>
    <row r="9" spans="1:9" s="408" customFormat="1" ht="15" customHeight="1">
      <c r="A9" s="241" t="s">
        <v>464</v>
      </c>
      <c r="B9" s="243">
        <v>7420</v>
      </c>
      <c r="C9" s="242" t="s">
        <v>399</v>
      </c>
      <c r="D9" s="242" t="s">
        <v>399</v>
      </c>
      <c r="E9" s="242" t="s">
        <v>399</v>
      </c>
      <c r="F9" s="242">
        <v>7420</v>
      </c>
      <c r="G9" s="243">
        <v>28000</v>
      </c>
      <c r="H9" s="242" t="s">
        <v>399</v>
      </c>
      <c r="I9" s="296">
        <v>207760</v>
      </c>
    </row>
    <row r="10" spans="1:9">
      <c r="A10" s="68"/>
      <c r="B10" s="73"/>
      <c r="C10" s="73"/>
      <c r="D10" s="73"/>
      <c r="E10" s="73"/>
      <c r="F10" s="73"/>
      <c r="G10" s="79"/>
      <c r="H10" s="79"/>
      <c r="I10" s="74"/>
    </row>
    <row r="11" spans="1:9">
      <c r="A11" s="76" t="s">
        <v>465</v>
      </c>
      <c r="B11" s="77">
        <v>1109</v>
      </c>
      <c r="C11" s="77" t="s">
        <v>399</v>
      </c>
      <c r="D11" s="77" t="s">
        <v>399</v>
      </c>
      <c r="E11" s="77" t="s">
        <v>399</v>
      </c>
      <c r="F11" s="77">
        <v>1109</v>
      </c>
      <c r="G11" s="81">
        <v>12000</v>
      </c>
      <c r="H11" s="81" t="s">
        <v>399</v>
      </c>
      <c r="I11" s="78">
        <v>13308</v>
      </c>
    </row>
    <row r="12" spans="1:9">
      <c r="A12" s="66"/>
      <c r="B12" s="48"/>
      <c r="C12" s="48"/>
      <c r="D12" s="48"/>
      <c r="E12" s="48"/>
      <c r="F12" s="48"/>
      <c r="G12" s="12"/>
      <c r="H12" s="12"/>
      <c r="I12" s="49"/>
    </row>
    <row r="13" spans="1:9">
      <c r="A13" s="66" t="s">
        <v>544</v>
      </c>
      <c r="B13" s="12">
        <v>30</v>
      </c>
      <c r="C13" s="12" t="s">
        <v>399</v>
      </c>
      <c r="D13" s="48" t="s">
        <v>399</v>
      </c>
      <c r="E13" s="48" t="s">
        <v>399</v>
      </c>
      <c r="F13" s="48">
        <v>30</v>
      </c>
      <c r="G13" s="12">
        <v>27000</v>
      </c>
      <c r="H13" s="12" t="s">
        <v>399</v>
      </c>
      <c r="I13" s="13">
        <v>810</v>
      </c>
    </row>
    <row r="14" spans="1:9">
      <c r="A14" s="66" t="s">
        <v>467</v>
      </c>
      <c r="B14" s="12">
        <v>25</v>
      </c>
      <c r="C14" s="48" t="s">
        <v>399</v>
      </c>
      <c r="D14" s="48" t="s">
        <v>399</v>
      </c>
      <c r="E14" s="48" t="s">
        <v>399</v>
      </c>
      <c r="F14" s="48">
        <v>25</v>
      </c>
      <c r="G14" s="12">
        <v>22000</v>
      </c>
      <c r="H14" s="48" t="s">
        <v>399</v>
      </c>
      <c r="I14" s="13">
        <v>550</v>
      </c>
    </row>
    <row r="15" spans="1:9">
      <c r="A15" s="66" t="s">
        <v>468</v>
      </c>
      <c r="B15" s="12">
        <v>80</v>
      </c>
      <c r="C15" s="48" t="s">
        <v>399</v>
      </c>
      <c r="D15" s="48" t="s">
        <v>399</v>
      </c>
      <c r="E15" s="48" t="s">
        <v>399</v>
      </c>
      <c r="F15" s="48">
        <v>80</v>
      </c>
      <c r="G15" s="12">
        <v>26500</v>
      </c>
      <c r="H15" s="48" t="s">
        <v>399</v>
      </c>
      <c r="I15" s="13">
        <v>2120</v>
      </c>
    </row>
    <row r="16" spans="1:9" s="408" customFormat="1">
      <c r="A16" s="76" t="s">
        <v>469</v>
      </c>
      <c r="B16" s="77">
        <v>135</v>
      </c>
      <c r="C16" s="77" t="s">
        <v>399</v>
      </c>
      <c r="D16" s="77" t="s">
        <v>399</v>
      </c>
      <c r="E16" s="77" t="s">
        <v>399</v>
      </c>
      <c r="F16" s="77">
        <v>135</v>
      </c>
      <c r="G16" s="81">
        <v>25778</v>
      </c>
      <c r="H16" s="81" t="s">
        <v>399</v>
      </c>
      <c r="I16" s="78">
        <v>3480</v>
      </c>
    </row>
    <row r="17" spans="1:9">
      <c r="A17" s="68"/>
      <c r="B17" s="73"/>
      <c r="C17" s="73"/>
      <c r="D17" s="73"/>
      <c r="E17" s="73"/>
      <c r="F17" s="73"/>
      <c r="G17" s="79"/>
      <c r="H17" s="79"/>
      <c r="I17" s="74"/>
    </row>
    <row r="18" spans="1:9">
      <c r="A18" s="76" t="s">
        <v>470</v>
      </c>
      <c r="B18" s="77">
        <v>1706</v>
      </c>
      <c r="C18" s="77">
        <v>1638</v>
      </c>
      <c r="D18" s="77" t="s">
        <v>399</v>
      </c>
      <c r="E18" s="77" t="s">
        <v>399</v>
      </c>
      <c r="F18" s="77">
        <v>3344</v>
      </c>
      <c r="G18" s="81">
        <v>40346</v>
      </c>
      <c r="H18" s="81">
        <v>49619</v>
      </c>
      <c r="I18" s="78">
        <v>150106</v>
      </c>
    </row>
    <row r="19" spans="1:9">
      <c r="A19" s="68"/>
      <c r="B19" s="73"/>
      <c r="C19" s="73"/>
      <c r="D19" s="73"/>
      <c r="E19" s="73"/>
      <c r="F19" s="73"/>
      <c r="G19" s="79"/>
      <c r="H19" s="79"/>
      <c r="I19" s="74"/>
    </row>
    <row r="20" spans="1:9">
      <c r="A20" s="76" t="s">
        <v>471</v>
      </c>
      <c r="B20" s="77">
        <v>7</v>
      </c>
      <c r="C20" s="77">
        <v>76</v>
      </c>
      <c r="D20" s="77" t="s">
        <v>399</v>
      </c>
      <c r="E20" s="77" t="s">
        <v>399</v>
      </c>
      <c r="F20" s="77">
        <v>83</v>
      </c>
      <c r="G20" s="81">
        <v>26000</v>
      </c>
      <c r="H20" s="81">
        <v>41000</v>
      </c>
      <c r="I20" s="78">
        <v>3298</v>
      </c>
    </row>
    <row r="21" spans="1:9">
      <c r="A21" s="66"/>
      <c r="B21" s="48"/>
      <c r="C21" s="48"/>
      <c r="D21" s="48"/>
      <c r="E21" s="48"/>
      <c r="F21" s="48"/>
      <c r="G21" s="12"/>
      <c r="H21" s="12"/>
      <c r="I21" s="49"/>
    </row>
    <row r="22" spans="1:9">
      <c r="A22" s="66" t="s">
        <v>472</v>
      </c>
      <c r="B22" s="48">
        <v>970</v>
      </c>
      <c r="C22" s="48">
        <v>6590</v>
      </c>
      <c r="D22" s="48">
        <v>107</v>
      </c>
      <c r="E22" s="48" t="s">
        <v>399</v>
      </c>
      <c r="F22" s="48">
        <v>7667</v>
      </c>
      <c r="G22" s="12">
        <v>13000</v>
      </c>
      <c r="H22" s="12">
        <v>23999</v>
      </c>
      <c r="I22" s="49">
        <v>170763</v>
      </c>
    </row>
    <row r="23" spans="1:9">
      <c r="A23" s="66" t="s">
        <v>473</v>
      </c>
      <c r="B23" s="48" t="s">
        <v>399</v>
      </c>
      <c r="C23" s="48">
        <v>56</v>
      </c>
      <c r="D23" s="85">
        <v>9</v>
      </c>
      <c r="E23" s="48" t="s">
        <v>399</v>
      </c>
      <c r="F23" s="48">
        <v>65</v>
      </c>
      <c r="G23" s="12" t="s">
        <v>399</v>
      </c>
      <c r="H23" s="12">
        <v>36000</v>
      </c>
      <c r="I23" s="49">
        <v>2016</v>
      </c>
    </row>
    <row r="24" spans="1:9">
      <c r="A24" s="66" t="s">
        <v>474</v>
      </c>
      <c r="B24" s="48" t="s">
        <v>399</v>
      </c>
      <c r="C24" s="48">
        <v>1280</v>
      </c>
      <c r="D24" s="85">
        <v>380</v>
      </c>
      <c r="E24" s="85">
        <v>320</v>
      </c>
      <c r="F24" s="48">
        <v>1980</v>
      </c>
      <c r="G24" s="12" t="s">
        <v>399</v>
      </c>
      <c r="H24" s="12">
        <v>22000</v>
      </c>
      <c r="I24" s="49">
        <v>28160</v>
      </c>
    </row>
    <row r="25" spans="1:9">
      <c r="A25" s="76" t="s">
        <v>475</v>
      </c>
      <c r="B25" s="77">
        <v>970</v>
      </c>
      <c r="C25" s="77">
        <v>7926</v>
      </c>
      <c r="D25" s="77">
        <v>496</v>
      </c>
      <c r="E25" s="77">
        <v>320</v>
      </c>
      <c r="F25" s="77">
        <v>9712</v>
      </c>
      <c r="G25" s="81">
        <v>13000</v>
      </c>
      <c r="H25" s="81">
        <v>23761</v>
      </c>
      <c r="I25" s="78">
        <v>200939</v>
      </c>
    </row>
    <row r="26" spans="1:9" s="408" customFormat="1">
      <c r="A26" s="66"/>
      <c r="B26" s="48"/>
      <c r="C26" s="48"/>
      <c r="D26" s="48"/>
      <c r="E26" s="48"/>
      <c r="F26" s="48"/>
      <c r="G26" s="12"/>
      <c r="H26" s="12"/>
      <c r="I26" s="49"/>
    </row>
    <row r="27" spans="1:9">
      <c r="A27" s="66" t="s">
        <v>476</v>
      </c>
      <c r="B27" s="83">
        <v>4301</v>
      </c>
      <c r="C27" s="83">
        <v>254</v>
      </c>
      <c r="D27" s="83">
        <v>3</v>
      </c>
      <c r="E27" s="48" t="s">
        <v>399</v>
      </c>
      <c r="F27" s="48">
        <v>4558</v>
      </c>
      <c r="G27" s="83">
        <v>18597</v>
      </c>
      <c r="H27" s="83">
        <v>50082</v>
      </c>
      <c r="I27" s="84">
        <v>92707</v>
      </c>
    </row>
    <row r="28" spans="1:9">
      <c r="A28" s="66" t="s">
        <v>477</v>
      </c>
      <c r="B28" s="83">
        <v>3698</v>
      </c>
      <c r="C28" s="83">
        <v>1472</v>
      </c>
      <c r="D28" s="85">
        <v>17</v>
      </c>
      <c r="E28" s="85">
        <v>5</v>
      </c>
      <c r="F28" s="48">
        <v>5192</v>
      </c>
      <c r="G28" s="83">
        <v>31796</v>
      </c>
      <c r="H28" s="83">
        <v>62693</v>
      </c>
      <c r="I28" s="13">
        <v>209866</v>
      </c>
    </row>
    <row r="29" spans="1:9">
      <c r="A29" s="66" t="s">
        <v>478</v>
      </c>
      <c r="B29" s="83">
        <v>194</v>
      </c>
      <c r="C29" s="83">
        <v>1705</v>
      </c>
      <c r="D29" s="85">
        <v>56</v>
      </c>
      <c r="E29" s="48">
        <v>3</v>
      </c>
      <c r="F29" s="48">
        <v>1958</v>
      </c>
      <c r="G29" s="83">
        <v>19818</v>
      </c>
      <c r="H29" s="83">
        <v>51101</v>
      </c>
      <c r="I29" s="13">
        <v>90972</v>
      </c>
    </row>
    <row r="30" spans="1:9">
      <c r="A30" s="66" t="s">
        <v>479</v>
      </c>
      <c r="B30" s="83">
        <v>50</v>
      </c>
      <c r="C30" s="83" t="s">
        <v>399</v>
      </c>
      <c r="D30" s="48" t="s">
        <v>399</v>
      </c>
      <c r="E30" s="48" t="s">
        <v>399</v>
      </c>
      <c r="F30" s="48">
        <v>50</v>
      </c>
      <c r="G30" s="83">
        <v>17820</v>
      </c>
      <c r="H30" s="83" t="s">
        <v>399</v>
      </c>
      <c r="I30" s="13">
        <v>891</v>
      </c>
    </row>
    <row r="31" spans="1:9" s="408" customFormat="1">
      <c r="A31" s="76" t="s">
        <v>480</v>
      </c>
      <c r="B31" s="77">
        <v>8243</v>
      </c>
      <c r="C31" s="77">
        <v>3431</v>
      </c>
      <c r="D31" s="77">
        <v>76</v>
      </c>
      <c r="E31" s="77">
        <v>8</v>
      </c>
      <c r="F31" s="77">
        <v>11758</v>
      </c>
      <c r="G31" s="81">
        <v>24542</v>
      </c>
      <c r="H31" s="81">
        <v>55999</v>
      </c>
      <c r="I31" s="78">
        <v>394436</v>
      </c>
    </row>
    <row r="32" spans="1:9">
      <c r="A32" s="68"/>
      <c r="B32" s="73"/>
      <c r="C32" s="73"/>
      <c r="D32" s="73"/>
      <c r="E32" s="73"/>
      <c r="F32" s="73"/>
      <c r="G32" s="79"/>
      <c r="H32" s="79"/>
      <c r="I32" s="74"/>
    </row>
    <row r="33" spans="1:9">
      <c r="A33" s="76" t="s">
        <v>481</v>
      </c>
      <c r="B33" s="77">
        <v>3842</v>
      </c>
      <c r="C33" s="77" t="s">
        <v>399</v>
      </c>
      <c r="D33" s="77" t="s">
        <v>399</v>
      </c>
      <c r="E33" s="77" t="s">
        <v>399</v>
      </c>
      <c r="F33" s="77">
        <v>3842</v>
      </c>
      <c r="G33" s="81">
        <v>50000</v>
      </c>
      <c r="H33" s="81" t="s">
        <v>399</v>
      </c>
      <c r="I33" s="78">
        <v>192100</v>
      </c>
    </row>
    <row r="34" spans="1:9">
      <c r="A34" s="66"/>
      <c r="B34" s="48"/>
      <c r="C34" s="48"/>
      <c r="D34" s="48"/>
      <c r="E34" s="48"/>
      <c r="F34" s="48"/>
      <c r="G34" s="12"/>
      <c r="H34" s="12"/>
      <c r="I34" s="49"/>
    </row>
    <row r="35" spans="1:9">
      <c r="A35" s="66" t="s">
        <v>483</v>
      </c>
      <c r="B35" s="48">
        <v>308</v>
      </c>
      <c r="C35" s="48">
        <v>39</v>
      </c>
      <c r="D35" s="48" t="s">
        <v>399</v>
      </c>
      <c r="E35" s="48" t="s">
        <v>399</v>
      </c>
      <c r="F35" s="48">
        <v>347</v>
      </c>
      <c r="G35" s="12">
        <v>17000</v>
      </c>
      <c r="H35" s="12">
        <v>31000</v>
      </c>
      <c r="I35" s="49">
        <v>6445</v>
      </c>
    </row>
    <row r="36" spans="1:9">
      <c r="A36" s="66" t="s">
        <v>486</v>
      </c>
      <c r="B36" s="12">
        <v>1266</v>
      </c>
      <c r="C36" s="12">
        <v>81</v>
      </c>
      <c r="D36" s="12" t="s">
        <v>399</v>
      </c>
      <c r="E36" s="48" t="s">
        <v>399</v>
      </c>
      <c r="F36" s="48">
        <v>1347</v>
      </c>
      <c r="G36" s="12">
        <v>15000</v>
      </c>
      <c r="H36" s="12">
        <v>15000</v>
      </c>
      <c r="I36" s="13">
        <v>20205</v>
      </c>
    </row>
    <row r="37" spans="1:9">
      <c r="A37" s="66" t="s">
        <v>490</v>
      </c>
      <c r="B37" s="12" t="s">
        <v>399</v>
      </c>
      <c r="C37" s="12">
        <v>48</v>
      </c>
      <c r="D37" s="12">
        <v>27</v>
      </c>
      <c r="E37" s="48" t="s">
        <v>399</v>
      </c>
      <c r="F37" s="48">
        <v>75</v>
      </c>
      <c r="G37" s="12" t="s">
        <v>399</v>
      </c>
      <c r="H37" s="12">
        <v>30000</v>
      </c>
      <c r="I37" s="13">
        <v>1440</v>
      </c>
    </row>
    <row r="38" spans="1:9">
      <c r="A38" s="76" t="s">
        <v>491</v>
      </c>
      <c r="B38" s="77">
        <v>1574</v>
      </c>
      <c r="C38" s="77">
        <v>168</v>
      </c>
      <c r="D38" s="77">
        <v>27</v>
      </c>
      <c r="E38" s="77" t="s">
        <v>399</v>
      </c>
      <c r="F38" s="77">
        <v>1769</v>
      </c>
      <c r="G38" s="81">
        <v>15391</v>
      </c>
      <c r="H38" s="81">
        <v>23000</v>
      </c>
      <c r="I38" s="78">
        <v>28090</v>
      </c>
    </row>
    <row r="39" spans="1:9">
      <c r="A39" s="68"/>
      <c r="B39" s="73"/>
      <c r="C39" s="73"/>
      <c r="D39" s="73"/>
      <c r="E39" s="73"/>
      <c r="F39" s="73"/>
      <c r="G39" s="79"/>
      <c r="H39" s="79"/>
      <c r="I39" s="74"/>
    </row>
    <row r="40" spans="1:9">
      <c r="A40" s="76" t="s">
        <v>492</v>
      </c>
      <c r="B40" s="77" t="s">
        <v>399</v>
      </c>
      <c r="C40" s="77">
        <v>20</v>
      </c>
      <c r="D40" s="77" t="s">
        <v>399</v>
      </c>
      <c r="E40" s="77" t="s">
        <v>399</v>
      </c>
      <c r="F40" s="77">
        <v>20</v>
      </c>
      <c r="G40" s="81" t="s">
        <v>399</v>
      </c>
      <c r="H40" s="81">
        <v>20000</v>
      </c>
      <c r="I40" s="78">
        <v>400</v>
      </c>
    </row>
    <row r="41" spans="1:9">
      <c r="A41" s="68"/>
      <c r="B41" s="73"/>
      <c r="C41" s="73"/>
      <c r="D41" s="73"/>
      <c r="E41" s="73"/>
      <c r="F41" s="73"/>
      <c r="G41" s="79"/>
      <c r="H41" s="79"/>
      <c r="I41" s="74"/>
    </row>
    <row r="42" spans="1:9">
      <c r="A42" s="66" t="s">
        <v>504</v>
      </c>
      <c r="B42" s="48" t="s">
        <v>399</v>
      </c>
      <c r="C42" s="12">
        <v>967</v>
      </c>
      <c r="D42" s="48" t="s">
        <v>399</v>
      </c>
      <c r="E42" s="48" t="s">
        <v>399</v>
      </c>
      <c r="F42" s="48">
        <v>967</v>
      </c>
      <c r="G42" s="48" t="s">
        <v>399</v>
      </c>
      <c r="H42" s="12">
        <v>41375</v>
      </c>
      <c r="I42" s="13">
        <v>40010</v>
      </c>
    </row>
    <row r="43" spans="1:9">
      <c r="A43" s="66" t="s">
        <v>505</v>
      </c>
      <c r="B43" s="48" t="s">
        <v>399</v>
      </c>
      <c r="C43" s="12">
        <v>1564</v>
      </c>
      <c r="D43" s="48" t="s">
        <v>399</v>
      </c>
      <c r="E43" s="48" t="s">
        <v>399</v>
      </c>
      <c r="F43" s="48">
        <v>1564</v>
      </c>
      <c r="G43" s="48" t="s">
        <v>399</v>
      </c>
      <c r="H43" s="12">
        <v>40530</v>
      </c>
      <c r="I43" s="13">
        <v>63389</v>
      </c>
    </row>
    <row r="44" spans="1:9">
      <c r="A44" s="76" t="s">
        <v>506</v>
      </c>
      <c r="B44" s="77" t="s">
        <v>399</v>
      </c>
      <c r="C44" s="77">
        <v>2531</v>
      </c>
      <c r="D44" s="77" t="s">
        <v>399</v>
      </c>
      <c r="E44" s="77" t="s">
        <v>399</v>
      </c>
      <c r="F44" s="77">
        <v>2531</v>
      </c>
      <c r="G44" s="81" t="s">
        <v>399</v>
      </c>
      <c r="H44" s="81">
        <v>40853</v>
      </c>
      <c r="I44" s="78">
        <v>103399</v>
      </c>
    </row>
    <row r="45" spans="1:9">
      <c r="A45" s="424"/>
      <c r="B45" s="48"/>
      <c r="C45" s="48"/>
      <c r="D45" s="48"/>
      <c r="E45" s="48"/>
      <c r="F45" s="48"/>
      <c r="G45" s="12"/>
      <c r="H45" s="12"/>
      <c r="I45" s="49"/>
    </row>
    <row r="46" spans="1:9">
      <c r="A46" s="66" t="s">
        <v>508</v>
      </c>
      <c r="B46" s="48" t="s">
        <v>399</v>
      </c>
      <c r="C46" s="48" t="s">
        <v>399</v>
      </c>
      <c r="D46" s="85">
        <v>23</v>
      </c>
      <c r="E46" s="85">
        <v>7</v>
      </c>
      <c r="F46" s="48">
        <v>30</v>
      </c>
      <c r="G46" s="48" t="s">
        <v>399</v>
      </c>
      <c r="H46" s="12" t="s">
        <v>399</v>
      </c>
      <c r="I46" s="49" t="s">
        <v>399</v>
      </c>
    </row>
    <row r="47" spans="1:9">
      <c r="A47" s="66" t="s">
        <v>510</v>
      </c>
      <c r="B47" s="85">
        <v>2</v>
      </c>
      <c r="C47" s="48">
        <v>1</v>
      </c>
      <c r="D47" s="48" t="s">
        <v>399</v>
      </c>
      <c r="E47" s="48" t="s">
        <v>399</v>
      </c>
      <c r="F47" s="48">
        <v>3</v>
      </c>
      <c r="G47" s="85">
        <v>35000</v>
      </c>
      <c r="H47" s="12">
        <v>45000</v>
      </c>
      <c r="I47" s="49">
        <v>115</v>
      </c>
    </row>
    <row r="48" spans="1:9">
      <c r="A48" s="1135" t="s">
        <v>511</v>
      </c>
      <c r="B48" s="85">
        <v>40</v>
      </c>
      <c r="C48" s="48">
        <v>5</v>
      </c>
      <c r="D48" s="48" t="s">
        <v>399</v>
      </c>
      <c r="E48" s="48" t="s">
        <v>399</v>
      </c>
      <c r="F48" s="48">
        <v>45</v>
      </c>
      <c r="G48" s="85">
        <v>4500</v>
      </c>
      <c r="H48" s="12">
        <v>15000</v>
      </c>
      <c r="I48" s="49">
        <v>255</v>
      </c>
    </row>
    <row r="49" spans="1:9">
      <c r="A49" s="66" t="s">
        <v>512</v>
      </c>
      <c r="B49" s="48">
        <v>13</v>
      </c>
      <c r="C49" s="48">
        <v>14</v>
      </c>
      <c r="D49" s="48" t="s">
        <v>399</v>
      </c>
      <c r="E49" s="48" t="s">
        <v>399</v>
      </c>
      <c r="F49" s="48">
        <v>27</v>
      </c>
      <c r="G49" s="12">
        <v>11500</v>
      </c>
      <c r="H49" s="12">
        <v>15000</v>
      </c>
      <c r="I49" s="49">
        <v>359</v>
      </c>
    </row>
    <row r="50" spans="1:9">
      <c r="A50" s="66" t="s">
        <v>513</v>
      </c>
      <c r="B50" s="85" t="s">
        <v>399</v>
      </c>
      <c r="C50" s="48">
        <v>5</v>
      </c>
      <c r="D50" s="48" t="s">
        <v>399</v>
      </c>
      <c r="E50" s="48" t="s">
        <v>399</v>
      </c>
      <c r="F50" s="48">
        <v>5</v>
      </c>
      <c r="G50" s="85" t="s">
        <v>399</v>
      </c>
      <c r="H50" s="12">
        <v>20000</v>
      </c>
      <c r="I50" s="49">
        <v>100</v>
      </c>
    </row>
    <row r="51" spans="1:9">
      <c r="A51" s="76" t="s">
        <v>515</v>
      </c>
      <c r="B51" s="77">
        <v>55</v>
      </c>
      <c r="C51" s="77">
        <v>25</v>
      </c>
      <c r="D51" s="77">
        <v>23</v>
      </c>
      <c r="E51" s="77">
        <v>7</v>
      </c>
      <c r="F51" s="77">
        <v>110</v>
      </c>
      <c r="G51" s="81">
        <v>7264</v>
      </c>
      <c r="H51" s="81">
        <v>17200</v>
      </c>
      <c r="I51" s="78">
        <v>829</v>
      </c>
    </row>
    <row r="52" spans="1:9">
      <c r="A52" s="66"/>
      <c r="B52" s="48"/>
      <c r="C52" s="48"/>
      <c r="D52" s="48"/>
      <c r="E52" s="48"/>
      <c r="F52" s="48"/>
      <c r="G52" s="12"/>
      <c r="H52" s="12"/>
      <c r="I52" s="49"/>
    </row>
    <row r="53" spans="1:9" ht="13.5" thickBot="1">
      <c r="A53" s="69" t="s">
        <v>519</v>
      </c>
      <c r="B53" s="55">
        <v>25061</v>
      </c>
      <c r="C53" s="55">
        <v>15815</v>
      </c>
      <c r="D53" s="55">
        <v>622</v>
      </c>
      <c r="E53" s="55">
        <v>335</v>
      </c>
      <c r="F53" s="55">
        <v>41833</v>
      </c>
      <c r="G53" s="226">
        <v>28937</v>
      </c>
      <c r="H53" s="226">
        <v>36228</v>
      </c>
      <c r="I53" s="56">
        <v>1298145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>
  <sheetPr codeName="Hoja81">
    <pageSetUpPr fitToPage="1"/>
  </sheetPr>
  <dimension ref="A1:J49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5.140625" style="271" customWidth="1"/>
    <col min="2" max="9" width="18.28515625" style="271" customWidth="1"/>
    <col min="10" max="16384" width="11.42578125" style="271"/>
  </cols>
  <sheetData>
    <row r="1" spans="1:9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3" spans="1:9" s="91" customFormat="1" ht="15">
      <c r="A3" s="1560" t="s">
        <v>855</v>
      </c>
      <c r="B3" s="1560"/>
      <c r="C3" s="1560"/>
      <c r="D3" s="1560"/>
      <c r="E3" s="1560"/>
      <c r="F3" s="1560"/>
      <c r="G3" s="1560"/>
      <c r="H3" s="1560"/>
      <c r="I3" s="1560"/>
    </row>
    <row r="4" spans="1:9" s="91" customFormat="1" ht="15">
      <c r="A4" s="1560" t="s">
        <v>1413</v>
      </c>
      <c r="B4" s="1560"/>
      <c r="C4" s="1560"/>
      <c r="D4" s="1560"/>
      <c r="E4" s="1560"/>
      <c r="F4" s="1560"/>
      <c r="G4" s="1560"/>
      <c r="H4" s="1560"/>
      <c r="I4" s="1560"/>
    </row>
    <row r="5" spans="1:9" s="91" customFormat="1" ht="13.5" customHeight="1" thickBot="1">
      <c r="A5" s="5"/>
      <c r="B5" s="6"/>
      <c r="C5" s="6"/>
      <c r="D5" s="6"/>
      <c r="E5" s="6"/>
      <c r="F5" s="6"/>
      <c r="G5" s="6"/>
      <c r="H5" s="343"/>
      <c r="I5" s="343"/>
    </row>
    <row r="6" spans="1:9" ht="21" customHeight="1">
      <c r="A6" s="1515" t="s">
        <v>455</v>
      </c>
      <c r="B6" s="1490" t="s">
        <v>847</v>
      </c>
      <c r="C6" s="1491"/>
      <c r="D6" s="1491"/>
      <c r="E6" s="1491"/>
      <c r="F6" s="1492"/>
      <c r="G6" s="1490" t="s">
        <v>848</v>
      </c>
      <c r="H6" s="1491"/>
      <c r="I6" s="1491"/>
    </row>
    <row r="7" spans="1:9" ht="24.75" customHeight="1">
      <c r="A7" s="1516"/>
      <c r="B7" s="1513" t="s">
        <v>788</v>
      </c>
      <c r="C7" s="1518"/>
      <c r="D7" s="1513" t="s">
        <v>789</v>
      </c>
      <c r="E7" s="1514"/>
      <c r="F7" s="1671" t="s">
        <v>395</v>
      </c>
      <c r="G7" s="1513" t="s">
        <v>849</v>
      </c>
      <c r="H7" s="1518"/>
      <c r="I7" s="862" t="s">
        <v>850</v>
      </c>
    </row>
    <row r="8" spans="1:9" ht="29.25" customHeight="1" thickBot="1">
      <c r="A8" s="1517"/>
      <c r="B8" s="860" t="s">
        <v>393</v>
      </c>
      <c r="C8" s="860" t="s">
        <v>394</v>
      </c>
      <c r="D8" s="860" t="s">
        <v>393</v>
      </c>
      <c r="E8" s="860" t="s">
        <v>394</v>
      </c>
      <c r="F8" s="1672"/>
      <c r="G8" s="860" t="s">
        <v>393</v>
      </c>
      <c r="H8" s="1283" t="s">
        <v>394</v>
      </c>
      <c r="I8" s="309" t="s">
        <v>851</v>
      </c>
    </row>
    <row r="9" spans="1:9">
      <c r="A9" s="241" t="s">
        <v>465</v>
      </c>
      <c r="B9" s="242">
        <v>2912</v>
      </c>
      <c r="C9" s="242" t="s">
        <v>399</v>
      </c>
      <c r="D9" s="242" t="s">
        <v>399</v>
      </c>
      <c r="E9" s="242" t="s">
        <v>399</v>
      </c>
      <c r="F9" s="242">
        <v>2912</v>
      </c>
      <c r="G9" s="243">
        <v>8000</v>
      </c>
      <c r="H9" s="243" t="s">
        <v>399</v>
      </c>
      <c r="I9" s="244">
        <v>23296</v>
      </c>
    </row>
    <row r="10" spans="1:9">
      <c r="A10" s="66"/>
      <c r="B10" s="48"/>
      <c r="C10" s="48"/>
      <c r="D10" s="48"/>
      <c r="E10" s="48"/>
      <c r="F10" s="48"/>
      <c r="G10" s="12"/>
      <c r="H10" s="12"/>
      <c r="I10" s="49"/>
    </row>
    <row r="11" spans="1:9">
      <c r="A11" s="66" t="s">
        <v>472</v>
      </c>
      <c r="B11" s="48">
        <v>306</v>
      </c>
      <c r="C11" s="48">
        <v>4393</v>
      </c>
      <c r="D11" s="48">
        <v>76</v>
      </c>
      <c r="E11" s="48" t="s">
        <v>399</v>
      </c>
      <c r="F11" s="48">
        <v>4775</v>
      </c>
      <c r="G11" s="12">
        <v>13000</v>
      </c>
      <c r="H11" s="12">
        <v>23999</v>
      </c>
      <c r="I11" s="49">
        <v>109405</v>
      </c>
    </row>
    <row r="12" spans="1:9">
      <c r="A12" s="66" t="s">
        <v>473</v>
      </c>
      <c r="B12" s="48">
        <v>32</v>
      </c>
      <c r="C12" s="48">
        <v>37</v>
      </c>
      <c r="D12" s="85">
        <v>94</v>
      </c>
      <c r="E12" s="48" t="s">
        <v>399</v>
      </c>
      <c r="F12" s="48">
        <v>163</v>
      </c>
      <c r="G12" s="12">
        <v>10000</v>
      </c>
      <c r="H12" s="12">
        <v>29865</v>
      </c>
      <c r="I12" s="49">
        <v>1425</v>
      </c>
    </row>
    <row r="13" spans="1:9" ht="12.75" customHeight="1">
      <c r="A13" s="66" t="s">
        <v>474</v>
      </c>
      <c r="B13" s="48" t="s">
        <v>399</v>
      </c>
      <c r="C13" s="48" t="s">
        <v>399</v>
      </c>
      <c r="D13" s="85">
        <v>940</v>
      </c>
      <c r="E13" s="85">
        <v>6374</v>
      </c>
      <c r="F13" s="48">
        <v>7314</v>
      </c>
      <c r="G13" s="12" t="s">
        <v>399</v>
      </c>
      <c r="H13" s="12" t="s">
        <v>399</v>
      </c>
      <c r="I13" s="49" t="s">
        <v>399</v>
      </c>
    </row>
    <row r="14" spans="1:9">
      <c r="A14" s="76" t="s">
        <v>475</v>
      </c>
      <c r="B14" s="77">
        <v>338</v>
      </c>
      <c r="C14" s="77">
        <v>4430</v>
      </c>
      <c r="D14" s="77">
        <v>1110</v>
      </c>
      <c r="E14" s="77">
        <v>6374</v>
      </c>
      <c r="F14" s="77">
        <v>12252</v>
      </c>
      <c r="G14" s="81">
        <v>12716</v>
      </c>
      <c r="H14" s="81">
        <v>24048</v>
      </c>
      <c r="I14" s="78">
        <v>110830</v>
      </c>
    </row>
    <row r="15" spans="1:9">
      <c r="A15" s="66"/>
      <c r="B15" s="48"/>
      <c r="C15" s="48"/>
      <c r="D15" s="48"/>
      <c r="E15" s="48"/>
      <c r="F15" s="48"/>
      <c r="G15" s="12"/>
      <c r="H15" s="12"/>
      <c r="I15" s="49"/>
    </row>
    <row r="16" spans="1:9">
      <c r="A16" s="66" t="s">
        <v>476</v>
      </c>
      <c r="B16" s="83">
        <v>803</v>
      </c>
      <c r="C16" s="83">
        <v>15</v>
      </c>
      <c r="D16" s="83" t="s">
        <v>399</v>
      </c>
      <c r="E16" s="48" t="s">
        <v>399</v>
      </c>
      <c r="F16" s="48">
        <v>818</v>
      </c>
      <c r="G16" s="83">
        <v>20667</v>
      </c>
      <c r="H16" s="83">
        <v>38730</v>
      </c>
      <c r="I16" s="84">
        <v>17177</v>
      </c>
    </row>
    <row r="17" spans="1:10">
      <c r="A17" s="66" t="s">
        <v>477</v>
      </c>
      <c r="B17" s="83">
        <v>230</v>
      </c>
      <c r="C17" s="83">
        <v>67</v>
      </c>
      <c r="D17" s="48">
        <v>52</v>
      </c>
      <c r="E17" s="48">
        <v>31</v>
      </c>
      <c r="F17" s="48">
        <v>380</v>
      </c>
      <c r="G17" s="83">
        <v>19961</v>
      </c>
      <c r="H17" s="83">
        <v>40060</v>
      </c>
      <c r="I17" s="13">
        <v>7275</v>
      </c>
    </row>
    <row r="18" spans="1:10">
      <c r="A18" s="1135" t="s">
        <v>478</v>
      </c>
      <c r="B18" s="83">
        <v>147</v>
      </c>
      <c r="C18" s="83">
        <v>2666</v>
      </c>
      <c r="D18" s="48">
        <v>5</v>
      </c>
      <c r="E18" s="48" t="s">
        <v>399</v>
      </c>
      <c r="F18" s="48">
        <v>2818</v>
      </c>
      <c r="G18" s="83">
        <v>14284</v>
      </c>
      <c r="H18" s="83">
        <v>23681</v>
      </c>
      <c r="I18" s="13">
        <v>65233</v>
      </c>
    </row>
    <row r="19" spans="1:10">
      <c r="A19" s="66" t="s">
        <v>479</v>
      </c>
      <c r="B19" s="83" t="s">
        <v>399</v>
      </c>
      <c r="C19" s="83">
        <v>8</v>
      </c>
      <c r="D19" s="48" t="s">
        <v>399</v>
      </c>
      <c r="E19" s="48" t="s">
        <v>399</v>
      </c>
      <c r="F19" s="48">
        <v>8</v>
      </c>
      <c r="G19" s="83" t="s">
        <v>399</v>
      </c>
      <c r="H19" s="83">
        <v>24600</v>
      </c>
      <c r="I19" s="13">
        <v>197</v>
      </c>
    </row>
    <row r="20" spans="1:10">
      <c r="A20" s="76" t="s">
        <v>480</v>
      </c>
      <c r="B20" s="77">
        <v>1180</v>
      </c>
      <c r="C20" s="77">
        <v>2756</v>
      </c>
      <c r="D20" s="77">
        <v>57</v>
      </c>
      <c r="E20" s="77">
        <v>31</v>
      </c>
      <c r="F20" s="77">
        <v>4024</v>
      </c>
      <c r="G20" s="81">
        <v>19734</v>
      </c>
      <c r="H20" s="81">
        <v>24164</v>
      </c>
      <c r="I20" s="78">
        <v>89882</v>
      </c>
    </row>
    <row r="21" spans="1:10">
      <c r="A21" s="68"/>
      <c r="B21" s="73"/>
      <c r="C21" s="73"/>
      <c r="D21" s="73"/>
      <c r="E21" s="73"/>
      <c r="F21" s="73"/>
      <c r="G21" s="79"/>
      <c r="H21" s="79"/>
      <c r="I21" s="74"/>
    </row>
    <row r="22" spans="1:10">
      <c r="A22" s="76" t="s">
        <v>481</v>
      </c>
      <c r="B22" s="77">
        <v>3171</v>
      </c>
      <c r="C22" s="77">
        <v>435</v>
      </c>
      <c r="D22" s="77" t="s">
        <v>399</v>
      </c>
      <c r="E22" s="77" t="s">
        <v>399</v>
      </c>
      <c r="F22" s="77">
        <v>3606</v>
      </c>
      <c r="G22" s="81">
        <v>5000</v>
      </c>
      <c r="H22" s="81">
        <v>10000</v>
      </c>
      <c r="I22" s="78">
        <v>20205</v>
      </c>
    </row>
    <row r="23" spans="1:10">
      <c r="A23" s="66"/>
      <c r="B23" s="48"/>
      <c r="C23" s="48"/>
      <c r="D23" s="48"/>
      <c r="E23" s="48"/>
      <c r="F23" s="48"/>
      <c r="G23" s="12"/>
      <c r="H23" s="12"/>
      <c r="I23" s="49"/>
    </row>
    <row r="24" spans="1:10">
      <c r="A24" s="1135" t="s">
        <v>482</v>
      </c>
      <c r="B24" s="12">
        <v>28</v>
      </c>
      <c r="C24" s="12">
        <v>24</v>
      </c>
      <c r="D24" s="48" t="s">
        <v>399</v>
      </c>
      <c r="E24" s="48" t="s">
        <v>399</v>
      </c>
      <c r="F24" s="48">
        <v>52</v>
      </c>
      <c r="G24" s="12">
        <v>11200</v>
      </c>
      <c r="H24" s="12">
        <v>22500</v>
      </c>
      <c r="I24" s="13">
        <v>854</v>
      </c>
    </row>
    <row r="25" spans="1:10">
      <c r="A25" s="66" t="s">
        <v>485</v>
      </c>
      <c r="B25" s="12">
        <v>4</v>
      </c>
      <c r="C25" s="12">
        <v>5</v>
      </c>
      <c r="D25" s="48" t="s">
        <v>399</v>
      </c>
      <c r="E25" s="48" t="s">
        <v>399</v>
      </c>
      <c r="F25" s="48">
        <v>9</v>
      </c>
      <c r="G25" s="12">
        <v>8000</v>
      </c>
      <c r="H25" s="12">
        <v>8000</v>
      </c>
      <c r="I25" s="13">
        <v>72</v>
      </c>
    </row>
    <row r="26" spans="1:10">
      <c r="A26" s="66" t="s">
        <v>489</v>
      </c>
      <c r="B26" s="12">
        <v>9</v>
      </c>
      <c r="C26" s="12" t="s">
        <v>399</v>
      </c>
      <c r="D26" s="12" t="s">
        <v>399</v>
      </c>
      <c r="E26" s="48" t="s">
        <v>399</v>
      </c>
      <c r="F26" s="48">
        <v>9</v>
      </c>
      <c r="G26" s="12">
        <v>12000</v>
      </c>
      <c r="H26" s="12" t="s">
        <v>399</v>
      </c>
      <c r="I26" s="13">
        <v>108</v>
      </c>
    </row>
    <row r="27" spans="1:10" s="408" customFormat="1">
      <c r="A27" s="76" t="s">
        <v>491</v>
      </c>
      <c r="B27" s="77">
        <v>41</v>
      </c>
      <c r="C27" s="77">
        <v>29</v>
      </c>
      <c r="D27" s="77" t="s">
        <v>399</v>
      </c>
      <c r="E27" s="77" t="s">
        <v>399</v>
      </c>
      <c r="F27" s="77">
        <v>70</v>
      </c>
      <c r="G27" s="81">
        <v>11063</v>
      </c>
      <c r="H27" s="81">
        <v>20000</v>
      </c>
      <c r="I27" s="78">
        <v>1034</v>
      </c>
      <c r="J27" s="47"/>
    </row>
    <row r="28" spans="1:10">
      <c r="A28" s="68"/>
      <c r="B28" s="73"/>
      <c r="C28" s="73"/>
      <c r="D28" s="73"/>
      <c r="E28" s="73"/>
      <c r="F28" s="73"/>
      <c r="G28" s="79"/>
      <c r="H28" s="79"/>
      <c r="I28" s="74"/>
    </row>
    <row r="29" spans="1:10">
      <c r="A29" s="66" t="s">
        <v>493</v>
      </c>
      <c r="B29" s="48" t="s">
        <v>399</v>
      </c>
      <c r="C29" s="48">
        <v>523</v>
      </c>
      <c r="D29" s="48" t="s">
        <v>399</v>
      </c>
      <c r="E29" s="48" t="s">
        <v>399</v>
      </c>
      <c r="F29" s="48">
        <v>523</v>
      </c>
      <c r="G29" s="48" t="s">
        <v>399</v>
      </c>
      <c r="H29" s="12">
        <v>30000</v>
      </c>
      <c r="I29" s="49">
        <v>15690</v>
      </c>
    </row>
    <row r="30" spans="1:10">
      <c r="A30" s="66" t="s">
        <v>497</v>
      </c>
      <c r="B30" s="48" t="s">
        <v>399</v>
      </c>
      <c r="C30" s="48">
        <v>872</v>
      </c>
      <c r="D30" s="48" t="s">
        <v>399</v>
      </c>
      <c r="E30" s="48" t="s">
        <v>399</v>
      </c>
      <c r="F30" s="48">
        <v>872</v>
      </c>
      <c r="G30" s="12" t="s">
        <v>399</v>
      </c>
      <c r="H30" s="12">
        <v>45000</v>
      </c>
      <c r="I30" s="49">
        <v>39240</v>
      </c>
    </row>
    <row r="31" spans="1:10">
      <c r="A31" s="76" t="s">
        <v>573</v>
      </c>
      <c r="B31" s="77" t="s">
        <v>399</v>
      </c>
      <c r="C31" s="77">
        <v>1395</v>
      </c>
      <c r="D31" s="77" t="s">
        <v>399</v>
      </c>
      <c r="E31" s="77" t="s">
        <v>399</v>
      </c>
      <c r="F31" s="77">
        <v>1395</v>
      </c>
      <c r="G31" s="81" t="s">
        <v>399</v>
      </c>
      <c r="H31" s="81">
        <v>39376</v>
      </c>
      <c r="I31" s="78">
        <v>54930</v>
      </c>
    </row>
    <row r="32" spans="1:10">
      <c r="A32" s="66"/>
      <c r="B32" s="48"/>
      <c r="C32" s="48"/>
      <c r="D32" s="48"/>
      <c r="E32" s="48"/>
      <c r="F32" s="48"/>
      <c r="G32" s="12"/>
      <c r="H32" s="12"/>
      <c r="I32" s="49"/>
    </row>
    <row r="33" spans="1:9">
      <c r="A33" s="66" t="s">
        <v>499</v>
      </c>
      <c r="B33" s="85">
        <v>1</v>
      </c>
      <c r="C33" s="83">
        <v>93</v>
      </c>
      <c r="D33" s="48" t="s">
        <v>399</v>
      </c>
      <c r="E33" s="48" t="s">
        <v>399</v>
      </c>
      <c r="F33" s="48">
        <v>94</v>
      </c>
      <c r="G33" s="85">
        <v>10000</v>
      </c>
      <c r="H33" s="83">
        <v>20000</v>
      </c>
      <c r="I33" s="13">
        <v>1870</v>
      </c>
    </row>
    <row r="34" spans="1:9">
      <c r="A34" s="66" t="s">
        <v>500</v>
      </c>
      <c r="B34" s="83">
        <v>213</v>
      </c>
      <c r="C34" s="83">
        <v>24</v>
      </c>
      <c r="D34" s="48" t="s">
        <v>399</v>
      </c>
      <c r="E34" s="48" t="s">
        <v>399</v>
      </c>
      <c r="F34" s="48">
        <v>237</v>
      </c>
      <c r="G34" s="83">
        <v>4500</v>
      </c>
      <c r="H34" s="83">
        <v>17000</v>
      </c>
      <c r="I34" s="13">
        <v>1367</v>
      </c>
    </row>
    <row r="35" spans="1:9">
      <c r="A35" s="76" t="s">
        <v>502</v>
      </c>
      <c r="B35" s="77">
        <v>214</v>
      </c>
      <c r="C35" s="77">
        <v>117</v>
      </c>
      <c r="D35" s="77" t="s">
        <v>399</v>
      </c>
      <c r="E35" s="77" t="s">
        <v>399</v>
      </c>
      <c r="F35" s="77">
        <v>331</v>
      </c>
      <c r="G35" s="81">
        <v>4526</v>
      </c>
      <c r="H35" s="81">
        <v>19385</v>
      </c>
      <c r="I35" s="78">
        <v>3237</v>
      </c>
    </row>
    <row r="36" spans="1:9">
      <c r="A36" s="68"/>
      <c r="B36" s="73"/>
      <c r="C36" s="73"/>
      <c r="D36" s="73"/>
      <c r="E36" s="73"/>
      <c r="F36" s="73"/>
      <c r="G36" s="79"/>
      <c r="H36" s="79"/>
      <c r="I36" s="74"/>
    </row>
    <row r="37" spans="1:9">
      <c r="A37" s="66" t="s">
        <v>507</v>
      </c>
      <c r="B37" s="85">
        <v>687</v>
      </c>
      <c r="C37" s="48">
        <v>41</v>
      </c>
      <c r="D37" s="48" t="s">
        <v>399</v>
      </c>
      <c r="E37" s="48" t="s">
        <v>399</v>
      </c>
      <c r="F37" s="48">
        <v>728</v>
      </c>
      <c r="G37" s="85">
        <v>3297</v>
      </c>
      <c r="H37" s="12">
        <v>6341</v>
      </c>
      <c r="I37" s="49">
        <v>2525</v>
      </c>
    </row>
    <row r="38" spans="1:9">
      <c r="A38" s="66" t="s">
        <v>508</v>
      </c>
      <c r="B38" s="85">
        <v>88</v>
      </c>
      <c r="C38" s="48">
        <v>212</v>
      </c>
      <c r="D38" s="48" t="s">
        <v>399</v>
      </c>
      <c r="E38" s="48" t="s">
        <v>399</v>
      </c>
      <c r="F38" s="48">
        <v>300</v>
      </c>
      <c r="G38" s="85">
        <v>2775</v>
      </c>
      <c r="H38" s="12">
        <v>14500</v>
      </c>
      <c r="I38" s="49">
        <v>3318</v>
      </c>
    </row>
    <row r="39" spans="1:9">
      <c r="A39" s="66" t="s">
        <v>509</v>
      </c>
      <c r="B39" s="12">
        <v>285</v>
      </c>
      <c r="C39" s="12">
        <v>165</v>
      </c>
      <c r="D39" s="48" t="s">
        <v>399</v>
      </c>
      <c r="E39" s="48" t="s">
        <v>399</v>
      </c>
      <c r="F39" s="48">
        <v>450</v>
      </c>
      <c r="G39" s="12">
        <v>10000</v>
      </c>
      <c r="H39" s="12">
        <v>25000</v>
      </c>
      <c r="I39" s="13">
        <v>6975</v>
      </c>
    </row>
    <row r="40" spans="1:9">
      <c r="A40" s="66" t="s">
        <v>512</v>
      </c>
      <c r="B40" s="48" t="s">
        <v>399</v>
      </c>
      <c r="C40" s="48">
        <v>17</v>
      </c>
      <c r="D40" s="48" t="s">
        <v>399</v>
      </c>
      <c r="E40" s="48" t="s">
        <v>399</v>
      </c>
      <c r="F40" s="48">
        <v>17</v>
      </c>
      <c r="G40" s="12" t="s">
        <v>399</v>
      </c>
      <c r="H40" s="12">
        <v>19000</v>
      </c>
      <c r="I40" s="49">
        <v>323</v>
      </c>
    </row>
    <row r="41" spans="1:9">
      <c r="A41" s="66" t="s">
        <v>513</v>
      </c>
      <c r="B41" s="85">
        <v>149</v>
      </c>
      <c r="C41" s="48">
        <v>2</v>
      </c>
      <c r="D41" s="48" t="s">
        <v>399</v>
      </c>
      <c r="E41" s="48" t="s">
        <v>399</v>
      </c>
      <c r="F41" s="48">
        <v>151</v>
      </c>
      <c r="G41" s="85">
        <v>3500</v>
      </c>
      <c r="H41" s="12">
        <v>8000</v>
      </c>
      <c r="I41" s="49">
        <v>538</v>
      </c>
    </row>
    <row r="42" spans="1:9">
      <c r="A42" s="66" t="s">
        <v>514</v>
      </c>
      <c r="B42" s="12">
        <v>407</v>
      </c>
      <c r="C42" s="12">
        <v>268</v>
      </c>
      <c r="D42" s="48" t="s">
        <v>399</v>
      </c>
      <c r="E42" s="48" t="s">
        <v>399</v>
      </c>
      <c r="F42" s="48">
        <v>675</v>
      </c>
      <c r="G42" s="12">
        <v>10555</v>
      </c>
      <c r="H42" s="12">
        <v>24500</v>
      </c>
      <c r="I42" s="13">
        <v>10862</v>
      </c>
    </row>
    <row r="43" spans="1:9">
      <c r="A43" s="76" t="s">
        <v>515</v>
      </c>
      <c r="B43" s="77">
        <v>1616</v>
      </c>
      <c r="C43" s="77">
        <v>705</v>
      </c>
      <c r="D43" s="77" t="s">
        <v>399</v>
      </c>
      <c r="E43" s="77" t="s">
        <v>399</v>
      </c>
      <c r="F43" s="77">
        <v>2321</v>
      </c>
      <c r="G43" s="81">
        <v>6297</v>
      </c>
      <c r="H43" s="81">
        <v>20374</v>
      </c>
      <c r="I43" s="78">
        <v>24541</v>
      </c>
    </row>
    <row r="44" spans="1:9">
      <c r="A44" s="66"/>
      <c r="B44" s="48"/>
      <c r="C44" s="48"/>
      <c r="D44" s="48"/>
      <c r="E44" s="48"/>
      <c r="F44" s="48"/>
      <c r="G44" s="12"/>
      <c r="H44" s="12"/>
      <c r="I44" s="49"/>
    </row>
    <row r="45" spans="1:9">
      <c r="A45" s="66" t="s">
        <v>516</v>
      </c>
      <c r="B45" s="85">
        <v>28</v>
      </c>
      <c r="C45" s="48">
        <v>1</v>
      </c>
      <c r="D45" s="48" t="s">
        <v>399</v>
      </c>
      <c r="E45" s="48" t="s">
        <v>399</v>
      </c>
      <c r="F45" s="48">
        <v>29</v>
      </c>
      <c r="G45" s="85">
        <v>5000</v>
      </c>
      <c r="H45" s="12">
        <v>15000</v>
      </c>
      <c r="I45" s="49">
        <v>155</v>
      </c>
    </row>
    <row r="46" spans="1:9">
      <c r="A46" s="66" t="s">
        <v>517</v>
      </c>
      <c r="B46" s="12">
        <v>2</v>
      </c>
      <c r="C46" s="12">
        <v>8</v>
      </c>
      <c r="D46" s="48" t="s">
        <v>399</v>
      </c>
      <c r="E46" s="48" t="s">
        <v>399</v>
      </c>
      <c r="F46" s="48">
        <v>10</v>
      </c>
      <c r="G46" s="12">
        <v>3000</v>
      </c>
      <c r="H46" s="12">
        <v>20000</v>
      </c>
      <c r="I46" s="13">
        <v>159</v>
      </c>
    </row>
    <row r="47" spans="1:9">
      <c r="A47" s="76" t="s">
        <v>518</v>
      </c>
      <c r="B47" s="77">
        <v>30</v>
      </c>
      <c r="C47" s="77">
        <v>9</v>
      </c>
      <c r="D47" s="77" t="s">
        <v>399</v>
      </c>
      <c r="E47" s="77" t="s">
        <v>399</v>
      </c>
      <c r="F47" s="77">
        <v>39</v>
      </c>
      <c r="G47" s="81">
        <v>4867</v>
      </c>
      <c r="H47" s="81">
        <v>19444</v>
      </c>
      <c r="I47" s="78">
        <v>314</v>
      </c>
    </row>
    <row r="48" spans="1:9">
      <c r="A48" s="68"/>
      <c r="B48" s="73"/>
      <c r="C48" s="73"/>
      <c r="D48" s="73"/>
      <c r="E48" s="73"/>
      <c r="F48" s="73"/>
      <c r="G48" s="79"/>
      <c r="H48" s="79"/>
      <c r="I48" s="74"/>
    </row>
    <row r="49" spans="1:9" ht="13.5" thickBot="1">
      <c r="A49" s="69" t="s">
        <v>519</v>
      </c>
      <c r="B49" s="55">
        <v>9502</v>
      </c>
      <c r="C49" s="55">
        <v>9876</v>
      </c>
      <c r="D49" s="55">
        <v>1167</v>
      </c>
      <c r="E49" s="55">
        <v>6405</v>
      </c>
      <c r="F49" s="55">
        <v>26950</v>
      </c>
      <c r="G49" s="226">
        <v>8259</v>
      </c>
      <c r="H49" s="226">
        <v>25293</v>
      </c>
      <c r="I49" s="56">
        <v>328269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5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>
  <sheetPr codeName="Hoja911">
    <pageSetUpPr fitToPage="1"/>
  </sheetPr>
  <dimension ref="A1:F23"/>
  <sheetViews>
    <sheetView showGridLines="0" view="pageBreakPreview" topLeftCell="A10" zoomScale="75" zoomScaleNormal="75" zoomScaleSheetLayoutView="75" workbookViewId="0">
      <selection activeCell="G23" sqref="G23"/>
    </sheetView>
  </sheetViews>
  <sheetFormatPr baseColWidth="10" defaultRowHeight="12.75"/>
  <cols>
    <col min="1" max="6" width="23.42578125" customWidth="1"/>
    <col min="7" max="7" width="13.28515625" customWidth="1"/>
    <col min="8" max="15" width="11.140625" customWidth="1"/>
  </cols>
  <sheetData>
    <row r="1" spans="1:6" s="2" customFormat="1" ht="18">
      <c r="A1" s="1481" t="s">
        <v>375</v>
      </c>
      <c r="B1" s="1481"/>
      <c r="C1" s="1481"/>
      <c r="D1" s="1481"/>
      <c r="E1" s="1481"/>
      <c r="F1" s="1481"/>
    </row>
    <row r="2" spans="1:6" s="3" customFormat="1" ht="12.75" customHeight="1">
      <c r="A2" s="141"/>
    </row>
    <row r="3" spans="1:6" s="3" customFormat="1" ht="15">
      <c r="A3" s="1482" t="s">
        <v>1414</v>
      </c>
      <c r="B3" s="1482"/>
      <c r="C3" s="1482"/>
      <c r="D3" s="1482"/>
      <c r="E3" s="1482"/>
      <c r="F3" s="1482"/>
    </row>
    <row r="4" spans="1:6" s="3" customFormat="1" ht="15">
      <c r="A4" s="1482" t="s">
        <v>1415</v>
      </c>
      <c r="B4" s="1482"/>
      <c r="C4" s="1482"/>
      <c r="D4" s="1482"/>
      <c r="E4" s="1482"/>
      <c r="F4" s="1482"/>
    </row>
    <row r="5" spans="1:6" s="3" customFormat="1" ht="13.5" customHeight="1" thickBot="1">
      <c r="A5" s="5"/>
      <c r="B5" s="6"/>
      <c r="C5" s="6"/>
      <c r="D5" s="6"/>
      <c r="E5" s="6"/>
      <c r="F5" s="401"/>
    </row>
    <row r="6" spans="1:6" ht="31.5" customHeight="1">
      <c r="A6" s="1520" t="s">
        <v>378</v>
      </c>
      <c r="B6" s="959"/>
      <c r="C6" s="959"/>
      <c r="D6" s="426" t="s">
        <v>380</v>
      </c>
      <c r="E6" s="426" t="s">
        <v>521</v>
      </c>
      <c r="F6" s="961"/>
    </row>
    <row r="7" spans="1:6" ht="24" customHeight="1">
      <c r="A7" s="1521"/>
      <c r="B7" s="963" t="s">
        <v>379</v>
      </c>
      <c r="C7" s="963" t="s">
        <v>386</v>
      </c>
      <c r="D7" s="963" t="s">
        <v>821</v>
      </c>
      <c r="E7" s="963" t="s">
        <v>856</v>
      </c>
      <c r="F7" s="1264" t="s">
        <v>381</v>
      </c>
    </row>
    <row r="8" spans="1:6">
      <c r="A8" s="1521"/>
      <c r="B8" s="963" t="s">
        <v>382</v>
      </c>
      <c r="C8" s="963" t="s">
        <v>524</v>
      </c>
      <c r="D8" s="1104" t="s">
        <v>383</v>
      </c>
      <c r="E8" s="1104" t="s">
        <v>750</v>
      </c>
      <c r="F8" s="1264" t="s">
        <v>857</v>
      </c>
    </row>
    <row r="9" spans="1:6" ht="23.25" customHeight="1" thickBot="1">
      <c r="A9" s="1522"/>
      <c r="B9" s="315"/>
      <c r="C9" s="315"/>
      <c r="D9" s="315"/>
      <c r="E9" s="316" t="s">
        <v>526</v>
      </c>
      <c r="F9" s="1018"/>
    </row>
    <row r="10" spans="1:6" ht="27" customHeight="1">
      <c r="A10" s="102">
        <v>2003</v>
      </c>
      <c r="B10" s="103">
        <v>256.298</v>
      </c>
      <c r="C10" s="142">
        <v>468.83674472684135</v>
      </c>
      <c r="D10" s="247">
        <v>12016.191999999999</v>
      </c>
      <c r="E10" s="105">
        <v>11.11</v>
      </c>
      <c r="F10" s="106">
        <v>311697.15881391545</v>
      </c>
    </row>
    <row r="11" spans="1:6">
      <c r="A11" s="102">
        <v>2004</v>
      </c>
      <c r="B11" s="103">
        <v>255.81200000000001</v>
      </c>
      <c r="C11" s="142">
        <v>489.27255171766768</v>
      </c>
      <c r="D11" s="247">
        <v>12516.179</v>
      </c>
      <c r="E11" s="105">
        <v>11.84</v>
      </c>
      <c r="F11" s="106">
        <v>345999.43815082876</v>
      </c>
    </row>
    <row r="12" spans="1:6">
      <c r="A12" s="102">
        <v>2005</v>
      </c>
      <c r="B12" s="103">
        <v>246.25800000000001</v>
      </c>
      <c r="C12" s="142">
        <v>418.25556936221358</v>
      </c>
      <c r="D12" s="247">
        <v>10299.878000000001</v>
      </c>
      <c r="E12" s="105">
        <v>12.52</v>
      </c>
      <c r="F12" s="106">
        <v>301084.4561288816</v>
      </c>
    </row>
    <row r="13" spans="1:6">
      <c r="A13" s="102">
        <v>2006</v>
      </c>
      <c r="B13" s="103">
        <v>253.88300000000001</v>
      </c>
      <c r="C13" s="142">
        <v>501.8128429237089</v>
      </c>
      <c r="D13" s="247">
        <v>12740.174999999999</v>
      </c>
      <c r="E13" s="105">
        <v>11.06</v>
      </c>
      <c r="F13" s="106">
        <v>328989.80971281807</v>
      </c>
    </row>
    <row r="14" spans="1:6">
      <c r="A14" s="102">
        <v>2007</v>
      </c>
      <c r="B14" s="103">
        <v>250.92500000000001</v>
      </c>
      <c r="C14" s="142">
        <v>505.55512603367538</v>
      </c>
      <c r="D14" s="247">
        <v>12685.642</v>
      </c>
      <c r="E14" s="105">
        <v>12.51</v>
      </c>
      <c r="F14" s="106">
        <v>369764.89870859997</v>
      </c>
    </row>
    <row r="15" spans="1:6">
      <c r="A15" s="102">
        <v>2008</v>
      </c>
      <c r="B15" s="103">
        <v>216.28100000000001</v>
      </c>
      <c r="C15" s="142">
        <v>484.1459027838784</v>
      </c>
      <c r="D15" s="247">
        <v>10471.156000000001</v>
      </c>
      <c r="E15" s="105">
        <v>16.739999999999998</v>
      </c>
      <c r="F15" s="108">
        <v>408419.06285519997</v>
      </c>
    </row>
    <row r="16" spans="1:6">
      <c r="A16" s="102">
        <v>2009</v>
      </c>
      <c r="B16" s="103">
        <v>245.96600000000001</v>
      </c>
      <c r="C16" s="142">
        <v>439.05865038257321</v>
      </c>
      <c r="D16" s="247">
        <v>10799.35</v>
      </c>
      <c r="E16" s="105">
        <v>14.5</v>
      </c>
      <c r="F16" s="106">
        <v>364856.03975000005</v>
      </c>
    </row>
    <row r="17" spans="1:6">
      <c r="A17" s="102">
        <v>2010</v>
      </c>
      <c r="B17" s="103">
        <v>271.20400000000001</v>
      </c>
      <c r="C17" s="142">
        <v>444.36741345997848</v>
      </c>
      <c r="D17" s="247">
        <v>12051.422</v>
      </c>
      <c r="E17" s="105">
        <v>11.63</v>
      </c>
      <c r="F17" s="108">
        <v>326568.22821380006</v>
      </c>
    </row>
    <row r="18" spans="1:6">
      <c r="A18" s="102">
        <v>2011</v>
      </c>
      <c r="B18" s="103">
        <v>260.53100000000001</v>
      </c>
      <c r="C18" s="142">
        <v>440.41565111253556</v>
      </c>
      <c r="D18" s="247">
        <v>11474.192999999999</v>
      </c>
      <c r="E18" s="105">
        <v>14.02</v>
      </c>
      <c r="F18" s="108">
        <v>374822.87305380002</v>
      </c>
    </row>
    <row r="19" spans="1:6">
      <c r="A19" s="102">
        <v>2012</v>
      </c>
      <c r="B19" s="103">
        <v>261.52600000000001</v>
      </c>
      <c r="C19" s="142">
        <v>395.47880516659916</v>
      </c>
      <c r="D19" s="247">
        <v>10342.799000000001</v>
      </c>
      <c r="E19" s="105">
        <v>16.62</v>
      </c>
      <c r="F19" s="283">
        <v>400520.75415540009</v>
      </c>
    </row>
    <row r="20" spans="1:6" ht="13.5" thickBot="1">
      <c r="A20" s="102">
        <v>2013</v>
      </c>
      <c r="B20" s="103">
        <v>248.80099999999999</v>
      </c>
      <c r="C20" s="142">
        <f>D20/B20*10</f>
        <v>434.34471726399818</v>
      </c>
      <c r="D20" s="247">
        <v>10806.54</v>
      </c>
      <c r="E20" s="167">
        <v>16.600000000000001</v>
      </c>
      <c r="F20" s="283">
        <f>E20*D20*2.33</f>
        <v>417975.35412000009</v>
      </c>
    </row>
    <row r="21" spans="1:6">
      <c r="A21" s="146" t="s">
        <v>858</v>
      </c>
      <c r="B21" s="404"/>
      <c r="C21" s="405"/>
      <c r="D21" s="427"/>
      <c r="E21" s="406"/>
      <c r="F21" s="428"/>
    </row>
    <row r="22" spans="1:6">
      <c r="A22" s="122"/>
      <c r="B22" s="107"/>
      <c r="C22" s="107"/>
      <c r="D22" s="429"/>
      <c r="E22" s="430"/>
      <c r="F22" s="431"/>
    </row>
    <row r="23" spans="1:6">
      <c r="A23" s="432"/>
      <c r="B23" s="262"/>
      <c r="C23" s="107"/>
      <c r="D23" s="429"/>
      <c r="E23" s="430"/>
      <c r="F23" s="431"/>
    </row>
  </sheetData>
  <mergeCells count="4">
    <mergeCell ref="A4:F4"/>
    <mergeCell ref="A6:A9"/>
    <mergeCell ref="A1:F1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>
  <sheetPr codeName="Hoja82">
    <pageSetUpPr fitToPage="1"/>
  </sheetPr>
  <dimension ref="A1:J86"/>
  <sheetViews>
    <sheetView view="pageBreakPreview" topLeftCell="A43" zoomScale="75" zoomScaleNormal="75" zoomScaleSheetLayoutView="75" workbookViewId="0">
      <selection activeCell="H84" sqref="H84"/>
    </sheetView>
  </sheetViews>
  <sheetFormatPr baseColWidth="10" defaultRowHeight="12.75"/>
  <cols>
    <col min="1" max="1" width="32.140625" style="271" customWidth="1"/>
    <col min="2" max="9" width="16.28515625" style="271" customWidth="1"/>
    <col min="10" max="16384" width="11.42578125" style="271"/>
  </cols>
  <sheetData>
    <row r="1" spans="1:9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3" spans="1:9" s="91" customFormat="1" ht="15">
      <c r="A3" s="1560" t="s">
        <v>859</v>
      </c>
      <c r="B3" s="1560"/>
      <c r="C3" s="1560"/>
      <c r="D3" s="1560"/>
      <c r="E3" s="1560"/>
      <c r="F3" s="1560"/>
      <c r="G3" s="1560"/>
      <c r="H3" s="1560"/>
      <c r="I3" s="1560"/>
    </row>
    <row r="4" spans="1:9" s="91" customFormat="1" ht="15">
      <c r="A4" s="1560" t="s">
        <v>1411</v>
      </c>
      <c r="B4" s="1560"/>
      <c r="C4" s="1560"/>
      <c r="D4" s="1560"/>
      <c r="E4" s="1560"/>
      <c r="F4" s="1560"/>
      <c r="G4" s="1560"/>
      <c r="H4" s="1560"/>
      <c r="I4" s="1560"/>
    </row>
    <row r="5" spans="1:9" s="91" customFormat="1" ht="13.5" customHeight="1" thickBot="1">
      <c r="A5" s="5"/>
      <c r="B5" s="6"/>
      <c r="C5" s="6"/>
      <c r="D5" s="6"/>
      <c r="E5" s="6"/>
      <c r="F5" s="6"/>
      <c r="G5" s="6"/>
      <c r="H5" s="343"/>
      <c r="I5" s="343"/>
    </row>
    <row r="6" spans="1:9" ht="31.5" customHeight="1">
      <c r="A6" s="1515" t="s">
        <v>455</v>
      </c>
      <c r="B6" s="1490" t="s">
        <v>847</v>
      </c>
      <c r="C6" s="1491"/>
      <c r="D6" s="1491"/>
      <c r="E6" s="1491"/>
      <c r="F6" s="1492"/>
      <c r="G6" s="1490" t="s">
        <v>848</v>
      </c>
      <c r="H6" s="1491"/>
      <c r="I6" s="1491"/>
    </row>
    <row r="7" spans="1:9" ht="30.75" customHeight="1">
      <c r="A7" s="1516"/>
      <c r="B7" s="1513" t="s">
        <v>788</v>
      </c>
      <c r="C7" s="1518"/>
      <c r="D7" s="1513" t="s">
        <v>789</v>
      </c>
      <c r="E7" s="1514"/>
      <c r="F7" s="1671" t="s">
        <v>395</v>
      </c>
      <c r="G7" s="1513" t="s">
        <v>849</v>
      </c>
      <c r="H7" s="1518"/>
      <c r="I7" s="862" t="s">
        <v>850</v>
      </c>
    </row>
    <row r="8" spans="1:9" ht="28.5" customHeight="1" thickBot="1">
      <c r="A8" s="1516"/>
      <c r="B8" s="298" t="s">
        <v>393</v>
      </c>
      <c r="C8" s="298" t="s">
        <v>394</v>
      </c>
      <c r="D8" s="298" t="s">
        <v>393</v>
      </c>
      <c r="E8" s="298" t="s">
        <v>394</v>
      </c>
      <c r="F8" s="1676"/>
      <c r="G8" s="298" t="s">
        <v>393</v>
      </c>
      <c r="H8" s="1274" t="s">
        <v>394</v>
      </c>
      <c r="I8" s="308" t="s">
        <v>851</v>
      </c>
    </row>
    <row r="9" spans="1:9">
      <c r="A9" s="75" t="s">
        <v>459</v>
      </c>
      <c r="B9" s="45" t="s">
        <v>399</v>
      </c>
      <c r="C9" s="45" t="s">
        <v>399</v>
      </c>
      <c r="D9" s="45" t="s">
        <v>399</v>
      </c>
      <c r="E9" s="45" t="s">
        <v>399</v>
      </c>
      <c r="F9" s="45" t="s">
        <v>399</v>
      </c>
      <c r="G9" s="131" t="s">
        <v>399</v>
      </c>
      <c r="H9" s="45" t="s">
        <v>399</v>
      </c>
      <c r="I9" s="46" t="s">
        <v>399</v>
      </c>
    </row>
    <row r="10" spans="1:9">
      <c r="A10" s="66" t="s">
        <v>460</v>
      </c>
      <c r="B10" s="12">
        <v>23</v>
      </c>
      <c r="C10" s="12">
        <v>10</v>
      </c>
      <c r="D10" s="48" t="s">
        <v>399</v>
      </c>
      <c r="E10" s="48" t="s">
        <v>399</v>
      </c>
      <c r="F10" s="48">
        <v>33</v>
      </c>
      <c r="G10" s="12">
        <v>8550</v>
      </c>
      <c r="H10" s="12">
        <v>8550</v>
      </c>
      <c r="I10" s="13">
        <v>282</v>
      </c>
    </row>
    <row r="11" spans="1:9">
      <c r="A11" s="66" t="s">
        <v>461</v>
      </c>
      <c r="B11" s="48">
        <v>14</v>
      </c>
      <c r="C11" s="48">
        <v>21</v>
      </c>
      <c r="D11" s="48" t="s">
        <v>399</v>
      </c>
      <c r="E11" s="48" t="s">
        <v>399</v>
      </c>
      <c r="F11" s="48">
        <v>35</v>
      </c>
      <c r="G11" s="12">
        <v>8550</v>
      </c>
      <c r="H11" s="12">
        <v>8550</v>
      </c>
      <c r="I11" s="49">
        <v>299</v>
      </c>
    </row>
    <row r="12" spans="1:9">
      <c r="A12" s="66" t="s">
        <v>462</v>
      </c>
      <c r="B12" s="12" t="s">
        <v>399</v>
      </c>
      <c r="C12" s="12" t="s">
        <v>399</v>
      </c>
      <c r="D12" s="48" t="s">
        <v>399</v>
      </c>
      <c r="E12" s="48" t="s">
        <v>399</v>
      </c>
      <c r="F12" s="48" t="s">
        <v>399</v>
      </c>
      <c r="G12" s="12" t="s">
        <v>399</v>
      </c>
      <c r="H12" s="12" t="s">
        <v>399</v>
      </c>
      <c r="I12" s="13" t="s">
        <v>399</v>
      </c>
    </row>
    <row r="13" spans="1:9" s="408" customFormat="1">
      <c r="A13" s="76" t="s">
        <v>463</v>
      </c>
      <c r="B13" s="77">
        <v>37</v>
      </c>
      <c r="C13" s="77">
        <v>31</v>
      </c>
      <c r="D13" s="77" t="s">
        <v>399</v>
      </c>
      <c r="E13" s="77" t="s">
        <v>399</v>
      </c>
      <c r="F13" s="77">
        <v>68</v>
      </c>
      <c r="G13" s="81">
        <v>8550</v>
      </c>
      <c r="H13" s="81">
        <v>8550</v>
      </c>
      <c r="I13" s="78">
        <v>581</v>
      </c>
    </row>
    <row r="14" spans="1:9">
      <c r="A14" s="68"/>
      <c r="B14" s="73"/>
      <c r="C14" s="73"/>
      <c r="D14" s="73"/>
      <c r="E14" s="73"/>
      <c r="F14" s="73"/>
      <c r="G14" s="79"/>
      <c r="H14" s="79"/>
      <c r="I14" s="74"/>
    </row>
    <row r="15" spans="1:9" s="408" customFormat="1">
      <c r="A15" s="76" t="s">
        <v>464</v>
      </c>
      <c r="B15" s="77">
        <v>20</v>
      </c>
      <c r="C15" s="77" t="s">
        <v>399</v>
      </c>
      <c r="D15" s="77" t="s">
        <v>399</v>
      </c>
      <c r="E15" s="77" t="s">
        <v>399</v>
      </c>
      <c r="F15" s="77">
        <v>20</v>
      </c>
      <c r="G15" s="81">
        <v>35000</v>
      </c>
      <c r="H15" s="81" t="s">
        <v>399</v>
      </c>
      <c r="I15" s="78">
        <v>700</v>
      </c>
    </row>
    <row r="16" spans="1:9">
      <c r="A16" s="68"/>
      <c r="B16" s="73"/>
      <c r="C16" s="73"/>
      <c r="D16" s="73"/>
      <c r="E16" s="73"/>
      <c r="F16" s="73"/>
      <c r="G16" s="79"/>
      <c r="H16" s="79"/>
      <c r="I16" s="74"/>
    </row>
    <row r="17" spans="1:9">
      <c r="A17" s="76" t="s">
        <v>465</v>
      </c>
      <c r="B17" s="77">
        <v>79</v>
      </c>
      <c r="C17" s="77" t="s">
        <v>399</v>
      </c>
      <c r="D17" s="77" t="s">
        <v>399</v>
      </c>
      <c r="E17" s="77" t="s">
        <v>399</v>
      </c>
      <c r="F17" s="77">
        <v>79</v>
      </c>
      <c r="G17" s="81">
        <v>30000</v>
      </c>
      <c r="H17" s="81" t="s">
        <v>399</v>
      </c>
      <c r="I17" s="78">
        <v>2370</v>
      </c>
    </row>
    <row r="18" spans="1:9">
      <c r="A18" s="66"/>
      <c r="B18" s="48"/>
      <c r="C18" s="48"/>
      <c r="D18" s="48"/>
      <c r="E18" s="48"/>
      <c r="F18" s="48"/>
      <c r="G18" s="12"/>
      <c r="H18" s="12"/>
      <c r="I18" s="49"/>
    </row>
    <row r="19" spans="1:9">
      <c r="A19" s="66" t="s">
        <v>544</v>
      </c>
      <c r="B19" s="12">
        <v>146</v>
      </c>
      <c r="C19" s="12">
        <v>180</v>
      </c>
      <c r="D19" s="48" t="s">
        <v>399</v>
      </c>
      <c r="E19" s="48" t="s">
        <v>399</v>
      </c>
      <c r="F19" s="48">
        <v>326</v>
      </c>
      <c r="G19" s="12">
        <v>38500</v>
      </c>
      <c r="H19" s="12">
        <v>50000</v>
      </c>
      <c r="I19" s="13">
        <v>14621</v>
      </c>
    </row>
    <row r="20" spans="1:9">
      <c r="A20" s="66" t="s">
        <v>467</v>
      </c>
      <c r="B20" s="12">
        <v>50</v>
      </c>
      <c r="C20" s="48" t="s">
        <v>399</v>
      </c>
      <c r="D20" s="48" t="s">
        <v>399</v>
      </c>
      <c r="E20" s="48" t="s">
        <v>399</v>
      </c>
      <c r="F20" s="48">
        <v>50</v>
      </c>
      <c r="G20" s="12">
        <v>39000</v>
      </c>
      <c r="H20" s="48" t="s">
        <v>399</v>
      </c>
      <c r="I20" s="13">
        <v>1950</v>
      </c>
    </row>
    <row r="21" spans="1:9">
      <c r="A21" s="66" t="s">
        <v>468</v>
      </c>
      <c r="B21" s="12">
        <v>58</v>
      </c>
      <c r="C21" s="48" t="s">
        <v>399</v>
      </c>
      <c r="D21" s="48" t="s">
        <v>399</v>
      </c>
      <c r="E21" s="48" t="s">
        <v>399</v>
      </c>
      <c r="F21" s="48">
        <v>58</v>
      </c>
      <c r="G21" s="12">
        <v>36000</v>
      </c>
      <c r="H21" s="48" t="s">
        <v>399</v>
      </c>
      <c r="I21" s="13">
        <v>2088</v>
      </c>
    </row>
    <row r="22" spans="1:9" s="408" customFormat="1">
      <c r="A22" s="76" t="s">
        <v>469</v>
      </c>
      <c r="B22" s="77">
        <v>254</v>
      </c>
      <c r="C22" s="77">
        <v>180</v>
      </c>
      <c r="D22" s="77" t="s">
        <v>399</v>
      </c>
      <c r="E22" s="77" t="s">
        <v>399</v>
      </c>
      <c r="F22" s="77">
        <v>434</v>
      </c>
      <c r="G22" s="81">
        <v>38028</v>
      </c>
      <c r="H22" s="81">
        <v>50000</v>
      </c>
      <c r="I22" s="78">
        <v>18659</v>
      </c>
    </row>
    <row r="23" spans="1:9">
      <c r="A23" s="68"/>
      <c r="B23" s="73"/>
      <c r="C23" s="73"/>
      <c r="D23" s="73"/>
      <c r="E23" s="73"/>
      <c r="F23" s="73"/>
      <c r="G23" s="79"/>
      <c r="H23" s="79"/>
      <c r="I23" s="74"/>
    </row>
    <row r="24" spans="1:9" s="408" customFormat="1">
      <c r="A24" s="76" t="s">
        <v>470</v>
      </c>
      <c r="B24" s="77">
        <v>367</v>
      </c>
      <c r="C24" s="77">
        <v>6406</v>
      </c>
      <c r="D24" s="77" t="s">
        <v>399</v>
      </c>
      <c r="E24" s="77" t="s">
        <v>399</v>
      </c>
      <c r="F24" s="77">
        <v>6773</v>
      </c>
      <c r="G24" s="81">
        <v>14731</v>
      </c>
      <c r="H24" s="81">
        <v>52283</v>
      </c>
      <c r="I24" s="78">
        <v>340334</v>
      </c>
    </row>
    <row r="25" spans="1:9">
      <c r="A25" s="68"/>
      <c r="B25" s="73"/>
      <c r="C25" s="73"/>
      <c r="D25" s="73"/>
      <c r="E25" s="73"/>
      <c r="F25" s="73"/>
      <c r="G25" s="79"/>
      <c r="H25" s="79"/>
      <c r="I25" s="74"/>
    </row>
    <row r="26" spans="1:9">
      <c r="A26" s="76" t="s">
        <v>471</v>
      </c>
      <c r="B26" s="77">
        <v>231</v>
      </c>
      <c r="C26" s="77">
        <v>745</v>
      </c>
      <c r="D26" s="77" t="s">
        <v>399</v>
      </c>
      <c r="E26" s="77" t="s">
        <v>399</v>
      </c>
      <c r="F26" s="77">
        <v>976</v>
      </c>
      <c r="G26" s="81">
        <v>18000</v>
      </c>
      <c r="H26" s="81">
        <v>47000</v>
      </c>
      <c r="I26" s="78">
        <v>39173</v>
      </c>
    </row>
    <row r="27" spans="1:9">
      <c r="A27" s="66"/>
      <c r="B27" s="48"/>
      <c r="C27" s="48"/>
      <c r="D27" s="48"/>
      <c r="E27" s="48"/>
      <c r="F27" s="48"/>
      <c r="G27" s="12"/>
      <c r="H27" s="12"/>
      <c r="I27" s="49"/>
    </row>
    <row r="28" spans="1:9">
      <c r="A28" s="66" t="s">
        <v>472</v>
      </c>
      <c r="B28" s="48">
        <v>7793</v>
      </c>
      <c r="C28" s="48">
        <v>33387</v>
      </c>
      <c r="D28" s="48" t="s">
        <v>399</v>
      </c>
      <c r="E28" s="48" t="s">
        <v>399</v>
      </c>
      <c r="F28" s="48">
        <v>41180</v>
      </c>
      <c r="G28" s="12">
        <v>36000</v>
      </c>
      <c r="H28" s="12">
        <v>68000</v>
      </c>
      <c r="I28" s="49">
        <v>2550864</v>
      </c>
    </row>
    <row r="29" spans="1:9">
      <c r="A29" s="66" t="s">
        <v>473</v>
      </c>
      <c r="B29" s="48">
        <v>122</v>
      </c>
      <c r="C29" s="48">
        <v>1360</v>
      </c>
      <c r="D29" s="85">
        <v>5954</v>
      </c>
      <c r="E29" s="85">
        <v>71</v>
      </c>
      <c r="F29" s="48">
        <v>7507</v>
      </c>
      <c r="G29" s="12">
        <v>6700</v>
      </c>
      <c r="H29" s="12">
        <v>49684</v>
      </c>
      <c r="I29" s="49">
        <v>68388</v>
      </c>
    </row>
    <row r="30" spans="1:9">
      <c r="A30" s="66" t="s">
        <v>474</v>
      </c>
      <c r="B30" s="85">
        <v>5366</v>
      </c>
      <c r="C30" s="48">
        <v>37306</v>
      </c>
      <c r="D30" s="85">
        <v>54</v>
      </c>
      <c r="E30" s="48" t="s">
        <v>399</v>
      </c>
      <c r="F30" s="48">
        <v>42726</v>
      </c>
      <c r="G30" s="12">
        <v>15000</v>
      </c>
      <c r="H30" s="12">
        <v>61400</v>
      </c>
      <c r="I30" s="49">
        <v>2371078</v>
      </c>
    </row>
    <row r="31" spans="1:9">
      <c r="A31" s="76" t="s">
        <v>475</v>
      </c>
      <c r="B31" s="77">
        <v>13281</v>
      </c>
      <c r="C31" s="77">
        <v>72053</v>
      </c>
      <c r="D31" s="77">
        <v>6008</v>
      </c>
      <c r="E31" s="77">
        <v>71</v>
      </c>
      <c r="F31" s="77">
        <v>91413</v>
      </c>
      <c r="G31" s="81">
        <v>27246</v>
      </c>
      <c r="H31" s="81">
        <v>64237</v>
      </c>
      <c r="I31" s="78">
        <v>4990330</v>
      </c>
    </row>
    <row r="32" spans="1:9">
      <c r="A32" s="66"/>
      <c r="B32" s="48"/>
      <c r="C32" s="48"/>
      <c r="D32" s="48"/>
      <c r="E32" s="48"/>
      <c r="F32" s="48"/>
      <c r="G32" s="12"/>
      <c r="H32" s="12"/>
      <c r="I32" s="49"/>
    </row>
    <row r="33" spans="1:9">
      <c r="A33" s="66" t="s">
        <v>476</v>
      </c>
      <c r="B33" s="83">
        <v>1915</v>
      </c>
      <c r="C33" s="83">
        <v>268</v>
      </c>
      <c r="D33" s="83">
        <v>6</v>
      </c>
      <c r="E33" s="48" t="s">
        <v>399</v>
      </c>
      <c r="F33" s="48">
        <v>2189</v>
      </c>
      <c r="G33" s="83">
        <v>16256</v>
      </c>
      <c r="H33" s="83">
        <v>58902</v>
      </c>
      <c r="I33" s="84">
        <v>46916</v>
      </c>
    </row>
    <row r="34" spans="1:9">
      <c r="A34" s="66" t="s">
        <v>477</v>
      </c>
      <c r="B34" s="83">
        <v>4631</v>
      </c>
      <c r="C34" s="83">
        <v>2593</v>
      </c>
      <c r="D34" s="85">
        <v>78</v>
      </c>
      <c r="E34" s="85">
        <v>11</v>
      </c>
      <c r="F34" s="48">
        <v>7313</v>
      </c>
      <c r="G34" s="83">
        <v>24611</v>
      </c>
      <c r="H34" s="83">
        <v>60014</v>
      </c>
      <c r="I34" s="13">
        <v>269590</v>
      </c>
    </row>
    <row r="35" spans="1:9">
      <c r="A35" s="66" t="s">
        <v>478</v>
      </c>
      <c r="B35" s="83">
        <v>2165</v>
      </c>
      <c r="C35" s="83">
        <v>20785</v>
      </c>
      <c r="D35" s="85">
        <v>69</v>
      </c>
      <c r="E35" s="85">
        <v>7</v>
      </c>
      <c r="F35" s="48">
        <v>23026</v>
      </c>
      <c r="G35" s="83">
        <v>24239</v>
      </c>
      <c r="H35" s="83">
        <v>60408</v>
      </c>
      <c r="I35" s="13">
        <v>1308058</v>
      </c>
    </row>
    <row r="36" spans="1:9">
      <c r="A36" s="66" t="s">
        <v>479</v>
      </c>
      <c r="B36" s="83">
        <v>53</v>
      </c>
      <c r="C36" s="83">
        <v>57</v>
      </c>
      <c r="D36" s="48" t="s">
        <v>399</v>
      </c>
      <c r="E36" s="48" t="s">
        <v>399</v>
      </c>
      <c r="F36" s="48">
        <v>110</v>
      </c>
      <c r="G36" s="83">
        <v>20151</v>
      </c>
      <c r="H36" s="83">
        <v>39649</v>
      </c>
      <c r="I36" s="13">
        <v>3328</v>
      </c>
    </row>
    <row r="37" spans="1:9" s="408" customFormat="1">
      <c r="A37" s="76" t="s">
        <v>480</v>
      </c>
      <c r="B37" s="77">
        <v>8764</v>
      </c>
      <c r="C37" s="77">
        <v>23703</v>
      </c>
      <c r="D37" s="77">
        <v>153</v>
      </c>
      <c r="E37" s="77">
        <v>18</v>
      </c>
      <c r="F37" s="77">
        <v>32638</v>
      </c>
      <c r="G37" s="81">
        <v>22667</v>
      </c>
      <c r="H37" s="81">
        <v>60298</v>
      </c>
      <c r="I37" s="78">
        <v>1627892</v>
      </c>
    </row>
    <row r="38" spans="1:9">
      <c r="A38" s="68"/>
      <c r="B38" s="73"/>
      <c r="C38" s="73"/>
      <c r="D38" s="73"/>
      <c r="E38" s="73"/>
      <c r="F38" s="73"/>
      <c r="G38" s="79"/>
      <c r="H38" s="79"/>
      <c r="I38" s="74"/>
    </row>
    <row r="39" spans="1:9">
      <c r="A39" s="76" t="s">
        <v>481</v>
      </c>
      <c r="B39" s="77" t="s">
        <v>399</v>
      </c>
      <c r="C39" s="77">
        <v>757</v>
      </c>
      <c r="D39" s="77" t="s">
        <v>399</v>
      </c>
      <c r="E39" s="77" t="s">
        <v>399</v>
      </c>
      <c r="F39" s="77">
        <v>757</v>
      </c>
      <c r="G39" s="81" t="s">
        <v>399</v>
      </c>
      <c r="H39" s="81">
        <v>38400</v>
      </c>
      <c r="I39" s="78">
        <v>29069</v>
      </c>
    </row>
    <row r="40" spans="1:9">
      <c r="A40" s="66"/>
      <c r="B40" s="48"/>
      <c r="C40" s="48"/>
      <c r="D40" s="48"/>
      <c r="E40" s="48"/>
      <c r="F40" s="48"/>
      <c r="G40" s="12"/>
      <c r="H40" s="12"/>
      <c r="I40" s="49"/>
    </row>
    <row r="41" spans="1:9">
      <c r="A41" s="66" t="s">
        <v>545</v>
      </c>
      <c r="B41" s="48" t="s">
        <v>399</v>
      </c>
      <c r="C41" s="12">
        <v>669</v>
      </c>
      <c r="D41" s="48" t="s">
        <v>399</v>
      </c>
      <c r="E41" s="48" t="s">
        <v>399</v>
      </c>
      <c r="F41" s="48">
        <v>669</v>
      </c>
      <c r="G41" s="48" t="s">
        <v>399</v>
      </c>
      <c r="H41" s="12">
        <v>59480</v>
      </c>
      <c r="I41" s="13">
        <v>39792</v>
      </c>
    </row>
    <row r="42" spans="1:9">
      <c r="A42" s="66" t="s">
        <v>483</v>
      </c>
      <c r="B42" s="48">
        <v>3283</v>
      </c>
      <c r="C42" s="48">
        <v>1896</v>
      </c>
      <c r="D42" s="48" t="s">
        <v>399</v>
      </c>
      <c r="E42" s="48" t="s">
        <v>399</v>
      </c>
      <c r="F42" s="48">
        <v>5179</v>
      </c>
      <c r="G42" s="12">
        <v>19995</v>
      </c>
      <c r="H42" s="12">
        <v>54800</v>
      </c>
      <c r="I42" s="49">
        <v>169545</v>
      </c>
    </row>
    <row r="43" spans="1:9">
      <c r="A43" s="66" t="s">
        <v>484</v>
      </c>
      <c r="B43" s="12">
        <v>4520</v>
      </c>
      <c r="C43" s="12">
        <v>5137</v>
      </c>
      <c r="D43" s="48" t="s">
        <v>399</v>
      </c>
      <c r="E43" s="48" t="s">
        <v>399</v>
      </c>
      <c r="F43" s="48">
        <v>9657</v>
      </c>
      <c r="G43" s="12">
        <v>21500</v>
      </c>
      <c r="H43" s="12">
        <v>64500</v>
      </c>
      <c r="I43" s="13">
        <v>428517</v>
      </c>
    </row>
    <row r="44" spans="1:9">
      <c r="A44" s="66" t="s">
        <v>485</v>
      </c>
      <c r="B44" s="12">
        <v>21948</v>
      </c>
      <c r="C44" s="12">
        <v>12529</v>
      </c>
      <c r="D44" s="48" t="s">
        <v>399</v>
      </c>
      <c r="E44" s="48" t="s">
        <v>399</v>
      </c>
      <c r="F44" s="48">
        <v>34477</v>
      </c>
      <c r="G44" s="12">
        <v>17000</v>
      </c>
      <c r="H44" s="12">
        <v>35000</v>
      </c>
      <c r="I44" s="13">
        <v>811631</v>
      </c>
    </row>
    <row r="45" spans="1:9">
      <c r="A45" s="66" t="s">
        <v>486</v>
      </c>
      <c r="B45" s="12">
        <v>11</v>
      </c>
      <c r="C45" s="12">
        <v>622</v>
      </c>
      <c r="D45" s="12" t="s">
        <v>399</v>
      </c>
      <c r="E45" s="48" t="s">
        <v>399</v>
      </c>
      <c r="F45" s="48">
        <v>633</v>
      </c>
      <c r="G45" s="12">
        <v>25500</v>
      </c>
      <c r="H45" s="12">
        <v>61000</v>
      </c>
      <c r="I45" s="13">
        <v>38223</v>
      </c>
    </row>
    <row r="46" spans="1:9">
      <c r="A46" s="66" t="s">
        <v>487</v>
      </c>
      <c r="B46" s="12">
        <v>249</v>
      </c>
      <c r="C46" s="12">
        <v>201</v>
      </c>
      <c r="D46" s="48" t="s">
        <v>399</v>
      </c>
      <c r="E46" s="48" t="s">
        <v>399</v>
      </c>
      <c r="F46" s="48">
        <v>450</v>
      </c>
      <c r="G46" s="12">
        <v>40000</v>
      </c>
      <c r="H46" s="12">
        <v>70000</v>
      </c>
      <c r="I46" s="13">
        <v>24030</v>
      </c>
    </row>
    <row r="47" spans="1:9">
      <c r="A47" s="66" t="s">
        <v>488</v>
      </c>
      <c r="B47" s="12">
        <v>633</v>
      </c>
      <c r="C47" s="12">
        <v>145</v>
      </c>
      <c r="D47" s="48" t="s">
        <v>399</v>
      </c>
      <c r="E47" s="48" t="s">
        <v>399</v>
      </c>
      <c r="F47" s="48">
        <v>778</v>
      </c>
      <c r="G47" s="12">
        <v>30000</v>
      </c>
      <c r="H47" s="12">
        <v>50000</v>
      </c>
      <c r="I47" s="13">
        <v>26240</v>
      </c>
    </row>
    <row r="48" spans="1:9">
      <c r="A48" s="66" t="s">
        <v>489</v>
      </c>
      <c r="B48" s="12">
        <v>6069</v>
      </c>
      <c r="C48" s="12">
        <v>6022</v>
      </c>
      <c r="D48" s="12">
        <v>10000</v>
      </c>
      <c r="E48" s="48" t="s">
        <v>399</v>
      </c>
      <c r="F48" s="48">
        <v>22091</v>
      </c>
      <c r="G48" s="12">
        <v>15000</v>
      </c>
      <c r="H48" s="12">
        <v>35000</v>
      </c>
      <c r="I48" s="13">
        <v>301805</v>
      </c>
    </row>
    <row r="49" spans="1:9">
      <c r="A49" s="66" t="s">
        <v>490</v>
      </c>
      <c r="B49" s="12">
        <v>7982</v>
      </c>
      <c r="C49" s="12">
        <v>3501</v>
      </c>
      <c r="D49" s="12">
        <v>3420</v>
      </c>
      <c r="E49" s="48" t="s">
        <v>399</v>
      </c>
      <c r="F49" s="48">
        <v>14903</v>
      </c>
      <c r="G49" s="12">
        <v>12073</v>
      </c>
      <c r="H49" s="12">
        <v>55000</v>
      </c>
      <c r="I49" s="13">
        <v>288922</v>
      </c>
    </row>
    <row r="50" spans="1:9" s="408" customFormat="1">
      <c r="A50" s="76" t="s">
        <v>491</v>
      </c>
      <c r="B50" s="77">
        <v>44695</v>
      </c>
      <c r="C50" s="77">
        <v>30722</v>
      </c>
      <c r="D50" s="77">
        <v>13420</v>
      </c>
      <c r="E50" s="77" t="s">
        <v>399</v>
      </c>
      <c r="F50" s="77">
        <v>88837</v>
      </c>
      <c r="G50" s="81">
        <v>16838</v>
      </c>
      <c r="H50" s="81">
        <v>44793</v>
      </c>
      <c r="I50" s="78">
        <v>2128705</v>
      </c>
    </row>
    <row r="51" spans="1:9">
      <c r="A51" s="68"/>
      <c r="B51" s="73"/>
      <c r="C51" s="73"/>
      <c r="D51" s="73"/>
      <c r="E51" s="73"/>
      <c r="F51" s="73"/>
      <c r="G51" s="79"/>
      <c r="H51" s="79"/>
      <c r="I51" s="74"/>
    </row>
    <row r="52" spans="1:9">
      <c r="A52" s="76" t="s">
        <v>492</v>
      </c>
      <c r="B52" s="77" t="s">
        <v>399</v>
      </c>
      <c r="C52" s="77">
        <v>1172</v>
      </c>
      <c r="D52" s="77" t="s">
        <v>399</v>
      </c>
      <c r="E52" s="77" t="s">
        <v>399</v>
      </c>
      <c r="F52" s="77">
        <v>1172</v>
      </c>
      <c r="G52" s="81" t="s">
        <v>399</v>
      </c>
      <c r="H52" s="81">
        <v>60000</v>
      </c>
      <c r="I52" s="78">
        <v>70320</v>
      </c>
    </row>
    <row r="53" spans="1:9">
      <c r="A53" s="66"/>
      <c r="B53" s="48"/>
      <c r="C53" s="48"/>
      <c r="D53" s="48"/>
      <c r="E53" s="48"/>
      <c r="F53" s="48"/>
      <c r="G53" s="12"/>
      <c r="H53" s="12"/>
      <c r="I53" s="49"/>
    </row>
    <row r="54" spans="1:9">
      <c r="A54" s="66" t="s">
        <v>493</v>
      </c>
      <c r="B54" s="48" t="s">
        <v>399</v>
      </c>
      <c r="C54" s="48">
        <v>5500</v>
      </c>
      <c r="D54" s="48" t="s">
        <v>399</v>
      </c>
      <c r="E54" s="48" t="s">
        <v>399</v>
      </c>
      <c r="F54" s="48">
        <v>5500</v>
      </c>
      <c r="G54" s="48" t="s">
        <v>399</v>
      </c>
      <c r="H54" s="12">
        <v>64500</v>
      </c>
      <c r="I54" s="49">
        <v>354750</v>
      </c>
    </row>
    <row r="55" spans="1:9" ht="12.75" customHeight="1">
      <c r="A55" s="66" t="s">
        <v>494</v>
      </c>
      <c r="B55" s="48" t="s">
        <v>399</v>
      </c>
      <c r="C55" s="48">
        <v>680</v>
      </c>
      <c r="D55" s="48" t="s">
        <v>399</v>
      </c>
      <c r="E55" s="48" t="s">
        <v>399</v>
      </c>
      <c r="F55" s="48">
        <v>680</v>
      </c>
      <c r="G55" s="48" t="s">
        <v>399</v>
      </c>
      <c r="H55" s="12">
        <v>55000</v>
      </c>
      <c r="I55" s="49">
        <v>37400</v>
      </c>
    </row>
    <row r="56" spans="1:9" ht="12.75" customHeight="1">
      <c r="A56" s="66" t="s">
        <v>495</v>
      </c>
      <c r="B56" s="48">
        <v>100</v>
      </c>
      <c r="C56" s="48">
        <v>900</v>
      </c>
      <c r="D56" s="48" t="s">
        <v>399</v>
      </c>
      <c r="E56" s="48" t="s">
        <v>399</v>
      </c>
      <c r="F56" s="48">
        <v>1000</v>
      </c>
      <c r="G56" s="12">
        <v>16650</v>
      </c>
      <c r="H56" s="12">
        <v>58150</v>
      </c>
      <c r="I56" s="49">
        <v>54000</v>
      </c>
    </row>
    <row r="57" spans="1:9">
      <c r="A57" s="66" t="s">
        <v>496</v>
      </c>
      <c r="B57" s="48" t="s">
        <v>399</v>
      </c>
      <c r="C57" s="48" t="s">
        <v>399</v>
      </c>
      <c r="D57" s="48" t="s">
        <v>399</v>
      </c>
      <c r="E57" s="48" t="s">
        <v>399</v>
      </c>
      <c r="F57" s="48" t="s">
        <v>399</v>
      </c>
      <c r="G57" s="12" t="s">
        <v>399</v>
      </c>
      <c r="H57" s="12" t="s">
        <v>399</v>
      </c>
      <c r="I57" s="49" t="s">
        <v>399</v>
      </c>
    </row>
    <row r="58" spans="1:9">
      <c r="A58" s="66" t="s">
        <v>497</v>
      </c>
      <c r="B58" s="48">
        <v>80</v>
      </c>
      <c r="C58" s="48">
        <v>5425</v>
      </c>
      <c r="D58" s="48" t="s">
        <v>399</v>
      </c>
      <c r="E58" s="48" t="s">
        <v>399</v>
      </c>
      <c r="F58" s="48">
        <v>5505</v>
      </c>
      <c r="G58" s="12">
        <v>12000</v>
      </c>
      <c r="H58" s="12">
        <v>64000</v>
      </c>
      <c r="I58" s="49">
        <v>348160</v>
      </c>
    </row>
    <row r="59" spans="1:9">
      <c r="A59" s="76" t="s">
        <v>573</v>
      </c>
      <c r="B59" s="77">
        <v>180</v>
      </c>
      <c r="C59" s="77">
        <v>12505</v>
      </c>
      <c r="D59" s="77" t="s">
        <v>399</v>
      </c>
      <c r="E59" s="77" t="s">
        <v>399</v>
      </c>
      <c r="F59" s="77">
        <v>12685</v>
      </c>
      <c r="G59" s="81">
        <v>14583</v>
      </c>
      <c r="H59" s="81">
        <v>63309</v>
      </c>
      <c r="I59" s="78">
        <v>794310</v>
      </c>
    </row>
    <row r="60" spans="1:9">
      <c r="A60" s="66"/>
      <c r="B60" s="48"/>
      <c r="C60" s="48"/>
      <c r="D60" s="48"/>
      <c r="E60" s="48"/>
      <c r="F60" s="48"/>
      <c r="G60" s="12"/>
      <c r="H60" s="12"/>
      <c r="I60" s="49"/>
    </row>
    <row r="61" spans="1:9">
      <c r="A61" s="66" t="s">
        <v>499</v>
      </c>
      <c r="B61" s="85">
        <v>4</v>
      </c>
      <c r="C61" s="83">
        <v>1165</v>
      </c>
      <c r="D61" s="48" t="s">
        <v>399</v>
      </c>
      <c r="E61" s="48" t="s">
        <v>399</v>
      </c>
      <c r="F61" s="48">
        <v>1169</v>
      </c>
      <c r="G61" s="85">
        <v>15000</v>
      </c>
      <c r="H61" s="83">
        <v>60000</v>
      </c>
      <c r="I61" s="13">
        <v>69960</v>
      </c>
    </row>
    <row r="62" spans="1:9">
      <c r="A62" s="66" t="s">
        <v>500</v>
      </c>
      <c r="B62" s="83">
        <v>93</v>
      </c>
      <c r="C62" s="83">
        <v>103</v>
      </c>
      <c r="D62" s="48" t="s">
        <v>399</v>
      </c>
      <c r="E62" s="48" t="s">
        <v>399</v>
      </c>
      <c r="F62" s="48">
        <v>196</v>
      </c>
      <c r="G62" s="83">
        <v>15000</v>
      </c>
      <c r="H62" s="83">
        <v>45000</v>
      </c>
      <c r="I62" s="13">
        <v>6030</v>
      </c>
    </row>
    <row r="63" spans="1:9">
      <c r="A63" s="66" t="s">
        <v>501</v>
      </c>
      <c r="B63" s="83">
        <v>93</v>
      </c>
      <c r="C63" s="83">
        <v>186</v>
      </c>
      <c r="D63" s="48" t="s">
        <v>399</v>
      </c>
      <c r="E63" s="48" t="s">
        <v>399</v>
      </c>
      <c r="F63" s="48">
        <v>279</v>
      </c>
      <c r="G63" s="83">
        <v>14500</v>
      </c>
      <c r="H63" s="83">
        <v>37100</v>
      </c>
      <c r="I63" s="13">
        <v>8249</v>
      </c>
    </row>
    <row r="64" spans="1:9" s="408" customFormat="1">
      <c r="A64" s="76" t="s">
        <v>502</v>
      </c>
      <c r="B64" s="77">
        <v>190</v>
      </c>
      <c r="C64" s="77">
        <v>1454</v>
      </c>
      <c r="D64" s="77" t="s">
        <v>399</v>
      </c>
      <c r="E64" s="77" t="s">
        <v>399</v>
      </c>
      <c r="F64" s="77">
        <v>1644</v>
      </c>
      <c r="G64" s="81">
        <v>14755</v>
      </c>
      <c r="H64" s="81">
        <v>56008</v>
      </c>
      <c r="I64" s="78">
        <v>84239</v>
      </c>
    </row>
    <row r="65" spans="1:9">
      <c r="A65" s="68"/>
      <c r="B65" s="73"/>
      <c r="C65" s="73"/>
      <c r="D65" s="73"/>
      <c r="E65" s="73"/>
      <c r="F65" s="73"/>
      <c r="G65" s="79"/>
      <c r="H65" s="79"/>
      <c r="I65" s="74"/>
    </row>
    <row r="66" spans="1:9">
      <c r="A66" s="76" t="s">
        <v>503</v>
      </c>
      <c r="B66" s="77" t="s">
        <v>399</v>
      </c>
      <c r="C66" s="77">
        <v>364</v>
      </c>
      <c r="D66" s="77" t="s">
        <v>399</v>
      </c>
      <c r="E66" s="77" t="s">
        <v>399</v>
      </c>
      <c r="F66" s="77">
        <v>364</v>
      </c>
      <c r="G66" s="81" t="s">
        <v>399</v>
      </c>
      <c r="H66" s="81">
        <v>69750</v>
      </c>
      <c r="I66" s="78">
        <v>25319</v>
      </c>
    </row>
    <row r="67" spans="1:9">
      <c r="A67" s="66"/>
      <c r="B67" s="48"/>
      <c r="C67" s="48"/>
      <c r="D67" s="48"/>
      <c r="E67" s="48"/>
      <c r="F67" s="48"/>
      <c r="G67" s="12"/>
      <c r="H67" s="12"/>
      <c r="I67" s="49"/>
    </row>
    <row r="68" spans="1:9">
      <c r="A68" s="66" t="s">
        <v>504</v>
      </c>
      <c r="B68" s="48" t="s">
        <v>399</v>
      </c>
      <c r="C68" s="12">
        <v>2480</v>
      </c>
      <c r="D68" s="48" t="s">
        <v>399</v>
      </c>
      <c r="E68" s="48" t="s">
        <v>399</v>
      </c>
      <c r="F68" s="48">
        <v>2480</v>
      </c>
      <c r="G68" s="48" t="s">
        <v>399</v>
      </c>
      <c r="H68" s="12">
        <v>54870</v>
      </c>
      <c r="I68" s="13">
        <v>136078</v>
      </c>
    </row>
    <row r="69" spans="1:9">
      <c r="A69" s="66" t="s">
        <v>505</v>
      </c>
      <c r="B69" s="48" t="s">
        <v>399</v>
      </c>
      <c r="C69" s="12">
        <v>623</v>
      </c>
      <c r="D69" s="48" t="s">
        <v>399</v>
      </c>
      <c r="E69" s="48" t="s">
        <v>399</v>
      </c>
      <c r="F69" s="48">
        <v>623</v>
      </c>
      <c r="G69" s="48" t="s">
        <v>399</v>
      </c>
      <c r="H69" s="12">
        <v>45780</v>
      </c>
      <c r="I69" s="13">
        <v>28521</v>
      </c>
    </row>
    <row r="70" spans="1:9">
      <c r="A70" s="76" t="s">
        <v>506</v>
      </c>
      <c r="B70" s="77" t="s">
        <v>399</v>
      </c>
      <c r="C70" s="77">
        <v>3103</v>
      </c>
      <c r="D70" s="77" t="s">
        <v>399</v>
      </c>
      <c r="E70" s="77" t="s">
        <v>399</v>
      </c>
      <c r="F70" s="77">
        <v>3103</v>
      </c>
      <c r="G70" s="81" t="s">
        <v>399</v>
      </c>
      <c r="H70" s="81">
        <v>53045</v>
      </c>
      <c r="I70" s="78">
        <v>164599</v>
      </c>
    </row>
    <row r="71" spans="1:9">
      <c r="A71" s="424"/>
      <c r="B71" s="48"/>
      <c r="C71" s="48"/>
      <c r="D71" s="48"/>
      <c r="E71" s="48"/>
      <c r="F71" s="48"/>
      <c r="G71" s="12"/>
      <c r="H71" s="12"/>
      <c r="I71" s="49"/>
    </row>
    <row r="72" spans="1:9">
      <c r="A72" s="66" t="s">
        <v>507</v>
      </c>
      <c r="B72" s="48" t="s">
        <v>399</v>
      </c>
      <c r="C72" s="48">
        <v>125</v>
      </c>
      <c r="D72" s="48" t="s">
        <v>399</v>
      </c>
      <c r="E72" s="48" t="s">
        <v>399</v>
      </c>
      <c r="F72" s="48">
        <v>125</v>
      </c>
      <c r="G72" s="48" t="s">
        <v>399</v>
      </c>
      <c r="H72" s="12">
        <v>55664</v>
      </c>
      <c r="I72" s="49">
        <v>6958</v>
      </c>
    </row>
    <row r="73" spans="1:9">
      <c r="A73" s="66" t="s">
        <v>508</v>
      </c>
      <c r="B73" s="48" t="s">
        <v>399</v>
      </c>
      <c r="C73" s="48">
        <v>1310</v>
      </c>
      <c r="D73" s="48" t="s">
        <v>399</v>
      </c>
      <c r="E73" s="48" t="s">
        <v>399</v>
      </c>
      <c r="F73" s="48">
        <v>1310</v>
      </c>
      <c r="G73" s="48" t="s">
        <v>399</v>
      </c>
      <c r="H73" s="12">
        <v>40578</v>
      </c>
      <c r="I73" s="49">
        <v>53157</v>
      </c>
    </row>
    <row r="74" spans="1:9">
      <c r="A74" s="66" t="s">
        <v>509</v>
      </c>
      <c r="B74" s="12">
        <v>67</v>
      </c>
      <c r="C74" s="12">
        <v>632</v>
      </c>
      <c r="D74" s="48" t="s">
        <v>399</v>
      </c>
      <c r="E74" s="48" t="s">
        <v>399</v>
      </c>
      <c r="F74" s="48">
        <v>699</v>
      </c>
      <c r="G74" s="12">
        <v>20000</v>
      </c>
      <c r="H74" s="12">
        <v>65000</v>
      </c>
      <c r="I74" s="13">
        <v>42420</v>
      </c>
    </row>
    <row r="75" spans="1:9">
      <c r="A75" s="66" t="s">
        <v>510</v>
      </c>
      <c r="B75" s="85" t="s">
        <v>399</v>
      </c>
      <c r="C75" s="48">
        <v>2228</v>
      </c>
      <c r="D75" s="48" t="s">
        <v>399</v>
      </c>
      <c r="E75" s="48" t="s">
        <v>399</v>
      </c>
      <c r="F75" s="48">
        <v>2228</v>
      </c>
      <c r="G75" s="85" t="s">
        <v>399</v>
      </c>
      <c r="H75" s="12">
        <v>71201</v>
      </c>
      <c r="I75" s="49">
        <v>158635</v>
      </c>
    </row>
    <row r="76" spans="1:9">
      <c r="A76" s="66" t="s">
        <v>511</v>
      </c>
      <c r="B76" s="48">
        <v>36</v>
      </c>
      <c r="C76" s="48">
        <v>59</v>
      </c>
      <c r="D76" s="48" t="s">
        <v>399</v>
      </c>
      <c r="E76" s="48" t="s">
        <v>399</v>
      </c>
      <c r="F76" s="48">
        <v>95</v>
      </c>
      <c r="G76" s="12">
        <v>15500</v>
      </c>
      <c r="H76" s="12">
        <v>21475</v>
      </c>
      <c r="I76" s="49">
        <v>1825</v>
      </c>
    </row>
    <row r="77" spans="1:9">
      <c r="A77" s="66" t="s">
        <v>512</v>
      </c>
      <c r="B77" s="48">
        <v>1</v>
      </c>
      <c r="C77" s="48">
        <v>157</v>
      </c>
      <c r="D77" s="48" t="s">
        <v>399</v>
      </c>
      <c r="E77" s="48" t="s">
        <v>399</v>
      </c>
      <c r="F77" s="48">
        <v>158</v>
      </c>
      <c r="G77" s="12">
        <v>12200</v>
      </c>
      <c r="H77" s="12">
        <v>70000</v>
      </c>
      <c r="I77" s="49">
        <v>11002</v>
      </c>
    </row>
    <row r="78" spans="1:9">
      <c r="A78" s="66" t="s">
        <v>513</v>
      </c>
      <c r="B78" s="85">
        <v>80</v>
      </c>
      <c r="C78" s="48">
        <v>373</v>
      </c>
      <c r="D78" s="48" t="s">
        <v>399</v>
      </c>
      <c r="E78" s="48" t="s">
        <v>399</v>
      </c>
      <c r="F78" s="48">
        <v>453</v>
      </c>
      <c r="G78" s="85">
        <v>10500</v>
      </c>
      <c r="H78" s="12">
        <v>38000</v>
      </c>
      <c r="I78" s="49">
        <v>15014</v>
      </c>
    </row>
    <row r="79" spans="1:9">
      <c r="A79" s="66" t="s">
        <v>514</v>
      </c>
      <c r="B79" s="12">
        <v>152</v>
      </c>
      <c r="C79" s="12">
        <v>2543</v>
      </c>
      <c r="D79" s="48" t="s">
        <v>399</v>
      </c>
      <c r="E79" s="48" t="s">
        <v>399</v>
      </c>
      <c r="F79" s="48">
        <v>2695</v>
      </c>
      <c r="G79" s="12">
        <v>22500</v>
      </c>
      <c r="H79" s="12">
        <v>76500</v>
      </c>
      <c r="I79" s="13">
        <v>197960</v>
      </c>
    </row>
    <row r="80" spans="1:9">
      <c r="A80" s="76" t="s">
        <v>515</v>
      </c>
      <c r="B80" s="77">
        <v>336</v>
      </c>
      <c r="C80" s="77">
        <v>7427</v>
      </c>
      <c r="D80" s="77" t="s">
        <v>399</v>
      </c>
      <c r="E80" s="77" t="s">
        <v>399</v>
      </c>
      <c r="F80" s="77">
        <v>7763</v>
      </c>
      <c r="G80" s="81">
        <v>18364</v>
      </c>
      <c r="H80" s="81">
        <v>64737</v>
      </c>
      <c r="I80" s="78">
        <v>486971</v>
      </c>
    </row>
    <row r="81" spans="1:10">
      <c r="A81" s="66"/>
      <c r="B81" s="48"/>
      <c r="C81" s="48"/>
      <c r="D81" s="48"/>
      <c r="E81" s="48"/>
      <c r="F81" s="48"/>
      <c r="G81" s="12"/>
      <c r="H81" s="12"/>
      <c r="I81" s="49"/>
    </row>
    <row r="82" spans="1:10">
      <c r="A82" s="66" t="s">
        <v>516</v>
      </c>
      <c r="B82" s="85">
        <v>8</v>
      </c>
      <c r="C82" s="48">
        <v>43</v>
      </c>
      <c r="D82" s="48" t="s">
        <v>399</v>
      </c>
      <c r="E82" s="48" t="s">
        <v>399</v>
      </c>
      <c r="F82" s="48">
        <v>51</v>
      </c>
      <c r="G82" s="85">
        <v>9375</v>
      </c>
      <c r="H82" s="12">
        <v>47674</v>
      </c>
      <c r="I82" s="49">
        <v>2125</v>
      </c>
    </row>
    <row r="83" spans="1:10">
      <c r="A83" s="66" t="s">
        <v>517</v>
      </c>
      <c r="B83" s="12" t="s">
        <v>399</v>
      </c>
      <c r="C83" s="12">
        <v>24</v>
      </c>
      <c r="D83" s="48" t="s">
        <v>399</v>
      </c>
      <c r="E83" s="48" t="s">
        <v>399</v>
      </c>
      <c r="F83" s="48">
        <v>24</v>
      </c>
      <c r="G83" s="12" t="s">
        <v>399</v>
      </c>
      <c r="H83" s="12">
        <v>35000</v>
      </c>
      <c r="I83" s="13">
        <v>844</v>
      </c>
    </row>
    <row r="84" spans="1:10" s="408" customFormat="1">
      <c r="A84" s="76" t="s">
        <v>518</v>
      </c>
      <c r="B84" s="77">
        <v>8</v>
      </c>
      <c r="C84" s="77">
        <v>67</v>
      </c>
      <c r="D84" s="77" t="s">
        <v>399</v>
      </c>
      <c r="E84" s="77" t="s">
        <v>399</v>
      </c>
      <c r="F84" s="77">
        <v>75</v>
      </c>
      <c r="G84" s="81">
        <v>9375</v>
      </c>
      <c r="H84" s="81">
        <v>43134</v>
      </c>
      <c r="I84" s="78">
        <v>2969</v>
      </c>
      <c r="J84" s="47"/>
    </row>
    <row r="85" spans="1:10">
      <c r="A85" s="68"/>
      <c r="B85" s="73"/>
      <c r="C85" s="73"/>
      <c r="D85" s="73"/>
      <c r="E85" s="73"/>
      <c r="F85" s="73"/>
      <c r="G85" s="79"/>
      <c r="H85" s="79"/>
      <c r="I85" s="74"/>
    </row>
    <row r="86" spans="1:10" ht="13.5" thickBot="1">
      <c r="A86" s="69" t="s">
        <v>519</v>
      </c>
      <c r="B86" s="55">
        <v>68442</v>
      </c>
      <c r="C86" s="55">
        <v>160689</v>
      </c>
      <c r="D86" s="55">
        <v>19581</v>
      </c>
      <c r="E86" s="55">
        <v>89</v>
      </c>
      <c r="F86" s="55">
        <v>248801</v>
      </c>
      <c r="G86" s="226">
        <v>19686</v>
      </c>
      <c r="H86" s="226">
        <v>58867</v>
      </c>
      <c r="I86" s="56">
        <v>10806540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>
  <sheetPr codeName="Hoja93">
    <pageSetUpPr fitToPage="1"/>
  </sheetPr>
  <dimension ref="A1:F22"/>
  <sheetViews>
    <sheetView showGridLines="0" view="pageBreakPreview" topLeftCell="A46" zoomScale="75" zoomScaleNormal="75" zoomScaleSheetLayoutView="75" workbookViewId="0">
      <selection activeCell="G25" sqref="G25"/>
    </sheetView>
  </sheetViews>
  <sheetFormatPr baseColWidth="10" defaultRowHeight="12.75"/>
  <cols>
    <col min="1" max="6" width="22.28515625" customWidth="1"/>
    <col min="7" max="7" width="6.85546875" customWidth="1"/>
    <col min="8" max="8" width="13.28515625" customWidth="1"/>
    <col min="9" max="16" width="11.140625" customWidth="1"/>
  </cols>
  <sheetData>
    <row r="1" spans="1:6" s="2" customFormat="1" ht="18">
      <c r="A1" s="1481" t="s">
        <v>375</v>
      </c>
      <c r="B1" s="1481"/>
      <c r="C1" s="1481"/>
      <c r="D1" s="1481"/>
      <c r="E1" s="1481"/>
      <c r="F1" s="1481"/>
    </row>
    <row r="2" spans="1:6" s="3" customFormat="1" ht="12.75" customHeight="1"/>
    <row r="3" spans="1:6" ht="15">
      <c r="A3" s="1504" t="s">
        <v>860</v>
      </c>
      <c r="B3" s="1504"/>
      <c r="C3" s="1504"/>
      <c r="D3" s="1504"/>
      <c r="E3" s="1504"/>
      <c r="F3" s="1504"/>
    </row>
    <row r="4" spans="1:6" ht="15">
      <c r="A4" s="1504" t="s">
        <v>861</v>
      </c>
      <c r="B4" s="1504"/>
      <c r="C4" s="1504"/>
      <c r="D4" s="1504"/>
      <c r="E4" s="1504"/>
      <c r="F4" s="1504"/>
    </row>
    <row r="5" spans="1:6" ht="13.5" thickBot="1">
      <c r="A5" s="433"/>
      <c r="B5" s="114"/>
      <c r="C5" s="114"/>
      <c r="D5" s="114"/>
      <c r="E5" s="114"/>
      <c r="F5" s="115"/>
    </row>
    <row r="6" spans="1:6" ht="31.5" customHeight="1">
      <c r="A6" s="927"/>
      <c r="B6" s="959"/>
      <c r="C6" s="959"/>
      <c r="D6" s="426" t="s">
        <v>380</v>
      </c>
      <c r="E6" s="426" t="s">
        <v>521</v>
      </c>
      <c r="F6" s="961"/>
    </row>
    <row r="7" spans="1:6">
      <c r="A7" s="1266"/>
      <c r="B7" s="963" t="s">
        <v>379</v>
      </c>
      <c r="C7" s="963" t="s">
        <v>386</v>
      </c>
      <c r="D7" s="963" t="s">
        <v>821</v>
      </c>
      <c r="E7" s="963" t="s">
        <v>856</v>
      </c>
      <c r="F7" s="1264" t="s">
        <v>381</v>
      </c>
    </row>
    <row r="8" spans="1:6" ht="14.25">
      <c r="A8" s="989" t="s">
        <v>378</v>
      </c>
      <c r="B8" s="963" t="s">
        <v>382</v>
      </c>
      <c r="C8" s="963" t="s">
        <v>524</v>
      </c>
      <c r="D8" s="963" t="s">
        <v>383</v>
      </c>
      <c r="E8" s="963" t="s">
        <v>750</v>
      </c>
      <c r="F8" s="1264" t="s">
        <v>1109</v>
      </c>
    </row>
    <row r="9" spans="1:6" ht="24.75" customHeight="1" thickBot="1">
      <c r="A9" s="913"/>
      <c r="B9" s="315"/>
      <c r="C9" s="315"/>
      <c r="D9" s="315"/>
      <c r="E9" s="957" t="s">
        <v>526</v>
      </c>
      <c r="F9" s="1018"/>
    </row>
    <row r="10" spans="1:6" ht="21.75" customHeight="1">
      <c r="A10" s="102">
        <v>2003</v>
      </c>
      <c r="B10" s="103">
        <v>59.7</v>
      </c>
      <c r="C10" s="142">
        <v>129.38023450586263</v>
      </c>
      <c r="D10" s="247">
        <v>772.4</v>
      </c>
      <c r="E10" s="105">
        <v>9.61</v>
      </c>
      <c r="F10" s="434">
        <v>19746.645384410745</v>
      </c>
    </row>
    <row r="11" spans="1:6">
      <c r="A11" s="102">
        <v>2004</v>
      </c>
      <c r="B11" s="103">
        <v>51.058</v>
      </c>
      <c r="C11" s="142">
        <v>145.68157781346704</v>
      </c>
      <c r="D11" s="247">
        <v>743.82100000000003</v>
      </c>
      <c r="E11" s="105">
        <v>10.47</v>
      </c>
      <c r="F11" s="434">
        <v>20717.759696727855</v>
      </c>
    </row>
    <row r="12" spans="1:6">
      <c r="A12" s="102">
        <v>2005</v>
      </c>
      <c r="B12" s="103">
        <v>48.085999999999999</v>
      </c>
      <c r="C12" s="142">
        <v>85.27908330907124</v>
      </c>
      <c r="D12" s="247">
        <v>410.07299999999998</v>
      </c>
      <c r="E12" s="105">
        <v>11.81</v>
      </c>
      <c r="F12" s="434">
        <v>12883.64493216281</v>
      </c>
    </row>
    <row r="13" spans="1:6">
      <c r="A13" s="102">
        <v>2006</v>
      </c>
      <c r="B13" s="103">
        <v>59.927</v>
      </c>
      <c r="C13" s="142">
        <v>126.31151234001368</v>
      </c>
      <c r="D13" s="247">
        <v>756.947</v>
      </c>
      <c r="E13" s="105">
        <v>10.37</v>
      </c>
      <c r="F13" s="434">
        <v>20881.990928438412</v>
      </c>
    </row>
    <row r="14" spans="1:6">
      <c r="A14" s="102">
        <v>2007</v>
      </c>
      <c r="B14" s="103">
        <v>52.887</v>
      </c>
      <c r="C14" s="142">
        <v>129.81848091213342</v>
      </c>
      <c r="D14" s="247">
        <v>686.57100000000003</v>
      </c>
      <c r="E14" s="105">
        <v>10.93</v>
      </c>
      <c r="F14" s="434">
        <v>19961.227939799999</v>
      </c>
    </row>
    <row r="15" spans="1:6">
      <c r="A15" s="102">
        <v>2008</v>
      </c>
      <c r="B15" s="103">
        <v>44.94</v>
      </c>
      <c r="C15" s="142">
        <v>134.76858032932799</v>
      </c>
      <c r="D15" s="247">
        <v>605.65</v>
      </c>
      <c r="E15" s="105">
        <v>12.52</v>
      </c>
      <c r="F15" s="434">
        <v>20170.08308</v>
      </c>
    </row>
    <row r="16" spans="1:6">
      <c r="A16" s="102">
        <v>2009</v>
      </c>
      <c r="B16" s="103">
        <v>60.618000000000002</v>
      </c>
      <c r="C16" s="142">
        <v>130.63364017288595</v>
      </c>
      <c r="D16" s="247">
        <v>791.875</v>
      </c>
      <c r="E16" s="105">
        <v>13.37</v>
      </c>
      <c r="F16" s="434">
        <v>28162.400874999999</v>
      </c>
    </row>
    <row r="17" spans="1:6">
      <c r="A17" s="102">
        <v>2010</v>
      </c>
      <c r="B17" s="103">
        <v>85.153999999999996</v>
      </c>
      <c r="C17" s="142">
        <v>144.75491462526716</v>
      </c>
      <c r="D17" s="247">
        <v>1232.646</v>
      </c>
      <c r="E17" s="105">
        <v>9.85</v>
      </c>
      <c r="F17" s="108">
        <v>32296.557846</v>
      </c>
    </row>
    <row r="18" spans="1:6">
      <c r="A18" s="102">
        <v>2011</v>
      </c>
      <c r="B18" s="103">
        <v>94.325000000000003</v>
      </c>
      <c r="C18" s="142">
        <v>128.53707924728332</v>
      </c>
      <c r="D18" s="247">
        <v>1212.4259999999999</v>
      </c>
      <c r="E18" s="105">
        <v>10.4</v>
      </c>
      <c r="F18" s="108">
        <v>33540.552864000005</v>
      </c>
    </row>
    <row r="19" spans="1:6">
      <c r="A19" s="102">
        <v>2012</v>
      </c>
      <c r="B19" s="103">
        <v>94.498999999999995</v>
      </c>
      <c r="C19" s="142">
        <v>104.36755944507351</v>
      </c>
      <c r="D19" s="247">
        <v>986.26300000000003</v>
      </c>
      <c r="E19" s="105">
        <v>13.11</v>
      </c>
      <c r="F19" s="283">
        <v>34393.555093800001</v>
      </c>
    </row>
    <row r="20" spans="1:6" ht="13.5" thickBot="1">
      <c r="A20" s="102">
        <v>2013</v>
      </c>
      <c r="B20" s="103">
        <v>99.876999999999995</v>
      </c>
      <c r="C20" s="142">
        <f>D20/B20*10</f>
        <v>144.38449292629934</v>
      </c>
      <c r="D20" s="247">
        <v>1442.069</v>
      </c>
      <c r="E20" s="167">
        <v>12.52</v>
      </c>
      <c r="F20" s="283">
        <f>D20*E20*2.66</f>
        <v>48025.512320799993</v>
      </c>
    </row>
    <row r="21" spans="1:6" ht="14.25">
      <c r="A21" s="397" t="s">
        <v>862</v>
      </c>
      <c r="B21" s="404"/>
      <c r="C21" s="405"/>
      <c r="D21" s="427"/>
      <c r="E21" s="406"/>
      <c r="F21" s="427"/>
    </row>
    <row r="22" spans="1:6">
      <c r="A22" s="122"/>
    </row>
  </sheetData>
  <mergeCells count="3">
    <mergeCell ref="A4:F4"/>
    <mergeCell ref="A1:F1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>
  <sheetPr codeName="Hoja95">
    <pageSetUpPr fitToPage="1"/>
  </sheetPr>
  <dimension ref="A1:K78"/>
  <sheetViews>
    <sheetView view="pageBreakPreview" topLeftCell="A25" zoomScale="75" zoomScaleNormal="75" zoomScaleSheetLayoutView="75" workbookViewId="0">
      <selection activeCell="H84" sqref="H84"/>
    </sheetView>
  </sheetViews>
  <sheetFormatPr baseColWidth="10" defaultRowHeight="12.75"/>
  <cols>
    <col min="1" max="1" width="37.5703125" style="271" customWidth="1"/>
    <col min="2" max="9" width="15.14062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3" spans="1:11" s="91" customFormat="1" ht="15">
      <c r="A3" s="1560" t="s">
        <v>863</v>
      </c>
      <c r="B3" s="1560"/>
      <c r="C3" s="1560"/>
      <c r="D3" s="1560"/>
      <c r="E3" s="1560"/>
      <c r="F3" s="1560"/>
      <c r="G3" s="1560"/>
      <c r="H3" s="1560"/>
      <c r="I3" s="1560"/>
      <c r="J3" s="282"/>
      <c r="K3" s="282"/>
    </row>
    <row r="4" spans="1:11" s="91" customFormat="1" ht="15">
      <c r="A4" s="1560" t="s">
        <v>1413</v>
      </c>
      <c r="B4" s="1560"/>
      <c r="C4" s="1560"/>
      <c r="D4" s="1560"/>
      <c r="E4" s="1560"/>
      <c r="F4" s="1560"/>
      <c r="G4" s="1560"/>
      <c r="H4" s="1560"/>
      <c r="I4" s="1560"/>
    </row>
    <row r="5" spans="1:11" s="91" customFormat="1" ht="13.5" customHeight="1" thickBot="1">
      <c r="A5" s="5"/>
      <c r="B5" s="6"/>
      <c r="C5" s="6"/>
      <c r="D5" s="6"/>
      <c r="E5" s="6"/>
      <c r="F5" s="6"/>
      <c r="G5" s="6"/>
      <c r="H5" s="343"/>
      <c r="I5" s="343"/>
    </row>
    <row r="6" spans="1:11" s="866" customFormat="1" ht="28.5" customHeight="1">
      <c r="A6" s="1515" t="s">
        <v>455</v>
      </c>
      <c r="B6" s="1490" t="s">
        <v>847</v>
      </c>
      <c r="C6" s="1491"/>
      <c r="D6" s="1491"/>
      <c r="E6" s="1491"/>
      <c r="F6" s="1492"/>
      <c r="G6" s="1490" t="s">
        <v>848</v>
      </c>
      <c r="H6" s="1491"/>
      <c r="I6" s="1491"/>
    </row>
    <row r="7" spans="1:11" s="866" customFormat="1" ht="28.5" customHeight="1">
      <c r="A7" s="1516"/>
      <c r="B7" s="1513" t="s">
        <v>788</v>
      </c>
      <c r="C7" s="1518"/>
      <c r="D7" s="1513" t="s">
        <v>789</v>
      </c>
      <c r="E7" s="1514"/>
      <c r="F7" s="1671" t="s">
        <v>395</v>
      </c>
      <c r="G7" s="1513" t="s">
        <v>849</v>
      </c>
      <c r="H7" s="1518"/>
      <c r="I7" s="71" t="s">
        <v>850</v>
      </c>
    </row>
    <row r="8" spans="1:11" s="866" customFormat="1" ht="28.5" customHeight="1" thickBot="1">
      <c r="A8" s="1517"/>
      <c r="B8" s="860" t="s">
        <v>393</v>
      </c>
      <c r="C8" s="860" t="s">
        <v>394</v>
      </c>
      <c r="D8" s="860" t="s">
        <v>393</v>
      </c>
      <c r="E8" s="860" t="s">
        <v>394</v>
      </c>
      <c r="F8" s="1672"/>
      <c r="G8" s="860" t="s">
        <v>393</v>
      </c>
      <c r="H8" s="1283" t="s">
        <v>394</v>
      </c>
      <c r="I8" s="309" t="s">
        <v>851</v>
      </c>
    </row>
    <row r="9" spans="1:11" ht="19.5" customHeight="1">
      <c r="A9" s="241" t="s">
        <v>465</v>
      </c>
      <c r="B9" s="242">
        <v>68</v>
      </c>
      <c r="C9" s="242" t="s">
        <v>399</v>
      </c>
      <c r="D9" s="242" t="s">
        <v>399</v>
      </c>
      <c r="E9" s="242" t="s">
        <v>399</v>
      </c>
      <c r="F9" s="242">
        <v>68</v>
      </c>
      <c r="G9" s="243">
        <v>11000</v>
      </c>
      <c r="H9" s="243" t="s">
        <v>399</v>
      </c>
      <c r="I9" s="244">
        <v>748</v>
      </c>
    </row>
    <row r="10" spans="1:11">
      <c r="A10" s="66"/>
      <c r="B10" s="48"/>
      <c r="C10" s="48"/>
      <c r="D10" s="48"/>
      <c r="E10" s="48"/>
      <c r="F10" s="48"/>
      <c r="G10" s="12"/>
      <c r="H10" s="12"/>
      <c r="I10" s="49"/>
    </row>
    <row r="11" spans="1:11">
      <c r="A11" s="66" t="s">
        <v>544</v>
      </c>
      <c r="B11" s="12">
        <v>319</v>
      </c>
      <c r="C11" s="12" t="s">
        <v>399</v>
      </c>
      <c r="D11" s="48" t="s">
        <v>399</v>
      </c>
      <c r="E11" s="48" t="s">
        <v>399</v>
      </c>
      <c r="F11" s="48">
        <v>319</v>
      </c>
      <c r="G11" s="12">
        <v>27000</v>
      </c>
      <c r="H11" s="12" t="s">
        <v>399</v>
      </c>
      <c r="I11" s="13">
        <v>8613</v>
      </c>
    </row>
    <row r="12" spans="1:11">
      <c r="A12" s="66" t="s">
        <v>467</v>
      </c>
      <c r="B12" s="12">
        <v>40</v>
      </c>
      <c r="C12" s="48" t="s">
        <v>399</v>
      </c>
      <c r="D12" s="48" t="s">
        <v>399</v>
      </c>
      <c r="E12" s="48" t="s">
        <v>399</v>
      </c>
      <c r="F12" s="48">
        <v>40</v>
      </c>
      <c r="G12" s="12">
        <v>25500</v>
      </c>
      <c r="H12" s="48" t="s">
        <v>399</v>
      </c>
      <c r="I12" s="13">
        <v>1020</v>
      </c>
    </row>
    <row r="13" spans="1:11">
      <c r="A13" s="66" t="s">
        <v>468</v>
      </c>
      <c r="B13" s="12">
        <v>25</v>
      </c>
      <c r="C13" s="48" t="s">
        <v>399</v>
      </c>
      <c r="D13" s="48" t="s">
        <v>399</v>
      </c>
      <c r="E13" s="48" t="s">
        <v>399</v>
      </c>
      <c r="F13" s="48">
        <v>25</v>
      </c>
      <c r="G13" s="12">
        <v>26000</v>
      </c>
      <c r="H13" s="48" t="s">
        <v>399</v>
      </c>
      <c r="I13" s="13">
        <v>650</v>
      </c>
    </row>
    <row r="14" spans="1:11">
      <c r="A14" s="76" t="s">
        <v>469</v>
      </c>
      <c r="B14" s="77">
        <v>384</v>
      </c>
      <c r="C14" s="77" t="s">
        <v>399</v>
      </c>
      <c r="D14" s="77" t="s">
        <v>399</v>
      </c>
      <c r="E14" s="77" t="s">
        <v>399</v>
      </c>
      <c r="F14" s="77">
        <v>384</v>
      </c>
      <c r="G14" s="81">
        <v>26779</v>
      </c>
      <c r="H14" s="81" t="s">
        <v>399</v>
      </c>
      <c r="I14" s="78">
        <v>10283</v>
      </c>
    </row>
    <row r="15" spans="1:11">
      <c r="A15" s="68"/>
      <c r="B15" s="73"/>
      <c r="C15" s="73"/>
      <c r="D15" s="73"/>
      <c r="E15" s="73"/>
      <c r="F15" s="73"/>
      <c r="G15" s="79"/>
      <c r="H15" s="79"/>
      <c r="I15" s="74"/>
    </row>
    <row r="16" spans="1:11">
      <c r="A16" s="76" t="s">
        <v>470</v>
      </c>
      <c r="B16" s="77">
        <v>1156</v>
      </c>
      <c r="C16" s="77">
        <v>236</v>
      </c>
      <c r="D16" s="77" t="s">
        <v>399</v>
      </c>
      <c r="E16" s="77" t="s">
        <v>399</v>
      </c>
      <c r="F16" s="77">
        <v>1392</v>
      </c>
      <c r="G16" s="81">
        <v>15153</v>
      </c>
      <c r="H16" s="81">
        <v>25282</v>
      </c>
      <c r="I16" s="78">
        <v>23483</v>
      </c>
    </row>
    <row r="17" spans="1:9">
      <c r="A17" s="68"/>
      <c r="B17" s="73"/>
      <c r="C17" s="73"/>
      <c r="D17" s="73"/>
      <c r="E17" s="73"/>
      <c r="F17" s="73"/>
      <c r="G17" s="79"/>
      <c r="H17" s="79"/>
      <c r="I17" s="74"/>
    </row>
    <row r="18" spans="1:9">
      <c r="A18" s="76" t="s">
        <v>471</v>
      </c>
      <c r="B18" s="77">
        <v>280</v>
      </c>
      <c r="C18" s="77">
        <v>96</v>
      </c>
      <c r="D18" s="77" t="s">
        <v>399</v>
      </c>
      <c r="E18" s="77" t="s">
        <v>399</v>
      </c>
      <c r="F18" s="77">
        <v>376</v>
      </c>
      <c r="G18" s="81">
        <v>16000</v>
      </c>
      <c r="H18" s="81">
        <v>22500</v>
      </c>
      <c r="I18" s="78">
        <v>6640</v>
      </c>
    </row>
    <row r="19" spans="1:9">
      <c r="A19" s="66"/>
      <c r="B19" s="48"/>
      <c r="C19" s="48"/>
      <c r="D19" s="48"/>
      <c r="E19" s="48"/>
      <c r="F19" s="48"/>
      <c r="G19" s="12"/>
      <c r="H19" s="12"/>
      <c r="I19" s="49"/>
    </row>
    <row r="20" spans="1:9">
      <c r="A20" s="66" t="s">
        <v>472</v>
      </c>
      <c r="B20" s="48">
        <v>2690</v>
      </c>
      <c r="C20" s="48">
        <v>1025</v>
      </c>
      <c r="D20" s="48" t="s">
        <v>399</v>
      </c>
      <c r="E20" s="48" t="s">
        <v>399</v>
      </c>
      <c r="F20" s="48">
        <v>3715</v>
      </c>
      <c r="G20" s="12">
        <v>21000</v>
      </c>
      <c r="H20" s="12">
        <v>28000</v>
      </c>
      <c r="I20" s="49">
        <v>85190</v>
      </c>
    </row>
    <row r="21" spans="1:9" s="408" customFormat="1">
      <c r="A21" s="66" t="s">
        <v>473</v>
      </c>
      <c r="B21" s="48">
        <v>210</v>
      </c>
      <c r="C21" s="48">
        <v>23</v>
      </c>
      <c r="D21" s="48" t="s">
        <v>399</v>
      </c>
      <c r="E21" s="48" t="s">
        <v>399</v>
      </c>
      <c r="F21" s="48">
        <v>233</v>
      </c>
      <c r="G21" s="12">
        <v>9500</v>
      </c>
      <c r="H21" s="12">
        <v>38000</v>
      </c>
      <c r="I21" s="49">
        <v>2869</v>
      </c>
    </row>
    <row r="22" spans="1:9">
      <c r="A22" s="66" t="s">
        <v>474</v>
      </c>
      <c r="B22" s="85">
        <v>1043</v>
      </c>
      <c r="C22" s="48">
        <v>858</v>
      </c>
      <c r="D22" s="48" t="s">
        <v>399</v>
      </c>
      <c r="E22" s="48" t="s">
        <v>399</v>
      </c>
      <c r="F22" s="48">
        <v>1901</v>
      </c>
      <c r="G22" s="12">
        <v>10000</v>
      </c>
      <c r="H22" s="12">
        <v>25000</v>
      </c>
      <c r="I22" s="49">
        <v>31880</v>
      </c>
    </row>
    <row r="23" spans="1:9">
      <c r="A23" s="76" t="s">
        <v>475</v>
      </c>
      <c r="B23" s="77">
        <v>3943</v>
      </c>
      <c r="C23" s="77">
        <v>1906</v>
      </c>
      <c r="D23" s="77" t="s">
        <v>399</v>
      </c>
      <c r="E23" s="77" t="s">
        <v>399</v>
      </c>
      <c r="F23" s="77">
        <v>5849</v>
      </c>
      <c r="G23" s="81">
        <v>17478</v>
      </c>
      <c r="H23" s="81">
        <v>26770</v>
      </c>
      <c r="I23" s="78">
        <v>119939</v>
      </c>
    </row>
    <row r="24" spans="1:9">
      <c r="A24" s="66"/>
      <c r="B24" s="48"/>
      <c r="C24" s="48"/>
      <c r="D24" s="48"/>
      <c r="E24" s="48"/>
      <c r="F24" s="48"/>
      <c r="G24" s="12"/>
      <c r="H24" s="12"/>
      <c r="I24" s="49"/>
    </row>
    <row r="25" spans="1:9">
      <c r="A25" s="66" t="s">
        <v>476</v>
      </c>
      <c r="B25" s="83">
        <v>90</v>
      </c>
      <c r="C25" s="83">
        <v>1</v>
      </c>
      <c r="D25" s="83" t="s">
        <v>399</v>
      </c>
      <c r="E25" s="48" t="s">
        <v>399</v>
      </c>
      <c r="F25" s="48">
        <v>91</v>
      </c>
      <c r="G25" s="83">
        <v>13309</v>
      </c>
      <c r="H25" s="83">
        <v>35287</v>
      </c>
      <c r="I25" s="84">
        <v>1233</v>
      </c>
    </row>
    <row r="26" spans="1:9">
      <c r="A26" s="66" t="s">
        <v>477</v>
      </c>
      <c r="B26" s="83">
        <v>23</v>
      </c>
      <c r="C26" s="83">
        <v>23</v>
      </c>
      <c r="D26" s="48" t="s">
        <v>399</v>
      </c>
      <c r="E26" s="48" t="s">
        <v>399</v>
      </c>
      <c r="F26" s="48">
        <v>46</v>
      </c>
      <c r="G26" s="83">
        <v>29174</v>
      </c>
      <c r="H26" s="83">
        <v>44433</v>
      </c>
      <c r="I26" s="13">
        <v>1693</v>
      </c>
    </row>
    <row r="27" spans="1:9">
      <c r="A27" s="66" t="s">
        <v>478</v>
      </c>
      <c r="B27" s="83">
        <v>144</v>
      </c>
      <c r="C27" s="83">
        <v>44</v>
      </c>
      <c r="D27" s="48" t="s">
        <v>399</v>
      </c>
      <c r="E27" s="48" t="s">
        <v>399</v>
      </c>
      <c r="F27" s="48">
        <v>188</v>
      </c>
      <c r="G27" s="83">
        <v>19168</v>
      </c>
      <c r="H27" s="83">
        <v>33245</v>
      </c>
      <c r="I27" s="13">
        <v>4223</v>
      </c>
    </row>
    <row r="28" spans="1:9">
      <c r="A28" s="66" t="s">
        <v>479</v>
      </c>
      <c r="B28" s="83">
        <v>56</v>
      </c>
      <c r="C28" s="83" t="s">
        <v>399</v>
      </c>
      <c r="D28" s="48" t="s">
        <v>399</v>
      </c>
      <c r="E28" s="48" t="s">
        <v>399</v>
      </c>
      <c r="F28" s="48">
        <v>56</v>
      </c>
      <c r="G28" s="83">
        <v>11979</v>
      </c>
      <c r="H28" s="83" t="s">
        <v>399</v>
      </c>
      <c r="I28" s="13">
        <v>671</v>
      </c>
    </row>
    <row r="29" spans="1:9">
      <c r="A29" s="76" t="s">
        <v>480</v>
      </c>
      <c r="B29" s="77">
        <v>313</v>
      </c>
      <c r="C29" s="77">
        <v>68</v>
      </c>
      <c r="D29" s="77" t="s">
        <v>399</v>
      </c>
      <c r="E29" s="77" t="s">
        <v>399</v>
      </c>
      <c r="F29" s="77">
        <v>381</v>
      </c>
      <c r="G29" s="81">
        <v>16932</v>
      </c>
      <c r="H29" s="81">
        <v>37059</v>
      </c>
      <c r="I29" s="78">
        <v>7820</v>
      </c>
    </row>
    <row r="30" spans="1:9">
      <c r="A30" s="68"/>
      <c r="B30" s="73"/>
      <c r="C30" s="73"/>
      <c r="D30" s="73"/>
      <c r="E30" s="73"/>
      <c r="F30" s="73"/>
      <c r="G30" s="79"/>
      <c r="H30" s="79"/>
      <c r="I30" s="74"/>
    </row>
    <row r="31" spans="1:9">
      <c r="A31" s="76" t="s">
        <v>481</v>
      </c>
      <c r="B31" s="77">
        <v>45</v>
      </c>
      <c r="C31" s="77">
        <v>3</v>
      </c>
      <c r="D31" s="77" t="s">
        <v>399</v>
      </c>
      <c r="E31" s="77" t="s">
        <v>399</v>
      </c>
      <c r="F31" s="77">
        <v>48</v>
      </c>
      <c r="G31" s="81">
        <v>10000</v>
      </c>
      <c r="H31" s="81">
        <v>28000</v>
      </c>
      <c r="I31" s="78">
        <v>534</v>
      </c>
    </row>
    <row r="32" spans="1:9">
      <c r="A32" s="66"/>
      <c r="B32" s="48"/>
      <c r="C32" s="48"/>
      <c r="D32" s="48"/>
      <c r="E32" s="48"/>
      <c r="F32" s="48"/>
      <c r="G32" s="12"/>
      <c r="H32" s="12"/>
      <c r="I32" s="49"/>
    </row>
    <row r="33" spans="1:9">
      <c r="A33" s="66" t="s">
        <v>545</v>
      </c>
      <c r="B33" s="85">
        <v>3109</v>
      </c>
      <c r="C33" s="12">
        <v>77</v>
      </c>
      <c r="D33" s="48" t="s">
        <v>399</v>
      </c>
      <c r="E33" s="48" t="s">
        <v>399</v>
      </c>
      <c r="F33" s="48">
        <v>3186</v>
      </c>
      <c r="G33" s="85">
        <v>11000</v>
      </c>
      <c r="H33" s="12">
        <v>25000</v>
      </c>
      <c r="I33" s="13">
        <v>36124</v>
      </c>
    </row>
    <row r="34" spans="1:9" s="408" customFormat="1">
      <c r="A34" s="66" t="s">
        <v>483</v>
      </c>
      <c r="B34" s="48">
        <v>5593</v>
      </c>
      <c r="C34" s="48">
        <v>151</v>
      </c>
      <c r="D34" s="48" t="s">
        <v>399</v>
      </c>
      <c r="E34" s="48" t="s">
        <v>399</v>
      </c>
      <c r="F34" s="48">
        <v>5744</v>
      </c>
      <c r="G34" s="12">
        <v>20002</v>
      </c>
      <c r="H34" s="12">
        <v>28999</v>
      </c>
      <c r="I34" s="49">
        <v>116250</v>
      </c>
    </row>
    <row r="35" spans="1:9">
      <c r="A35" s="66" t="s">
        <v>484</v>
      </c>
      <c r="B35" s="12">
        <v>5980</v>
      </c>
      <c r="C35" s="12">
        <v>812</v>
      </c>
      <c r="D35" s="48" t="s">
        <v>399</v>
      </c>
      <c r="E35" s="48" t="s">
        <v>399</v>
      </c>
      <c r="F35" s="48">
        <v>6792</v>
      </c>
      <c r="G35" s="12">
        <v>25800</v>
      </c>
      <c r="H35" s="12">
        <v>30100</v>
      </c>
      <c r="I35" s="13">
        <v>178725</v>
      </c>
    </row>
    <row r="36" spans="1:9">
      <c r="A36" s="66" t="s">
        <v>485</v>
      </c>
      <c r="B36" s="12">
        <v>17445</v>
      </c>
      <c r="C36" s="12">
        <v>735</v>
      </c>
      <c r="D36" s="48" t="s">
        <v>399</v>
      </c>
      <c r="E36" s="48" t="s">
        <v>399</v>
      </c>
      <c r="F36" s="48">
        <v>18180</v>
      </c>
      <c r="G36" s="12">
        <v>15014</v>
      </c>
      <c r="H36" s="12">
        <v>15014</v>
      </c>
      <c r="I36" s="13">
        <v>272955</v>
      </c>
    </row>
    <row r="37" spans="1:9">
      <c r="A37" s="66" t="s">
        <v>486</v>
      </c>
      <c r="B37" s="12">
        <v>3647</v>
      </c>
      <c r="C37" s="12">
        <v>166</v>
      </c>
      <c r="D37" s="12" t="s">
        <v>399</v>
      </c>
      <c r="E37" s="48" t="s">
        <v>399</v>
      </c>
      <c r="F37" s="48">
        <v>3813</v>
      </c>
      <c r="G37" s="12">
        <v>14500</v>
      </c>
      <c r="H37" s="12">
        <v>14500</v>
      </c>
      <c r="I37" s="13">
        <v>55289</v>
      </c>
    </row>
    <row r="38" spans="1:9">
      <c r="A38" s="66" t="s">
        <v>487</v>
      </c>
      <c r="B38" s="12">
        <v>2193</v>
      </c>
      <c r="C38" s="12">
        <v>30</v>
      </c>
      <c r="D38" s="48" t="s">
        <v>399</v>
      </c>
      <c r="E38" s="48" t="s">
        <v>399</v>
      </c>
      <c r="F38" s="48">
        <v>2223</v>
      </c>
      <c r="G38" s="12">
        <v>20000</v>
      </c>
      <c r="H38" s="12">
        <v>40000</v>
      </c>
      <c r="I38" s="13">
        <v>45060</v>
      </c>
    </row>
    <row r="39" spans="1:9" ht="12.75" customHeight="1">
      <c r="A39" s="66" t="s">
        <v>488</v>
      </c>
      <c r="B39" s="12">
        <v>1218</v>
      </c>
      <c r="C39" s="12">
        <v>42</v>
      </c>
      <c r="D39" s="48" t="s">
        <v>399</v>
      </c>
      <c r="E39" s="48" t="s">
        <v>399</v>
      </c>
      <c r="F39" s="48">
        <v>1260</v>
      </c>
      <c r="G39" s="12">
        <v>16000</v>
      </c>
      <c r="H39" s="12">
        <v>30000</v>
      </c>
      <c r="I39" s="13">
        <v>20748</v>
      </c>
    </row>
    <row r="40" spans="1:9" ht="12.75" customHeight="1">
      <c r="A40" s="66" t="s">
        <v>489</v>
      </c>
      <c r="B40" s="12">
        <v>11071</v>
      </c>
      <c r="C40" s="12">
        <v>631</v>
      </c>
      <c r="D40" s="12" t="s">
        <v>399</v>
      </c>
      <c r="E40" s="48" t="s">
        <v>399</v>
      </c>
      <c r="F40" s="48">
        <v>11702</v>
      </c>
      <c r="G40" s="12">
        <v>10000</v>
      </c>
      <c r="H40" s="12">
        <v>25000</v>
      </c>
      <c r="I40" s="13">
        <v>126485</v>
      </c>
    </row>
    <row r="41" spans="1:9">
      <c r="A41" s="66" t="s">
        <v>490</v>
      </c>
      <c r="B41" s="12">
        <v>8401</v>
      </c>
      <c r="C41" s="12">
        <v>368</v>
      </c>
      <c r="D41" s="12" t="s">
        <v>399</v>
      </c>
      <c r="E41" s="48" t="s">
        <v>399</v>
      </c>
      <c r="F41" s="48">
        <v>8769</v>
      </c>
      <c r="G41" s="12">
        <v>9906</v>
      </c>
      <c r="H41" s="12">
        <v>30000</v>
      </c>
      <c r="I41" s="13">
        <v>94260</v>
      </c>
    </row>
    <row r="42" spans="1:9">
      <c r="A42" s="76" t="s">
        <v>491</v>
      </c>
      <c r="B42" s="77">
        <v>58657</v>
      </c>
      <c r="C42" s="77">
        <v>3012</v>
      </c>
      <c r="D42" s="77" t="s">
        <v>399</v>
      </c>
      <c r="E42" s="77" t="s">
        <v>399</v>
      </c>
      <c r="F42" s="77">
        <v>61669</v>
      </c>
      <c r="G42" s="81">
        <v>14873</v>
      </c>
      <c r="H42" s="81">
        <v>24390</v>
      </c>
      <c r="I42" s="78">
        <v>945896</v>
      </c>
    </row>
    <row r="43" spans="1:9">
      <c r="A43" s="68"/>
      <c r="B43" s="73"/>
      <c r="C43" s="73"/>
      <c r="D43" s="73"/>
      <c r="E43" s="73"/>
      <c r="F43" s="73"/>
      <c r="G43" s="79"/>
      <c r="H43" s="79"/>
      <c r="I43" s="74"/>
    </row>
    <row r="44" spans="1:9">
      <c r="A44" s="76" t="s">
        <v>492</v>
      </c>
      <c r="B44" s="77">
        <v>386</v>
      </c>
      <c r="C44" s="77">
        <v>34</v>
      </c>
      <c r="D44" s="77" t="s">
        <v>399</v>
      </c>
      <c r="E44" s="77" t="s">
        <v>399</v>
      </c>
      <c r="F44" s="77">
        <v>420</v>
      </c>
      <c r="G44" s="81">
        <v>9500</v>
      </c>
      <c r="H44" s="81">
        <v>18000</v>
      </c>
      <c r="I44" s="78">
        <v>4279</v>
      </c>
    </row>
    <row r="45" spans="1:9">
      <c r="A45" s="66"/>
      <c r="B45" s="48"/>
      <c r="C45" s="48"/>
      <c r="D45" s="48"/>
      <c r="E45" s="48"/>
      <c r="F45" s="48"/>
      <c r="G45" s="12"/>
      <c r="H45" s="12"/>
      <c r="I45" s="49"/>
    </row>
    <row r="46" spans="1:9">
      <c r="A46" s="66" t="s">
        <v>493</v>
      </c>
      <c r="B46" s="85">
        <v>320</v>
      </c>
      <c r="C46" s="48">
        <v>70</v>
      </c>
      <c r="D46" s="48" t="s">
        <v>399</v>
      </c>
      <c r="E46" s="48" t="s">
        <v>399</v>
      </c>
      <c r="F46" s="48">
        <v>390</v>
      </c>
      <c r="G46" s="85">
        <v>6500</v>
      </c>
      <c r="H46" s="12">
        <v>15000</v>
      </c>
      <c r="I46" s="49">
        <v>3130</v>
      </c>
    </row>
    <row r="47" spans="1:9">
      <c r="A47" s="66" t="s">
        <v>494</v>
      </c>
      <c r="B47" s="85">
        <v>1235</v>
      </c>
      <c r="C47" s="48">
        <v>25</v>
      </c>
      <c r="D47" s="48" t="s">
        <v>399</v>
      </c>
      <c r="E47" s="48" t="s">
        <v>399</v>
      </c>
      <c r="F47" s="48">
        <v>1260</v>
      </c>
      <c r="G47" s="85">
        <v>8775</v>
      </c>
      <c r="H47" s="12">
        <v>20120</v>
      </c>
      <c r="I47" s="49">
        <v>11340</v>
      </c>
    </row>
    <row r="48" spans="1:9" s="408" customFormat="1">
      <c r="A48" s="66" t="s">
        <v>495</v>
      </c>
      <c r="B48" s="48">
        <v>1000</v>
      </c>
      <c r="C48" s="48" t="s">
        <v>399</v>
      </c>
      <c r="D48" s="48" t="s">
        <v>399</v>
      </c>
      <c r="E48" s="48" t="s">
        <v>399</v>
      </c>
      <c r="F48" s="48">
        <v>1000</v>
      </c>
      <c r="G48" s="12">
        <v>4000</v>
      </c>
      <c r="H48" s="12" t="s">
        <v>399</v>
      </c>
      <c r="I48" s="49">
        <v>4000</v>
      </c>
    </row>
    <row r="49" spans="1:11" s="408" customFormat="1">
      <c r="A49" s="66" t="s">
        <v>496</v>
      </c>
      <c r="B49" s="48">
        <v>700</v>
      </c>
      <c r="C49" s="48" t="s">
        <v>399</v>
      </c>
      <c r="D49" s="48" t="s">
        <v>399</v>
      </c>
      <c r="E49" s="48" t="s">
        <v>399</v>
      </c>
      <c r="F49" s="48">
        <v>700</v>
      </c>
      <c r="G49" s="12">
        <v>18000</v>
      </c>
      <c r="H49" s="12" t="s">
        <v>399</v>
      </c>
      <c r="I49" s="49">
        <v>12600</v>
      </c>
    </row>
    <row r="50" spans="1:11">
      <c r="A50" s="66" t="s">
        <v>497</v>
      </c>
      <c r="B50" s="48">
        <v>4254</v>
      </c>
      <c r="C50" s="48">
        <v>83</v>
      </c>
      <c r="D50" s="48" t="s">
        <v>399</v>
      </c>
      <c r="E50" s="48" t="s">
        <v>399</v>
      </c>
      <c r="F50" s="48">
        <v>4337</v>
      </c>
      <c r="G50" s="12">
        <v>12000</v>
      </c>
      <c r="H50" s="12">
        <v>15000</v>
      </c>
      <c r="I50" s="49">
        <v>52293</v>
      </c>
    </row>
    <row r="51" spans="1:11">
      <c r="A51" s="76" t="s">
        <v>573</v>
      </c>
      <c r="B51" s="77">
        <v>7509</v>
      </c>
      <c r="C51" s="77">
        <v>178</v>
      </c>
      <c r="D51" s="77" t="s">
        <v>399</v>
      </c>
      <c r="E51" s="77" t="s">
        <v>399</v>
      </c>
      <c r="F51" s="77">
        <v>7687</v>
      </c>
      <c r="G51" s="81">
        <v>10729</v>
      </c>
      <c r="H51" s="81">
        <v>15719</v>
      </c>
      <c r="I51" s="78">
        <v>83363</v>
      </c>
      <c r="K51" s="273"/>
    </row>
    <row r="52" spans="1:11">
      <c r="A52" s="66"/>
      <c r="B52" s="48"/>
      <c r="C52" s="48"/>
      <c r="D52" s="48"/>
      <c r="E52" s="48"/>
      <c r="F52" s="48"/>
      <c r="G52" s="12"/>
      <c r="H52" s="12"/>
      <c r="I52" s="49"/>
    </row>
    <row r="53" spans="1:11">
      <c r="A53" s="66" t="s">
        <v>499</v>
      </c>
      <c r="B53" s="85">
        <v>34</v>
      </c>
      <c r="C53" s="83">
        <v>12</v>
      </c>
      <c r="D53" s="48" t="s">
        <v>399</v>
      </c>
      <c r="E53" s="48" t="s">
        <v>399</v>
      </c>
      <c r="F53" s="48">
        <v>46</v>
      </c>
      <c r="G53" s="85">
        <v>8000</v>
      </c>
      <c r="H53" s="83">
        <v>20000</v>
      </c>
      <c r="I53" s="13">
        <v>512</v>
      </c>
    </row>
    <row r="54" spans="1:11">
      <c r="A54" s="66" t="s">
        <v>500</v>
      </c>
      <c r="B54" s="83">
        <v>33</v>
      </c>
      <c r="C54" s="83">
        <v>12</v>
      </c>
      <c r="D54" s="48" t="s">
        <v>399</v>
      </c>
      <c r="E54" s="48" t="s">
        <v>399</v>
      </c>
      <c r="F54" s="48">
        <v>45</v>
      </c>
      <c r="G54" s="83">
        <v>5000</v>
      </c>
      <c r="H54" s="83">
        <v>28000</v>
      </c>
      <c r="I54" s="13">
        <v>501</v>
      </c>
    </row>
    <row r="55" spans="1:11">
      <c r="A55" s="66" t="s">
        <v>501</v>
      </c>
      <c r="B55" s="83">
        <v>20</v>
      </c>
      <c r="C55" s="83">
        <v>26</v>
      </c>
      <c r="D55" s="48" t="s">
        <v>399</v>
      </c>
      <c r="E55" s="48" t="s">
        <v>399</v>
      </c>
      <c r="F55" s="48">
        <v>46</v>
      </c>
      <c r="G55" s="83">
        <v>7000</v>
      </c>
      <c r="H55" s="83">
        <v>20000</v>
      </c>
      <c r="I55" s="13">
        <v>660</v>
      </c>
    </row>
    <row r="56" spans="1:11">
      <c r="A56" s="76" t="s">
        <v>502</v>
      </c>
      <c r="B56" s="77">
        <v>87</v>
      </c>
      <c r="C56" s="77">
        <v>50</v>
      </c>
      <c r="D56" s="77" t="s">
        <v>399</v>
      </c>
      <c r="E56" s="77" t="s">
        <v>399</v>
      </c>
      <c r="F56" s="77">
        <v>137</v>
      </c>
      <c r="G56" s="81">
        <v>6632</v>
      </c>
      <c r="H56" s="81">
        <v>21920</v>
      </c>
      <c r="I56" s="78">
        <v>1673</v>
      </c>
    </row>
    <row r="57" spans="1:11">
      <c r="A57" s="68"/>
      <c r="B57" s="73"/>
      <c r="C57" s="73"/>
      <c r="D57" s="73"/>
      <c r="E57" s="73"/>
      <c r="F57" s="73"/>
      <c r="G57" s="79"/>
      <c r="H57" s="79"/>
      <c r="I57" s="74"/>
    </row>
    <row r="58" spans="1:11">
      <c r="A58" s="76" t="s">
        <v>503</v>
      </c>
      <c r="B58" s="77">
        <v>113</v>
      </c>
      <c r="C58" s="77">
        <v>497</v>
      </c>
      <c r="D58" s="77" t="s">
        <v>399</v>
      </c>
      <c r="E58" s="77" t="s">
        <v>399</v>
      </c>
      <c r="F58" s="77">
        <v>610</v>
      </c>
      <c r="G58" s="81">
        <v>2681</v>
      </c>
      <c r="H58" s="81">
        <v>24500</v>
      </c>
      <c r="I58" s="78">
        <v>12479</v>
      </c>
    </row>
    <row r="59" spans="1:11">
      <c r="A59" s="66"/>
      <c r="B59" s="48"/>
      <c r="C59" s="48"/>
      <c r="D59" s="48"/>
      <c r="E59" s="48"/>
      <c r="F59" s="48"/>
      <c r="G59" s="12"/>
      <c r="H59" s="12"/>
      <c r="I59" s="49"/>
    </row>
    <row r="60" spans="1:11">
      <c r="A60" s="66" t="s">
        <v>504</v>
      </c>
      <c r="B60" s="85">
        <v>13850</v>
      </c>
      <c r="C60" s="12" t="s">
        <v>399</v>
      </c>
      <c r="D60" s="48" t="s">
        <v>399</v>
      </c>
      <c r="E60" s="48" t="s">
        <v>399</v>
      </c>
      <c r="F60" s="48">
        <v>13850</v>
      </c>
      <c r="G60" s="85">
        <v>10820</v>
      </c>
      <c r="H60" s="12" t="s">
        <v>399</v>
      </c>
      <c r="I60" s="13">
        <v>149857</v>
      </c>
    </row>
    <row r="61" spans="1:11">
      <c r="A61" s="66" t="s">
        <v>505</v>
      </c>
      <c r="B61" s="85">
        <v>3011</v>
      </c>
      <c r="C61" s="12" t="s">
        <v>399</v>
      </c>
      <c r="D61" s="48" t="s">
        <v>399</v>
      </c>
      <c r="E61" s="48" t="s">
        <v>399</v>
      </c>
      <c r="F61" s="48">
        <v>3011</v>
      </c>
      <c r="G61" s="85">
        <v>9930</v>
      </c>
      <c r="H61" s="12" t="s">
        <v>399</v>
      </c>
      <c r="I61" s="13">
        <v>29900</v>
      </c>
    </row>
    <row r="62" spans="1:11">
      <c r="A62" s="76" t="s">
        <v>506</v>
      </c>
      <c r="B62" s="77">
        <v>16861</v>
      </c>
      <c r="C62" s="77" t="s">
        <v>399</v>
      </c>
      <c r="D62" s="77" t="s">
        <v>399</v>
      </c>
      <c r="E62" s="77" t="s">
        <v>399</v>
      </c>
      <c r="F62" s="77">
        <v>16861</v>
      </c>
      <c r="G62" s="81">
        <v>10661</v>
      </c>
      <c r="H62" s="81" t="s">
        <v>399</v>
      </c>
      <c r="I62" s="78">
        <v>179757</v>
      </c>
    </row>
    <row r="63" spans="1:11">
      <c r="A63" s="424"/>
      <c r="B63" s="48"/>
      <c r="C63" s="48"/>
      <c r="D63" s="48"/>
      <c r="E63" s="48"/>
      <c r="F63" s="48"/>
      <c r="G63" s="12"/>
      <c r="H63" s="12"/>
      <c r="I63" s="49"/>
    </row>
    <row r="64" spans="1:11">
      <c r="A64" s="66" t="s">
        <v>507</v>
      </c>
      <c r="B64" s="85">
        <v>25</v>
      </c>
      <c r="C64" s="48">
        <v>12</v>
      </c>
      <c r="D64" s="48" t="s">
        <v>399</v>
      </c>
      <c r="E64" s="48" t="s">
        <v>399</v>
      </c>
      <c r="F64" s="48">
        <v>37</v>
      </c>
      <c r="G64" s="85">
        <v>2120</v>
      </c>
      <c r="H64" s="12">
        <v>15667</v>
      </c>
      <c r="I64" s="49">
        <v>241</v>
      </c>
    </row>
    <row r="65" spans="1:11">
      <c r="A65" s="66" t="s">
        <v>508</v>
      </c>
      <c r="B65" s="85">
        <v>16</v>
      </c>
      <c r="C65" s="48">
        <v>6</v>
      </c>
      <c r="D65" s="48" t="s">
        <v>399</v>
      </c>
      <c r="E65" s="48" t="s">
        <v>399</v>
      </c>
      <c r="F65" s="48">
        <v>22</v>
      </c>
      <c r="G65" s="85">
        <v>1700</v>
      </c>
      <c r="H65" s="12">
        <v>22400</v>
      </c>
      <c r="I65" s="49">
        <v>162</v>
      </c>
    </row>
    <row r="66" spans="1:11">
      <c r="A66" s="66" t="s">
        <v>509</v>
      </c>
      <c r="B66" s="12">
        <v>692</v>
      </c>
      <c r="C66" s="12">
        <v>16</v>
      </c>
      <c r="D66" s="48" t="s">
        <v>399</v>
      </c>
      <c r="E66" s="48" t="s">
        <v>399</v>
      </c>
      <c r="F66" s="48">
        <v>708</v>
      </c>
      <c r="G66" s="12">
        <v>15000</v>
      </c>
      <c r="H66" s="12">
        <v>30000</v>
      </c>
      <c r="I66" s="13">
        <v>10860</v>
      </c>
    </row>
    <row r="67" spans="1:11" s="408" customFormat="1">
      <c r="A67" s="66" t="s">
        <v>510</v>
      </c>
      <c r="B67" s="85">
        <v>162</v>
      </c>
      <c r="C67" s="48">
        <v>55</v>
      </c>
      <c r="D67" s="48" t="s">
        <v>399</v>
      </c>
      <c r="E67" s="48" t="s">
        <v>399</v>
      </c>
      <c r="F67" s="48">
        <v>217</v>
      </c>
      <c r="G67" s="85">
        <v>9556</v>
      </c>
      <c r="H67" s="12">
        <v>14761</v>
      </c>
      <c r="I67" s="49">
        <v>2360</v>
      </c>
      <c r="J67" s="47"/>
    </row>
    <row r="68" spans="1:11">
      <c r="A68" s="66" t="s">
        <v>511</v>
      </c>
      <c r="B68" s="48">
        <v>30</v>
      </c>
      <c r="C68" s="48">
        <v>15</v>
      </c>
      <c r="D68" s="48" t="s">
        <v>399</v>
      </c>
      <c r="E68" s="48" t="s">
        <v>399</v>
      </c>
      <c r="F68" s="48">
        <v>45</v>
      </c>
      <c r="G68" s="12">
        <v>6000</v>
      </c>
      <c r="H68" s="12">
        <v>15500</v>
      </c>
      <c r="I68" s="49">
        <v>413</v>
      </c>
    </row>
    <row r="69" spans="1:11">
      <c r="A69" s="66" t="s">
        <v>512</v>
      </c>
      <c r="B69" s="48">
        <v>61</v>
      </c>
      <c r="C69" s="48">
        <v>45</v>
      </c>
      <c r="D69" s="48" t="s">
        <v>399</v>
      </c>
      <c r="E69" s="48" t="s">
        <v>399</v>
      </c>
      <c r="F69" s="48">
        <v>106</v>
      </c>
      <c r="G69" s="12">
        <v>8000</v>
      </c>
      <c r="H69" s="12">
        <v>21000</v>
      </c>
      <c r="I69" s="49">
        <v>1433</v>
      </c>
    </row>
    <row r="70" spans="1:11">
      <c r="A70" s="66" t="s">
        <v>513</v>
      </c>
      <c r="B70" s="85">
        <v>1461</v>
      </c>
      <c r="C70" s="48">
        <v>150</v>
      </c>
      <c r="D70" s="48" t="s">
        <v>399</v>
      </c>
      <c r="E70" s="48" t="s">
        <v>399</v>
      </c>
      <c r="F70" s="48">
        <v>1611</v>
      </c>
      <c r="G70" s="85">
        <v>8500</v>
      </c>
      <c r="H70" s="12">
        <v>18500</v>
      </c>
      <c r="I70" s="49">
        <v>15194</v>
      </c>
    </row>
    <row r="71" spans="1:11">
      <c r="A71" s="66" t="s">
        <v>514</v>
      </c>
      <c r="B71" s="12">
        <v>1098</v>
      </c>
      <c r="C71" s="12">
        <v>95</v>
      </c>
      <c r="D71" s="48" t="s">
        <v>399</v>
      </c>
      <c r="E71" s="48" t="s">
        <v>399</v>
      </c>
      <c r="F71" s="48">
        <v>1193</v>
      </c>
      <c r="G71" s="12">
        <v>10308</v>
      </c>
      <c r="H71" s="12">
        <v>31500</v>
      </c>
      <c r="I71" s="13">
        <v>14311</v>
      </c>
    </row>
    <row r="72" spans="1:11">
      <c r="A72" s="76" t="s">
        <v>515</v>
      </c>
      <c r="B72" s="77">
        <v>3545</v>
      </c>
      <c r="C72" s="77">
        <v>394</v>
      </c>
      <c r="D72" s="77" t="s">
        <v>399</v>
      </c>
      <c r="E72" s="77" t="s">
        <v>399</v>
      </c>
      <c r="F72" s="77">
        <v>3939</v>
      </c>
      <c r="G72" s="81">
        <v>10272</v>
      </c>
      <c r="H72" s="81">
        <v>21724</v>
      </c>
      <c r="I72" s="78">
        <v>44974</v>
      </c>
    </row>
    <row r="73" spans="1:11">
      <c r="A73" s="66"/>
      <c r="B73" s="48"/>
      <c r="C73" s="48"/>
      <c r="D73" s="48"/>
      <c r="E73" s="48"/>
      <c r="F73" s="48"/>
      <c r="G73" s="12"/>
      <c r="H73" s="12"/>
      <c r="I73" s="49"/>
    </row>
    <row r="74" spans="1:11">
      <c r="A74" s="66" t="s">
        <v>516</v>
      </c>
      <c r="B74" s="48" t="s">
        <v>399</v>
      </c>
      <c r="C74" s="48" t="s">
        <v>399</v>
      </c>
      <c r="D74" s="48" t="s">
        <v>399</v>
      </c>
      <c r="E74" s="48" t="s">
        <v>399</v>
      </c>
      <c r="F74" s="48" t="s">
        <v>399</v>
      </c>
      <c r="G74" s="48" t="s">
        <v>399</v>
      </c>
      <c r="H74" s="12" t="s">
        <v>399</v>
      </c>
      <c r="I74" s="49" t="s">
        <v>399</v>
      </c>
    </row>
    <row r="75" spans="1:11">
      <c r="A75" s="66" t="s">
        <v>517</v>
      </c>
      <c r="B75" s="12">
        <v>54</v>
      </c>
      <c r="C75" s="12">
        <v>2</v>
      </c>
      <c r="D75" s="48" t="s">
        <v>399</v>
      </c>
      <c r="E75" s="48" t="s">
        <v>399</v>
      </c>
      <c r="F75" s="48">
        <v>56</v>
      </c>
      <c r="G75" s="12">
        <v>3000</v>
      </c>
      <c r="H75" s="12">
        <v>20000</v>
      </c>
      <c r="I75" s="13">
        <v>201</v>
      </c>
    </row>
    <row r="76" spans="1:11">
      <c r="A76" s="76" t="s">
        <v>518</v>
      </c>
      <c r="B76" s="77">
        <v>54</v>
      </c>
      <c r="C76" s="77">
        <v>2</v>
      </c>
      <c r="D76" s="77" t="s">
        <v>399</v>
      </c>
      <c r="E76" s="77" t="s">
        <v>399</v>
      </c>
      <c r="F76" s="77">
        <v>56</v>
      </c>
      <c r="G76" s="81">
        <v>3000</v>
      </c>
      <c r="H76" s="81">
        <v>20000</v>
      </c>
      <c r="I76" s="78">
        <v>201</v>
      </c>
      <c r="K76" s="273"/>
    </row>
    <row r="77" spans="1:11">
      <c r="A77" s="68"/>
      <c r="B77" s="73"/>
      <c r="C77" s="73"/>
      <c r="D77" s="73"/>
      <c r="E77" s="73"/>
      <c r="F77" s="73"/>
      <c r="G77" s="79"/>
      <c r="H77" s="79"/>
      <c r="I77" s="74"/>
    </row>
    <row r="78" spans="1:11" ht="13.5" thickBot="1">
      <c r="A78" s="69" t="s">
        <v>519</v>
      </c>
      <c r="B78" s="55">
        <v>93401</v>
      </c>
      <c r="C78" s="55">
        <v>6476</v>
      </c>
      <c r="D78" s="55" t="s">
        <v>399</v>
      </c>
      <c r="E78" s="55" t="s">
        <v>399</v>
      </c>
      <c r="F78" s="55">
        <v>99877</v>
      </c>
      <c r="G78" s="226">
        <v>13721</v>
      </c>
      <c r="H78" s="226">
        <v>24784</v>
      </c>
      <c r="I78" s="56">
        <v>1442069</v>
      </c>
    </row>
  </sheetData>
  <mergeCells count="10">
    <mergeCell ref="A3:I3"/>
    <mergeCell ref="A1:I1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>
  <sheetPr codeName="Hoja74">
    <pageSetUpPr fitToPage="1"/>
  </sheetPr>
  <dimension ref="A1:K18"/>
  <sheetViews>
    <sheetView showGridLines="0"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9" width="21.5703125" style="24" customWidth="1"/>
    <col min="10" max="17" width="11.140625" style="24" customWidth="1"/>
    <col min="18" max="16384" width="11.42578125" style="24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2.75" customHeight="1"/>
    <row r="3" spans="1:11" ht="18.75" customHeight="1">
      <c r="A3" s="1486" t="s">
        <v>864</v>
      </c>
      <c r="B3" s="1486"/>
      <c r="C3" s="1486"/>
      <c r="D3" s="1486"/>
      <c r="E3" s="1486"/>
      <c r="F3" s="1486"/>
      <c r="G3" s="1486"/>
      <c r="H3" s="1486"/>
      <c r="I3" s="1486"/>
      <c r="J3" s="134"/>
      <c r="K3" s="134"/>
    </row>
    <row r="4" spans="1:11" ht="13.5" thickBot="1">
      <c r="A4" s="1677"/>
      <c r="B4" s="1677"/>
      <c r="C4" s="114"/>
      <c r="D4" s="114"/>
      <c r="E4" s="114"/>
      <c r="F4" s="114"/>
      <c r="G4" s="114"/>
      <c r="H4" s="114"/>
      <c r="I4" s="114"/>
    </row>
    <row r="5" spans="1:11" ht="27" customHeight="1">
      <c r="A5" s="927"/>
      <c r="B5" s="1551" t="s">
        <v>865</v>
      </c>
      <c r="C5" s="1562"/>
      <c r="D5" s="1551" t="s">
        <v>866</v>
      </c>
      <c r="E5" s="1562"/>
      <c r="F5" s="1551" t="s">
        <v>867</v>
      </c>
      <c r="G5" s="1562"/>
      <c r="H5" s="1551" t="s">
        <v>836</v>
      </c>
      <c r="I5" s="1552"/>
      <c r="J5" s="257"/>
    </row>
    <row r="6" spans="1:11" ht="27" customHeight="1">
      <c r="A6" s="989" t="s">
        <v>378</v>
      </c>
      <c r="B6" s="436" t="s">
        <v>379</v>
      </c>
      <c r="C6" s="118" t="s">
        <v>842</v>
      </c>
      <c r="D6" s="436" t="s">
        <v>379</v>
      </c>
      <c r="E6" s="118" t="s">
        <v>842</v>
      </c>
      <c r="F6" s="436" t="s">
        <v>379</v>
      </c>
      <c r="G6" s="118" t="s">
        <v>842</v>
      </c>
      <c r="H6" s="436" t="s">
        <v>379</v>
      </c>
      <c r="I6" s="119" t="s">
        <v>842</v>
      </c>
    </row>
    <row r="7" spans="1:11" ht="27" customHeight="1" thickBot="1">
      <c r="A7" s="913"/>
      <c r="B7" s="1284" t="s">
        <v>382</v>
      </c>
      <c r="C7" s="1284" t="s">
        <v>383</v>
      </c>
      <c r="D7" s="1284" t="s">
        <v>382</v>
      </c>
      <c r="E7" s="1284" t="s">
        <v>383</v>
      </c>
      <c r="F7" s="1284" t="s">
        <v>382</v>
      </c>
      <c r="G7" s="1284" t="s">
        <v>383</v>
      </c>
      <c r="H7" s="1284" t="s">
        <v>382</v>
      </c>
      <c r="I7" s="1285" t="s">
        <v>383</v>
      </c>
    </row>
    <row r="8" spans="1:11" ht="22.5" customHeight="1">
      <c r="A8" s="102">
        <v>2003</v>
      </c>
      <c r="B8" s="437">
        <v>11.9</v>
      </c>
      <c r="C8" s="12">
        <v>8.1</v>
      </c>
      <c r="D8" s="437">
        <v>11.9</v>
      </c>
      <c r="E8" s="12">
        <v>133.80000000000001</v>
      </c>
      <c r="F8" s="437">
        <v>2</v>
      </c>
      <c r="G8" s="12">
        <v>65</v>
      </c>
      <c r="H8" s="437">
        <v>4.5999999999999996</v>
      </c>
      <c r="I8" s="13">
        <v>58.7</v>
      </c>
      <c r="J8" s="438"/>
    </row>
    <row r="9" spans="1:11">
      <c r="A9" s="102">
        <v>2004</v>
      </c>
      <c r="B9" s="437">
        <v>12.458</v>
      </c>
      <c r="C9" s="12">
        <v>15.292</v>
      </c>
      <c r="D9" s="437">
        <v>12.815</v>
      </c>
      <c r="E9" s="12">
        <v>149.07499999999999</v>
      </c>
      <c r="F9" s="437">
        <v>0.7</v>
      </c>
      <c r="G9" s="12">
        <v>21.102</v>
      </c>
      <c r="H9" s="437">
        <v>4.0170000000000003</v>
      </c>
      <c r="I9" s="13">
        <v>49.014000000000003</v>
      </c>
      <c r="J9" s="438"/>
    </row>
    <row r="10" spans="1:11">
      <c r="A10" s="102">
        <v>2005</v>
      </c>
      <c r="B10" s="437">
        <v>12.108000000000001</v>
      </c>
      <c r="C10" s="12">
        <v>8.6969999999999992</v>
      </c>
      <c r="D10" s="437">
        <v>12.068</v>
      </c>
      <c r="E10" s="12">
        <v>82.718000000000004</v>
      </c>
      <c r="F10" s="437">
        <v>0.50900000000000001</v>
      </c>
      <c r="G10" s="12">
        <v>15.404999999999999</v>
      </c>
      <c r="H10" s="437">
        <v>3.556</v>
      </c>
      <c r="I10" s="13">
        <v>32.537999999999997</v>
      </c>
      <c r="J10" s="438"/>
    </row>
    <row r="11" spans="1:11">
      <c r="A11" s="102">
        <v>2006</v>
      </c>
      <c r="B11" s="437">
        <v>10.102</v>
      </c>
      <c r="C11" s="12">
        <v>7.9429999999999996</v>
      </c>
      <c r="D11" s="437">
        <v>14.776</v>
      </c>
      <c r="E11" s="12">
        <v>114.89</v>
      </c>
      <c r="F11" s="437">
        <v>0.48799999999999999</v>
      </c>
      <c r="G11" s="12">
        <v>15.778</v>
      </c>
      <c r="H11" s="437">
        <v>4.1539999999999999</v>
      </c>
      <c r="I11" s="13">
        <v>45.954000000000001</v>
      </c>
      <c r="J11" s="438"/>
    </row>
    <row r="12" spans="1:11">
      <c r="A12" s="102">
        <v>2007</v>
      </c>
      <c r="B12" s="437">
        <v>6.7919999999999998</v>
      </c>
      <c r="C12" s="12">
        <v>2.089</v>
      </c>
      <c r="D12" s="437">
        <v>16.940000000000001</v>
      </c>
      <c r="E12" s="12">
        <v>137.07599999999999</v>
      </c>
      <c r="F12" s="437">
        <v>0.70299999999999996</v>
      </c>
      <c r="G12" s="12">
        <v>22.847999999999999</v>
      </c>
      <c r="H12" s="437">
        <v>4.9489999999999998</v>
      </c>
      <c r="I12" s="13">
        <v>48.521000000000001</v>
      </c>
      <c r="J12" s="438"/>
    </row>
    <row r="13" spans="1:11">
      <c r="A13" s="102">
        <v>2008</v>
      </c>
      <c r="B13" s="437">
        <v>6.5510000000000002</v>
      </c>
      <c r="C13" s="12">
        <v>10.657</v>
      </c>
      <c r="D13" s="437">
        <v>15.978999999999999</v>
      </c>
      <c r="E13" s="12">
        <v>157.58799999999999</v>
      </c>
      <c r="F13" s="437">
        <v>1.06</v>
      </c>
      <c r="G13" s="12">
        <v>33.338999999999999</v>
      </c>
      <c r="H13" s="437">
        <v>5.1920000000000002</v>
      </c>
      <c r="I13" s="13">
        <v>71.317999999999998</v>
      </c>
      <c r="J13" s="438"/>
    </row>
    <row r="14" spans="1:11">
      <c r="A14" s="102">
        <v>2009</v>
      </c>
      <c r="B14" s="437">
        <v>6.149</v>
      </c>
      <c r="C14" s="12">
        <v>7.859</v>
      </c>
      <c r="D14" s="437">
        <v>15.028</v>
      </c>
      <c r="E14" s="12">
        <v>178.059</v>
      </c>
      <c r="F14" s="437">
        <v>0.66700000000000004</v>
      </c>
      <c r="G14" s="12">
        <v>21.305</v>
      </c>
      <c r="H14" s="437">
        <v>6.1589999999999998</v>
      </c>
      <c r="I14" s="13">
        <v>67.326999999999998</v>
      </c>
      <c r="J14" s="438"/>
    </row>
    <row r="15" spans="1:11">
      <c r="A15" s="102">
        <v>2010</v>
      </c>
      <c r="B15" s="437">
        <v>5.9770000000000003</v>
      </c>
      <c r="C15" s="12">
        <v>10.903</v>
      </c>
      <c r="D15" s="437">
        <v>20.154</v>
      </c>
      <c r="E15" s="12">
        <v>268.01600000000002</v>
      </c>
      <c r="F15" s="437">
        <v>0.95699999999999996</v>
      </c>
      <c r="G15" s="12">
        <v>28.536999999999999</v>
      </c>
      <c r="H15" s="437">
        <v>7.056</v>
      </c>
      <c r="I15" s="13">
        <v>103.706</v>
      </c>
      <c r="J15" s="438"/>
    </row>
    <row r="16" spans="1:11">
      <c r="A16" s="102">
        <v>2011</v>
      </c>
      <c r="B16" s="437">
        <v>5.8360000000000003</v>
      </c>
      <c r="C16" s="12">
        <v>2.9550000000000001</v>
      </c>
      <c r="D16" s="437">
        <v>20.216000000000001</v>
      </c>
      <c r="E16" s="12">
        <v>168.90600000000001</v>
      </c>
      <c r="F16" s="437">
        <v>0.11700000000000001</v>
      </c>
      <c r="G16" s="12">
        <v>3.64</v>
      </c>
      <c r="H16" s="437">
        <v>5.61</v>
      </c>
      <c r="I16" s="13">
        <v>62.872999999999998</v>
      </c>
      <c r="J16" s="438"/>
    </row>
    <row r="17" spans="1:10">
      <c r="A17" s="249">
        <v>2012</v>
      </c>
      <c r="B17" s="437">
        <v>1.782</v>
      </c>
      <c r="C17" s="16">
        <v>5.5309999999999997</v>
      </c>
      <c r="D17" s="437">
        <v>19.86</v>
      </c>
      <c r="E17" s="16">
        <v>125.242</v>
      </c>
      <c r="F17" s="437">
        <v>0.20200000000000001</v>
      </c>
      <c r="G17" s="16">
        <v>6.24</v>
      </c>
      <c r="H17" s="437">
        <v>14.331</v>
      </c>
      <c r="I17" s="17">
        <v>105.056</v>
      </c>
      <c r="J17" s="438"/>
    </row>
    <row r="18" spans="1:10" ht="13.5" thickBot="1">
      <c r="A18" s="251">
        <v>2013</v>
      </c>
      <c r="B18" s="439">
        <v>2.77</v>
      </c>
      <c r="C18" s="20">
        <v>5.2430000000000003</v>
      </c>
      <c r="D18" s="439">
        <v>17.645</v>
      </c>
      <c r="E18" s="20">
        <v>154.21600000000001</v>
      </c>
      <c r="F18" s="439">
        <v>0.8</v>
      </c>
      <c r="G18" s="20">
        <v>2.3069999999999999</v>
      </c>
      <c r="H18" s="439">
        <v>10.366</v>
      </c>
      <c r="I18" s="440">
        <v>122.265</v>
      </c>
      <c r="J18" s="438"/>
    </row>
  </sheetData>
  <mergeCells count="7">
    <mergeCell ref="A1:I1"/>
    <mergeCell ref="A4:B4"/>
    <mergeCell ref="B5:C5"/>
    <mergeCell ref="D5:E5"/>
    <mergeCell ref="F5:G5"/>
    <mergeCell ref="H5:I5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0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>
  <sheetPr codeName="Hoja96">
    <pageSetUpPr fitToPage="1"/>
  </sheetPr>
  <dimension ref="A1:I30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2" style="271" customWidth="1"/>
    <col min="2" max="9" width="14.5703125" style="271" customWidth="1"/>
    <col min="10" max="16384" width="11.42578125" style="271"/>
  </cols>
  <sheetData>
    <row r="1" spans="1:9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3" spans="1:9" s="91" customFormat="1" ht="15">
      <c r="A3" s="1560" t="s">
        <v>868</v>
      </c>
      <c r="B3" s="1560"/>
      <c r="C3" s="1560"/>
      <c r="D3" s="1560"/>
      <c r="E3" s="1560"/>
      <c r="F3" s="1560"/>
      <c r="G3" s="1560"/>
      <c r="H3" s="1560"/>
      <c r="I3" s="1560"/>
    </row>
    <row r="4" spans="1:9" s="91" customFormat="1" ht="15">
      <c r="A4" s="1560" t="s">
        <v>1413</v>
      </c>
      <c r="B4" s="1560"/>
      <c r="C4" s="1560"/>
      <c r="D4" s="1560"/>
      <c r="E4" s="1560"/>
      <c r="F4" s="1560"/>
      <c r="G4" s="1560"/>
      <c r="H4" s="1560"/>
      <c r="I4" s="1560"/>
    </row>
    <row r="5" spans="1:9" s="91" customFormat="1" ht="13.5" customHeight="1" thickBot="1">
      <c r="A5" s="5"/>
      <c r="B5" s="6"/>
      <c r="C5" s="6"/>
      <c r="D5" s="6"/>
      <c r="E5" s="6"/>
      <c r="F5" s="6"/>
      <c r="G5" s="6"/>
      <c r="H5" s="343"/>
      <c r="I5" s="343"/>
    </row>
    <row r="6" spans="1:9" s="866" customFormat="1" ht="24" customHeight="1">
      <c r="A6" s="1515" t="s">
        <v>455</v>
      </c>
      <c r="B6" s="1490" t="s">
        <v>847</v>
      </c>
      <c r="C6" s="1491"/>
      <c r="D6" s="1491"/>
      <c r="E6" s="1491"/>
      <c r="F6" s="1492"/>
      <c r="G6" s="1490" t="s">
        <v>848</v>
      </c>
      <c r="H6" s="1491"/>
      <c r="I6" s="1491"/>
    </row>
    <row r="7" spans="1:9" s="866" customFormat="1" ht="24" customHeight="1">
      <c r="A7" s="1678"/>
      <c r="B7" s="1513" t="s">
        <v>788</v>
      </c>
      <c r="C7" s="1518"/>
      <c r="D7" s="1513" t="s">
        <v>789</v>
      </c>
      <c r="E7" s="1514"/>
      <c r="F7" s="1671" t="s">
        <v>395</v>
      </c>
      <c r="G7" s="1513" t="s">
        <v>849</v>
      </c>
      <c r="H7" s="1518"/>
      <c r="I7" s="862" t="s">
        <v>850</v>
      </c>
    </row>
    <row r="8" spans="1:9" s="866" customFormat="1" ht="24" customHeight="1" thickBot="1">
      <c r="A8" s="1679"/>
      <c r="B8" s="860" t="s">
        <v>393</v>
      </c>
      <c r="C8" s="860" t="s">
        <v>394</v>
      </c>
      <c r="D8" s="860" t="s">
        <v>393</v>
      </c>
      <c r="E8" s="860" t="s">
        <v>394</v>
      </c>
      <c r="F8" s="1672"/>
      <c r="G8" s="860" t="s">
        <v>393</v>
      </c>
      <c r="H8" s="1283" t="s">
        <v>394</v>
      </c>
      <c r="I8" s="309" t="s">
        <v>851</v>
      </c>
    </row>
    <row r="9" spans="1:9">
      <c r="A9" s="75" t="s">
        <v>467</v>
      </c>
      <c r="B9" s="131">
        <v>11</v>
      </c>
      <c r="C9" s="45" t="s">
        <v>399</v>
      </c>
      <c r="D9" s="45" t="s">
        <v>399</v>
      </c>
      <c r="E9" s="45" t="s">
        <v>399</v>
      </c>
      <c r="F9" s="45">
        <v>11</v>
      </c>
      <c r="G9" s="131">
        <v>28000</v>
      </c>
      <c r="H9" s="45" t="s">
        <v>399</v>
      </c>
      <c r="I9" s="140">
        <v>308</v>
      </c>
    </row>
    <row r="10" spans="1:9">
      <c r="A10" s="66" t="s">
        <v>468</v>
      </c>
      <c r="B10" s="12">
        <v>20</v>
      </c>
      <c r="C10" s="48" t="s">
        <v>399</v>
      </c>
      <c r="D10" s="48" t="s">
        <v>399</v>
      </c>
      <c r="E10" s="48" t="s">
        <v>399</v>
      </c>
      <c r="F10" s="48">
        <v>20</v>
      </c>
      <c r="G10" s="12">
        <v>30000</v>
      </c>
      <c r="H10" s="48" t="s">
        <v>399</v>
      </c>
      <c r="I10" s="13">
        <v>600</v>
      </c>
    </row>
    <row r="11" spans="1:9">
      <c r="A11" s="76" t="s">
        <v>469</v>
      </c>
      <c r="B11" s="77">
        <v>31</v>
      </c>
      <c r="C11" s="77" t="s">
        <v>399</v>
      </c>
      <c r="D11" s="77" t="s">
        <v>399</v>
      </c>
      <c r="E11" s="77" t="s">
        <v>399</v>
      </c>
      <c r="F11" s="77">
        <v>31</v>
      </c>
      <c r="G11" s="81">
        <v>29290</v>
      </c>
      <c r="H11" s="81" t="s">
        <v>399</v>
      </c>
      <c r="I11" s="78">
        <v>908</v>
      </c>
    </row>
    <row r="12" spans="1:9">
      <c r="A12" s="68"/>
      <c r="B12" s="73"/>
      <c r="C12" s="73"/>
      <c r="D12" s="73"/>
      <c r="E12" s="73"/>
      <c r="F12" s="73"/>
      <c r="G12" s="79"/>
      <c r="H12" s="79"/>
      <c r="I12" s="74"/>
    </row>
    <row r="13" spans="1:9">
      <c r="A13" s="76" t="s">
        <v>481</v>
      </c>
      <c r="B13" s="77">
        <v>84</v>
      </c>
      <c r="C13" s="77" t="s">
        <v>399</v>
      </c>
      <c r="D13" s="77" t="s">
        <v>399</v>
      </c>
      <c r="E13" s="77" t="s">
        <v>399</v>
      </c>
      <c r="F13" s="77">
        <v>84</v>
      </c>
      <c r="G13" s="81">
        <v>15000</v>
      </c>
      <c r="H13" s="81" t="s">
        <v>399</v>
      </c>
      <c r="I13" s="78">
        <v>1260</v>
      </c>
    </row>
    <row r="14" spans="1:9">
      <c r="A14" s="66"/>
      <c r="B14" s="48"/>
      <c r="C14" s="48"/>
      <c r="D14" s="48"/>
      <c r="E14" s="48"/>
      <c r="F14" s="48"/>
      <c r="G14" s="12"/>
      <c r="H14" s="12"/>
      <c r="I14" s="49"/>
    </row>
    <row r="15" spans="1:9">
      <c r="A15" s="1135" t="s">
        <v>485</v>
      </c>
      <c r="B15" s="12">
        <v>11</v>
      </c>
      <c r="C15" s="12" t="s">
        <v>399</v>
      </c>
      <c r="D15" s="48" t="s">
        <v>399</v>
      </c>
      <c r="E15" s="48" t="s">
        <v>399</v>
      </c>
      <c r="F15" s="48">
        <v>11</v>
      </c>
      <c r="G15" s="12">
        <v>10000</v>
      </c>
      <c r="H15" s="12" t="s">
        <v>399</v>
      </c>
      <c r="I15" s="13">
        <v>110</v>
      </c>
    </row>
    <row r="16" spans="1:9">
      <c r="A16" s="76" t="s">
        <v>491</v>
      </c>
      <c r="B16" s="77">
        <v>11</v>
      </c>
      <c r="C16" s="77" t="s">
        <v>399</v>
      </c>
      <c r="D16" s="77" t="s">
        <v>399</v>
      </c>
      <c r="E16" s="77" t="s">
        <v>399</v>
      </c>
      <c r="F16" s="77">
        <v>11</v>
      </c>
      <c r="G16" s="81">
        <v>10000</v>
      </c>
      <c r="H16" s="81" t="s">
        <v>399</v>
      </c>
      <c r="I16" s="78">
        <v>110</v>
      </c>
    </row>
    <row r="17" spans="1:9">
      <c r="A17" s="68"/>
      <c r="B17" s="73"/>
      <c r="C17" s="73"/>
      <c r="D17" s="73"/>
      <c r="E17" s="73"/>
      <c r="F17" s="73"/>
      <c r="G17" s="79"/>
      <c r="H17" s="79"/>
      <c r="I17" s="74"/>
    </row>
    <row r="18" spans="1:9">
      <c r="A18" s="76" t="s">
        <v>492</v>
      </c>
      <c r="B18" s="77" t="s">
        <v>399</v>
      </c>
      <c r="C18" s="77">
        <v>34</v>
      </c>
      <c r="D18" s="77" t="s">
        <v>399</v>
      </c>
      <c r="E18" s="77" t="s">
        <v>399</v>
      </c>
      <c r="F18" s="77">
        <v>34</v>
      </c>
      <c r="G18" s="81" t="s">
        <v>399</v>
      </c>
      <c r="H18" s="81">
        <v>40000</v>
      </c>
      <c r="I18" s="78">
        <v>1360</v>
      </c>
    </row>
    <row r="19" spans="1:9">
      <c r="A19" s="68"/>
      <c r="B19" s="73"/>
      <c r="C19" s="73"/>
      <c r="D19" s="73"/>
      <c r="E19" s="73"/>
      <c r="F19" s="73"/>
      <c r="G19" s="79"/>
      <c r="H19" s="79"/>
      <c r="I19" s="74"/>
    </row>
    <row r="20" spans="1:9">
      <c r="A20" s="66" t="s">
        <v>504</v>
      </c>
      <c r="B20" s="48" t="s">
        <v>399</v>
      </c>
      <c r="C20" s="12" t="s">
        <v>399</v>
      </c>
      <c r="D20" s="85">
        <v>900</v>
      </c>
      <c r="E20" s="48" t="s">
        <v>399</v>
      </c>
      <c r="F20" s="48">
        <v>900</v>
      </c>
      <c r="G20" s="48" t="s">
        <v>399</v>
      </c>
      <c r="H20" s="12" t="s">
        <v>399</v>
      </c>
      <c r="I20" s="13" t="s">
        <v>399</v>
      </c>
    </row>
    <row r="21" spans="1:9">
      <c r="A21" s="66" t="s">
        <v>505</v>
      </c>
      <c r="B21" s="48" t="s">
        <v>399</v>
      </c>
      <c r="C21" s="12" t="s">
        <v>399</v>
      </c>
      <c r="D21" s="85">
        <v>1200</v>
      </c>
      <c r="E21" s="48" t="s">
        <v>399</v>
      </c>
      <c r="F21" s="48">
        <v>1200</v>
      </c>
      <c r="G21" s="48" t="s">
        <v>399</v>
      </c>
      <c r="H21" s="12" t="s">
        <v>399</v>
      </c>
      <c r="I21" s="13" t="s">
        <v>399</v>
      </c>
    </row>
    <row r="22" spans="1:9">
      <c r="A22" s="76" t="s">
        <v>506</v>
      </c>
      <c r="B22" s="77" t="s">
        <v>399</v>
      </c>
      <c r="C22" s="77" t="s">
        <v>399</v>
      </c>
      <c r="D22" s="77">
        <v>2100</v>
      </c>
      <c r="E22" s="77" t="s">
        <v>399</v>
      </c>
      <c r="F22" s="77">
        <v>2100</v>
      </c>
      <c r="G22" s="81" t="s">
        <v>399</v>
      </c>
      <c r="H22" s="81" t="s">
        <v>399</v>
      </c>
      <c r="I22" s="78" t="s">
        <v>399</v>
      </c>
    </row>
    <row r="23" spans="1:9">
      <c r="A23" s="424"/>
      <c r="B23" s="48"/>
      <c r="C23" s="48"/>
      <c r="D23" s="48"/>
      <c r="E23" s="48"/>
      <c r="F23" s="48"/>
      <c r="G23" s="12"/>
      <c r="H23" s="12"/>
      <c r="I23" s="49"/>
    </row>
    <row r="24" spans="1:9">
      <c r="A24" s="66" t="s">
        <v>508</v>
      </c>
      <c r="B24" s="48" t="s">
        <v>399</v>
      </c>
      <c r="C24" s="48" t="s">
        <v>399</v>
      </c>
      <c r="D24" s="85" t="s">
        <v>399</v>
      </c>
      <c r="E24" s="85">
        <v>5</v>
      </c>
      <c r="F24" s="48">
        <v>5</v>
      </c>
      <c r="G24" s="48" t="s">
        <v>399</v>
      </c>
      <c r="H24" s="12" t="s">
        <v>399</v>
      </c>
      <c r="I24" s="49" t="s">
        <v>399</v>
      </c>
    </row>
    <row r="25" spans="1:9">
      <c r="A25" s="66" t="s">
        <v>509</v>
      </c>
      <c r="B25" s="12" t="s">
        <v>399</v>
      </c>
      <c r="C25" s="12" t="s">
        <v>399</v>
      </c>
      <c r="D25" s="85">
        <v>18</v>
      </c>
      <c r="E25" s="48">
        <v>10</v>
      </c>
      <c r="F25" s="48">
        <v>28</v>
      </c>
      <c r="G25" s="12" t="s">
        <v>399</v>
      </c>
      <c r="H25" s="12" t="s">
        <v>399</v>
      </c>
      <c r="I25" s="13" t="s">
        <v>399</v>
      </c>
    </row>
    <row r="26" spans="1:9">
      <c r="A26" s="1135" t="s">
        <v>511</v>
      </c>
      <c r="B26" s="12">
        <v>115</v>
      </c>
      <c r="C26" s="12">
        <v>15</v>
      </c>
      <c r="D26" s="85" t="s">
        <v>399</v>
      </c>
      <c r="E26" s="48" t="s">
        <v>399</v>
      </c>
      <c r="F26" s="48">
        <v>130</v>
      </c>
      <c r="G26" s="12">
        <v>12000</v>
      </c>
      <c r="H26" s="12">
        <v>15000</v>
      </c>
      <c r="I26" s="13">
        <v>1605</v>
      </c>
    </row>
    <row r="27" spans="1:9">
      <c r="A27" s="1135" t="s">
        <v>512</v>
      </c>
      <c r="B27" s="48">
        <v>347</v>
      </c>
      <c r="C27" s="48" t="s">
        <v>399</v>
      </c>
      <c r="D27" s="48" t="s">
        <v>399</v>
      </c>
      <c r="E27" s="48" t="s">
        <v>399</v>
      </c>
      <c r="F27" s="48">
        <v>347</v>
      </c>
      <c r="G27" s="12" t="s">
        <v>399</v>
      </c>
      <c r="H27" s="12" t="s">
        <v>399</v>
      </c>
      <c r="I27" s="49" t="s">
        <v>399</v>
      </c>
    </row>
    <row r="28" spans="1:9">
      <c r="A28" s="76" t="s">
        <v>515</v>
      </c>
      <c r="B28" s="77">
        <v>462</v>
      </c>
      <c r="C28" s="77">
        <v>15</v>
      </c>
      <c r="D28" s="77">
        <v>18</v>
      </c>
      <c r="E28" s="77">
        <v>15</v>
      </c>
      <c r="F28" s="77">
        <v>510</v>
      </c>
      <c r="G28" s="81">
        <v>2987</v>
      </c>
      <c r="H28" s="81">
        <v>15000</v>
      </c>
      <c r="I28" s="78">
        <v>1605</v>
      </c>
    </row>
    <row r="29" spans="1:9">
      <c r="A29" s="66"/>
      <c r="B29" s="48"/>
      <c r="C29" s="48"/>
      <c r="D29" s="48"/>
      <c r="E29" s="48"/>
      <c r="F29" s="48"/>
      <c r="G29" s="12"/>
      <c r="H29" s="12"/>
      <c r="I29" s="49"/>
    </row>
    <row r="30" spans="1:9" ht="13.5" thickBot="1">
      <c r="A30" s="69" t="s">
        <v>519</v>
      </c>
      <c r="B30" s="55">
        <v>588</v>
      </c>
      <c r="C30" s="55">
        <v>49</v>
      </c>
      <c r="D30" s="55">
        <v>2118</v>
      </c>
      <c r="E30" s="55">
        <v>15</v>
      </c>
      <c r="F30" s="55">
        <v>2770</v>
      </c>
      <c r="G30" s="226">
        <v>6221</v>
      </c>
      <c r="H30" s="226">
        <v>32347</v>
      </c>
      <c r="I30" s="56">
        <v>5243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>
  <sheetPr codeName="Hoja97">
    <pageSetUpPr fitToPage="1"/>
  </sheetPr>
  <dimension ref="A1:L48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2.28515625" style="271" customWidth="1"/>
    <col min="2" max="2" width="15.42578125" style="271" customWidth="1"/>
    <col min="3" max="3" width="17.7109375" style="271" customWidth="1"/>
    <col min="4" max="6" width="15.42578125" style="271" customWidth="1"/>
    <col min="7" max="7" width="17.28515625" style="271" customWidth="1"/>
    <col min="8" max="8" width="17.140625" style="271" customWidth="1"/>
    <col min="9" max="9" width="15.42578125" style="271" customWidth="1"/>
    <col min="10" max="16384" width="11.42578125" style="271"/>
  </cols>
  <sheetData>
    <row r="1" spans="1:12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3" spans="1:12" s="91" customFormat="1" ht="15">
      <c r="A3" s="1560" t="s">
        <v>869</v>
      </c>
      <c r="B3" s="1560"/>
      <c r="C3" s="1560"/>
      <c r="D3" s="1560"/>
      <c r="E3" s="1560"/>
      <c r="F3" s="1560"/>
      <c r="G3" s="1560"/>
      <c r="H3" s="1560"/>
      <c r="I3" s="1560"/>
    </row>
    <row r="4" spans="1:12" s="91" customFormat="1" ht="15">
      <c r="A4" s="1560" t="s">
        <v>1413</v>
      </c>
      <c r="B4" s="1560"/>
      <c r="C4" s="1560"/>
      <c r="D4" s="1560"/>
      <c r="E4" s="1560"/>
      <c r="F4" s="1560"/>
      <c r="G4" s="1560"/>
      <c r="H4" s="1560"/>
      <c r="I4" s="1560"/>
    </row>
    <row r="5" spans="1:12" s="91" customFormat="1" ht="13.5" customHeight="1" thickBot="1">
      <c r="A5" s="5"/>
      <c r="B5" s="6"/>
      <c r="C5" s="6"/>
      <c r="D5" s="6"/>
      <c r="E5" s="6"/>
      <c r="F5" s="6"/>
      <c r="G5" s="6"/>
      <c r="H5" s="343"/>
      <c r="I5" s="343"/>
    </row>
    <row r="6" spans="1:12" ht="30.75" customHeight="1">
      <c r="A6" s="1515" t="s">
        <v>455</v>
      </c>
      <c r="B6" s="1490" t="s">
        <v>847</v>
      </c>
      <c r="C6" s="1491"/>
      <c r="D6" s="1491"/>
      <c r="E6" s="1491"/>
      <c r="F6" s="1492"/>
      <c r="G6" s="1490" t="s">
        <v>848</v>
      </c>
      <c r="H6" s="1491"/>
      <c r="I6" s="1491"/>
    </row>
    <row r="7" spans="1:12" ht="29.25" customHeight="1">
      <c r="A7" s="1516"/>
      <c r="B7" s="1513" t="s">
        <v>788</v>
      </c>
      <c r="C7" s="1518"/>
      <c r="D7" s="1513" t="s">
        <v>789</v>
      </c>
      <c r="E7" s="1514"/>
      <c r="F7" s="1671" t="s">
        <v>395</v>
      </c>
      <c r="G7" s="1513" t="s">
        <v>849</v>
      </c>
      <c r="H7" s="1518"/>
      <c r="I7" s="862" t="s">
        <v>850</v>
      </c>
    </row>
    <row r="8" spans="1:12" ht="29.25" customHeight="1" thickBot="1">
      <c r="A8" s="1517"/>
      <c r="B8" s="860" t="s">
        <v>393</v>
      </c>
      <c r="C8" s="860" t="s">
        <v>394</v>
      </c>
      <c r="D8" s="860" t="s">
        <v>393</v>
      </c>
      <c r="E8" s="860" t="s">
        <v>394</v>
      </c>
      <c r="F8" s="1672"/>
      <c r="G8" s="860" t="s">
        <v>393</v>
      </c>
      <c r="H8" s="1283" t="s">
        <v>394</v>
      </c>
      <c r="I8" s="309" t="s">
        <v>851</v>
      </c>
    </row>
    <row r="9" spans="1:12" ht="18.75" customHeight="1">
      <c r="A9" s="76" t="s">
        <v>870</v>
      </c>
      <c r="B9" s="77">
        <v>11</v>
      </c>
      <c r="C9" s="77" t="s">
        <v>399</v>
      </c>
      <c r="D9" s="77" t="s">
        <v>399</v>
      </c>
      <c r="E9" s="77" t="s">
        <v>399</v>
      </c>
      <c r="F9" s="77">
        <v>11</v>
      </c>
      <c r="G9" s="81">
        <v>14000</v>
      </c>
      <c r="H9" s="81" t="s">
        <v>399</v>
      </c>
      <c r="I9" s="78">
        <v>154</v>
      </c>
    </row>
    <row r="10" spans="1:12">
      <c r="A10" s="68"/>
      <c r="B10" s="395"/>
      <c r="C10" s="395"/>
      <c r="D10" s="395"/>
      <c r="E10" s="395"/>
      <c r="F10" s="441"/>
      <c r="G10" s="395"/>
      <c r="H10" s="442"/>
      <c r="I10" s="396"/>
    </row>
    <row r="11" spans="1:12" s="408" customFormat="1">
      <c r="A11" s="66" t="s">
        <v>544</v>
      </c>
      <c r="B11" s="12">
        <v>17</v>
      </c>
      <c r="C11" s="12" t="s">
        <v>399</v>
      </c>
      <c r="D11" s="48" t="s">
        <v>399</v>
      </c>
      <c r="E11" s="48" t="s">
        <v>399</v>
      </c>
      <c r="F11" s="48">
        <v>17</v>
      </c>
      <c r="G11" s="12">
        <v>16500</v>
      </c>
      <c r="H11" s="12" t="s">
        <v>399</v>
      </c>
      <c r="I11" s="13">
        <v>281</v>
      </c>
      <c r="L11" s="271"/>
    </row>
    <row r="12" spans="1:12">
      <c r="A12" s="66" t="s">
        <v>468</v>
      </c>
      <c r="B12" s="12">
        <v>1</v>
      </c>
      <c r="C12" s="48" t="s">
        <v>399</v>
      </c>
      <c r="D12" s="48" t="s">
        <v>399</v>
      </c>
      <c r="E12" s="48" t="s">
        <v>399</v>
      </c>
      <c r="F12" s="48">
        <v>1</v>
      </c>
      <c r="G12" s="12">
        <v>15000</v>
      </c>
      <c r="H12" s="48" t="s">
        <v>399</v>
      </c>
      <c r="I12" s="13">
        <v>15</v>
      </c>
    </row>
    <row r="13" spans="1:12">
      <c r="A13" s="76" t="s">
        <v>469</v>
      </c>
      <c r="B13" s="77">
        <v>18</v>
      </c>
      <c r="C13" s="77" t="s">
        <v>399</v>
      </c>
      <c r="D13" s="77" t="s">
        <v>399</v>
      </c>
      <c r="E13" s="77" t="s">
        <v>399</v>
      </c>
      <c r="F13" s="77">
        <v>18</v>
      </c>
      <c r="G13" s="81">
        <v>16417</v>
      </c>
      <c r="H13" s="81" t="s">
        <v>399</v>
      </c>
      <c r="I13" s="78">
        <v>296</v>
      </c>
    </row>
    <row r="14" spans="1:12">
      <c r="A14" s="68"/>
      <c r="B14" s="73"/>
      <c r="C14" s="73"/>
      <c r="D14" s="73"/>
      <c r="E14" s="73"/>
      <c r="F14" s="73"/>
      <c r="G14" s="79"/>
      <c r="H14" s="79"/>
      <c r="I14" s="74"/>
    </row>
    <row r="15" spans="1:12">
      <c r="A15" s="76" t="s">
        <v>471</v>
      </c>
      <c r="B15" s="77">
        <v>182</v>
      </c>
      <c r="C15" s="77">
        <v>55</v>
      </c>
      <c r="D15" s="77" t="s">
        <v>399</v>
      </c>
      <c r="E15" s="77" t="s">
        <v>399</v>
      </c>
      <c r="F15" s="77">
        <v>237</v>
      </c>
      <c r="G15" s="81">
        <v>14000</v>
      </c>
      <c r="H15" s="81">
        <v>21000</v>
      </c>
      <c r="I15" s="78">
        <v>3703</v>
      </c>
    </row>
    <row r="16" spans="1:12">
      <c r="A16" s="66"/>
      <c r="B16" s="48"/>
      <c r="C16" s="48"/>
      <c r="D16" s="48"/>
      <c r="E16" s="48"/>
      <c r="F16" s="48"/>
      <c r="G16" s="12"/>
      <c r="H16" s="12"/>
      <c r="I16" s="49"/>
    </row>
    <row r="17" spans="1:9">
      <c r="A17" s="66" t="s">
        <v>472</v>
      </c>
      <c r="B17" s="48">
        <v>1444</v>
      </c>
      <c r="C17" s="48">
        <v>68</v>
      </c>
      <c r="D17" s="48">
        <v>962</v>
      </c>
      <c r="E17" s="48" t="s">
        <v>399</v>
      </c>
      <c r="F17" s="48">
        <v>2474</v>
      </c>
      <c r="G17" s="12">
        <v>14000</v>
      </c>
      <c r="H17" s="12">
        <v>20926</v>
      </c>
      <c r="I17" s="49">
        <v>21639</v>
      </c>
    </row>
    <row r="18" spans="1:9">
      <c r="A18" s="66" t="s">
        <v>473</v>
      </c>
      <c r="B18" s="48">
        <v>1416</v>
      </c>
      <c r="C18" s="48">
        <v>134</v>
      </c>
      <c r="D18" s="85">
        <v>4245</v>
      </c>
      <c r="E18" s="85">
        <v>7</v>
      </c>
      <c r="F18" s="48">
        <v>5802</v>
      </c>
      <c r="G18" s="12">
        <v>11000</v>
      </c>
      <c r="H18" s="12">
        <v>37925</v>
      </c>
      <c r="I18" s="49">
        <v>20658</v>
      </c>
    </row>
    <row r="19" spans="1:9">
      <c r="A19" s="66" t="s">
        <v>474</v>
      </c>
      <c r="B19" s="48" t="s">
        <v>399</v>
      </c>
      <c r="C19" s="48" t="s">
        <v>399</v>
      </c>
      <c r="D19" s="85">
        <v>1033</v>
      </c>
      <c r="E19" s="85">
        <v>38</v>
      </c>
      <c r="F19" s="48">
        <v>1071</v>
      </c>
      <c r="G19" s="12" t="s">
        <v>399</v>
      </c>
      <c r="H19" s="12" t="s">
        <v>399</v>
      </c>
      <c r="I19" s="49" t="s">
        <v>399</v>
      </c>
    </row>
    <row r="20" spans="1:9">
      <c r="A20" s="76" t="s">
        <v>475</v>
      </c>
      <c r="B20" s="77">
        <v>2860</v>
      </c>
      <c r="C20" s="77">
        <v>202</v>
      </c>
      <c r="D20" s="77">
        <v>6240</v>
      </c>
      <c r="E20" s="77">
        <v>45</v>
      </c>
      <c r="F20" s="77">
        <v>9347</v>
      </c>
      <c r="G20" s="81">
        <v>12515</v>
      </c>
      <c r="H20" s="81">
        <v>32203</v>
      </c>
      <c r="I20" s="78">
        <v>42297</v>
      </c>
    </row>
    <row r="21" spans="1:9">
      <c r="A21" s="66"/>
      <c r="B21" s="48"/>
      <c r="C21" s="48"/>
      <c r="D21" s="48"/>
      <c r="E21" s="48"/>
      <c r="F21" s="48"/>
      <c r="G21" s="12"/>
      <c r="H21" s="12"/>
      <c r="I21" s="49"/>
    </row>
    <row r="22" spans="1:9">
      <c r="A22" s="66" t="s">
        <v>476</v>
      </c>
      <c r="B22" s="83">
        <v>521</v>
      </c>
      <c r="C22" s="83">
        <v>6</v>
      </c>
      <c r="D22" s="83">
        <v>6</v>
      </c>
      <c r="E22" s="48" t="s">
        <v>399</v>
      </c>
      <c r="F22" s="48">
        <v>533</v>
      </c>
      <c r="G22" s="83">
        <v>15087</v>
      </c>
      <c r="H22" s="83">
        <v>30390</v>
      </c>
      <c r="I22" s="84">
        <v>8043</v>
      </c>
    </row>
    <row r="23" spans="1:9">
      <c r="A23" s="66" t="s">
        <v>477</v>
      </c>
      <c r="B23" s="83">
        <v>92</v>
      </c>
      <c r="C23" s="83">
        <v>6</v>
      </c>
      <c r="D23" s="85">
        <v>13</v>
      </c>
      <c r="E23" s="48">
        <v>1</v>
      </c>
      <c r="F23" s="48">
        <v>112</v>
      </c>
      <c r="G23" s="83">
        <v>15922</v>
      </c>
      <c r="H23" s="83">
        <v>27943</v>
      </c>
      <c r="I23" s="13">
        <v>1632</v>
      </c>
    </row>
    <row r="24" spans="1:9">
      <c r="A24" s="66" t="s">
        <v>478</v>
      </c>
      <c r="B24" s="83">
        <v>444</v>
      </c>
      <c r="C24" s="83">
        <v>11</v>
      </c>
      <c r="D24" s="85">
        <v>761</v>
      </c>
      <c r="E24" s="85">
        <v>14</v>
      </c>
      <c r="F24" s="48">
        <v>1230</v>
      </c>
      <c r="G24" s="83">
        <v>11731</v>
      </c>
      <c r="H24" s="83">
        <v>24135</v>
      </c>
      <c r="I24" s="13">
        <v>5474</v>
      </c>
    </row>
    <row r="25" spans="1:9">
      <c r="A25" s="66" t="s">
        <v>479</v>
      </c>
      <c r="B25" s="83">
        <v>10</v>
      </c>
      <c r="C25" s="83" t="s">
        <v>399</v>
      </c>
      <c r="D25" s="48" t="s">
        <v>399</v>
      </c>
      <c r="E25" s="48" t="s">
        <v>399</v>
      </c>
      <c r="F25" s="48">
        <v>10</v>
      </c>
      <c r="G25" s="83">
        <v>11880</v>
      </c>
      <c r="H25" s="83" t="s">
        <v>399</v>
      </c>
      <c r="I25" s="13">
        <v>119</v>
      </c>
    </row>
    <row r="26" spans="1:9">
      <c r="A26" s="76" t="s">
        <v>480</v>
      </c>
      <c r="B26" s="77">
        <v>1067</v>
      </c>
      <c r="C26" s="77">
        <v>23</v>
      </c>
      <c r="D26" s="77">
        <v>780</v>
      </c>
      <c r="E26" s="77">
        <v>15</v>
      </c>
      <c r="F26" s="77">
        <v>1885</v>
      </c>
      <c r="G26" s="81">
        <v>13732</v>
      </c>
      <c r="H26" s="81">
        <v>26760</v>
      </c>
      <c r="I26" s="78">
        <v>15268</v>
      </c>
    </row>
    <row r="27" spans="1:9">
      <c r="A27" s="68"/>
      <c r="B27" s="73"/>
      <c r="C27" s="73"/>
      <c r="D27" s="73"/>
      <c r="E27" s="73"/>
      <c r="F27" s="73"/>
      <c r="G27" s="79"/>
      <c r="H27" s="79"/>
      <c r="I27" s="74"/>
    </row>
    <row r="28" spans="1:9">
      <c r="A28" s="66" t="s">
        <v>545</v>
      </c>
      <c r="B28" s="48">
        <v>16</v>
      </c>
      <c r="C28" s="48" t="s">
        <v>399</v>
      </c>
      <c r="D28" s="48" t="s">
        <v>399</v>
      </c>
      <c r="E28" s="48" t="s">
        <v>399</v>
      </c>
      <c r="F28" s="48">
        <v>16</v>
      </c>
      <c r="G28" s="12">
        <v>15200</v>
      </c>
      <c r="H28" s="12" t="s">
        <v>399</v>
      </c>
      <c r="I28" s="49">
        <v>243</v>
      </c>
    </row>
    <row r="29" spans="1:9">
      <c r="A29" s="66" t="s">
        <v>483</v>
      </c>
      <c r="B29" s="48">
        <v>1782</v>
      </c>
      <c r="C29" s="48">
        <v>3</v>
      </c>
      <c r="D29" s="48" t="s">
        <v>399</v>
      </c>
      <c r="E29" s="48" t="s">
        <v>399</v>
      </c>
      <c r="F29" s="48">
        <v>1785</v>
      </c>
      <c r="G29" s="12">
        <v>17000</v>
      </c>
      <c r="H29" s="12">
        <v>25000</v>
      </c>
      <c r="I29" s="49">
        <v>30369</v>
      </c>
    </row>
    <row r="30" spans="1:9">
      <c r="A30" s="66" t="s">
        <v>484</v>
      </c>
      <c r="B30" s="12">
        <v>41</v>
      </c>
      <c r="C30" s="12">
        <v>2</v>
      </c>
      <c r="D30" s="48" t="s">
        <v>399</v>
      </c>
      <c r="E30" s="48" t="s">
        <v>399</v>
      </c>
      <c r="F30" s="48">
        <v>43</v>
      </c>
      <c r="G30" s="12">
        <v>8100</v>
      </c>
      <c r="H30" s="12">
        <v>20100</v>
      </c>
      <c r="I30" s="13">
        <v>372</v>
      </c>
    </row>
    <row r="31" spans="1:9">
      <c r="A31" s="66" t="s">
        <v>485</v>
      </c>
      <c r="B31" s="12">
        <v>2024</v>
      </c>
      <c r="C31" s="12">
        <v>58</v>
      </c>
      <c r="D31" s="48" t="s">
        <v>399</v>
      </c>
      <c r="E31" s="48" t="s">
        <v>399</v>
      </c>
      <c r="F31" s="48">
        <v>2082</v>
      </c>
      <c r="G31" s="12">
        <v>14000</v>
      </c>
      <c r="H31" s="12">
        <v>14000</v>
      </c>
      <c r="I31" s="13">
        <v>29148</v>
      </c>
    </row>
    <row r="32" spans="1:9">
      <c r="A32" s="1135" t="s">
        <v>486</v>
      </c>
      <c r="B32" s="12">
        <v>7</v>
      </c>
      <c r="C32" s="12" t="s">
        <v>399</v>
      </c>
      <c r="D32" s="48" t="s">
        <v>399</v>
      </c>
      <c r="E32" s="48" t="s">
        <v>399</v>
      </c>
      <c r="F32" s="48">
        <v>7</v>
      </c>
      <c r="G32" s="12">
        <v>12000</v>
      </c>
      <c r="H32" s="12" t="s">
        <v>399</v>
      </c>
      <c r="I32" s="13">
        <v>84</v>
      </c>
    </row>
    <row r="33" spans="1:9">
      <c r="A33" s="66" t="s">
        <v>487</v>
      </c>
      <c r="B33" s="12">
        <v>59</v>
      </c>
      <c r="C33" s="12">
        <v>5</v>
      </c>
      <c r="D33" s="12" t="s">
        <v>399</v>
      </c>
      <c r="E33" s="48" t="s">
        <v>399</v>
      </c>
      <c r="F33" s="48">
        <v>64</v>
      </c>
      <c r="G33" s="12">
        <v>20000</v>
      </c>
      <c r="H33" s="12">
        <v>50000</v>
      </c>
      <c r="I33" s="13">
        <v>1430</v>
      </c>
    </row>
    <row r="34" spans="1:9">
      <c r="A34" s="66" t="s">
        <v>488</v>
      </c>
      <c r="B34" s="12">
        <v>1578</v>
      </c>
      <c r="C34" s="12">
        <v>40</v>
      </c>
      <c r="D34" s="48" t="s">
        <v>399</v>
      </c>
      <c r="E34" s="48" t="s">
        <v>399</v>
      </c>
      <c r="F34" s="48">
        <v>1618</v>
      </c>
      <c r="G34" s="12">
        <v>16000</v>
      </c>
      <c r="H34" s="12">
        <v>24000</v>
      </c>
      <c r="I34" s="13">
        <v>26208</v>
      </c>
    </row>
    <row r="35" spans="1:9">
      <c r="A35" s="66" t="s">
        <v>489</v>
      </c>
      <c r="B35" s="12">
        <v>116</v>
      </c>
      <c r="C35" s="12">
        <v>16</v>
      </c>
      <c r="D35" s="12">
        <v>25</v>
      </c>
      <c r="E35" s="48" t="s">
        <v>399</v>
      </c>
      <c r="F35" s="48">
        <v>157</v>
      </c>
      <c r="G35" s="12">
        <v>9000</v>
      </c>
      <c r="H35" s="12">
        <v>35000</v>
      </c>
      <c r="I35" s="13">
        <v>1604</v>
      </c>
    </row>
    <row r="36" spans="1:9">
      <c r="A36" s="66" t="s">
        <v>490</v>
      </c>
      <c r="B36" s="12">
        <v>62</v>
      </c>
      <c r="C36" s="12">
        <v>1</v>
      </c>
      <c r="D36" s="12" t="s">
        <v>399</v>
      </c>
      <c r="E36" s="48" t="s">
        <v>399</v>
      </c>
      <c r="F36" s="48">
        <v>63</v>
      </c>
      <c r="G36" s="12">
        <v>9000</v>
      </c>
      <c r="H36" s="12">
        <v>40000</v>
      </c>
      <c r="I36" s="13">
        <v>598</v>
      </c>
    </row>
    <row r="37" spans="1:9">
      <c r="A37" s="76" t="s">
        <v>491</v>
      </c>
      <c r="B37" s="77">
        <v>5685</v>
      </c>
      <c r="C37" s="77">
        <v>125</v>
      </c>
      <c r="D37" s="77">
        <v>25</v>
      </c>
      <c r="E37" s="77" t="s">
        <v>399</v>
      </c>
      <c r="F37" s="77">
        <v>5835</v>
      </c>
      <c r="G37" s="81">
        <v>15360</v>
      </c>
      <c r="H37" s="81">
        <v>21898</v>
      </c>
      <c r="I37" s="78">
        <v>90056</v>
      </c>
    </row>
    <row r="38" spans="1:9">
      <c r="A38" s="68"/>
      <c r="B38" s="73"/>
      <c r="C38" s="73"/>
      <c r="D38" s="73"/>
      <c r="E38" s="73"/>
      <c r="F38" s="73"/>
      <c r="G38" s="79"/>
      <c r="H38" s="79"/>
      <c r="I38" s="74"/>
    </row>
    <row r="39" spans="1:9">
      <c r="A39" s="76" t="s">
        <v>871</v>
      </c>
      <c r="B39" s="77">
        <v>32</v>
      </c>
      <c r="C39" s="77" t="s">
        <v>399</v>
      </c>
      <c r="D39" s="77" t="s">
        <v>399</v>
      </c>
      <c r="E39" s="77" t="s">
        <v>399</v>
      </c>
      <c r="F39" s="77">
        <v>32</v>
      </c>
      <c r="G39" s="81">
        <v>11000</v>
      </c>
      <c r="H39" s="81" t="s">
        <v>399</v>
      </c>
      <c r="I39" s="78">
        <v>352</v>
      </c>
    </row>
    <row r="40" spans="1:9">
      <c r="A40" s="66"/>
      <c r="B40" s="48"/>
      <c r="C40" s="48"/>
      <c r="D40" s="48"/>
      <c r="E40" s="48"/>
      <c r="F40" s="48"/>
      <c r="G40" s="12"/>
      <c r="H40" s="12"/>
      <c r="I40" s="49"/>
    </row>
    <row r="41" spans="1:9">
      <c r="A41" s="66" t="s">
        <v>499</v>
      </c>
      <c r="B41" s="85">
        <v>31</v>
      </c>
      <c r="C41" s="83">
        <v>2</v>
      </c>
      <c r="D41" s="48" t="s">
        <v>399</v>
      </c>
      <c r="E41" s="48" t="s">
        <v>399</v>
      </c>
      <c r="F41" s="48">
        <v>33</v>
      </c>
      <c r="G41" s="85">
        <v>10000</v>
      </c>
      <c r="H41" s="83">
        <v>25000</v>
      </c>
      <c r="I41" s="13">
        <v>360</v>
      </c>
    </row>
    <row r="42" spans="1:9">
      <c r="A42" s="66" t="s">
        <v>500</v>
      </c>
      <c r="B42" s="83">
        <v>131</v>
      </c>
      <c r="C42" s="83">
        <v>1</v>
      </c>
      <c r="D42" s="48" t="s">
        <v>399</v>
      </c>
      <c r="E42" s="48" t="s">
        <v>399</v>
      </c>
      <c r="F42" s="48">
        <v>132</v>
      </c>
      <c r="G42" s="83">
        <v>5000</v>
      </c>
      <c r="H42" s="83">
        <v>20000</v>
      </c>
      <c r="I42" s="13">
        <v>675</v>
      </c>
    </row>
    <row r="43" spans="1:9">
      <c r="A43" s="66" t="s">
        <v>501</v>
      </c>
      <c r="B43" s="83">
        <v>100</v>
      </c>
      <c r="C43" s="83">
        <v>9</v>
      </c>
      <c r="D43" s="48" t="s">
        <v>399</v>
      </c>
      <c r="E43" s="48" t="s">
        <v>399</v>
      </c>
      <c r="F43" s="48">
        <v>109</v>
      </c>
      <c r="G43" s="83">
        <v>8000</v>
      </c>
      <c r="H43" s="83">
        <v>22000</v>
      </c>
      <c r="I43" s="13">
        <v>998</v>
      </c>
    </row>
    <row r="44" spans="1:9">
      <c r="A44" s="76" t="s">
        <v>502</v>
      </c>
      <c r="B44" s="77">
        <v>262</v>
      </c>
      <c r="C44" s="77">
        <v>12</v>
      </c>
      <c r="D44" s="77" t="s">
        <v>399</v>
      </c>
      <c r="E44" s="77" t="s">
        <v>399</v>
      </c>
      <c r="F44" s="77">
        <v>274</v>
      </c>
      <c r="G44" s="81">
        <v>6737</v>
      </c>
      <c r="H44" s="81">
        <v>22333</v>
      </c>
      <c r="I44" s="78">
        <v>2033</v>
      </c>
    </row>
    <row r="45" spans="1:9" s="1290" customFormat="1">
      <c r="A45" s="1286"/>
      <c r="B45" s="1287"/>
      <c r="C45" s="1287"/>
      <c r="D45" s="1287"/>
      <c r="E45" s="1287"/>
      <c r="F45" s="1287"/>
      <c r="G45" s="1288"/>
      <c r="H45" s="1288"/>
      <c r="I45" s="1289"/>
    </row>
    <row r="46" spans="1:9">
      <c r="A46" s="76" t="s">
        <v>503</v>
      </c>
      <c r="B46" s="77">
        <v>6</v>
      </c>
      <c r="C46" s="77" t="s">
        <v>399</v>
      </c>
      <c r="D46" s="77" t="s">
        <v>399</v>
      </c>
      <c r="E46" s="77" t="s">
        <v>399</v>
      </c>
      <c r="F46" s="77">
        <v>6</v>
      </c>
      <c r="G46" s="81">
        <v>9550</v>
      </c>
      <c r="H46" s="81" t="s">
        <v>399</v>
      </c>
      <c r="I46" s="78">
        <v>57</v>
      </c>
    </row>
    <row r="47" spans="1:9">
      <c r="A47" s="68"/>
      <c r="B47" s="73"/>
      <c r="C47" s="73"/>
      <c r="D47" s="73"/>
      <c r="E47" s="73"/>
      <c r="F47" s="73"/>
      <c r="G47" s="79"/>
      <c r="H47" s="79"/>
      <c r="I47" s="74"/>
    </row>
    <row r="48" spans="1:9" ht="13.5" thickBot="1">
      <c r="A48" s="69" t="s">
        <v>519</v>
      </c>
      <c r="B48" s="55">
        <v>10123</v>
      </c>
      <c r="C48" s="55">
        <v>417</v>
      </c>
      <c r="D48" s="55">
        <v>7045</v>
      </c>
      <c r="E48" s="55">
        <v>60</v>
      </c>
      <c r="F48" s="55">
        <v>17645</v>
      </c>
      <c r="G48" s="226">
        <v>14120</v>
      </c>
      <c r="H48" s="226">
        <v>27052</v>
      </c>
      <c r="I48" s="56">
        <v>154216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>
  <sheetPr codeName="Hoja75">
    <pageSetUpPr fitToPage="1"/>
  </sheetPr>
  <dimension ref="A1:I14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2.28515625" style="271" customWidth="1"/>
    <col min="2" max="9" width="16.7109375" style="271" customWidth="1"/>
    <col min="10" max="16384" width="11.42578125" style="271"/>
  </cols>
  <sheetData>
    <row r="1" spans="1:9" s="90" customFormat="1" ht="18">
      <c r="A1" s="1519" t="s">
        <v>872</v>
      </c>
      <c r="B1" s="1519"/>
      <c r="C1" s="1519"/>
      <c r="D1" s="1519"/>
      <c r="E1" s="1519"/>
      <c r="F1" s="1519"/>
      <c r="G1" s="1519"/>
      <c r="H1" s="1519"/>
      <c r="I1" s="1519"/>
    </row>
    <row r="3" spans="1:9" s="91" customFormat="1" ht="15">
      <c r="A3" s="1560" t="s">
        <v>873</v>
      </c>
      <c r="B3" s="1560"/>
      <c r="C3" s="1560"/>
      <c r="D3" s="1560"/>
      <c r="E3" s="1560"/>
      <c r="F3" s="1560"/>
      <c r="G3" s="1560"/>
      <c r="H3" s="1560"/>
      <c r="I3" s="1560"/>
    </row>
    <row r="4" spans="1:9" s="91" customFormat="1" ht="15">
      <c r="A4" s="1560" t="s">
        <v>1413</v>
      </c>
      <c r="B4" s="1560"/>
      <c r="C4" s="1560"/>
      <c r="D4" s="1560"/>
      <c r="E4" s="1560"/>
      <c r="F4" s="1560"/>
      <c r="G4" s="1560"/>
      <c r="H4" s="1560"/>
      <c r="I4" s="1560"/>
    </row>
    <row r="5" spans="1:9" s="91" customFormat="1" ht="13.5" customHeight="1" thickBot="1">
      <c r="A5" s="5"/>
      <c r="B5" s="6"/>
      <c r="C5" s="6"/>
      <c r="D5" s="6"/>
      <c r="E5" s="6"/>
      <c r="F5" s="6"/>
      <c r="G5" s="6"/>
      <c r="H5" s="343"/>
      <c r="I5" s="343"/>
    </row>
    <row r="6" spans="1:9" s="866" customFormat="1" ht="27" customHeight="1">
      <c r="A6" s="1515" t="s">
        <v>455</v>
      </c>
      <c r="B6" s="1490" t="s">
        <v>847</v>
      </c>
      <c r="C6" s="1491"/>
      <c r="D6" s="1491"/>
      <c r="E6" s="1491"/>
      <c r="F6" s="1492"/>
      <c r="G6" s="1490" t="s">
        <v>848</v>
      </c>
      <c r="H6" s="1491"/>
      <c r="I6" s="1491"/>
    </row>
    <row r="7" spans="1:9" s="866" customFormat="1" ht="27" customHeight="1">
      <c r="A7" s="1516"/>
      <c r="B7" s="1513" t="s">
        <v>788</v>
      </c>
      <c r="C7" s="1518"/>
      <c r="D7" s="1513" t="s">
        <v>789</v>
      </c>
      <c r="E7" s="1514"/>
      <c r="F7" s="1671" t="s">
        <v>395</v>
      </c>
      <c r="G7" s="1513" t="s">
        <v>849</v>
      </c>
      <c r="H7" s="1518"/>
      <c r="I7" s="862" t="s">
        <v>850</v>
      </c>
    </row>
    <row r="8" spans="1:9" s="866" customFormat="1" ht="27" customHeight="1" thickBot="1">
      <c r="A8" s="1517"/>
      <c r="B8" s="860" t="s">
        <v>393</v>
      </c>
      <c r="C8" s="860" t="s">
        <v>394</v>
      </c>
      <c r="D8" s="860" t="s">
        <v>393</v>
      </c>
      <c r="E8" s="860" t="s">
        <v>394</v>
      </c>
      <c r="F8" s="1672"/>
      <c r="G8" s="860" t="s">
        <v>393</v>
      </c>
      <c r="H8" s="1283" t="s">
        <v>394</v>
      </c>
      <c r="I8" s="309" t="s">
        <v>851</v>
      </c>
    </row>
    <row r="9" spans="1:9">
      <c r="A9" s="241" t="s">
        <v>481</v>
      </c>
      <c r="B9" s="243">
        <v>71</v>
      </c>
      <c r="C9" s="243" t="s">
        <v>399</v>
      </c>
      <c r="D9" s="242" t="s">
        <v>399</v>
      </c>
      <c r="E9" s="242" t="s">
        <v>399</v>
      </c>
      <c r="F9" s="242">
        <v>71</v>
      </c>
      <c r="G9" s="243">
        <v>32500</v>
      </c>
      <c r="H9" s="243" t="s">
        <v>399</v>
      </c>
      <c r="I9" s="296">
        <v>2307</v>
      </c>
    </row>
    <row r="10" spans="1:9">
      <c r="A10" s="66"/>
      <c r="B10" s="48"/>
      <c r="C10" s="48"/>
      <c r="D10" s="48"/>
      <c r="E10" s="48"/>
      <c r="F10" s="48"/>
      <c r="G10" s="12"/>
      <c r="H10" s="12"/>
      <c r="I10" s="49"/>
    </row>
    <row r="11" spans="1:9">
      <c r="A11" s="66" t="s">
        <v>874</v>
      </c>
      <c r="B11" s="48" t="s">
        <v>399</v>
      </c>
      <c r="C11" s="48" t="s">
        <v>399</v>
      </c>
      <c r="D11" s="48">
        <v>3</v>
      </c>
      <c r="E11" s="48">
        <v>6</v>
      </c>
      <c r="F11" s="48">
        <v>9</v>
      </c>
      <c r="G11" s="12" t="s">
        <v>399</v>
      </c>
      <c r="H11" s="12" t="s">
        <v>399</v>
      </c>
      <c r="I11" s="49" t="s">
        <v>399</v>
      </c>
    </row>
    <row r="12" spans="1:9">
      <c r="A12" s="76" t="s">
        <v>875</v>
      </c>
      <c r="B12" s="77" t="s">
        <v>399</v>
      </c>
      <c r="C12" s="77" t="s">
        <v>399</v>
      </c>
      <c r="D12" s="77">
        <v>3</v>
      </c>
      <c r="E12" s="77">
        <v>6</v>
      </c>
      <c r="F12" s="77">
        <v>9</v>
      </c>
      <c r="G12" s="81" t="s">
        <v>399</v>
      </c>
      <c r="H12" s="81" t="s">
        <v>399</v>
      </c>
      <c r="I12" s="78" t="s">
        <v>399</v>
      </c>
    </row>
    <row r="13" spans="1:9">
      <c r="A13" s="68"/>
      <c r="B13" s="73"/>
      <c r="C13" s="73"/>
      <c r="D13" s="73"/>
      <c r="E13" s="73"/>
      <c r="F13" s="73"/>
      <c r="G13" s="79"/>
      <c r="H13" s="79"/>
      <c r="I13" s="74"/>
    </row>
    <row r="14" spans="1:9" ht="13.5" thickBot="1">
      <c r="A14" s="69" t="s">
        <v>519</v>
      </c>
      <c r="B14" s="55">
        <v>71</v>
      </c>
      <c r="C14" s="55" t="s">
        <v>399</v>
      </c>
      <c r="D14" s="55">
        <v>3</v>
      </c>
      <c r="E14" s="55">
        <v>6</v>
      </c>
      <c r="F14" s="55">
        <v>80</v>
      </c>
      <c r="G14" s="226">
        <v>32500</v>
      </c>
      <c r="H14" s="226" t="s">
        <v>399</v>
      </c>
      <c r="I14" s="56">
        <v>2307</v>
      </c>
    </row>
  </sheetData>
  <mergeCells count="10">
    <mergeCell ref="A1:I1"/>
    <mergeCell ref="A3:I3"/>
    <mergeCell ref="B6:F6"/>
    <mergeCell ref="G6:I6"/>
    <mergeCell ref="A6:A8"/>
    <mergeCell ref="A4:I4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88">
    <pageSetUpPr fitToPage="1"/>
  </sheetPr>
  <dimension ref="A1:G82"/>
  <sheetViews>
    <sheetView view="pageBreakPreview" topLeftCell="A28" zoomScale="75" zoomScaleNormal="75" zoomScaleSheetLayoutView="75" workbookViewId="0">
      <selection activeCell="H84" sqref="H84"/>
    </sheetView>
  </sheetViews>
  <sheetFormatPr baseColWidth="10" defaultRowHeight="12.75"/>
  <cols>
    <col min="1" max="1" width="29.140625" style="37" customWidth="1"/>
    <col min="2" max="5" width="20.7109375" style="37" customWidth="1"/>
    <col min="6" max="16384" width="11.42578125" style="37"/>
  </cols>
  <sheetData>
    <row r="1" spans="1:7" s="27" customFormat="1" ht="18">
      <c r="A1" s="1485" t="s">
        <v>375</v>
      </c>
      <c r="B1" s="1485"/>
      <c r="C1" s="1485"/>
      <c r="D1" s="1485"/>
      <c r="E1" s="1485"/>
    </row>
    <row r="2" spans="1:7" s="28" customFormat="1" ht="12.75" customHeight="1"/>
    <row r="3" spans="1:7" s="28" customFormat="1" ht="29.25" customHeight="1">
      <c r="A3" s="1486" t="s">
        <v>1309</v>
      </c>
      <c r="B3" s="1486"/>
      <c r="C3" s="1486"/>
      <c r="D3" s="1486"/>
      <c r="E3" s="1486"/>
      <c r="F3" s="134"/>
      <c r="G3" s="134"/>
    </row>
    <row r="4" spans="1:7" s="28" customFormat="1" ht="13.5" customHeight="1" thickBot="1">
      <c r="A4" s="5"/>
      <c r="B4" s="6"/>
      <c r="C4" s="6"/>
      <c r="D4" s="6"/>
      <c r="E4" s="6"/>
    </row>
    <row r="5" spans="1:7" ht="31.5" customHeight="1">
      <c r="A5" s="135" t="s">
        <v>535</v>
      </c>
      <c r="B5" s="1490" t="s">
        <v>548</v>
      </c>
      <c r="C5" s="1492"/>
      <c r="D5" s="1490" t="s">
        <v>549</v>
      </c>
      <c r="E5" s="1491"/>
    </row>
    <row r="6" spans="1:7" ht="30.75" customHeight="1">
      <c r="A6" s="856" t="s">
        <v>537</v>
      </c>
      <c r="B6" s="298" t="s">
        <v>379</v>
      </c>
      <c r="C6" s="908" t="s">
        <v>380</v>
      </c>
      <c r="D6" s="298" t="s">
        <v>379</v>
      </c>
      <c r="E6" s="925" t="s">
        <v>380</v>
      </c>
    </row>
    <row r="7" spans="1:7" ht="25.5" customHeight="1" thickBot="1">
      <c r="A7" s="939" t="s">
        <v>538</v>
      </c>
      <c r="B7" s="938" t="s">
        <v>389</v>
      </c>
      <c r="C7" s="879" t="s">
        <v>533</v>
      </c>
      <c r="D7" s="938" t="s">
        <v>389</v>
      </c>
      <c r="E7" s="880" t="s">
        <v>533</v>
      </c>
    </row>
    <row r="8" spans="1:7" ht="30" customHeight="1">
      <c r="A8" s="75" t="s">
        <v>459</v>
      </c>
      <c r="B8" s="45">
        <v>44</v>
      </c>
      <c r="C8" s="140">
        <v>93</v>
      </c>
      <c r="D8" s="48" t="s">
        <v>399</v>
      </c>
      <c r="E8" s="46" t="s">
        <v>399</v>
      </c>
    </row>
    <row r="9" spans="1:7">
      <c r="A9" s="66" t="s">
        <v>460</v>
      </c>
      <c r="B9" s="48">
        <v>190</v>
      </c>
      <c r="C9" s="13">
        <v>372</v>
      </c>
      <c r="D9" s="48" t="s">
        <v>399</v>
      </c>
      <c r="E9" s="49" t="s">
        <v>399</v>
      </c>
    </row>
    <row r="10" spans="1:7">
      <c r="A10" s="66" t="s">
        <v>461</v>
      </c>
      <c r="B10" s="48">
        <v>163</v>
      </c>
      <c r="C10" s="13">
        <v>328</v>
      </c>
      <c r="D10" s="48" t="s">
        <v>399</v>
      </c>
      <c r="E10" s="49" t="s">
        <v>399</v>
      </c>
    </row>
    <row r="11" spans="1:7">
      <c r="A11" s="66" t="s">
        <v>462</v>
      </c>
      <c r="B11" s="48">
        <v>5</v>
      </c>
      <c r="C11" s="13">
        <v>10</v>
      </c>
      <c r="D11" s="48" t="s">
        <v>399</v>
      </c>
      <c r="E11" s="49" t="s">
        <v>399</v>
      </c>
    </row>
    <row r="12" spans="1:7">
      <c r="A12" s="76" t="s">
        <v>463</v>
      </c>
      <c r="B12" s="77">
        <v>402</v>
      </c>
      <c r="C12" s="78">
        <v>803</v>
      </c>
      <c r="D12" s="77" t="s">
        <v>399</v>
      </c>
      <c r="E12" s="78" t="s">
        <v>399</v>
      </c>
    </row>
    <row r="13" spans="1:7">
      <c r="A13" s="68"/>
      <c r="B13" s="73"/>
      <c r="C13" s="73"/>
      <c r="D13" s="73"/>
      <c r="E13" s="80"/>
    </row>
    <row r="14" spans="1:7">
      <c r="A14" s="76" t="s">
        <v>465</v>
      </c>
      <c r="B14" s="77" t="s">
        <v>399</v>
      </c>
      <c r="C14" s="82" t="s">
        <v>399</v>
      </c>
      <c r="D14" s="77">
        <v>162</v>
      </c>
      <c r="E14" s="82">
        <v>211</v>
      </c>
    </row>
    <row r="15" spans="1:7">
      <c r="A15" s="66"/>
      <c r="B15" s="48"/>
      <c r="C15" s="48"/>
      <c r="D15" s="48"/>
      <c r="E15" s="13"/>
    </row>
    <row r="16" spans="1:7">
      <c r="A16" s="66" t="s">
        <v>544</v>
      </c>
      <c r="B16" s="48">
        <v>14870</v>
      </c>
      <c r="C16" s="48">
        <v>62454</v>
      </c>
      <c r="D16" s="48" t="s">
        <v>399</v>
      </c>
      <c r="E16" s="13" t="s">
        <v>399</v>
      </c>
    </row>
    <row r="17" spans="1:5">
      <c r="A17" s="76" t="s">
        <v>469</v>
      </c>
      <c r="B17" s="77">
        <v>14870</v>
      </c>
      <c r="C17" s="77">
        <v>62454</v>
      </c>
      <c r="D17" s="77" t="s">
        <v>399</v>
      </c>
      <c r="E17" s="78" t="s">
        <v>399</v>
      </c>
    </row>
    <row r="18" spans="1:5">
      <c r="A18" s="66"/>
      <c r="B18" s="73"/>
      <c r="C18" s="73"/>
      <c r="D18" s="73"/>
      <c r="E18" s="80"/>
    </row>
    <row r="19" spans="1:5">
      <c r="A19" s="76" t="s">
        <v>470</v>
      </c>
      <c r="B19" s="77">
        <v>95787</v>
      </c>
      <c r="C19" s="77">
        <v>376750</v>
      </c>
      <c r="D19" s="77" t="s">
        <v>399</v>
      </c>
      <c r="E19" s="82" t="s">
        <v>399</v>
      </c>
    </row>
    <row r="20" spans="1:5">
      <c r="A20" s="68"/>
      <c r="B20" s="73"/>
      <c r="C20" s="73"/>
      <c r="D20" s="73"/>
      <c r="E20" s="80"/>
    </row>
    <row r="21" spans="1:5">
      <c r="A21" s="76" t="s">
        <v>471</v>
      </c>
      <c r="B21" s="77">
        <v>19023</v>
      </c>
      <c r="C21" s="77">
        <v>97975</v>
      </c>
      <c r="D21" s="77" t="s">
        <v>399</v>
      </c>
      <c r="E21" s="82" t="s">
        <v>399</v>
      </c>
    </row>
    <row r="22" spans="1:5">
      <c r="A22" s="66"/>
      <c r="B22" s="48"/>
      <c r="C22" s="48"/>
      <c r="D22" s="48"/>
      <c r="E22" s="13"/>
    </row>
    <row r="23" spans="1:5">
      <c r="A23" s="66" t="s">
        <v>472</v>
      </c>
      <c r="B23" s="48">
        <v>176896</v>
      </c>
      <c r="C23" s="48">
        <v>809300</v>
      </c>
      <c r="D23" s="48">
        <v>5539</v>
      </c>
      <c r="E23" s="13">
        <v>22090</v>
      </c>
    </row>
    <row r="24" spans="1:5">
      <c r="A24" s="66" t="s">
        <v>473</v>
      </c>
      <c r="B24" s="48">
        <v>88645</v>
      </c>
      <c r="C24" s="48">
        <v>301065</v>
      </c>
      <c r="D24" s="48">
        <v>12088</v>
      </c>
      <c r="E24" s="13">
        <v>36027</v>
      </c>
    </row>
    <row r="25" spans="1:5">
      <c r="A25" s="66" t="s">
        <v>474</v>
      </c>
      <c r="B25" s="48">
        <v>133919</v>
      </c>
      <c r="C25" s="48">
        <v>502051</v>
      </c>
      <c r="D25" s="48">
        <v>18291</v>
      </c>
      <c r="E25" s="13">
        <v>61002</v>
      </c>
    </row>
    <row r="26" spans="1:5">
      <c r="A26" s="76" t="s">
        <v>475</v>
      </c>
      <c r="B26" s="77">
        <v>399460</v>
      </c>
      <c r="C26" s="77">
        <v>1612416</v>
      </c>
      <c r="D26" s="77">
        <v>35918</v>
      </c>
      <c r="E26" s="78">
        <v>119119</v>
      </c>
    </row>
    <row r="27" spans="1:5">
      <c r="A27" s="66"/>
      <c r="B27" s="48"/>
      <c r="C27" s="48"/>
      <c r="D27" s="48"/>
      <c r="E27" s="13"/>
    </row>
    <row r="28" spans="1:5">
      <c r="A28" s="66" t="s">
        <v>476</v>
      </c>
      <c r="B28" s="83">
        <v>38998</v>
      </c>
      <c r="C28" s="83">
        <v>147921</v>
      </c>
      <c r="D28" s="48">
        <v>315</v>
      </c>
      <c r="E28" s="84">
        <v>1193</v>
      </c>
    </row>
    <row r="29" spans="1:5">
      <c r="A29" s="66" t="s">
        <v>477</v>
      </c>
      <c r="B29" s="83">
        <v>17058</v>
      </c>
      <c r="C29" s="83">
        <v>79965</v>
      </c>
      <c r="D29" s="48">
        <v>528</v>
      </c>
      <c r="E29" s="84">
        <v>2304</v>
      </c>
    </row>
    <row r="30" spans="1:5">
      <c r="A30" s="66" t="s">
        <v>478</v>
      </c>
      <c r="B30" s="83">
        <v>91921</v>
      </c>
      <c r="C30" s="83">
        <v>456312</v>
      </c>
      <c r="D30" s="48">
        <v>14840</v>
      </c>
      <c r="E30" s="84">
        <v>74901</v>
      </c>
    </row>
    <row r="31" spans="1:5">
      <c r="A31" s="66" t="s">
        <v>479</v>
      </c>
      <c r="B31" s="83">
        <v>14851</v>
      </c>
      <c r="C31" s="83">
        <v>62082</v>
      </c>
      <c r="D31" s="48" t="s">
        <v>399</v>
      </c>
      <c r="E31" s="84" t="s">
        <v>399</v>
      </c>
    </row>
    <row r="32" spans="1:5">
      <c r="A32" s="76" t="s">
        <v>480</v>
      </c>
      <c r="B32" s="77">
        <v>162828</v>
      </c>
      <c r="C32" s="77">
        <v>746280</v>
      </c>
      <c r="D32" s="77">
        <v>15683</v>
      </c>
      <c r="E32" s="78">
        <v>78398</v>
      </c>
    </row>
    <row r="33" spans="1:5">
      <c r="A33" s="68"/>
      <c r="B33" s="73"/>
      <c r="C33" s="73"/>
      <c r="D33" s="73"/>
      <c r="E33" s="80"/>
    </row>
    <row r="34" spans="1:5">
      <c r="A34" s="76" t="s">
        <v>481</v>
      </c>
      <c r="B34" s="81">
        <v>9265</v>
      </c>
      <c r="C34" s="81">
        <v>18609</v>
      </c>
      <c r="D34" s="77">
        <v>13898</v>
      </c>
      <c r="E34" s="82">
        <v>27914</v>
      </c>
    </row>
    <row r="35" spans="1:5">
      <c r="A35" s="66"/>
      <c r="B35" s="48"/>
      <c r="C35" s="48"/>
      <c r="D35" s="48"/>
      <c r="E35" s="13"/>
    </row>
    <row r="36" spans="1:5">
      <c r="A36" s="66" t="s">
        <v>545</v>
      </c>
      <c r="B36" s="12">
        <v>37874</v>
      </c>
      <c r="C36" s="12">
        <v>101729</v>
      </c>
      <c r="D36" s="48">
        <v>12625</v>
      </c>
      <c r="E36" s="13">
        <v>31525</v>
      </c>
    </row>
    <row r="37" spans="1:5">
      <c r="A37" s="66" t="s">
        <v>483</v>
      </c>
      <c r="B37" s="48">
        <v>152623</v>
      </c>
      <c r="C37" s="48">
        <v>662304</v>
      </c>
      <c r="D37" s="48">
        <v>5000</v>
      </c>
      <c r="E37" s="13">
        <v>21455</v>
      </c>
    </row>
    <row r="38" spans="1:5">
      <c r="A38" s="66" t="s">
        <v>484</v>
      </c>
      <c r="B38" s="12">
        <v>18486</v>
      </c>
      <c r="C38" s="12">
        <v>73049</v>
      </c>
      <c r="D38" s="48">
        <v>2000</v>
      </c>
      <c r="E38" s="13">
        <v>7000</v>
      </c>
    </row>
    <row r="39" spans="1:5">
      <c r="A39" s="66" t="s">
        <v>485</v>
      </c>
      <c r="B39" s="12">
        <v>130918</v>
      </c>
      <c r="C39" s="12">
        <v>526104</v>
      </c>
      <c r="D39" s="48">
        <v>10000</v>
      </c>
      <c r="E39" s="13">
        <v>40396</v>
      </c>
    </row>
    <row r="40" spans="1:5">
      <c r="A40" s="66" t="s">
        <v>486</v>
      </c>
      <c r="B40" s="12">
        <v>41921</v>
      </c>
      <c r="C40" s="12">
        <v>114943</v>
      </c>
      <c r="D40" s="48">
        <v>4000</v>
      </c>
      <c r="E40" s="13">
        <v>10772</v>
      </c>
    </row>
    <row r="41" spans="1:5">
      <c r="A41" s="66" t="s">
        <v>487</v>
      </c>
      <c r="B41" s="12">
        <v>67069</v>
      </c>
      <c r="C41" s="12">
        <v>219558</v>
      </c>
      <c r="D41" s="48">
        <v>25000</v>
      </c>
      <c r="E41" s="13">
        <v>86180</v>
      </c>
    </row>
    <row r="42" spans="1:5">
      <c r="A42" s="66" t="s">
        <v>488</v>
      </c>
      <c r="B42" s="12">
        <v>100158</v>
      </c>
      <c r="C42" s="12">
        <v>405587</v>
      </c>
      <c r="D42" s="48">
        <v>5000</v>
      </c>
      <c r="E42" s="13">
        <v>20075</v>
      </c>
    </row>
    <row r="43" spans="1:5">
      <c r="A43" s="66" t="s">
        <v>489</v>
      </c>
      <c r="B43" s="12">
        <v>224996</v>
      </c>
      <c r="C43" s="12">
        <v>893323</v>
      </c>
      <c r="D43" s="48">
        <v>3000</v>
      </c>
      <c r="E43" s="13">
        <v>12029</v>
      </c>
    </row>
    <row r="44" spans="1:5">
      <c r="A44" s="66" t="s">
        <v>490</v>
      </c>
      <c r="B44" s="12">
        <v>57674</v>
      </c>
      <c r="C44" s="12">
        <v>224575</v>
      </c>
      <c r="D44" s="48">
        <v>12000</v>
      </c>
      <c r="E44" s="13">
        <v>46728</v>
      </c>
    </row>
    <row r="45" spans="1:5">
      <c r="A45" s="76" t="s">
        <v>491</v>
      </c>
      <c r="B45" s="77">
        <v>831719</v>
      </c>
      <c r="C45" s="77">
        <v>3221172</v>
      </c>
      <c r="D45" s="77">
        <v>78625</v>
      </c>
      <c r="E45" s="78">
        <v>276160</v>
      </c>
    </row>
    <row r="46" spans="1:5">
      <c r="A46" s="68"/>
      <c r="B46" s="73"/>
      <c r="C46" s="73"/>
      <c r="D46" s="73"/>
      <c r="E46" s="80"/>
    </row>
    <row r="47" spans="1:5">
      <c r="A47" s="76" t="s">
        <v>492</v>
      </c>
      <c r="B47" s="81">
        <v>40760</v>
      </c>
      <c r="C47" s="81">
        <v>178027</v>
      </c>
      <c r="D47" s="77">
        <v>106</v>
      </c>
      <c r="E47" s="82">
        <v>463</v>
      </c>
    </row>
    <row r="48" spans="1:5">
      <c r="A48" s="66"/>
      <c r="B48" s="48"/>
      <c r="C48" s="48"/>
      <c r="D48" s="48"/>
      <c r="E48" s="13"/>
    </row>
    <row r="49" spans="1:5">
      <c r="A49" s="66" t="s">
        <v>493</v>
      </c>
      <c r="B49" s="48">
        <v>107588</v>
      </c>
      <c r="C49" s="48">
        <v>369245</v>
      </c>
      <c r="D49" s="48">
        <v>49950</v>
      </c>
      <c r="E49" s="13">
        <v>147690</v>
      </c>
    </row>
    <row r="50" spans="1:5">
      <c r="A50" s="66" t="s">
        <v>494</v>
      </c>
      <c r="B50" s="48">
        <v>96033</v>
      </c>
      <c r="C50" s="48">
        <v>288074</v>
      </c>
      <c r="D50" s="48">
        <v>62831</v>
      </c>
      <c r="E50" s="13">
        <v>188922</v>
      </c>
    </row>
    <row r="51" spans="1:5">
      <c r="A51" s="66" t="s">
        <v>495</v>
      </c>
      <c r="B51" s="48">
        <v>220945</v>
      </c>
      <c r="C51" s="48">
        <v>850000</v>
      </c>
      <c r="D51" s="48">
        <v>61000</v>
      </c>
      <c r="E51" s="13">
        <v>108615</v>
      </c>
    </row>
    <row r="52" spans="1:5">
      <c r="A52" s="66" t="s">
        <v>496</v>
      </c>
      <c r="B52" s="48">
        <v>90552</v>
      </c>
      <c r="C52" s="48">
        <v>283211</v>
      </c>
      <c r="D52" s="48">
        <v>9634</v>
      </c>
      <c r="E52" s="13">
        <v>30115</v>
      </c>
    </row>
    <row r="53" spans="1:5">
      <c r="A53" s="66" t="s">
        <v>497</v>
      </c>
      <c r="B53" s="48">
        <v>153066</v>
      </c>
      <c r="C53" s="48">
        <v>476493</v>
      </c>
      <c r="D53" s="48">
        <v>5668</v>
      </c>
      <c r="E53" s="13">
        <v>22244</v>
      </c>
    </row>
    <row r="54" spans="1:5">
      <c r="A54" s="76" t="s">
        <v>546</v>
      </c>
      <c r="B54" s="77">
        <v>668184</v>
      </c>
      <c r="C54" s="77">
        <v>2267023</v>
      </c>
      <c r="D54" s="77">
        <v>189083</v>
      </c>
      <c r="E54" s="78">
        <v>497586</v>
      </c>
    </row>
    <row r="55" spans="1:5">
      <c r="A55" s="66"/>
      <c r="B55" s="48"/>
      <c r="C55" s="48"/>
      <c r="D55" s="48"/>
      <c r="E55" s="13"/>
    </row>
    <row r="56" spans="1:5">
      <c r="A56" s="66" t="s">
        <v>499</v>
      </c>
      <c r="B56" s="12">
        <v>2023</v>
      </c>
      <c r="C56" s="12">
        <v>3724</v>
      </c>
      <c r="D56" s="48">
        <v>1888</v>
      </c>
      <c r="E56" s="13">
        <v>5193</v>
      </c>
    </row>
    <row r="57" spans="1:5">
      <c r="A57" s="66" t="s">
        <v>500</v>
      </c>
      <c r="B57" s="12">
        <v>4168</v>
      </c>
      <c r="C57" s="12">
        <v>4905</v>
      </c>
      <c r="D57" s="48">
        <v>425</v>
      </c>
      <c r="E57" s="13">
        <v>566</v>
      </c>
    </row>
    <row r="58" spans="1:5">
      <c r="A58" s="66" t="s">
        <v>501</v>
      </c>
      <c r="B58" s="12">
        <v>7678</v>
      </c>
      <c r="C58" s="12">
        <v>22470</v>
      </c>
      <c r="D58" s="48">
        <v>3296</v>
      </c>
      <c r="E58" s="13">
        <v>9540</v>
      </c>
    </row>
    <row r="59" spans="1:5">
      <c r="A59" s="76" t="s">
        <v>502</v>
      </c>
      <c r="B59" s="77">
        <v>13869</v>
      </c>
      <c r="C59" s="77">
        <v>31099</v>
      </c>
      <c r="D59" s="77">
        <v>5609</v>
      </c>
      <c r="E59" s="78">
        <v>15299</v>
      </c>
    </row>
    <row r="60" spans="1:5">
      <c r="A60" s="68"/>
      <c r="B60" s="73"/>
      <c r="C60" s="73"/>
      <c r="D60" s="73"/>
      <c r="E60" s="80"/>
    </row>
    <row r="61" spans="1:5">
      <c r="A61" s="76" t="s">
        <v>503</v>
      </c>
      <c r="B61" s="77">
        <v>6089</v>
      </c>
      <c r="C61" s="77">
        <v>8750</v>
      </c>
      <c r="D61" s="77">
        <v>21290</v>
      </c>
      <c r="E61" s="82">
        <v>27559</v>
      </c>
    </row>
    <row r="62" spans="1:5">
      <c r="A62" s="66"/>
      <c r="B62" s="48"/>
      <c r="C62" s="48"/>
      <c r="D62" s="48"/>
      <c r="E62" s="13"/>
    </row>
    <row r="63" spans="1:5">
      <c r="A63" s="66" t="s">
        <v>504</v>
      </c>
      <c r="B63" s="12">
        <v>45551</v>
      </c>
      <c r="C63" s="12">
        <v>74885</v>
      </c>
      <c r="D63" s="48" t="s">
        <v>399</v>
      </c>
      <c r="E63" s="13" t="s">
        <v>399</v>
      </c>
    </row>
    <row r="64" spans="1:5">
      <c r="A64" s="66" t="s">
        <v>505</v>
      </c>
      <c r="B64" s="12">
        <v>756</v>
      </c>
      <c r="C64" s="12">
        <v>1160</v>
      </c>
      <c r="D64" s="48" t="s">
        <v>399</v>
      </c>
      <c r="E64" s="13" t="s">
        <v>399</v>
      </c>
    </row>
    <row r="65" spans="1:5">
      <c r="A65" s="76" t="s">
        <v>506</v>
      </c>
      <c r="B65" s="77">
        <v>46307</v>
      </c>
      <c r="C65" s="77">
        <v>76045</v>
      </c>
      <c r="D65" s="77" t="s">
        <v>399</v>
      </c>
      <c r="E65" s="78" t="s">
        <v>399</v>
      </c>
    </row>
    <row r="66" spans="1:5">
      <c r="A66" s="66"/>
      <c r="B66" s="48"/>
      <c r="C66" s="48"/>
      <c r="D66" s="48"/>
      <c r="E66" s="13"/>
    </row>
    <row r="67" spans="1:5">
      <c r="A67" s="66" t="s">
        <v>507</v>
      </c>
      <c r="B67" s="48" t="s">
        <v>399</v>
      </c>
      <c r="C67" s="48" t="s">
        <v>399</v>
      </c>
      <c r="D67" s="48">
        <v>10765</v>
      </c>
      <c r="E67" s="13">
        <v>20516</v>
      </c>
    </row>
    <row r="68" spans="1:5">
      <c r="A68" s="66" t="s">
        <v>508</v>
      </c>
      <c r="B68" s="48">
        <v>700</v>
      </c>
      <c r="C68" s="48">
        <v>1620</v>
      </c>
      <c r="D68" s="48">
        <v>6275</v>
      </c>
      <c r="E68" s="13">
        <v>15043</v>
      </c>
    </row>
    <row r="69" spans="1:5">
      <c r="A69" s="66" t="s">
        <v>509</v>
      </c>
      <c r="B69" s="12">
        <v>1489</v>
      </c>
      <c r="C69" s="12">
        <v>2170</v>
      </c>
      <c r="D69" s="48">
        <v>5954</v>
      </c>
      <c r="E69" s="13">
        <v>8574</v>
      </c>
    </row>
    <row r="70" spans="1:5">
      <c r="A70" s="66" t="s">
        <v>510</v>
      </c>
      <c r="B70" s="48">
        <v>21254</v>
      </c>
      <c r="C70" s="48">
        <v>46974</v>
      </c>
      <c r="D70" s="48">
        <v>33622</v>
      </c>
      <c r="E70" s="13">
        <v>82272</v>
      </c>
    </row>
    <row r="71" spans="1:5">
      <c r="A71" s="66" t="s">
        <v>511</v>
      </c>
      <c r="B71" s="48">
        <v>272</v>
      </c>
      <c r="C71" s="48">
        <v>1238</v>
      </c>
      <c r="D71" s="48">
        <v>1000</v>
      </c>
      <c r="E71" s="13">
        <v>4550</v>
      </c>
    </row>
    <row r="72" spans="1:5">
      <c r="A72" s="66" t="s">
        <v>512</v>
      </c>
      <c r="B72" s="48">
        <v>5350</v>
      </c>
      <c r="C72" s="48">
        <v>11916</v>
      </c>
      <c r="D72" s="48">
        <v>3490</v>
      </c>
      <c r="E72" s="13">
        <v>8027</v>
      </c>
    </row>
    <row r="73" spans="1:5">
      <c r="A73" s="66" t="s">
        <v>513</v>
      </c>
      <c r="B73" s="48">
        <v>10762</v>
      </c>
      <c r="C73" s="48">
        <v>24796</v>
      </c>
      <c r="D73" s="48">
        <v>1330</v>
      </c>
      <c r="E73" s="13">
        <v>3065</v>
      </c>
    </row>
    <row r="74" spans="1:5">
      <c r="A74" s="66" t="s">
        <v>514</v>
      </c>
      <c r="B74" s="12">
        <v>11737</v>
      </c>
      <c r="C74" s="12">
        <v>31529</v>
      </c>
      <c r="D74" s="48">
        <v>1250</v>
      </c>
      <c r="E74" s="13">
        <v>2500</v>
      </c>
    </row>
    <row r="75" spans="1:5">
      <c r="A75" s="76" t="s">
        <v>515</v>
      </c>
      <c r="B75" s="77">
        <v>51564</v>
      </c>
      <c r="C75" s="77">
        <v>120243</v>
      </c>
      <c r="D75" s="77">
        <v>63686</v>
      </c>
      <c r="E75" s="78">
        <v>144547</v>
      </c>
    </row>
    <row r="76" spans="1:5">
      <c r="A76" s="66"/>
      <c r="B76" s="48"/>
      <c r="C76" s="48"/>
      <c r="D76" s="48"/>
      <c r="E76" s="13"/>
    </row>
    <row r="77" spans="1:5">
      <c r="A77" s="66" t="s">
        <v>516</v>
      </c>
      <c r="B77" s="85">
        <v>2</v>
      </c>
      <c r="C77" s="48">
        <v>2</v>
      </c>
      <c r="D77" s="85">
        <v>2</v>
      </c>
      <c r="E77" s="133">
        <v>3</v>
      </c>
    </row>
    <row r="78" spans="1:5">
      <c r="A78" s="66" t="s">
        <v>517</v>
      </c>
      <c r="B78" s="48" t="s">
        <v>399</v>
      </c>
      <c r="C78" s="48" t="s">
        <v>399</v>
      </c>
      <c r="D78" s="48">
        <v>91</v>
      </c>
      <c r="E78" s="13">
        <v>91</v>
      </c>
    </row>
    <row r="79" spans="1:5">
      <c r="A79" s="76" t="s">
        <v>518</v>
      </c>
      <c r="B79" s="77">
        <v>2</v>
      </c>
      <c r="C79" s="77">
        <v>2</v>
      </c>
      <c r="D79" s="77">
        <v>93</v>
      </c>
      <c r="E79" s="78">
        <v>94</v>
      </c>
    </row>
    <row r="80" spans="1:5">
      <c r="A80" s="66"/>
      <c r="B80" s="48"/>
      <c r="C80" s="48"/>
      <c r="D80" s="48"/>
      <c r="E80" s="13"/>
    </row>
    <row r="81" spans="1:5" ht="13.5" thickBot="1">
      <c r="A81" s="69" t="s">
        <v>519</v>
      </c>
      <c r="B81" s="55">
        <v>2360129</v>
      </c>
      <c r="C81" s="55">
        <v>8817648</v>
      </c>
      <c r="D81" s="55">
        <v>424153</v>
      </c>
      <c r="E81" s="56">
        <v>1187350</v>
      </c>
    </row>
    <row r="82" spans="1:5">
      <c r="B82" s="88"/>
      <c r="C82" s="88"/>
      <c r="D82" s="88"/>
      <c r="E82" s="88"/>
    </row>
  </sheetData>
  <mergeCells count="4">
    <mergeCell ref="A1:E1"/>
    <mergeCell ref="A3:E3"/>
    <mergeCell ref="B5:C5"/>
    <mergeCell ref="D5:E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6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>
  <sheetPr codeName="Hoja100">
    <pageSetUpPr fitToPage="1"/>
  </sheetPr>
  <dimension ref="A1:I68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0.7109375" style="271" customWidth="1"/>
    <col min="2" max="7" width="22.5703125" style="271" customWidth="1"/>
    <col min="8" max="16384" width="11.42578125" style="271"/>
  </cols>
  <sheetData>
    <row r="1" spans="1:7" s="90" customFormat="1" ht="18">
      <c r="A1" s="1519" t="s">
        <v>375</v>
      </c>
      <c r="B1" s="1519"/>
      <c r="C1" s="1519"/>
      <c r="D1" s="1519"/>
      <c r="E1" s="1519"/>
      <c r="F1" s="1519"/>
      <c r="G1" s="1519"/>
    </row>
    <row r="3" spans="1:7" s="91" customFormat="1" ht="15">
      <c r="A3" s="1560" t="s">
        <v>876</v>
      </c>
      <c r="B3" s="1560"/>
      <c r="C3" s="1560"/>
      <c r="D3" s="1560"/>
      <c r="E3" s="1560"/>
      <c r="F3" s="1560"/>
      <c r="G3" s="1560"/>
    </row>
    <row r="4" spans="1:7" s="91" customFormat="1" ht="15">
      <c r="A4" s="1560" t="s">
        <v>1411</v>
      </c>
      <c r="B4" s="1560"/>
      <c r="C4" s="1560"/>
      <c r="D4" s="1560"/>
      <c r="E4" s="1560"/>
      <c r="F4" s="1560"/>
      <c r="G4" s="1560"/>
    </row>
    <row r="5" spans="1:7" s="91" customFormat="1" ht="13.5" customHeight="1" thickBot="1">
      <c r="A5" s="5"/>
      <c r="B5" s="6"/>
      <c r="C5" s="6"/>
      <c r="D5" s="6"/>
      <c r="E5" s="6"/>
      <c r="F5" s="6"/>
      <c r="G5" s="6"/>
    </row>
    <row r="6" spans="1:7" ht="24" customHeight="1">
      <c r="A6" s="1515" t="s">
        <v>455</v>
      </c>
      <c r="B6" s="873"/>
      <c r="C6" s="854" t="s">
        <v>379</v>
      </c>
      <c r="D6" s="921"/>
      <c r="E6" s="1553" t="s">
        <v>386</v>
      </c>
      <c r="F6" s="1494"/>
      <c r="G6" s="859" t="s">
        <v>380</v>
      </c>
    </row>
    <row r="7" spans="1:7" ht="24" customHeight="1">
      <c r="A7" s="1678"/>
      <c r="B7" s="1275"/>
      <c r="C7" s="1265" t="s">
        <v>389</v>
      </c>
      <c r="D7" s="1276" t="s">
        <v>852</v>
      </c>
      <c r="E7" s="1658" t="s">
        <v>390</v>
      </c>
      <c r="F7" s="1660"/>
      <c r="G7" s="308" t="s">
        <v>821</v>
      </c>
    </row>
    <row r="8" spans="1:7" ht="34.5" customHeight="1" thickBot="1">
      <c r="A8" s="1679"/>
      <c r="B8" s="860" t="s">
        <v>393</v>
      </c>
      <c r="C8" s="860" t="s">
        <v>394</v>
      </c>
      <c r="D8" s="860" t="s">
        <v>395</v>
      </c>
      <c r="E8" s="860" t="s">
        <v>393</v>
      </c>
      <c r="F8" s="860" t="s">
        <v>394</v>
      </c>
      <c r="G8" s="309" t="s">
        <v>533</v>
      </c>
    </row>
    <row r="9" spans="1:7" ht="22.5" customHeight="1">
      <c r="A9" s="241" t="s">
        <v>465</v>
      </c>
      <c r="B9" s="242">
        <v>23</v>
      </c>
      <c r="C9" s="242" t="s">
        <v>399</v>
      </c>
      <c r="D9" s="242">
        <v>23</v>
      </c>
      <c r="E9" s="243">
        <v>10500</v>
      </c>
      <c r="F9" s="243" t="s">
        <v>399</v>
      </c>
      <c r="G9" s="244">
        <v>242</v>
      </c>
    </row>
    <row r="10" spans="1:7">
      <c r="A10" s="66"/>
      <c r="B10" s="48"/>
      <c r="C10" s="48"/>
      <c r="D10" s="48"/>
      <c r="E10" s="12"/>
      <c r="F10" s="12"/>
      <c r="G10" s="49"/>
    </row>
    <row r="11" spans="1:7">
      <c r="A11" s="66" t="s">
        <v>544</v>
      </c>
      <c r="B11" s="12">
        <v>4</v>
      </c>
      <c r="C11" s="12" t="s">
        <v>399</v>
      </c>
      <c r="D11" s="48">
        <v>4</v>
      </c>
      <c r="E11" s="12">
        <v>15500</v>
      </c>
      <c r="F11" s="12" t="s">
        <v>399</v>
      </c>
      <c r="G11" s="13">
        <v>62</v>
      </c>
    </row>
    <row r="12" spans="1:7">
      <c r="A12" s="66" t="s">
        <v>468</v>
      </c>
      <c r="B12" s="12">
        <v>3</v>
      </c>
      <c r="C12" s="48" t="s">
        <v>399</v>
      </c>
      <c r="D12" s="48">
        <v>3</v>
      </c>
      <c r="E12" s="12">
        <v>13500</v>
      </c>
      <c r="F12" s="48" t="s">
        <v>399</v>
      </c>
      <c r="G12" s="13">
        <v>41</v>
      </c>
    </row>
    <row r="13" spans="1:7">
      <c r="A13" s="76" t="s">
        <v>469</v>
      </c>
      <c r="B13" s="77">
        <v>7</v>
      </c>
      <c r="C13" s="77" t="s">
        <v>399</v>
      </c>
      <c r="D13" s="77">
        <v>7</v>
      </c>
      <c r="E13" s="81">
        <v>14643</v>
      </c>
      <c r="F13" s="81" t="s">
        <v>399</v>
      </c>
      <c r="G13" s="78">
        <v>103</v>
      </c>
    </row>
    <row r="14" spans="1:7">
      <c r="A14" s="68"/>
      <c r="B14" s="73"/>
      <c r="C14" s="73"/>
      <c r="D14" s="73"/>
      <c r="E14" s="79"/>
      <c r="F14" s="79"/>
      <c r="G14" s="74"/>
    </row>
    <row r="15" spans="1:7">
      <c r="A15" s="76" t="s">
        <v>470</v>
      </c>
      <c r="B15" s="77">
        <v>1175</v>
      </c>
      <c r="C15" s="77">
        <v>126</v>
      </c>
      <c r="D15" s="77">
        <v>1301</v>
      </c>
      <c r="E15" s="81">
        <v>17261</v>
      </c>
      <c r="F15" s="81">
        <v>23710</v>
      </c>
      <c r="G15" s="78">
        <v>23269</v>
      </c>
    </row>
    <row r="16" spans="1:7">
      <c r="A16" s="68"/>
      <c r="B16" s="73"/>
      <c r="C16" s="73"/>
      <c r="D16" s="73"/>
      <c r="E16" s="79"/>
      <c r="F16" s="79"/>
      <c r="G16" s="74"/>
    </row>
    <row r="17" spans="1:9">
      <c r="A17" s="76" t="s">
        <v>471</v>
      </c>
      <c r="B17" s="77">
        <v>206</v>
      </c>
      <c r="C17" s="77">
        <v>50</v>
      </c>
      <c r="D17" s="77">
        <v>256</v>
      </c>
      <c r="E17" s="81">
        <v>18000</v>
      </c>
      <c r="F17" s="81">
        <v>20000</v>
      </c>
      <c r="G17" s="78">
        <v>4708</v>
      </c>
    </row>
    <row r="18" spans="1:9">
      <c r="A18" s="66"/>
      <c r="B18" s="48"/>
      <c r="C18" s="48"/>
      <c r="D18" s="48"/>
      <c r="E18" s="12"/>
      <c r="F18" s="12"/>
      <c r="G18" s="49"/>
    </row>
    <row r="19" spans="1:9">
      <c r="A19" s="66" t="s">
        <v>472</v>
      </c>
      <c r="B19" s="85">
        <v>76</v>
      </c>
      <c r="C19" s="48">
        <v>31</v>
      </c>
      <c r="D19" s="48">
        <v>107</v>
      </c>
      <c r="E19" s="85">
        <v>9000</v>
      </c>
      <c r="F19" s="12">
        <v>15000</v>
      </c>
      <c r="G19" s="49">
        <v>1149</v>
      </c>
    </row>
    <row r="20" spans="1:9">
      <c r="A20" s="66" t="s">
        <v>473</v>
      </c>
      <c r="B20" s="85">
        <v>47</v>
      </c>
      <c r="C20" s="48">
        <v>6</v>
      </c>
      <c r="D20" s="48">
        <v>53</v>
      </c>
      <c r="E20" s="85">
        <v>6000</v>
      </c>
      <c r="F20" s="12">
        <v>30000</v>
      </c>
      <c r="G20" s="49">
        <v>462</v>
      </c>
    </row>
    <row r="21" spans="1:9">
      <c r="A21" s="66" t="s">
        <v>474</v>
      </c>
      <c r="B21" s="85">
        <v>235</v>
      </c>
      <c r="C21" s="48">
        <v>127</v>
      </c>
      <c r="D21" s="48">
        <v>362</v>
      </c>
      <c r="E21" s="85">
        <v>8000</v>
      </c>
      <c r="F21" s="12">
        <v>18000</v>
      </c>
      <c r="G21" s="49">
        <v>4166</v>
      </c>
    </row>
    <row r="22" spans="1:9">
      <c r="A22" s="76" t="s">
        <v>475</v>
      </c>
      <c r="B22" s="77">
        <v>358</v>
      </c>
      <c r="C22" s="77">
        <v>164</v>
      </c>
      <c r="D22" s="77">
        <v>522</v>
      </c>
      <c r="E22" s="81">
        <v>7950</v>
      </c>
      <c r="F22" s="81">
        <v>17872</v>
      </c>
      <c r="G22" s="78">
        <v>5777</v>
      </c>
    </row>
    <row r="23" spans="1:9">
      <c r="A23" s="66"/>
      <c r="B23" s="48"/>
      <c r="C23" s="48"/>
      <c r="D23" s="48"/>
      <c r="E23" s="12"/>
      <c r="F23" s="12"/>
      <c r="G23" s="49"/>
    </row>
    <row r="24" spans="1:9">
      <c r="A24" s="66" t="s">
        <v>476</v>
      </c>
      <c r="B24" s="83">
        <v>112</v>
      </c>
      <c r="C24" s="83">
        <v>35</v>
      </c>
      <c r="D24" s="48">
        <v>147</v>
      </c>
      <c r="E24" s="83">
        <v>13912</v>
      </c>
      <c r="F24" s="83">
        <v>26904</v>
      </c>
      <c r="G24" s="84">
        <v>2500</v>
      </c>
    </row>
    <row r="25" spans="1:9">
      <c r="A25" s="66" t="s">
        <v>477</v>
      </c>
      <c r="B25" s="83" t="s">
        <v>399</v>
      </c>
      <c r="C25" s="83">
        <v>3</v>
      </c>
      <c r="D25" s="48">
        <v>3</v>
      </c>
      <c r="E25" s="83" t="s">
        <v>399</v>
      </c>
      <c r="F25" s="83">
        <v>36167</v>
      </c>
      <c r="G25" s="13">
        <v>109</v>
      </c>
      <c r="I25" s="443"/>
    </row>
    <row r="26" spans="1:9">
      <c r="A26" s="76" t="s">
        <v>480</v>
      </c>
      <c r="B26" s="77">
        <v>112</v>
      </c>
      <c r="C26" s="77">
        <v>38</v>
      </c>
      <c r="D26" s="77">
        <v>150</v>
      </c>
      <c r="E26" s="81">
        <v>13912</v>
      </c>
      <c r="F26" s="81">
        <v>27635</v>
      </c>
      <c r="G26" s="78">
        <v>2609</v>
      </c>
    </row>
    <row r="27" spans="1:9">
      <c r="A27" s="68"/>
      <c r="B27" s="73"/>
      <c r="C27" s="73"/>
      <c r="D27" s="73"/>
      <c r="E27" s="79"/>
      <c r="F27" s="79"/>
      <c r="G27" s="74"/>
    </row>
    <row r="28" spans="1:9">
      <c r="A28" s="76" t="s">
        <v>481</v>
      </c>
      <c r="B28" s="77">
        <v>5</v>
      </c>
      <c r="C28" s="77">
        <v>38</v>
      </c>
      <c r="D28" s="77">
        <v>43</v>
      </c>
      <c r="E28" s="81">
        <v>5000</v>
      </c>
      <c r="F28" s="81">
        <v>12500</v>
      </c>
      <c r="G28" s="78">
        <v>501</v>
      </c>
    </row>
    <row r="29" spans="1:9">
      <c r="A29" s="66"/>
      <c r="B29" s="48"/>
      <c r="C29" s="48"/>
      <c r="D29" s="48"/>
      <c r="E29" s="12"/>
      <c r="F29" s="12"/>
      <c r="G29" s="49"/>
    </row>
    <row r="30" spans="1:9">
      <c r="A30" s="66" t="s">
        <v>545</v>
      </c>
      <c r="B30" s="12">
        <v>150</v>
      </c>
      <c r="C30" s="12">
        <v>80</v>
      </c>
      <c r="D30" s="48">
        <v>230</v>
      </c>
      <c r="E30" s="12">
        <v>8600</v>
      </c>
      <c r="F30" s="12">
        <v>17800</v>
      </c>
      <c r="G30" s="13">
        <v>2714</v>
      </c>
    </row>
    <row r="31" spans="1:9">
      <c r="A31" s="66" t="s">
        <v>483</v>
      </c>
      <c r="B31" s="48">
        <v>696</v>
      </c>
      <c r="C31" s="48">
        <v>4</v>
      </c>
      <c r="D31" s="48">
        <v>700</v>
      </c>
      <c r="E31" s="12">
        <v>18000</v>
      </c>
      <c r="F31" s="12">
        <v>25000</v>
      </c>
      <c r="G31" s="49">
        <v>12628</v>
      </c>
    </row>
    <row r="32" spans="1:9">
      <c r="A32" s="66" t="s">
        <v>484</v>
      </c>
      <c r="B32" s="12">
        <v>88</v>
      </c>
      <c r="C32" s="12">
        <v>38</v>
      </c>
      <c r="D32" s="48">
        <v>126</v>
      </c>
      <c r="E32" s="12">
        <v>4500</v>
      </c>
      <c r="F32" s="12">
        <v>20500</v>
      </c>
      <c r="G32" s="13">
        <v>1175</v>
      </c>
    </row>
    <row r="33" spans="1:7">
      <c r="A33" s="66" t="s">
        <v>485</v>
      </c>
      <c r="B33" s="85">
        <v>1003</v>
      </c>
      <c r="C33" s="12">
        <v>142</v>
      </c>
      <c r="D33" s="48">
        <v>1145</v>
      </c>
      <c r="E33" s="85">
        <v>8000</v>
      </c>
      <c r="F33" s="12">
        <v>11000</v>
      </c>
      <c r="G33" s="13">
        <v>9586</v>
      </c>
    </row>
    <row r="34" spans="1:7">
      <c r="A34" s="66" t="s">
        <v>486</v>
      </c>
      <c r="B34" s="12">
        <v>296</v>
      </c>
      <c r="C34" s="12">
        <v>2</v>
      </c>
      <c r="D34" s="48">
        <v>298</v>
      </c>
      <c r="E34" s="12">
        <v>11000</v>
      </c>
      <c r="F34" s="12">
        <v>15000</v>
      </c>
      <c r="G34" s="13">
        <v>3286</v>
      </c>
    </row>
    <row r="35" spans="1:7">
      <c r="A35" s="66" t="s">
        <v>487</v>
      </c>
      <c r="B35" s="12">
        <v>87</v>
      </c>
      <c r="C35" s="12">
        <v>1</v>
      </c>
      <c r="D35" s="48">
        <v>88</v>
      </c>
      <c r="E35" s="12">
        <v>18000</v>
      </c>
      <c r="F35" s="12">
        <v>40000</v>
      </c>
      <c r="G35" s="13">
        <v>1606</v>
      </c>
    </row>
    <row r="36" spans="1:7">
      <c r="A36" s="66" t="s">
        <v>488</v>
      </c>
      <c r="B36" s="85">
        <v>167</v>
      </c>
      <c r="C36" s="12" t="s">
        <v>399</v>
      </c>
      <c r="D36" s="48">
        <v>167</v>
      </c>
      <c r="E36" s="85">
        <v>14000</v>
      </c>
      <c r="F36" s="12" t="s">
        <v>399</v>
      </c>
      <c r="G36" s="13">
        <v>2338</v>
      </c>
    </row>
    <row r="37" spans="1:7">
      <c r="A37" s="66" t="s">
        <v>489</v>
      </c>
      <c r="B37" s="85">
        <v>160</v>
      </c>
      <c r="C37" s="12">
        <v>29</v>
      </c>
      <c r="D37" s="48">
        <v>189</v>
      </c>
      <c r="E37" s="85">
        <v>9500</v>
      </c>
      <c r="F37" s="12">
        <v>24000</v>
      </c>
      <c r="G37" s="13">
        <v>2216</v>
      </c>
    </row>
    <row r="38" spans="1:7">
      <c r="A38" s="66" t="s">
        <v>490</v>
      </c>
      <c r="B38" s="12">
        <v>134</v>
      </c>
      <c r="C38" s="12">
        <v>56</v>
      </c>
      <c r="D38" s="48">
        <v>190</v>
      </c>
      <c r="E38" s="12">
        <v>9000</v>
      </c>
      <c r="F38" s="12">
        <v>25000</v>
      </c>
      <c r="G38" s="13">
        <v>2606</v>
      </c>
    </row>
    <row r="39" spans="1:7">
      <c r="A39" s="76" t="s">
        <v>491</v>
      </c>
      <c r="B39" s="77">
        <v>2781</v>
      </c>
      <c r="C39" s="77">
        <v>352</v>
      </c>
      <c r="D39" s="77">
        <v>3133</v>
      </c>
      <c r="E39" s="81">
        <v>11551</v>
      </c>
      <c r="F39" s="81">
        <v>17134</v>
      </c>
      <c r="G39" s="78">
        <v>38155</v>
      </c>
    </row>
    <row r="40" spans="1:7">
      <c r="A40" s="68"/>
      <c r="B40" s="73"/>
      <c r="C40" s="73"/>
      <c r="D40" s="73"/>
      <c r="E40" s="79"/>
      <c r="F40" s="79"/>
      <c r="G40" s="74"/>
    </row>
    <row r="41" spans="1:7">
      <c r="A41" s="1135" t="s">
        <v>497</v>
      </c>
      <c r="B41" s="48">
        <v>376</v>
      </c>
      <c r="C41" s="48" t="s">
        <v>399</v>
      </c>
      <c r="D41" s="48">
        <v>376</v>
      </c>
      <c r="E41" s="12">
        <v>9000</v>
      </c>
      <c r="F41" s="12" t="s">
        <v>399</v>
      </c>
      <c r="G41" s="49">
        <v>3384</v>
      </c>
    </row>
    <row r="42" spans="1:7">
      <c r="A42" s="76" t="s">
        <v>573</v>
      </c>
      <c r="B42" s="77">
        <v>376</v>
      </c>
      <c r="C42" s="77" t="s">
        <v>399</v>
      </c>
      <c r="D42" s="77">
        <v>376</v>
      </c>
      <c r="E42" s="81">
        <v>9000</v>
      </c>
      <c r="F42" s="81" t="s">
        <v>399</v>
      </c>
      <c r="G42" s="78">
        <v>3384</v>
      </c>
    </row>
    <row r="43" spans="1:7">
      <c r="A43" s="66"/>
      <c r="B43" s="48"/>
      <c r="C43" s="48"/>
      <c r="D43" s="48"/>
      <c r="E43" s="12"/>
      <c r="F43" s="12"/>
      <c r="G43" s="49"/>
    </row>
    <row r="44" spans="1:7">
      <c r="A44" s="66" t="s">
        <v>499</v>
      </c>
      <c r="B44" s="83">
        <v>2</v>
      </c>
      <c r="C44" s="83">
        <v>38</v>
      </c>
      <c r="D44" s="48">
        <v>40</v>
      </c>
      <c r="E44" s="83">
        <v>5000</v>
      </c>
      <c r="F44" s="83">
        <v>15000</v>
      </c>
      <c r="G44" s="13">
        <v>580</v>
      </c>
    </row>
    <row r="45" spans="1:7">
      <c r="A45" s="66" t="s">
        <v>500</v>
      </c>
      <c r="B45" s="83">
        <v>28</v>
      </c>
      <c r="C45" s="83">
        <v>1</v>
      </c>
      <c r="D45" s="48">
        <v>29</v>
      </c>
      <c r="E45" s="83">
        <v>5000</v>
      </c>
      <c r="F45" s="83">
        <v>18000</v>
      </c>
      <c r="G45" s="13">
        <v>158</v>
      </c>
    </row>
    <row r="46" spans="1:7">
      <c r="A46" s="66" t="s">
        <v>501</v>
      </c>
      <c r="B46" s="85">
        <v>24</v>
      </c>
      <c r="C46" s="48" t="s">
        <v>399</v>
      </c>
      <c r="D46" s="85">
        <v>24</v>
      </c>
      <c r="E46" s="85">
        <v>7000</v>
      </c>
      <c r="F46" s="48" t="s">
        <v>399</v>
      </c>
      <c r="G46" s="133">
        <v>168</v>
      </c>
    </row>
    <row r="47" spans="1:7">
      <c r="A47" s="76" t="s">
        <v>502</v>
      </c>
      <c r="B47" s="77">
        <v>54</v>
      </c>
      <c r="C47" s="77">
        <v>39</v>
      </c>
      <c r="D47" s="77">
        <v>93</v>
      </c>
      <c r="E47" s="81">
        <v>5889</v>
      </c>
      <c r="F47" s="81">
        <v>15077</v>
      </c>
      <c r="G47" s="78">
        <v>906</v>
      </c>
    </row>
    <row r="48" spans="1:7">
      <c r="A48" s="68"/>
      <c r="B48" s="73"/>
      <c r="C48" s="73"/>
      <c r="D48" s="73"/>
      <c r="E48" s="79"/>
      <c r="F48" s="79"/>
      <c r="G48" s="74"/>
    </row>
    <row r="49" spans="1:7">
      <c r="A49" s="76" t="s">
        <v>503</v>
      </c>
      <c r="B49" s="77">
        <v>90</v>
      </c>
      <c r="C49" s="77">
        <v>27</v>
      </c>
      <c r="D49" s="77">
        <v>117</v>
      </c>
      <c r="E49" s="81">
        <v>3150</v>
      </c>
      <c r="F49" s="81">
        <v>7200</v>
      </c>
      <c r="G49" s="78">
        <v>478</v>
      </c>
    </row>
    <row r="50" spans="1:7">
      <c r="A50" s="66"/>
      <c r="B50" s="48"/>
      <c r="C50" s="48"/>
      <c r="D50" s="48"/>
      <c r="E50" s="12"/>
      <c r="F50" s="12"/>
      <c r="G50" s="49"/>
    </row>
    <row r="51" spans="1:7">
      <c r="A51" s="66" t="s">
        <v>504</v>
      </c>
      <c r="B51" s="85">
        <v>2993</v>
      </c>
      <c r="C51" s="12" t="s">
        <v>399</v>
      </c>
      <c r="D51" s="48">
        <v>2993</v>
      </c>
      <c r="E51" s="85">
        <v>10220</v>
      </c>
      <c r="F51" s="12" t="s">
        <v>399</v>
      </c>
      <c r="G51" s="13">
        <v>30588</v>
      </c>
    </row>
    <row r="52" spans="1:7">
      <c r="A52" s="66" t="s">
        <v>505</v>
      </c>
      <c r="B52" s="85">
        <v>170</v>
      </c>
      <c r="C52" s="12" t="s">
        <v>399</v>
      </c>
      <c r="D52" s="48">
        <v>170</v>
      </c>
      <c r="E52" s="85">
        <v>9380</v>
      </c>
      <c r="F52" s="12" t="s">
        <v>399</v>
      </c>
      <c r="G52" s="13">
        <v>1595</v>
      </c>
    </row>
    <row r="53" spans="1:7">
      <c r="A53" s="76" t="s">
        <v>506</v>
      </c>
      <c r="B53" s="77">
        <v>3163</v>
      </c>
      <c r="C53" s="77" t="s">
        <v>399</v>
      </c>
      <c r="D53" s="77">
        <v>3163</v>
      </c>
      <c r="E53" s="81">
        <v>10175</v>
      </c>
      <c r="F53" s="81" t="s">
        <v>399</v>
      </c>
      <c r="G53" s="78">
        <v>32183</v>
      </c>
    </row>
    <row r="54" spans="1:7">
      <c r="A54" s="66"/>
      <c r="B54" s="48"/>
      <c r="C54" s="48"/>
      <c r="D54" s="48"/>
      <c r="E54" s="12"/>
      <c r="F54" s="12"/>
      <c r="G54" s="49"/>
    </row>
    <row r="55" spans="1:7">
      <c r="A55" s="66" t="s">
        <v>508</v>
      </c>
      <c r="B55" s="85">
        <v>19</v>
      </c>
      <c r="C55" s="48" t="s">
        <v>399</v>
      </c>
      <c r="D55" s="48">
        <v>19</v>
      </c>
      <c r="E55" s="85">
        <v>1500</v>
      </c>
      <c r="F55" s="12" t="s">
        <v>399</v>
      </c>
      <c r="G55" s="49">
        <v>28</v>
      </c>
    </row>
    <row r="56" spans="1:7">
      <c r="A56" s="66" t="s">
        <v>509</v>
      </c>
      <c r="B56" s="12">
        <v>181</v>
      </c>
      <c r="C56" s="12">
        <v>35</v>
      </c>
      <c r="D56" s="48">
        <v>216</v>
      </c>
      <c r="E56" s="12">
        <v>10000</v>
      </c>
      <c r="F56" s="12">
        <v>20000</v>
      </c>
      <c r="G56" s="13">
        <v>2510</v>
      </c>
    </row>
    <row r="57" spans="1:7">
      <c r="A57" s="1135" t="s">
        <v>510</v>
      </c>
      <c r="B57" s="12">
        <v>40</v>
      </c>
      <c r="C57" s="12">
        <v>55</v>
      </c>
      <c r="D57" s="48">
        <v>95</v>
      </c>
      <c r="E57" s="12">
        <v>7000</v>
      </c>
      <c r="F57" s="12">
        <v>13000</v>
      </c>
      <c r="G57" s="13">
        <v>995</v>
      </c>
    </row>
    <row r="58" spans="1:7">
      <c r="A58" s="66" t="s">
        <v>511</v>
      </c>
      <c r="B58" s="48">
        <v>180</v>
      </c>
      <c r="C58" s="48">
        <v>30</v>
      </c>
      <c r="D58" s="48">
        <v>210</v>
      </c>
      <c r="E58" s="12">
        <v>4500</v>
      </c>
      <c r="F58" s="12">
        <v>12500</v>
      </c>
      <c r="G58" s="49">
        <v>1185</v>
      </c>
    </row>
    <row r="59" spans="1:7">
      <c r="A59" s="66" t="s">
        <v>512</v>
      </c>
      <c r="B59" s="48">
        <v>77</v>
      </c>
      <c r="C59" s="48">
        <v>78</v>
      </c>
      <c r="D59" s="48">
        <v>155</v>
      </c>
      <c r="E59" s="12">
        <v>7000</v>
      </c>
      <c r="F59" s="12">
        <v>17000</v>
      </c>
      <c r="G59" s="49">
        <v>1865</v>
      </c>
    </row>
    <row r="60" spans="1:7">
      <c r="A60" s="66" t="s">
        <v>513</v>
      </c>
      <c r="B60" s="85">
        <v>211</v>
      </c>
      <c r="C60" s="48">
        <v>10</v>
      </c>
      <c r="D60" s="48">
        <v>221</v>
      </c>
      <c r="E60" s="85">
        <v>6500</v>
      </c>
      <c r="F60" s="12">
        <v>16500</v>
      </c>
      <c r="G60" s="49">
        <v>1537</v>
      </c>
    </row>
    <row r="61" spans="1:7">
      <c r="A61" s="66" t="s">
        <v>514</v>
      </c>
      <c r="B61" s="85">
        <v>111</v>
      </c>
      <c r="C61" s="12">
        <v>22</v>
      </c>
      <c r="D61" s="48">
        <v>133</v>
      </c>
      <c r="E61" s="85">
        <v>5198</v>
      </c>
      <c r="F61" s="12">
        <v>26000</v>
      </c>
      <c r="G61" s="13">
        <v>1149</v>
      </c>
    </row>
    <row r="62" spans="1:7">
      <c r="A62" s="76" t="s">
        <v>515</v>
      </c>
      <c r="B62" s="77">
        <v>819</v>
      </c>
      <c r="C62" s="77">
        <v>230</v>
      </c>
      <c r="D62" s="77">
        <v>1049</v>
      </c>
      <c r="E62" s="81">
        <v>6613</v>
      </c>
      <c r="F62" s="81">
        <v>16752</v>
      </c>
      <c r="G62" s="78">
        <v>9269</v>
      </c>
    </row>
    <row r="63" spans="1:7">
      <c r="A63" s="66"/>
      <c r="B63" s="48"/>
      <c r="C63" s="48"/>
      <c r="D63" s="48"/>
      <c r="E63" s="12"/>
      <c r="F63" s="12"/>
      <c r="G63" s="49"/>
    </row>
    <row r="64" spans="1:7">
      <c r="A64" s="1135" t="s">
        <v>516</v>
      </c>
      <c r="B64" s="48">
        <v>23</v>
      </c>
      <c r="C64" s="48">
        <v>10</v>
      </c>
      <c r="D64" s="48">
        <v>33</v>
      </c>
      <c r="E64" s="12">
        <v>5000</v>
      </c>
      <c r="F64" s="12">
        <v>15000</v>
      </c>
      <c r="G64" s="49">
        <v>265</v>
      </c>
    </row>
    <row r="65" spans="1:7">
      <c r="A65" s="66" t="s">
        <v>517</v>
      </c>
      <c r="B65" s="12">
        <v>99</v>
      </c>
      <c r="C65" s="12">
        <v>1</v>
      </c>
      <c r="D65" s="48">
        <v>100</v>
      </c>
      <c r="E65" s="12">
        <v>4000</v>
      </c>
      <c r="F65" s="12">
        <v>20000</v>
      </c>
      <c r="G65" s="13">
        <v>416</v>
      </c>
    </row>
    <row r="66" spans="1:7">
      <c r="A66" s="76" t="s">
        <v>518</v>
      </c>
      <c r="B66" s="77">
        <v>122</v>
      </c>
      <c r="C66" s="77">
        <v>11</v>
      </c>
      <c r="D66" s="77">
        <v>133</v>
      </c>
      <c r="E66" s="81">
        <v>4189</v>
      </c>
      <c r="F66" s="81">
        <v>15455</v>
      </c>
      <c r="G66" s="78">
        <v>681</v>
      </c>
    </row>
    <row r="67" spans="1:7">
      <c r="A67" s="68"/>
      <c r="B67" s="73"/>
      <c r="C67" s="73"/>
      <c r="D67" s="73"/>
      <c r="E67" s="79"/>
      <c r="F67" s="79"/>
      <c r="G67" s="74"/>
    </row>
    <row r="68" spans="1:7" ht="13.5" thickBot="1">
      <c r="A68" s="69" t="s">
        <v>519</v>
      </c>
      <c r="B68" s="55">
        <v>9291</v>
      </c>
      <c r="C68" s="55">
        <v>1075</v>
      </c>
      <c r="D68" s="55">
        <v>10366</v>
      </c>
      <c r="E68" s="226">
        <v>11084</v>
      </c>
      <c r="F68" s="226">
        <v>17935</v>
      </c>
      <c r="G68" s="56">
        <v>122265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>
  <sheetPr codeName="Hoja76">
    <pageSetUpPr fitToPage="1"/>
  </sheetPr>
  <dimension ref="A1:H37"/>
  <sheetViews>
    <sheetView showGridLines="0" view="pageBreakPreview" topLeftCell="A13" zoomScale="75" zoomScaleNormal="75" zoomScaleSheetLayoutView="75" workbookViewId="0">
      <selection activeCell="E21" sqref="E21"/>
    </sheetView>
  </sheetViews>
  <sheetFormatPr baseColWidth="10" defaultRowHeight="12.75"/>
  <cols>
    <col min="1" max="6" width="25.7109375" customWidth="1"/>
    <col min="7" max="7" width="6.7109375" customWidth="1"/>
    <col min="8" max="8" width="14.7109375" customWidth="1"/>
    <col min="11" max="11" width="17.28515625" customWidth="1"/>
    <col min="12" max="16" width="17.7109375" customWidth="1"/>
  </cols>
  <sheetData>
    <row r="1" spans="1:8" s="2" customFormat="1" ht="18">
      <c r="A1" s="1481" t="s">
        <v>375</v>
      </c>
      <c r="B1" s="1481"/>
      <c r="C1" s="1481"/>
      <c r="D1" s="1481"/>
      <c r="E1" s="1481"/>
      <c r="F1" s="1481"/>
      <c r="G1" s="1"/>
      <c r="H1" s="1"/>
    </row>
    <row r="2" spans="1:8" s="3" customFormat="1" ht="12.75" customHeight="1"/>
    <row r="3" spans="1:8" ht="15">
      <c r="A3" s="1680" t="s">
        <v>1416</v>
      </c>
      <c r="B3" s="1680"/>
      <c r="C3" s="1680"/>
      <c r="D3" s="1680"/>
      <c r="E3" s="1680"/>
      <c r="F3" s="1680"/>
    </row>
    <row r="4" spans="1:8" ht="15">
      <c r="A4" s="1680" t="s">
        <v>861</v>
      </c>
      <c r="B4" s="1680"/>
      <c r="C4" s="1680"/>
      <c r="D4" s="1680"/>
      <c r="E4" s="1680"/>
      <c r="F4" s="1680"/>
    </row>
    <row r="5" spans="1:8" ht="13.5" thickBot="1">
      <c r="A5" s="435"/>
      <c r="B5" s="115"/>
      <c r="C5" s="115"/>
      <c r="D5" s="115"/>
      <c r="E5" s="114"/>
      <c r="F5" s="115"/>
    </row>
    <row r="6" spans="1:8" s="956" customFormat="1" ht="21.75" customHeight="1">
      <c r="A6" s="1520" t="s">
        <v>378</v>
      </c>
      <c r="B6" s="959"/>
      <c r="C6" s="959"/>
      <c r="D6" s="426" t="s">
        <v>380</v>
      </c>
      <c r="E6" s="426" t="s">
        <v>521</v>
      </c>
      <c r="F6" s="961"/>
    </row>
    <row r="7" spans="1:8" s="956" customFormat="1">
      <c r="A7" s="1521"/>
      <c r="B7" s="963" t="s">
        <v>379</v>
      </c>
      <c r="C7" s="963" t="s">
        <v>386</v>
      </c>
      <c r="D7" s="963" t="s">
        <v>821</v>
      </c>
      <c r="E7" s="963" t="s">
        <v>856</v>
      </c>
      <c r="F7" s="1264" t="s">
        <v>381</v>
      </c>
    </row>
    <row r="8" spans="1:8" s="956" customFormat="1" ht="21" customHeight="1">
      <c r="A8" s="1521"/>
      <c r="B8" s="962" t="s">
        <v>382</v>
      </c>
      <c r="C8" s="963" t="s">
        <v>524</v>
      </c>
      <c r="D8" s="962" t="s">
        <v>383</v>
      </c>
      <c r="E8" s="963" t="s">
        <v>750</v>
      </c>
      <c r="F8" s="1264" t="s">
        <v>384</v>
      </c>
    </row>
    <row r="9" spans="1:8" s="956" customFormat="1" ht="22.5" customHeight="1" thickBot="1">
      <c r="A9" s="1522"/>
      <c r="B9" s="315"/>
      <c r="C9" s="315"/>
      <c r="D9" s="315"/>
      <c r="E9" s="316" t="s">
        <v>526</v>
      </c>
      <c r="F9" s="1018"/>
    </row>
    <row r="10" spans="1:8" ht="22.5" customHeight="1">
      <c r="A10" s="102">
        <v>2003</v>
      </c>
      <c r="B10" s="103">
        <v>294.60000000000002</v>
      </c>
      <c r="C10" s="142">
        <v>360.45485403937539</v>
      </c>
      <c r="D10" s="247">
        <v>10619</v>
      </c>
      <c r="E10" s="105">
        <v>2.4300000000000002</v>
      </c>
      <c r="F10" s="444">
        <v>258041.7</v>
      </c>
    </row>
    <row r="11" spans="1:8">
      <c r="A11" s="102">
        <v>2004</v>
      </c>
      <c r="B11" s="103">
        <v>274.512</v>
      </c>
      <c r="C11" s="142">
        <v>314.50523110100835</v>
      </c>
      <c r="D11" s="247">
        <v>8633.5460000000003</v>
      </c>
      <c r="E11" s="105">
        <v>2.4300000000000002</v>
      </c>
      <c r="F11" s="444">
        <v>209795.16780000002</v>
      </c>
    </row>
    <row r="12" spans="1:8">
      <c r="A12" s="102">
        <v>2005</v>
      </c>
      <c r="B12" s="103">
        <v>331.74700000000001</v>
      </c>
      <c r="C12" s="142">
        <v>364.29719032877466</v>
      </c>
      <c r="D12" s="247">
        <v>12085.45</v>
      </c>
      <c r="E12" s="105">
        <v>2.63</v>
      </c>
      <c r="F12" s="444">
        <v>317847.33500000002</v>
      </c>
    </row>
    <row r="13" spans="1:8">
      <c r="A13" s="102">
        <v>2006</v>
      </c>
      <c r="B13" s="103">
        <v>353.54399999999998</v>
      </c>
      <c r="C13" s="142">
        <v>210.76966374765234</v>
      </c>
      <c r="D13" s="247">
        <v>7451.6350000000002</v>
      </c>
      <c r="E13" s="105">
        <v>2.85</v>
      </c>
      <c r="F13" s="444">
        <v>212371.59750000003</v>
      </c>
    </row>
    <row r="14" spans="1:8">
      <c r="A14" s="102">
        <v>2007</v>
      </c>
      <c r="B14" s="103">
        <v>291.68799999999999</v>
      </c>
      <c r="C14" s="149">
        <v>410.20724198458629</v>
      </c>
      <c r="D14" s="247">
        <v>11965.253000000001</v>
      </c>
      <c r="E14" s="105">
        <v>3.05</v>
      </c>
      <c r="F14" s="444">
        <v>364940.21650000004</v>
      </c>
    </row>
    <row r="15" spans="1:8" s="237" customFormat="1">
      <c r="A15" s="102">
        <v>2008</v>
      </c>
      <c r="B15" s="149">
        <v>287.48700000000002</v>
      </c>
      <c r="C15" s="149">
        <v>453.2770873117741</v>
      </c>
      <c r="D15" s="445">
        <v>13031.127</v>
      </c>
      <c r="E15" s="446">
        <v>3.41</v>
      </c>
      <c r="F15" s="444">
        <v>444361.43070000003</v>
      </c>
    </row>
    <row r="16" spans="1:8" s="237" customFormat="1">
      <c r="A16" s="249">
        <v>2009</v>
      </c>
      <c r="B16" s="144">
        <v>280.26600000000002</v>
      </c>
      <c r="C16" s="142">
        <v>224.13764066993497</v>
      </c>
      <c r="D16" s="250">
        <v>6281.8159999999998</v>
      </c>
      <c r="E16" s="111">
        <v>3.37</v>
      </c>
      <c r="F16" s="444">
        <v>211697.1992</v>
      </c>
    </row>
    <row r="17" spans="1:6" s="237" customFormat="1">
      <c r="A17" s="249">
        <v>2010</v>
      </c>
      <c r="B17" s="144">
        <v>264.03699999999998</v>
      </c>
      <c r="C17" s="142">
        <v>227.15195218851906</v>
      </c>
      <c r="D17" s="250">
        <v>5997.652</v>
      </c>
      <c r="E17" s="111">
        <v>4.3</v>
      </c>
      <c r="F17" s="444">
        <v>257899.03599999996</v>
      </c>
    </row>
    <row r="18" spans="1:6" s="237" customFormat="1">
      <c r="A18" s="249">
        <v>2011</v>
      </c>
      <c r="B18" s="144">
        <v>279.178</v>
      </c>
      <c r="C18" s="142">
        <v>206.79874488677473</v>
      </c>
      <c r="D18" s="250">
        <v>5773.366</v>
      </c>
      <c r="E18" s="111">
        <v>4.99</v>
      </c>
      <c r="F18" s="444">
        <v>288090.96340000001</v>
      </c>
    </row>
    <row r="19" spans="1:6" s="237" customFormat="1">
      <c r="A19" s="249">
        <v>2012</v>
      </c>
      <c r="B19" s="144">
        <v>276.78399999999999</v>
      </c>
      <c r="C19" s="142">
        <v>201.75588184288108</v>
      </c>
      <c r="D19" s="250">
        <v>5584.28</v>
      </c>
      <c r="E19" s="110">
        <v>5.98</v>
      </c>
      <c r="F19" s="444">
        <v>333939.94400000002</v>
      </c>
    </row>
    <row r="20" spans="1:6" s="237" customFormat="1" ht="13.5" thickBot="1">
      <c r="A20" s="251">
        <v>2013</v>
      </c>
      <c r="B20" s="447">
        <v>278.08199999999999</v>
      </c>
      <c r="C20" s="448">
        <f>D20/B20*10</f>
        <v>222.24250400960867</v>
      </c>
      <c r="D20" s="252">
        <v>6180.1639999999998</v>
      </c>
      <c r="E20" s="945">
        <v>5.33</v>
      </c>
      <c r="F20" s="1361">
        <f>E20*D20*10</f>
        <v>329402.74120000005</v>
      </c>
    </row>
    <row r="37" spans="7:7">
      <c r="G37" s="24"/>
    </row>
  </sheetData>
  <mergeCells count="4">
    <mergeCell ref="A4:F4"/>
    <mergeCell ref="A3:F3"/>
    <mergeCell ref="A1:F1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>
  <sheetPr codeName="Hoja119">
    <pageSetUpPr fitToPage="1"/>
  </sheetPr>
  <dimension ref="A1:I73"/>
  <sheetViews>
    <sheetView view="pageBreakPreview" topLeftCell="A22" zoomScale="75" zoomScaleNormal="75" zoomScaleSheetLayoutView="75" workbookViewId="0">
      <selection activeCell="H84" sqref="H84"/>
    </sheetView>
  </sheetViews>
  <sheetFormatPr baseColWidth="10" defaultRowHeight="12.75"/>
  <cols>
    <col min="1" max="1" width="33.7109375" style="271" customWidth="1"/>
    <col min="2" max="9" width="16.5703125" style="271" customWidth="1"/>
    <col min="10" max="10" width="4" style="271" customWidth="1"/>
    <col min="11" max="16384" width="11.42578125" style="271"/>
  </cols>
  <sheetData>
    <row r="1" spans="1:9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3" spans="1:9" s="91" customFormat="1" ht="15">
      <c r="A3" s="1560" t="s">
        <v>877</v>
      </c>
      <c r="B3" s="1560"/>
      <c r="C3" s="1560"/>
      <c r="D3" s="1560"/>
      <c r="E3" s="1560"/>
      <c r="F3" s="1560"/>
      <c r="G3" s="1560"/>
      <c r="H3" s="1560"/>
      <c r="I3" s="1560"/>
    </row>
    <row r="4" spans="1:9" s="91" customFormat="1" ht="15">
      <c r="A4" s="1560" t="s">
        <v>1411</v>
      </c>
      <c r="B4" s="1560"/>
      <c r="C4" s="1560"/>
      <c r="D4" s="1560"/>
      <c r="E4" s="1560"/>
      <c r="F4" s="1560"/>
      <c r="G4" s="1560"/>
      <c r="H4" s="1560"/>
      <c r="I4" s="1560"/>
    </row>
    <row r="5" spans="1:9" s="91" customFormat="1" ht="13.5" customHeight="1" thickBot="1">
      <c r="A5" s="5"/>
      <c r="B5" s="6"/>
      <c r="C5" s="6"/>
      <c r="D5" s="6"/>
      <c r="E5" s="6"/>
      <c r="F5" s="6"/>
      <c r="G5" s="6"/>
      <c r="H5" s="343"/>
      <c r="I5" s="343"/>
    </row>
    <row r="6" spans="1:9" s="866" customFormat="1" ht="21.75" customHeight="1">
      <c r="A6" s="1515" t="s">
        <v>455</v>
      </c>
      <c r="B6" s="1490" t="s">
        <v>847</v>
      </c>
      <c r="C6" s="1491"/>
      <c r="D6" s="1491"/>
      <c r="E6" s="1491"/>
      <c r="F6" s="1492"/>
      <c r="G6" s="1490" t="s">
        <v>848</v>
      </c>
      <c r="H6" s="1491"/>
      <c r="I6" s="1491"/>
    </row>
    <row r="7" spans="1:9" s="866" customFormat="1" ht="27.75" customHeight="1">
      <c r="A7" s="1516"/>
      <c r="B7" s="1513" t="s">
        <v>788</v>
      </c>
      <c r="C7" s="1518"/>
      <c r="D7" s="1513" t="s">
        <v>789</v>
      </c>
      <c r="E7" s="1514"/>
      <c r="F7" s="1671" t="s">
        <v>395</v>
      </c>
      <c r="G7" s="1513" t="s">
        <v>849</v>
      </c>
      <c r="H7" s="1518"/>
      <c r="I7" s="862" t="s">
        <v>850</v>
      </c>
    </row>
    <row r="8" spans="1:9" s="866" customFormat="1" ht="21.75" customHeight="1" thickBot="1">
      <c r="A8" s="1516"/>
      <c r="B8" s="298" t="s">
        <v>393</v>
      </c>
      <c r="C8" s="298" t="s">
        <v>394</v>
      </c>
      <c r="D8" s="298" t="s">
        <v>393</v>
      </c>
      <c r="E8" s="298" t="s">
        <v>394</v>
      </c>
      <c r="F8" s="1676"/>
      <c r="G8" s="298" t="s">
        <v>393</v>
      </c>
      <c r="H8" s="1274" t="s">
        <v>394</v>
      </c>
      <c r="I8" s="308" t="s">
        <v>851</v>
      </c>
    </row>
    <row r="9" spans="1:9" ht="27" customHeight="1">
      <c r="A9" s="75" t="s">
        <v>459</v>
      </c>
      <c r="B9" s="45">
        <v>88806</v>
      </c>
      <c r="C9" s="256">
        <v>275</v>
      </c>
      <c r="D9" s="45" t="s">
        <v>399</v>
      </c>
      <c r="E9" s="45" t="s">
        <v>399</v>
      </c>
      <c r="F9" s="45">
        <v>89081</v>
      </c>
      <c r="G9" s="131">
        <v>22581</v>
      </c>
      <c r="H9" s="256">
        <v>22581</v>
      </c>
      <c r="I9" s="46">
        <v>2011538</v>
      </c>
    </row>
    <row r="10" spans="1:9">
      <c r="A10" s="66" t="s">
        <v>460</v>
      </c>
      <c r="B10" s="12">
        <v>98524</v>
      </c>
      <c r="C10" s="12">
        <v>1308</v>
      </c>
      <c r="D10" s="48" t="s">
        <v>399</v>
      </c>
      <c r="E10" s="48" t="s">
        <v>399</v>
      </c>
      <c r="F10" s="48">
        <v>99832</v>
      </c>
      <c r="G10" s="12">
        <v>25103</v>
      </c>
      <c r="H10" s="12">
        <v>25103</v>
      </c>
      <c r="I10" s="13">
        <v>2506083</v>
      </c>
    </row>
    <row r="11" spans="1:9">
      <c r="A11" s="66" t="s">
        <v>461</v>
      </c>
      <c r="B11" s="48">
        <v>1654</v>
      </c>
      <c r="C11" s="48">
        <v>11</v>
      </c>
      <c r="D11" s="48" t="s">
        <v>399</v>
      </c>
      <c r="E11" s="48" t="s">
        <v>399</v>
      </c>
      <c r="F11" s="48">
        <v>1665</v>
      </c>
      <c r="G11" s="12">
        <v>10000</v>
      </c>
      <c r="H11" s="12">
        <v>10000</v>
      </c>
      <c r="I11" s="49">
        <v>16650</v>
      </c>
    </row>
    <row r="12" spans="1:9">
      <c r="A12" s="66" t="s">
        <v>462</v>
      </c>
      <c r="B12" s="12">
        <v>19008</v>
      </c>
      <c r="C12" s="12">
        <v>74</v>
      </c>
      <c r="D12" s="48" t="s">
        <v>399</v>
      </c>
      <c r="E12" s="48" t="s">
        <v>399</v>
      </c>
      <c r="F12" s="48">
        <v>19082</v>
      </c>
      <c r="G12" s="12">
        <v>14766</v>
      </c>
      <c r="H12" s="12">
        <v>14766</v>
      </c>
      <c r="I12" s="13">
        <v>281765</v>
      </c>
    </row>
    <row r="13" spans="1:9">
      <c r="A13" s="76" t="s">
        <v>463</v>
      </c>
      <c r="B13" s="77">
        <v>207992</v>
      </c>
      <c r="C13" s="77">
        <v>1668</v>
      </c>
      <c r="D13" s="77" t="s">
        <v>399</v>
      </c>
      <c r="E13" s="77" t="s">
        <v>399</v>
      </c>
      <c r="F13" s="77">
        <v>209660</v>
      </c>
      <c r="G13" s="81">
        <v>22961</v>
      </c>
      <c r="H13" s="81">
        <v>24129</v>
      </c>
      <c r="I13" s="78">
        <v>4816036</v>
      </c>
    </row>
    <row r="14" spans="1:9">
      <c r="A14" s="68"/>
      <c r="B14" s="73"/>
      <c r="C14" s="73"/>
      <c r="D14" s="73"/>
      <c r="E14" s="73"/>
      <c r="F14" s="73"/>
      <c r="G14" s="79"/>
      <c r="H14" s="79"/>
      <c r="I14" s="74"/>
    </row>
    <row r="15" spans="1:9" s="408" customFormat="1">
      <c r="A15" s="76" t="s">
        <v>464</v>
      </c>
      <c r="B15" s="77">
        <v>3762</v>
      </c>
      <c r="C15" s="77">
        <v>198</v>
      </c>
      <c r="D15" s="77" t="s">
        <v>399</v>
      </c>
      <c r="E15" s="77" t="s">
        <v>399</v>
      </c>
      <c r="F15" s="77">
        <v>3960</v>
      </c>
      <c r="G15" s="81">
        <v>40000</v>
      </c>
      <c r="H15" s="81">
        <v>55000</v>
      </c>
      <c r="I15" s="78">
        <v>161370</v>
      </c>
    </row>
    <row r="16" spans="1:9">
      <c r="A16" s="68"/>
      <c r="B16" s="73"/>
      <c r="C16" s="73"/>
      <c r="D16" s="73"/>
      <c r="E16" s="73"/>
      <c r="F16" s="73"/>
      <c r="G16" s="79"/>
      <c r="H16" s="79"/>
      <c r="I16" s="74"/>
    </row>
    <row r="17" spans="1:9" s="408" customFormat="1">
      <c r="A17" s="76" t="s">
        <v>465</v>
      </c>
      <c r="B17" s="77">
        <v>240</v>
      </c>
      <c r="C17" s="77" t="s">
        <v>399</v>
      </c>
      <c r="D17" s="77" t="s">
        <v>399</v>
      </c>
      <c r="E17" s="77" t="s">
        <v>399</v>
      </c>
      <c r="F17" s="77">
        <v>240</v>
      </c>
      <c r="G17" s="81">
        <v>48000</v>
      </c>
      <c r="H17" s="81" t="s">
        <v>399</v>
      </c>
      <c r="I17" s="78">
        <v>11520</v>
      </c>
    </row>
    <row r="18" spans="1:9">
      <c r="A18" s="66"/>
      <c r="B18" s="48"/>
      <c r="C18" s="48"/>
      <c r="D18" s="48"/>
      <c r="E18" s="48"/>
      <c r="F18" s="48"/>
      <c r="G18" s="12"/>
      <c r="H18" s="12"/>
      <c r="I18" s="49"/>
    </row>
    <row r="19" spans="1:9">
      <c r="A19" s="66" t="s">
        <v>544</v>
      </c>
      <c r="B19" s="12">
        <v>1564</v>
      </c>
      <c r="C19" s="12" t="s">
        <v>399</v>
      </c>
      <c r="D19" s="48" t="s">
        <v>399</v>
      </c>
      <c r="E19" s="48" t="s">
        <v>399</v>
      </c>
      <c r="F19" s="48">
        <v>1564</v>
      </c>
      <c r="G19" s="12">
        <v>35500</v>
      </c>
      <c r="H19" s="12" t="s">
        <v>399</v>
      </c>
      <c r="I19" s="13">
        <v>55522</v>
      </c>
    </row>
    <row r="20" spans="1:9">
      <c r="A20" s="66" t="s">
        <v>467</v>
      </c>
      <c r="B20" s="12">
        <v>1785</v>
      </c>
      <c r="C20" s="48" t="s">
        <v>399</v>
      </c>
      <c r="D20" s="48" t="s">
        <v>399</v>
      </c>
      <c r="E20" s="48" t="s">
        <v>399</v>
      </c>
      <c r="F20" s="48">
        <v>1785</v>
      </c>
      <c r="G20" s="12">
        <v>42000</v>
      </c>
      <c r="H20" s="48" t="s">
        <v>399</v>
      </c>
      <c r="I20" s="13">
        <v>74970</v>
      </c>
    </row>
    <row r="21" spans="1:9">
      <c r="A21" s="66" t="s">
        <v>468</v>
      </c>
      <c r="B21" s="12">
        <v>1665</v>
      </c>
      <c r="C21" s="48" t="s">
        <v>399</v>
      </c>
      <c r="D21" s="48" t="s">
        <v>399</v>
      </c>
      <c r="E21" s="48" t="s">
        <v>399</v>
      </c>
      <c r="F21" s="48">
        <v>1665</v>
      </c>
      <c r="G21" s="12">
        <v>36938</v>
      </c>
      <c r="H21" s="48" t="s">
        <v>399</v>
      </c>
      <c r="I21" s="13">
        <v>61502</v>
      </c>
    </row>
    <row r="22" spans="1:9">
      <c r="A22" s="76" t="s">
        <v>469</v>
      </c>
      <c r="B22" s="77">
        <v>5014</v>
      </c>
      <c r="C22" s="77" t="s">
        <v>399</v>
      </c>
      <c r="D22" s="77" t="s">
        <v>399</v>
      </c>
      <c r="E22" s="77" t="s">
        <v>399</v>
      </c>
      <c r="F22" s="77">
        <v>5014</v>
      </c>
      <c r="G22" s="81">
        <v>38292</v>
      </c>
      <c r="H22" s="81" t="s">
        <v>399</v>
      </c>
      <c r="I22" s="78">
        <v>191994</v>
      </c>
    </row>
    <row r="23" spans="1:9">
      <c r="A23" s="68"/>
      <c r="B23" s="73"/>
      <c r="C23" s="73"/>
      <c r="D23" s="73"/>
      <c r="E23" s="73"/>
      <c r="F23" s="73"/>
      <c r="G23" s="79"/>
      <c r="H23" s="79"/>
      <c r="I23" s="74"/>
    </row>
    <row r="24" spans="1:9" s="408" customFormat="1">
      <c r="A24" s="76" t="s">
        <v>470</v>
      </c>
      <c r="B24" s="77">
        <v>4394</v>
      </c>
      <c r="C24" s="77">
        <v>677</v>
      </c>
      <c r="D24" s="77" t="s">
        <v>399</v>
      </c>
      <c r="E24" s="77" t="s">
        <v>399</v>
      </c>
      <c r="F24" s="77">
        <v>5071</v>
      </c>
      <c r="G24" s="81">
        <v>41973</v>
      </c>
      <c r="H24" s="81">
        <v>38517</v>
      </c>
      <c r="I24" s="78">
        <v>210504</v>
      </c>
    </row>
    <row r="25" spans="1:9">
      <c r="A25" s="68"/>
      <c r="B25" s="73"/>
      <c r="C25" s="73"/>
      <c r="D25" s="73"/>
      <c r="E25" s="73"/>
      <c r="F25" s="73"/>
      <c r="G25" s="79"/>
      <c r="H25" s="79"/>
      <c r="I25" s="74"/>
    </row>
    <row r="26" spans="1:9" s="408" customFormat="1">
      <c r="A26" s="76" t="s">
        <v>471</v>
      </c>
      <c r="B26" s="77">
        <v>82</v>
      </c>
      <c r="C26" s="77" t="s">
        <v>399</v>
      </c>
      <c r="D26" s="77" t="s">
        <v>399</v>
      </c>
      <c r="E26" s="77" t="s">
        <v>399</v>
      </c>
      <c r="F26" s="77">
        <v>82</v>
      </c>
      <c r="G26" s="81">
        <v>27000</v>
      </c>
      <c r="H26" s="81" t="s">
        <v>399</v>
      </c>
      <c r="I26" s="78">
        <v>2214</v>
      </c>
    </row>
    <row r="27" spans="1:9">
      <c r="A27" s="66"/>
      <c r="B27" s="48"/>
      <c r="C27" s="48"/>
      <c r="D27" s="48"/>
      <c r="E27" s="48"/>
      <c r="F27" s="48"/>
      <c r="G27" s="12"/>
      <c r="H27" s="12"/>
      <c r="I27" s="49"/>
    </row>
    <row r="28" spans="1:9">
      <c r="A28" s="66" t="s">
        <v>472</v>
      </c>
      <c r="B28" s="48">
        <v>3472</v>
      </c>
      <c r="C28" s="48">
        <v>1973</v>
      </c>
      <c r="D28" s="48">
        <v>8101</v>
      </c>
      <c r="E28" s="48">
        <v>845</v>
      </c>
      <c r="F28" s="48">
        <v>14391</v>
      </c>
      <c r="G28" s="12">
        <v>17000</v>
      </c>
      <c r="H28" s="12">
        <v>29993</v>
      </c>
      <c r="I28" s="49">
        <v>118201</v>
      </c>
    </row>
    <row r="29" spans="1:9">
      <c r="A29" s="66" t="s">
        <v>473</v>
      </c>
      <c r="B29" s="48" t="s">
        <v>399</v>
      </c>
      <c r="C29" s="48" t="s">
        <v>399</v>
      </c>
      <c r="D29" s="48" t="s">
        <v>399</v>
      </c>
      <c r="E29" s="48" t="s">
        <v>399</v>
      </c>
      <c r="F29" s="48" t="s">
        <v>399</v>
      </c>
      <c r="G29" s="12" t="s">
        <v>399</v>
      </c>
      <c r="H29" s="12" t="s">
        <v>399</v>
      </c>
      <c r="I29" s="49" t="s">
        <v>399</v>
      </c>
    </row>
    <row r="30" spans="1:9">
      <c r="A30" s="66" t="s">
        <v>474</v>
      </c>
      <c r="B30" s="48" t="s">
        <v>399</v>
      </c>
      <c r="C30" s="48" t="s">
        <v>399</v>
      </c>
      <c r="D30" s="85">
        <v>1856</v>
      </c>
      <c r="E30" s="85">
        <v>160</v>
      </c>
      <c r="F30" s="48">
        <v>2016</v>
      </c>
      <c r="G30" s="12" t="s">
        <v>399</v>
      </c>
      <c r="H30" s="12" t="s">
        <v>399</v>
      </c>
      <c r="I30" s="49" t="s">
        <v>399</v>
      </c>
    </row>
    <row r="31" spans="1:9">
      <c r="A31" s="76" t="s">
        <v>475</v>
      </c>
      <c r="B31" s="77">
        <v>3472</v>
      </c>
      <c r="C31" s="77">
        <v>1973</v>
      </c>
      <c r="D31" s="77">
        <v>9957</v>
      </c>
      <c r="E31" s="77">
        <v>1005</v>
      </c>
      <c r="F31" s="77">
        <v>16407</v>
      </c>
      <c r="G31" s="81">
        <v>17000</v>
      </c>
      <c r="H31" s="81">
        <v>29993</v>
      </c>
      <c r="I31" s="78">
        <v>118201</v>
      </c>
    </row>
    <row r="32" spans="1:9">
      <c r="A32" s="66"/>
      <c r="B32" s="48"/>
      <c r="C32" s="48"/>
      <c r="D32" s="48"/>
      <c r="E32" s="48"/>
      <c r="F32" s="48"/>
      <c r="G32" s="12"/>
      <c r="H32" s="12"/>
      <c r="I32" s="49"/>
    </row>
    <row r="33" spans="1:9">
      <c r="A33" s="66" t="s">
        <v>476</v>
      </c>
      <c r="B33" s="83">
        <v>425</v>
      </c>
      <c r="C33" s="83" t="s">
        <v>399</v>
      </c>
      <c r="D33" s="83">
        <v>1754</v>
      </c>
      <c r="E33" s="48" t="s">
        <v>399</v>
      </c>
      <c r="F33" s="48">
        <v>2179</v>
      </c>
      <c r="G33" s="83">
        <v>17586</v>
      </c>
      <c r="H33" s="83" t="s">
        <v>399</v>
      </c>
      <c r="I33" s="84">
        <v>7474</v>
      </c>
    </row>
    <row r="34" spans="1:9">
      <c r="A34" s="66" t="s">
        <v>477</v>
      </c>
      <c r="B34" s="83">
        <v>2807</v>
      </c>
      <c r="C34" s="83">
        <v>359</v>
      </c>
      <c r="D34" s="85">
        <v>767</v>
      </c>
      <c r="E34" s="85">
        <v>64</v>
      </c>
      <c r="F34" s="48">
        <v>3997</v>
      </c>
      <c r="G34" s="83">
        <v>27804</v>
      </c>
      <c r="H34" s="83">
        <v>54990</v>
      </c>
      <c r="I34" s="13">
        <v>97787</v>
      </c>
    </row>
    <row r="35" spans="1:9">
      <c r="A35" s="66" t="s">
        <v>478</v>
      </c>
      <c r="B35" s="83">
        <v>940</v>
      </c>
      <c r="C35" s="83">
        <v>642</v>
      </c>
      <c r="D35" s="85">
        <v>1423</v>
      </c>
      <c r="E35" s="85">
        <v>617</v>
      </c>
      <c r="F35" s="48">
        <v>3622</v>
      </c>
      <c r="G35" s="83">
        <v>24823</v>
      </c>
      <c r="H35" s="83">
        <v>49269</v>
      </c>
      <c r="I35" s="13">
        <v>54964</v>
      </c>
    </row>
    <row r="36" spans="1:9">
      <c r="A36" s="66" t="s">
        <v>479</v>
      </c>
      <c r="B36" s="83" t="s">
        <v>399</v>
      </c>
      <c r="C36" s="83" t="s">
        <v>399</v>
      </c>
      <c r="D36" s="48" t="s">
        <v>399</v>
      </c>
      <c r="E36" s="48" t="s">
        <v>399</v>
      </c>
      <c r="F36" s="48" t="s">
        <v>399</v>
      </c>
      <c r="G36" s="83" t="s">
        <v>399</v>
      </c>
      <c r="H36" s="83" t="s">
        <v>399</v>
      </c>
      <c r="I36" s="13" t="s">
        <v>399</v>
      </c>
    </row>
    <row r="37" spans="1:9">
      <c r="A37" s="76" t="s">
        <v>480</v>
      </c>
      <c r="B37" s="77">
        <v>4172</v>
      </c>
      <c r="C37" s="77">
        <v>1001</v>
      </c>
      <c r="D37" s="77">
        <v>3944</v>
      </c>
      <c r="E37" s="77">
        <v>681</v>
      </c>
      <c r="F37" s="77">
        <v>9798</v>
      </c>
      <c r="G37" s="81">
        <v>26091</v>
      </c>
      <c r="H37" s="81">
        <v>51321</v>
      </c>
      <c r="I37" s="78">
        <v>160225</v>
      </c>
    </row>
    <row r="38" spans="1:9">
      <c r="A38" s="66"/>
      <c r="B38" s="48"/>
      <c r="C38" s="48"/>
      <c r="D38" s="48"/>
      <c r="E38" s="48"/>
      <c r="F38" s="48"/>
      <c r="G38" s="12"/>
      <c r="H38" s="12"/>
      <c r="I38" s="49"/>
    </row>
    <row r="39" spans="1:9">
      <c r="A39" s="66" t="s">
        <v>545</v>
      </c>
      <c r="B39" s="48" t="s">
        <v>399</v>
      </c>
      <c r="C39" s="12">
        <v>210</v>
      </c>
      <c r="D39" s="48" t="s">
        <v>399</v>
      </c>
      <c r="E39" s="48" t="s">
        <v>399</v>
      </c>
      <c r="F39" s="48">
        <v>210</v>
      </c>
      <c r="G39" s="48" t="s">
        <v>399</v>
      </c>
      <c r="H39" s="12">
        <v>33500</v>
      </c>
      <c r="I39" s="13">
        <v>7035</v>
      </c>
    </row>
    <row r="40" spans="1:9">
      <c r="A40" s="66" t="s">
        <v>483</v>
      </c>
      <c r="B40" s="48" t="s">
        <v>399</v>
      </c>
      <c r="C40" s="48" t="s">
        <v>399</v>
      </c>
      <c r="D40" s="48" t="s">
        <v>399</v>
      </c>
      <c r="E40" s="48" t="s">
        <v>399</v>
      </c>
      <c r="F40" s="48" t="s">
        <v>399</v>
      </c>
      <c r="G40" s="12" t="s">
        <v>399</v>
      </c>
      <c r="H40" s="12" t="s">
        <v>399</v>
      </c>
      <c r="I40" s="49" t="s">
        <v>399</v>
      </c>
    </row>
    <row r="41" spans="1:9">
      <c r="A41" s="66" t="s">
        <v>484</v>
      </c>
      <c r="B41" s="12" t="s">
        <v>399</v>
      </c>
      <c r="C41" s="12" t="s">
        <v>399</v>
      </c>
      <c r="D41" s="48" t="s">
        <v>399</v>
      </c>
      <c r="E41" s="48" t="s">
        <v>399</v>
      </c>
      <c r="F41" s="48" t="s">
        <v>399</v>
      </c>
      <c r="G41" s="12" t="s">
        <v>399</v>
      </c>
      <c r="H41" s="12" t="s">
        <v>399</v>
      </c>
      <c r="I41" s="13" t="s">
        <v>399</v>
      </c>
    </row>
    <row r="42" spans="1:9">
      <c r="A42" s="66" t="s">
        <v>485</v>
      </c>
      <c r="B42" s="12">
        <v>30</v>
      </c>
      <c r="C42" s="12">
        <v>18</v>
      </c>
      <c r="D42" s="48" t="s">
        <v>399</v>
      </c>
      <c r="E42" s="48" t="s">
        <v>399</v>
      </c>
      <c r="F42" s="48">
        <v>48</v>
      </c>
      <c r="G42" s="12">
        <v>8000</v>
      </c>
      <c r="H42" s="12">
        <v>11000</v>
      </c>
      <c r="I42" s="13">
        <v>438</v>
      </c>
    </row>
    <row r="43" spans="1:9">
      <c r="A43" s="66" t="s">
        <v>486</v>
      </c>
      <c r="B43" s="12" t="s">
        <v>399</v>
      </c>
      <c r="C43" s="12" t="s">
        <v>399</v>
      </c>
      <c r="D43" s="12" t="s">
        <v>399</v>
      </c>
      <c r="E43" s="48" t="s">
        <v>399</v>
      </c>
      <c r="F43" s="48" t="s">
        <v>399</v>
      </c>
      <c r="G43" s="12" t="s">
        <v>399</v>
      </c>
      <c r="H43" s="12" t="s">
        <v>399</v>
      </c>
      <c r="I43" s="13" t="s">
        <v>399</v>
      </c>
    </row>
    <row r="44" spans="1:9">
      <c r="A44" s="66" t="s">
        <v>487</v>
      </c>
      <c r="B44" s="12">
        <v>30</v>
      </c>
      <c r="C44" s="12" t="s">
        <v>399</v>
      </c>
      <c r="D44" s="48" t="s">
        <v>399</v>
      </c>
      <c r="E44" s="48" t="s">
        <v>399</v>
      </c>
      <c r="F44" s="48">
        <v>30</v>
      </c>
      <c r="G44" s="12">
        <v>15000</v>
      </c>
      <c r="H44" s="12" t="s">
        <v>399</v>
      </c>
      <c r="I44" s="13">
        <v>450</v>
      </c>
    </row>
    <row r="45" spans="1:9">
      <c r="A45" s="66" t="s">
        <v>488</v>
      </c>
      <c r="B45" s="12">
        <v>22</v>
      </c>
      <c r="C45" s="12" t="s">
        <v>399</v>
      </c>
      <c r="D45" s="85" t="s">
        <v>399</v>
      </c>
      <c r="E45" s="48" t="s">
        <v>399</v>
      </c>
      <c r="F45" s="48">
        <v>22</v>
      </c>
      <c r="G45" s="12">
        <v>14000</v>
      </c>
      <c r="H45" s="12" t="s">
        <v>399</v>
      </c>
      <c r="I45" s="13">
        <v>308</v>
      </c>
    </row>
    <row r="46" spans="1:9">
      <c r="A46" s="66" t="s">
        <v>489</v>
      </c>
      <c r="B46" s="12" t="s">
        <v>399</v>
      </c>
      <c r="C46" s="12" t="s">
        <v>399</v>
      </c>
      <c r="D46" s="12">
        <v>6</v>
      </c>
      <c r="E46" s="48" t="s">
        <v>399</v>
      </c>
      <c r="F46" s="48">
        <v>6</v>
      </c>
      <c r="G46" s="12" t="s">
        <v>399</v>
      </c>
      <c r="H46" s="12" t="s">
        <v>399</v>
      </c>
      <c r="I46" s="13" t="s">
        <v>399</v>
      </c>
    </row>
    <row r="47" spans="1:9">
      <c r="A47" s="66" t="s">
        <v>490</v>
      </c>
      <c r="B47" s="12" t="s">
        <v>399</v>
      </c>
      <c r="C47" s="12" t="s">
        <v>399</v>
      </c>
      <c r="D47" s="12">
        <v>844</v>
      </c>
      <c r="E47" s="48">
        <v>2</v>
      </c>
      <c r="F47" s="48">
        <v>846</v>
      </c>
      <c r="G47" s="12" t="s">
        <v>399</v>
      </c>
      <c r="H47" s="12" t="s">
        <v>399</v>
      </c>
      <c r="I47" s="13" t="s">
        <v>399</v>
      </c>
    </row>
    <row r="48" spans="1:9">
      <c r="A48" s="76" t="s">
        <v>491</v>
      </c>
      <c r="B48" s="77">
        <v>82</v>
      </c>
      <c r="C48" s="77">
        <v>228</v>
      </c>
      <c r="D48" s="77">
        <v>850</v>
      </c>
      <c r="E48" s="77">
        <v>2</v>
      </c>
      <c r="F48" s="77">
        <v>1162</v>
      </c>
      <c r="G48" s="81">
        <v>12171</v>
      </c>
      <c r="H48" s="81">
        <v>31724</v>
      </c>
      <c r="I48" s="78">
        <v>8231</v>
      </c>
    </row>
    <row r="49" spans="1:9">
      <c r="A49" s="68"/>
      <c r="B49" s="73"/>
      <c r="C49" s="73"/>
      <c r="D49" s="73"/>
      <c r="E49" s="73"/>
      <c r="F49" s="73"/>
      <c r="G49" s="79"/>
      <c r="H49" s="79"/>
      <c r="I49" s="74"/>
    </row>
    <row r="50" spans="1:9">
      <c r="A50" s="76" t="s">
        <v>492</v>
      </c>
      <c r="B50" s="77">
        <v>1992</v>
      </c>
      <c r="C50" s="77">
        <v>88</v>
      </c>
      <c r="D50" s="77" t="s">
        <v>399</v>
      </c>
      <c r="E50" s="77" t="s">
        <v>399</v>
      </c>
      <c r="F50" s="77">
        <v>2080</v>
      </c>
      <c r="G50" s="81">
        <v>11000</v>
      </c>
      <c r="H50" s="81">
        <v>30000</v>
      </c>
      <c r="I50" s="78">
        <v>24552</v>
      </c>
    </row>
    <row r="51" spans="1:9">
      <c r="A51" s="66"/>
      <c r="B51" s="48"/>
      <c r="C51" s="48"/>
      <c r="D51" s="48"/>
      <c r="E51" s="48"/>
      <c r="F51" s="48"/>
      <c r="G51" s="12"/>
      <c r="H51" s="12"/>
      <c r="I51" s="49"/>
    </row>
    <row r="52" spans="1:9">
      <c r="A52" s="66" t="s">
        <v>493</v>
      </c>
      <c r="B52" s="48" t="s">
        <v>399</v>
      </c>
      <c r="C52" s="48">
        <v>150</v>
      </c>
      <c r="D52" s="48" t="s">
        <v>399</v>
      </c>
      <c r="E52" s="48" t="s">
        <v>399</v>
      </c>
      <c r="F52" s="48">
        <v>150</v>
      </c>
      <c r="G52" s="48" t="s">
        <v>399</v>
      </c>
      <c r="H52" s="12">
        <v>25000</v>
      </c>
      <c r="I52" s="49">
        <v>3750</v>
      </c>
    </row>
    <row r="53" spans="1:9">
      <c r="A53" s="66" t="s">
        <v>494</v>
      </c>
      <c r="B53" s="48" t="s">
        <v>399</v>
      </c>
      <c r="C53" s="48" t="s">
        <v>399</v>
      </c>
      <c r="D53" s="48" t="s">
        <v>399</v>
      </c>
      <c r="E53" s="48" t="s">
        <v>399</v>
      </c>
      <c r="F53" s="48" t="s">
        <v>399</v>
      </c>
      <c r="G53" s="48" t="s">
        <v>399</v>
      </c>
      <c r="H53" s="12" t="s">
        <v>399</v>
      </c>
      <c r="I53" s="49" t="s">
        <v>399</v>
      </c>
    </row>
    <row r="54" spans="1:9">
      <c r="A54" s="66" t="s">
        <v>495</v>
      </c>
      <c r="B54" s="48" t="s">
        <v>399</v>
      </c>
      <c r="C54" s="48" t="s">
        <v>399</v>
      </c>
      <c r="D54" s="48" t="s">
        <v>399</v>
      </c>
      <c r="E54" s="48" t="s">
        <v>399</v>
      </c>
      <c r="F54" s="48" t="s">
        <v>399</v>
      </c>
      <c r="G54" s="12" t="s">
        <v>399</v>
      </c>
      <c r="H54" s="12" t="s">
        <v>399</v>
      </c>
      <c r="I54" s="49" t="s">
        <v>399</v>
      </c>
    </row>
    <row r="55" spans="1:9">
      <c r="A55" s="66" t="s">
        <v>496</v>
      </c>
      <c r="B55" s="48" t="s">
        <v>399</v>
      </c>
      <c r="C55" s="48" t="s">
        <v>399</v>
      </c>
      <c r="D55" s="48" t="s">
        <v>399</v>
      </c>
      <c r="E55" s="48" t="s">
        <v>399</v>
      </c>
      <c r="F55" s="48" t="s">
        <v>399</v>
      </c>
      <c r="G55" s="12" t="s">
        <v>399</v>
      </c>
      <c r="H55" s="12" t="s">
        <v>399</v>
      </c>
      <c r="I55" s="49" t="s">
        <v>399</v>
      </c>
    </row>
    <row r="56" spans="1:9">
      <c r="A56" s="66" t="s">
        <v>497</v>
      </c>
      <c r="B56" s="48">
        <v>89</v>
      </c>
      <c r="C56" s="48">
        <v>59</v>
      </c>
      <c r="D56" s="48" t="s">
        <v>399</v>
      </c>
      <c r="E56" s="48" t="s">
        <v>399</v>
      </c>
      <c r="F56" s="48">
        <v>148</v>
      </c>
      <c r="G56" s="12">
        <v>6500</v>
      </c>
      <c r="H56" s="12">
        <v>25000</v>
      </c>
      <c r="I56" s="49">
        <v>2054</v>
      </c>
    </row>
    <row r="57" spans="1:9">
      <c r="A57" s="76" t="s">
        <v>573</v>
      </c>
      <c r="B57" s="77">
        <v>89</v>
      </c>
      <c r="C57" s="77">
        <v>209</v>
      </c>
      <c r="D57" s="77" t="s">
        <v>399</v>
      </c>
      <c r="E57" s="77" t="s">
        <v>399</v>
      </c>
      <c r="F57" s="77">
        <v>298</v>
      </c>
      <c r="G57" s="81">
        <v>6500</v>
      </c>
      <c r="H57" s="81">
        <v>25000</v>
      </c>
      <c r="I57" s="78">
        <v>5804</v>
      </c>
    </row>
    <row r="58" spans="1:9">
      <c r="A58" s="66"/>
      <c r="B58" s="48"/>
      <c r="C58" s="48"/>
      <c r="D58" s="48"/>
      <c r="E58" s="48"/>
      <c r="F58" s="48"/>
      <c r="G58" s="12"/>
      <c r="H58" s="12"/>
      <c r="I58" s="49"/>
    </row>
    <row r="59" spans="1:9">
      <c r="A59" s="66" t="s">
        <v>504</v>
      </c>
      <c r="B59" s="48" t="s">
        <v>399</v>
      </c>
      <c r="C59" s="12" t="s">
        <v>399</v>
      </c>
      <c r="D59" s="48" t="s">
        <v>399</v>
      </c>
      <c r="E59" s="85">
        <v>800</v>
      </c>
      <c r="F59" s="48">
        <v>800</v>
      </c>
      <c r="G59" s="48" t="s">
        <v>399</v>
      </c>
      <c r="H59" s="12" t="s">
        <v>399</v>
      </c>
      <c r="I59" s="13" t="s">
        <v>399</v>
      </c>
    </row>
    <row r="60" spans="1:9">
      <c r="A60" s="66" t="s">
        <v>505</v>
      </c>
      <c r="B60" s="48" t="s">
        <v>399</v>
      </c>
      <c r="C60" s="12">
        <v>15000</v>
      </c>
      <c r="D60" s="48" t="s">
        <v>399</v>
      </c>
      <c r="E60" s="85">
        <v>6000</v>
      </c>
      <c r="F60" s="48">
        <v>21000</v>
      </c>
      <c r="G60" s="48" t="s">
        <v>399</v>
      </c>
      <c r="H60" s="12">
        <v>31300</v>
      </c>
      <c r="I60" s="13">
        <v>469500</v>
      </c>
    </row>
    <row r="61" spans="1:9">
      <c r="A61" s="76" t="s">
        <v>506</v>
      </c>
      <c r="B61" s="77" t="s">
        <v>399</v>
      </c>
      <c r="C61" s="77">
        <v>15000</v>
      </c>
      <c r="D61" s="77" t="s">
        <v>399</v>
      </c>
      <c r="E61" s="77">
        <v>6800</v>
      </c>
      <c r="F61" s="77">
        <v>21800</v>
      </c>
      <c r="G61" s="81" t="s">
        <v>399</v>
      </c>
      <c r="H61" s="81">
        <v>31300</v>
      </c>
      <c r="I61" s="78">
        <v>469500</v>
      </c>
    </row>
    <row r="62" spans="1:9">
      <c r="A62" s="424"/>
      <c r="B62" s="48"/>
      <c r="C62" s="48"/>
      <c r="D62" s="48"/>
      <c r="E62" s="48"/>
      <c r="F62" s="48"/>
      <c r="G62" s="12"/>
      <c r="H62" s="12"/>
      <c r="I62" s="49"/>
    </row>
    <row r="63" spans="1:9">
      <c r="A63" s="66" t="s">
        <v>507</v>
      </c>
      <c r="B63" s="48" t="s">
        <v>399</v>
      </c>
      <c r="C63" s="48" t="s">
        <v>399</v>
      </c>
      <c r="D63" s="48" t="s">
        <v>399</v>
      </c>
      <c r="E63" s="48" t="s">
        <v>399</v>
      </c>
      <c r="F63" s="48" t="s">
        <v>399</v>
      </c>
      <c r="G63" s="48" t="s">
        <v>399</v>
      </c>
      <c r="H63" s="12" t="s">
        <v>399</v>
      </c>
      <c r="I63" s="49" t="s">
        <v>399</v>
      </c>
    </row>
    <row r="64" spans="1:9">
      <c r="A64" s="66" t="s">
        <v>508</v>
      </c>
      <c r="B64" s="48" t="s">
        <v>399</v>
      </c>
      <c r="C64" s="48" t="s">
        <v>399</v>
      </c>
      <c r="D64" s="48" t="s">
        <v>399</v>
      </c>
      <c r="E64" s="85">
        <v>110</v>
      </c>
      <c r="F64" s="48">
        <v>110</v>
      </c>
      <c r="G64" s="48" t="s">
        <v>399</v>
      </c>
      <c r="H64" s="12" t="s">
        <v>399</v>
      </c>
      <c r="I64" s="49" t="s">
        <v>399</v>
      </c>
    </row>
    <row r="65" spans="1:9">
      <c r="A65" s="66" t="s">
        <v>509</v>
      </c>
      <c r="B65" s="12" t="s">
        <v>399</v>
      </c>
      <c r="C65" s="12" t="s">
        <v>399</v>
      </c>
      <c r="D65" s="85">
        <v>150</v>
      </c>
      <c r="E65" s="48" t="s">
        <v>399</v>
      </c>
      <c r="F65" s="48">
        <v>150</v>
      </c>
      <c r="G65" s="12" t="s">
        <v>399</v>
      </c>
      <c r="H65" s="12" t="s">
        <v>399</v>
      </c>
      <c r="I65" s="13" t="s">
        <v>399</v>
      </c>
    </row>
    <row r="66" spans="1:9">
      <c r="A66" s="66" t="s">
        <v>510</v>
      </c>
      <c r="B66" s="48" t="s">
        <v>399</v>
      </c>
      <c r="C66" s="48" t="s">
        <v>399</v>
      </c>
      <c r="D66" s="48" t="s">
        <v>399</v>
      </c>
      <c r="E66" s="48" t="s">
        <v>399</v>
      </c>
      <c r="F66" s="48" t="s">
        <v>399</v>
      </c>
      <c r="G66" s="48" t="s">
        <v>399</v>
      </c>
      <c r="H66" s="12" t="s">
        <v>399</v>
      </c>
      <c r="I66" s="49" t="s">
        <v>399</v>
      </c>
    </row>
    <row r="67" spans="1:9">
      <c r="A67" s="66" t="s">
        <v>511</v>
      </c>
      <c r="B67" s="48" t="s">
        <v>399</v>
      </c>
      <c r="C67" s="48" t="s">
        <v>399</v>
      </c>
      <c r="D67" s="48">
        <v>50</v>
      </c>
      <c r="E67" s="48" t="s">
        <v>399</v>
      </c>
      <c r="F67" s="48">
        <v>50</v>
      </c>
      <c r="G67" s="12" t="s">
        <v>399</v>
      </c>
      <c r="H67" s="12" t="s">
        <v>399</v>
      </c>
      <c r="I67" s="49" t="s">
        <v>399</v>
      </c>
    </row>
    <row r="68" spans="1:9">
      <c r="A68" s="66" t="s">
        <v>512</v>
      </c>
      <c r="B68" s="48">
        <v>4</v>
      </c>
      <c r="C68" s="48" t="s">
        <v>399</v>
      </c>
      <c r="D68" s="48" t="s">
        <v>399</v>
      </c>
      <c r="E68" s="48" t="s">
        <v>399</v>
      </c>
      <c r="F68" s="48">
        <v>4</v>
      </c>
      <c r="G68" s="12">
        <v>3200</v>
      </c>
      <c r="H68" s="12" t="s">
        <v>399</v>
      </c>
      <c r="I68" s="49">
        <v>13</v>
      </c>
    </row>
    <row r="69" spans="1:9">
      <c r="A69" s="66" t="s">
        <v>513</v>
      </c>
      <c r="B69" s="85" t="s">
        <v>399</v>
      </c>
      <c r="C69" s="48" t="s">
        <v>399</v>
      </c>
      <c r="D69" s="48">
        <v>206</v>
      </c>
      <c r="E69" s="48">
        <v>53</v>
      </c>
      <c r="F69" s="48">
        <v>259</v>
      </c>
      <c r="G69" s="48" t="s">
        <v>399</v>
      </c>
      <c r="H69" s="12" t="s">
        <v>399</v>
      </c>
      <c r="I69" s="49" t="s">
        <v>399</v>
      </c>
    </row>
    <row r="70" spans="1:9">
      <c r="A70" s="66" t="s">
        <v>514</v>
      </c>
      <c r="B70" s="12" t="s">
        <v>399</v>
      </c>
      <c r="C70" s="12" t="s">
        <v>399</v>
      </c>
      <c r="D70" s="85">
        <v>1713</v>
      </c>
      <c r="E70" s="85">
        <v>224</v>
      </c>
      <c r="F70" s="48">
        <v>1937</v>
      </c>
      <c r="G70" s="12" t="s">
        <v>399</v>
      </c>
      <c r="H70" s="12" t="s">
        <v>399</v>
      </c>
      <c r="I70" s="13" t="s">
        <v>399</v>
      </c>
    </row>
    <row r="71" spans="1:9">
      <c r="A71" s="76" t="s">
        <v>515</v>
      </c>
      <c r="B71" s="77">
        <v>4</v>
      </c>
      <c r="C71" s="77" t="s">
        <v>399</v>
      </c>
      <c r="D71" s="77">
        <v>2119</v>
      </c>
      <c r="E71" s="77">
        <v>387</v>
      </c>
      <c r="F71" s="77">
        <v>2510</v>
      </c>
      <c r="G71" s="81">
        <v>3200</v>
      </c>
      <c r="H71" s="81" t="s">
        <v>399</v>
      </c>
      <c r="I71" s="78">
        <v>13</v>
      </c>
    </row>
    <row r="72" spans="1:9">
      <c r="A72" s="68"/>
      <c r="B72" s="73"/>
      <c r="C72" s="73"/>
      <c r="D72" s="73"/>
      <c r="E72" s="73"/>
      <c r="F72" s="73"/>
      <c r="G72" s="79"/>
      <c r="H72" s="79"/>
      <c r="I72" s="74"/>
    </row>
    <row r="73" spans="1:9" ht="13.5" thickBot="1">
      <c r="A73" s="69" t="s">
        <v>519</v>
      </c>
      <c r="B73" s="55">
        <v>231295</v>
      </c>
      <c r="C73" s="55">
        <v>21042</v>
      </c>
      <c r="D73" s="55">
        <v>16870</v>
      </c>
      <c r="E73" s="55">
        <v>8875</v>
      </c>
      <c r="F73" s="55">
        <v>278082</v>
      </c>
      <c r="G73" s="226">
        <v>23813</v>
      </c>
      <c r="H73" s="226">
        <v>31953</v>
      </c>
      <c r="I73" s="56">
        <v>6180164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>
  <sheetPr codeName="Hoja220">
    <pageSetUpPr fitToPage="1"/>
  </sheetPr>
  <dimension ref="A1:F21"/>
  <sheetViews>
    <sheetView showGridLines="0"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5" width="22.140625" style="24" customWidth="1"/>
    <col min="6" max="6" width="8.42578125" style="24" customWidth="1"/>
    <col min="7" max="10" width="17.7109375" style="24" customWidth="1"/>
    <col min="11" max="16384" width="11.42578125" style="24"/>
  </cols>
  <sheetData>
    <row r="1" spans="1:6" s="90" customFormat="1" ht="18">
      <c r="A1" s="1519" t="s">
        <v>375</v>
      </c>
      <c r="B1" s="1519"/>
      <c r="C1" s="1519"/>
      <c r="D1" s="1519"/>
      <c r="E1" s="1519"/>
    </row>
    <row r="2" spans="1:6" s="91" customFormat="1" ht="12.75" customHeight="1"/>
    <row r="3" spans="1:6" s="91" customFormat="1" ht="15">
      <c r="A3" s="1560" t="s">
        <v>878</v>
      </c>
      <c r="B3" s="1560"/>
      <c r="C3" s="1560"/>
      <c r="D3" s="1560"/>
      <c r="E3" s="1560"/>
    </row>
    <row r="4" spans="1:6" s="91" customFormat="1" ht="15">
      <c r="A4" s="1560" t="s">
        <v>879</v>
      </c>
      <c r="B4" s="1560"/>
      <c r="C4" s="1560"/>
      <c r="D4" s="1560"/>
      <c r="E4" s="1560"/>
    </row>
    <row r="5" spans="1:6" s="91" customFormat="1" ht="13.5" customHeight="1" thickBot="1">
      <c r="A5" s="5"/>
      <c r="B5" s="6"/>
      <c r="C5" s="6"/>
      <c r="D5" s="6"/>
      <c r="E5" s="6"/>
    </row>
    <row r="6" spans="1:6" s="955" customFormat="1" ht="21" customHeight="1">
      <c r="A6" s="927"/>
      <c r="B6" s="1551" t="s">
        <v>880</v>
      </c>
      <c r="C6" s="1562"/>
      <c r="D6" s="1551" t="s">
        <v>881</v>
      </c>
      <c r="E6" s="1552"/>
    </row>
    <row r="7" spans="1:6" s="955" customFormat="1" ht="21" customHeight="1">
      <c r="A7" s="989" t="s">
        <v>378</v>
      </c>
      <c r="B7" s="312" t="s">
        <v>379</v>
      </c>
      <c r="C7" s="312" t="s">
        <v>842</v>
      </c>
      <c r="D7" s="312" t="s">
        <v>379</v>
      </c>
      <c r="E7" s="313" t="s">
        <v>842</v>
      </c>
    </row>
    <row r="8" spans="1:6" s="955" customFormat="1" ht="21" customHeight="1" thickBot="1">
      <c r="A8" s="913"/>
      <c r="B8" s="315" t="s">
        <v>382</v>
      </c>
      <c r="C8" s="315" t="s">
        <v>383</v>
      </c>
      <c r="D8" s="315" t="s">
        <v>382</v>
      </c>
      <c r="E8" s="1018" t="s">
        <v>383</v>
      </c>
    </row>
    <row r="9" spans="1:6" ht="18" customHeight="1">
      <c r="A9" s="102">
        <v>2003</v>
      </c>
      <c r="B9" s="103">
        <v>4.2</v>
      </c>
      <c r="C9" s="247">
        <v>121.1</v>
      </c>
      <c r="D9" s="103">
        <v>2.2999999999999998</v>
      </c>
      <c r="E9" s="106">
        <v>110.3</v>
      </c>
      <c r="F9" s="363"/>
    </row>
    <row r="10" spans="1:6">
      <c r="A10" s="102">
        <v>2004</v>
      </c>
      <c r="B10" s="103">
        <v>2.2080000000000002</v>
      </c>
      <c r="C10" s="247">
        <v>61.420999999999999</v>
      </c>
      <c r="D10" s="103">
        <v>2.2999999999999998</v>
      </c>
      <c r="E10" s="106">
        <v>95.730999999999995</v>
      </c>
      <c r="F10" s="363"/>
    </row>
    <row r="11" spans="1:6">
      <c r="A11" s="102">
        <v>2005</v>
      </c>
      <c r="B11" s="103">
        <v>2.1949999999999998</v>
      </c>
      <c r="C11" s="247">
        <v>56.793999999999997</v>
      </c>
      <c r="D11" s="103">
        <v>1.633</v>
      </c>
      <c r="E11" s="106">
        <v>60.113</v>
      </c>
      <c r="F11" s="363"/>
    </row>
    <row r="12" spans="1:6">
      <c r="A12" s="102">
        <v>2006</v>
      </c>
      <c r="B12" s="103">
        <v>1.79</v>
      </c>
      <c r="C12" s="247">
        <v>49.908999999999999</v>
      </c>
      <c r="D12" s="103">
        <v>1.488</v>
      </c>
      <c r="E12" s="106">
        <v>55.02</v>
      </c>
      <c r="F12" s="363"/>
    </row>
    <row r="13" spans="1:6">
      <c r="A13" s="102">
        <v>2007</v>
      </c>
      <c r="B13" s="103">
        <v>1.6739999999999999</v>
      </c>
      <c r="C13" s="247">
        <v>45.792999999999999</v>
      </c>
      <c r="D13" s="103">
        <v>1.2669999999999999</v>
      </c>
      <c r="E13" s="106">
        <v>43.417999999999999</v>
      </c>
      <c r="F13" s="363"/>
    </row>
    <row r="14" spans="1:6">
      <c r="A14" s="102">
        <v>2008</v>
      </c>
      <c r="B14" s="103">
        <v>1.67</v>
      </c>
      <c r="C14" s="247">
        <v>45.389000000000003</v>
      </c>
      <c r="D14" s="103">
        <v>1.212</v>
      </c>
      <c r="E14" s="106">
        <v>42.447000000000003</v>
      </c>
      <c r="F14" s="363"/>
    </row>
    <row r="15" spans="1:6">
      <c r="A15" s="102">
        <v>2009</v>
      </c>
      <c r="B15" s="103">
        <v>1.623</v>
      </c>
      <c r="C15" s="247">
        <v>33.406999999999996</v>
      </c>
      <c r="D15" s="103">
        <v>1.175</v>
      </c>
      <c r="E15" s="106">
        <v>29.491</v>
      </c>
      <c r="F15" s="363"/>
    </row>
    <row r="16" spans="1:6">
      <c r="A16" s="102">
        <v>2010</v>
      </c>
      <c r="B16" s="103">
        <v>1.395</v>
      </c>
      <c r="C16" s="247">
        <v>28.523</v>
      </c>
      <c r="D16" s="103">
        <v>1.06</v>
      </c>
      <c r="E16" s="106">
        <v>26.462</v>
      </c>
      <c r="F16" s="363"/>
    </row>
    <row r="17" spans="1:6">
      <c r="A17" s="102">
        <v>2011</v>
      </c>
      <c r="B17" s="103">
        <v>4.6470000000000002</v>
      </c>
      <c r="C17" s="247">
        <v>72.546999999999997</v>
      </c>
      <c r="D17" s="103">
        <v>0.92500000000000004</v>
      </c>
      <c r="E17" s="106">
        <v>27.888000000000002</v>
      </c>
      <c r="F17" s="363"/>
    </row>
    <row r="18" spans="1:6">
      <c r="A18" s="102">
        <v>2012</v>
      </c>
      <c r="B18" s="103">
        <v>4.4669999999999996</v>
      </c>
      <c r="C18" s="247">
        <v>54.203000000000003</v>
      </c>
      <c r="D18" s="103">
        <v>0.91300000000000003</v>
      </c>
      <c r="E18" s="106">
        <v>25.459</v>
      </c>
      <c r="F18" s="363"/>
    </row>
    <row r="19" spans="1:6" ht="13.5" thickBot="1">
      <c r="A19" s="152">
        <v>2013</v>
      </c>
      <c r="B19" s="166">
        <v>1.647</v>
      </c>
      <c r="C19" s="402">
        <v>29.798999999999999</v>
      </c>
      <c r="D19" s="166">
        <v>0.91700000000000004</v>
      </c>
      <c r="E19" s="319">
        <v>26.018999999999998</v>
      </c>
      <c r="F19" s="363"/>
    </row>
    <row r="20" spans="1:6">
      <c r="A20" s="432"/>
      <c r="B20" s="262"/>
      <c r="C20" s="429"/>
      <c r="D20" s="262"/>
      <c r="E20" s="429"/>
    </row>
    <row r="21" spans="1:6">
      <c r="A21" s="432"/>
      <c r="B21" s="262"/>
      <c r="C21" s="429"/>
      <c r="D21" s="262"/>
      <c r="E21" s="429"/>
    </row>
  </sheetData>
  <mergeCells count="5">
    <mergeCell ref="A3:E3"/>
    <mergeCell ref="A1:E1"/>
    <mergeCell ref="B6:C6"/>
    <mergeCell ref="D6:E6"/>
    <mergeCell ref="A4:E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3" orientation="portrait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>
  <sheetPr codeName="Hoja116">
    <pageSetUpPr fitToPage="1"/>
  </sheetPr>
  <dimension ref="A1:G33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0.42578125" style="271" customWidth="1"/>
    <col min="2" max="7" width="14.85546875" style="271" customWidth="1"/>
    <col min="8" max="8" width="4.140625" style="271" customWidth="1"/>
    <col min="9" max="16384" width="11.42578125" style="271"/>
  </cols>
  <sheetData>
    <row r="1" spans="1:7" s="90" customFormat="1" ht="18">
      <c r="A1" s="1519" t="s">
        <v>375</v>
      </c>
      <c r="B1" s="1519"/>
      <c r="C1" s="1519"/>
      <c r="D1" s="1519"/>
      <c r="E1" s="1519"/>
      <c r="F1" s="1519"/>
      <c r="G1" s="1519"/>
    </row>
    <row r="3" spans="1:7" s="91" customFormat="1" ht="15">
      <c r="A3" s="1560" t="s">
        <v>882</v>
      </c>
      <c r="B3" s="1560"/>
      <c r="C3" s="1560"/>
      <c r="D3" s="1560"/>
      <c r="E3" s="1560"/>
      <c r="F3" s="1560"/>
      <c r="G3" s="1560"/>
    </row>
    <row r="4" spans="1:7" s="91" customFormat="1" ht="15">
      <c r="A4" s="1504" t="s">
        <v>1413</v>
      </c>
      <c r="B4" s="1504"/>
      <c r="C4" s="1504"/>
      <c r="D4" s="1504"/>
      <c r="E4" s="1504"/>
      <c r="F4" s="1504"/>
      <c r="G4" s="1504"/>
    </row>
    <row r="5" spans="1:7" s="91" customFormat="1" ht="13.5" customHeight="1" thickBot="1">
      <c r="A5" s="5"/>
      <c r="B5" s="6"/>
      <c r="C5" s="6"/>
      <c r="D5" s="6"/>
      <c r="E5" s="6"/>
      <c r="F5" s="6"/>
      <c r="G5" s="6"/>
    </row>
    <row r="6" spans="1:7" ht="29.25" customHeight="1">
      <c r="A6" s="1515" t="s">
        <v>455</v>
      </c>
      <c r="B6" s="873"/>
      <c r="C6" s="854" t="s">
        <v>379</v>
      </c>
      <c r="D6" s="921"/>
      <c r="E6" s="1553" t="s">
        <v>386</v>
      </c>
      <c r="F6" s="1494"/>
      <c r="G6" s="859" t="s">
        <v>380</v>
      </c>
    </row>
    <row r="7" spans="1:7" ht="16.5" customHeight="1">
      <c r="A7" s="1516"/>
      <c r="B7" s="1275"/>
      <c r="C7" s="1265" t="s">
        <v>389</v>
      </c>
      <c r="D7" s="1276" t="s">
        <v>852</v>
      </c>
      <c r="E7" s="1658" t="s">
        <v>390</v>
      </c>
      <c r="F7" s="1660"/>
      <c r="G7" s="308" t="s">
        <v>821</v>
      </c>
    </row>
    <row r="8" spans="1:7" ht="29.25" customHeight="1" thickBot="1">
      <c r="A8" s="1516"/>
      <c r="B8" s="298" t="s">
        <v>393</v>
      </c>
      <c r="C8" s="298" t="s">
        <v>394</v>
      </c>
      <c r="D8" s="298" t="s">
        <v>395</v>
      </c>
      <c r="E8" s="298" t="s">
        <v>393</v>
      </c>
      <c r="F8" s="298" t="s">
        <v>394</v>
      </c>
      <c r="G8" s="308" t="s">
        <v>533</v>
      </c>
    </row>
    <row r="9" spans="1:7" ht="24.75" customHeight="1">
      <c r="A9" s="75" t="s">
        <v>459</v>
      </c>
      <c r="B9" s="45">
        <v>165</v>
      </c>
      <c r="C9" s="45" t="s">
        <v>399</v>
      </c>
      <c r="D9" s="45">
        <v>165</v>
      </c>
      <c r="E9" s="131">
        <v>18900</v>
      </c>
      <c r="F9" s="131" t="s">
        <v>399</v>
      </c>
      <c r="G9" s="46">
        <v>3119</v>
      </c>
    </row>
    <row r="10" spans="1:7">
      <c r="A10" s="66" t="s">
        <v>460</v>
      </c>
      <c r="B10" s="12">
        <v>492</v>
      </c>
      <c r="C10" s="12" t="s">
        <v>399</v>
      </c>
      <c r="D10" s="48">
        <v>492</v>
      </c>
      <c r="E10" s="12">
        <v>21735</v>
      </c>
      <c r="F10" s="12" t="s">
        <v>399</v>
      </c>
      <c r="G10" s="13">
        <v>10694</v>
      </c>
    </row>
    <row r="11" spans="1:7">
      <c r="A11" s="66" t="s">
        <v>461</v>
      </c>
      <c r="B11" s="48">
        <v>281</v>
      </c>
      <c r="C11" s="48" t="s">
        <v>399</v>
      </c>
      <c r="D11" s="48">
        <v>281</v>
      </c>
      <c r="E11" s="12">
        <v>7749</v>
      </c>
      <c r="F11" s="12" t="s">
        <v>399</v>
      </c>
      <c r="G11" s="49">
        <v>2177</v>
      </c>
    </row>
    <row r="12" spans="1:7">
      <c r="A12" s="66" t="s">
        <v>462</v>
      </c>
      <c r="B12" s="12">
        <v>21</v>
      </c>
      <c r="C12" s="12" t="s">
        <v>399</v>
      </c>
      <c r="D12" s="48">
        <v>21</v>
      </c>
      <c r="E12" s="12">
        <v>26933</v>
      </c>
      <c r="F12" s="12" t="s">
        <v>399</v>
      </c>
      <c r="G12" s="13">
        <v>566</v>
      </c>
    </row>
    <row r="13" spans="1:7">
      <c r="A13" s="76" t="s">
        <v>463</v>
      </c>
      <c r="B13" s="77">
        <v>959</v>
      </c>
      <c r="C13" s="77" t="s">
        <v>399</v>
      </c>
      <c r="D13" s="77">
        <v>959</v>
      </c>
      <c r="E13" s="81">
        <v>17263</v>
      </c>
      <c r="F13" s="81" t="s">
        <v>399</v>
      </c>
      <c r="G13" s="78">
        <v>16556</v>
      </c>
    </row>
    <row r="14" spans="1:7">
      <c r="A14" s="68"/>
      <c r="B14" s="73"/>
      <c r="C14" s="73"/>
      <c r="D14" s="73"/>
      <c r="E14" s="79"/>
      <c r="F14" s="79"/>
      <c r="G14" s="74"/>
    </row>
    <row r="15" spans="1:7">
      <c r="A15" s="76" t="s">
        <v>464</v>
      </c>
      <c r="B15" s="77">
        <v>88</v>
      </c>
      <c r="C15" s="77" t="s">
        <v>399</v>
      </c>
      <c r="D15" s="77">
        <v>88</v>
      </c>
      <c r="E15" s="81">
        <v>30000</v>
      </c>
      <c r="F15" s="81" t="s">
        <v>399</v>
      </c>
      <c r="G15" s="78">
        <v>2640</v>
      </c>
    </row>
    <row r="16" spans="1:7">
      <c r="A16" s="68"/>
      <c r="B16" s="73"/>
      <c r="C16" s="73"/>
      <c r="D16" s="73"/>
      <c r="E16" s="79"/>
      <c r="F16" s="79"/>
      <c r="G16" s="74"/>
    </row>
    <row r="17" spans="1:7">
      <c r="A17" s="66" t="s">
        <v>544</v>
      </c>
      <c r="B17" s="12">
        <v>10</v>
      </c>
      <c r="C17" s="12" t="s">
        <v>399</v>
      </c>
      <c r="D17" s="48">
        <v>10</v>
      </c>
      <c r="E17" s="12">
        <v>26000</v>
      </c>
      <c r="F17" s="12" t="s">
        <v>399</v>
      </c>
      <c r="G17" s="13">
        <v>260</v>
      </c>
    </row>
    <row r="18" spans="1:7">
      <c r="A18" s="66" t="s">
        <v>467</v>
      </c>
      <c r="B18" s="12">
        <v>57</v>
      </c>
      <c r="C18" s="48" t="s">
        <v>399</v>
      </c>
      <c r="D18" s="48">
        <v>57</v>
      </c>
      <c r="E18" s="12">
        <v>23500</v>
      </c>
      <c r="F18" s="48" t="s">
        <v>399</v>
      </c>
      <c r="G18" s="13">
        <v>1340</v>
      </c>
    </row>
    <row r="19" spans="1:7">
      <c r="A19" s="66" t="s">
        <v>468</v>
      </c>
      <c r="B19" s="12">
        <v>54</v>
      </c>
      <c r="C19" s="48" t="s">
        <v>399</v>
      </c>
      <c r="D19" s="48">
        <v>54</v>
      </c>
      <c r="E19" s="12">
        <v>25000</v>
      </c>
      <c r="F19" s="48" t="s">
        <v>399</v>
      </c>
      <c r="G19" s="13">
        <v>1350</v>
      </c>
    </row>
    <row r="20" spans="1:7">
      <c r="A20" s="76" t="s">
        <v>469</v>
      </c>
      <c r="B20" s="77">
        <v>121</v>
      </c>
      <c r="C20" s="77" t="s">
        <v>399</v>
      </c>
      <c r="D20" s="77">
        <v>121</v>
      </c>
      <c r="E20" s="81">
        <v>24376</v>
      </c>
      <c r="F20" s="81" t="s">
        <v>399</v>
      </c>
      <c r="G20" s="78">
        <v>2950</v>
      </c>
    </row>
    <row r="21" spans="1:7">
      <c r="A21" s="68"/>
      <c r="B21" s="73"/>
      <c r="C21" s="73"/>
      <c r="D21" s="73"/>
      <c r="E21" s="79"/>
      <c r="F21" s="79"/>
      <c r="G21" s="74"/>
    </row>
    <row r="22" spans="1:7">
      <c r="A22" s="76" t="s">
        <v>471</v>
      </c>
      <c r="B22" s="77" t="s">
        <v>399</v>
      </c>
      <c r="C22" s="77">
        <v>17</v>
      </c>
      <c r="D22" s="77">
        <v>17</v>
      </c>
      <c r="E22" s="81" t="s">
        <v>399</v>
      </c>
      <c r="F22" s="81">
        <v>28000</v>
      </c>
      <c r="G22" s="78">
        <v>476</v>
      </c>
    </row>
    <row r="23" spans="1:7">
      <c r="A23" s="66"/>
      <c r="B23" s="48"/>
      <c r="C23" s="48"/>
      <c r="D23" s="48"/>
      <c r="E23" s="12"/>
      <c r="F23" s="12"/>
      <c r="G23" s="49"/>
    </row>
    <row r="24" spans="1:7">
      <c r="A24" s="66" t="s">
        <v>472</v>
      </c>
      <c r="B24" s="85">
        <v>251</v>
      </c>
      <c r="C24" s="48">
        <v>52</v>
      </c>
      <c r="D24" s="48">
        <v>303</v>
      </c>
      <c r="E24" s="85">
        <v>11000</v>
      </c>
      <c r="F24" s="12">
        <v>19000</v>
      </c>
      <c r="G24" s="49">
        <v>3749</v>
      </c>
    </row>
    <row r="25" spans="1:7">
      <c r="A25" s="66" t="s">
        <v>474</v>
      </c>
      <c r="B25" s="85">
        <v>10</v>
      </c>
      <c r="C25" s="48">
        <v>55</v>
      </c>
      <c r="D25" s="48">
        <v>65</v>
      </c>
      <c r="E25" s="85">
        <v>9000</v>
      </c>
      <c r="F25" s="12">
        <v>23000</v>
      </c>
      <c r="G25" s="49">
        <v>1355</v>
      </c>
    </row>
    <row r="26" spans="1:7">
      <c r="A26" s="76" t="s">
        <v>475</v>
      </c>
      <c r="B26" s="77">
        <v>261</v>
      </c>
      <c r="C26" s="77">
        <v>107</v>
      </c>
      <c r="D26" s="77">
        <v>368</v>
      </c>
      <c r="E26" s="81">
        <v>10923</v>
      </c>
      <c r="F26" s="81">
        <v>21056</v>
      </c>
      <c r="G26" s="78">
        <v>5104</v>
      </c>
    </row>
    <row r="27" spans="1:7">
      <c r="A27" s="68"/>
      <c r="B27" s="73"/>
      <c r="C27" s="73"/>
      <c r="D27" s="73"/>
      <c r="E27" s="79"/>
      <c r="F27" s="79"/>
      <c r="G27" s="74"/>
    </row>
    <row r="28" spans="1:7">
      <c r="A28" s="66" t="s">
        <v>509</v>
      </c>
      <c r="B28" s="12">
        <v>12</v>
      </c>
      <c r="C28" s="12" t="s">
        <v>399</v>
      </c>
      <c r="D28" s="48">
        <v>12</v>
      </c>
      <c r="E28" s="12">
        <v>10000</v>
      </c>
      <c r="F28" s="12" t="s">
        <v>399</v>
      </c>
      <c r="G28" s="13">
        <v>120</v>
      </c>
    </row>
    <row r="29" spans="1:7">
      <c r="A29" s="66" t="s">
        <v>510</v>
      </c>
      <c r="B29" s="48" t="s">
        <v>399</v>
      </c>
      <c r="C29" s="48">
        <v>50</v>
      </c>
      <c r="D29" s="48">
        <v>50</v>
      </c>
      <c r="E29" s="48" t="s">
        <v>399</v>
      </c>
      <c r="F29" s="12">
        <v>32660</v>
      </c>
      <c r="G29" s="49">
        <v>1633</v>
      </c>
    </row>
    <row r="30" spans="1:7">
      <c r="A30" s="66" t="s">
        <v>513</v>
      </c>
      <c r="B30" s="85">
        <v>32</v>
      </c>
      <c r="C30" s="48" t="s">
        <v>399</v>
      </c>
      <c r="D30" s="48">
        <v>32</v>
      </c>
      <c r="E30" s="85">
        <v>10000</v>
      </c>
      <c r="F30" s="12" t="s">
        <v>399</v>
      </c>
      <c r="G30" s="49">
        <v>320</v>
      </c>
    </row>
    <row r="31" spans="1:7">
      <c r="A31" s="76" t="s">
        <v>515</v>
      </c>
      <c r="B31" s="77">
        <v>44</v>
      </c>
      <c r="C31" s="77">
        <v>50</v>
      </c>
      <c r="D31" s="77">
        <v>94</v>
      </c>
      <c r="E31" s="81">
        <v>10000</v>
      </c>
      <c r="F31" s="81">
        <v>32660</v>
      </c>
      <c r="G31" s="78">
        <v>2073</v>
      </c>
    </row>
    <row r="32" spans="1:7">
      <c r="A32" s="68"/>
      <c r="B32" s="73"/>
      <c r="C32" s="73"/>
      <c r="D32" s="73"/>
      <c r="E32" s="79"/>
      <c r="F32" s="79"/>
      <c r="G32" s="74"/>
    </row>
    <row r="33" spans="1:7" ht="13.5" thickBot="1">
      <c r="A33" s="69" t="s">
        <v>519</v>
      </c>
      <c r="B33" s="55">
        <v>1473</v>
      </c>
      <c r="C33" s="55">
        <v>174</v>
      </c>
      <c r="D33" s="55">
        <v>1647</v>
      </c>
      <c r="E33" s="226">
        <v>17268</v>
      </c>
      <c r="F33" s="226">
        <v>25069</v>
      </c>
      <c r="G33" s="56">
        <v>29799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>
  <sheetPr codeName="Hoja117">
    <pageSetUpPr fitToPage="1"/>
  </sheetPr>
  <dimension ref="A1:G43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29.28515625" style="271" customWidth="1"/>
    <col min="2" max="7" width="18.140625" style="271" customWidth="1"/>
    <col min="8" max="16384" width="11.42578125" style="271"/>
  </cols>
  <sheetData>
    <row r="1" spans="1:7" s="90" customFormat="1" ht="18">
      <c r="A1" s="1519" t="s">
        <v>375</v>
      </c>
      <c r="B1" s="1519"/>
      <c r="C1" s="1519"/>
      <c r="D1" s="1519"/>
      <c r="E1" s="1519"/>
      <c r="F1" s="1519"/>
      <c r="G1" s="1519"/>
    </row>
    <row r="3" spans="1:7" s="91" customFormat="1" ht="15">
      <c r="A3" s="1560" t="s">
        <v>883</v>
      </c>
      <c r="B3" s="1560"/>
      <c r="C3" s="1560"/>
      <c r="D3" s="1560"/>
      <c r="E3" s="1560"/>
      <c r="F3" s="1560"/>
      <c r="G3" s="1560"/>
    </row>
    <row r="4" spans="1:7" s="91" customFormat="1" ht="15">
      <c r="A4" s="1560" t="s">
        <v>1413</v>
      </c>
      <c r="B4" s="1560"/>
      <c r="C4" s="1560"/>
      <c r="D4" s="1560"/>
      <c r="E4" s="1560"/>
      <c r="F4" s="1560"/>
      <c r="G4" s="1560"/>
    </row>
    <row r="5" spans="1:7" s="91" customFormat="1" ht="13.5" customHeight="1" thickBot="1">
      <c r="A5" s="5"/>
      <c r="B5" s="6"/>
      <c r="C5" s="6"/>
      <c r="D5" s="6"/>
      <c r="E5" s="6"/>
      <c r="F5" s="6"/>
      <c r="G5" s="6"/>
    </row>
    <row r="6" spans="1:7" ht="25.5" customHeight="1">
      <c r="A6" s="1515" t="s">
        <v>455</v>
      </c>
      <c r="B6" s="873"/>
      <c r="C6" s="854" t="s">
        <v>379</v>
      </c>
      <c r="D6" s="921"/>
      <c r="E6" s="1553" t="s">
        <v>386</v>
      </c>
      <c r="F6" s="1494"/>
      <c r="G6" s="859" t="s">
        <v>380</v>
      </c>
    </row>
    <row r="7" spans="1:7" ht="25.5" customHeight="1">
      <c r="A7" s="1516"/>
      <c r="B7" s="1277"/>
      <c r="C7" s="917" t="s">
        <v>389</v>
      </c>
      <c r="D7" s="1278" t="s">
        <v>852</v>
      </c>
      <c r="E7" s="1538" t="s">
        <v>390</v>
      </c>
      <c r="F7" s="1540"/>
      <c r="G7" s="308" t="s">
        <v>821</v>
      </c>
    </row>
    <row r="8" spans="1:7" ht="31.5" customHeight="1" thickBot="1">
      <c r="A8" s="1516"/>
      <c r="B8" s="298" t="s">
        <v>393</v>
      </c>
      <c r="C8" s="298" t="s">
        <v>394</v>
      </c>
      <c r="D8" s="298" t="s">
        <v>395</v>
      </c>
      <c r="E8" s="298" t="s">
        <v>393</v>
      </c>
      <c r="F8" s="298" t="s">
        <v>394</v>
      </c>
      <c r="G8" s="308" t="s">
        <v>533</v>
      </c>
    </row>
    <row r="9" spans="1:7">
      <c r="A9" s="1291" t="s">
        <v>459</v>
      </c>
      <c r="B9" s="1292">
        <v>16</v>
      </c>
      <c r="C9" s="1292">
        <v>7</v>
      </c>
      <c r="D9" s="1292">
        <v>23</v>
      </c>
      <c r="E9" s="1293">
        <v>32585</v>
      </c>
      <c r="F9" s="1293">
        <v>37240</v>
      </c>
      <c r="G9" s="1294">
        <v>782</v>
      </c>
    </row>
    <row r="10" spans="1:7">
      <c r="A10" s="1295" t="s">
        <v>460</v>
      </c>
      <c r="B10" s="1296">
        <v>261</v>
      </c>
      <c r="C10" s="1296">
        <v>112</v>
      </c>
      <c r="D10" s="1297">
        <v>373</v>
      </c>
      <c r="E10" s="1296">
        <v>24206</v>
      </c>
      <c r="F10" s="1296">
        <v>31654</v>
      </c>
      <c r="G10" s="1298">
        <v>9863</v>
      </c>
    </row>
    <row r="11" spans="1:7">
      <c r="A11" s="1295" t="s">
        <v>461</v>
      </c>
      <c r="B11" s="1297">
        <v>84</v>
      </c>
      <c r="C11" s="1297">
        <v>125</v>
      </c>
      <c r="D11" s="1297">
        <v>209</v>
      </c>
      <c r="E11" s="1296">
        <v>9496</v>
      </c>
      <c r="F11" s="1296">
        <v>23368</v>
      </c>
      <c r="G11" s="1299">
        <v>3719</v>
      </c>
    </row>
    <row r="12" spans="1:7">
      <c r="A12" s="1295" t="s">
        <v>462</v>
      </c>
      <c r="B12" s="1296">
        <v>27</v>
      </c>
      <c r="C12" s="1296">
        <v>41</v>
      </c>
      <c r="D12" s="1297">
        <v>68</v>
      </c>
      <c r="E12" s="1296">
        <v>26999</v>
      </c>
      <c r="F12" s="1296">
        <v>38171</v>
      </c>
      <c r="G12" s="1298">
        <v>2294</v>
      </c>
    </row>
    <row r="13" spans="1:7">
      <c r="A13" s="1303" t="s">
        <v>463</v>
      </c>
      <c r="B13" s="1304">
        <v>388</v>
      </c>
      <c r="C13" s="1304">
        <v>285</v>
      </c>
      <c r="D13" s="1304">
        <v>673</v>
      </c>
      <c r="E13" s="1305">
        <v>21561</v>
      </c>
      <c r="F13" s="1305">
        <v>29095</v>
      </c>
      <c r="G13" s="1306">
        <v>16658</v>
      </c>
    </row>
    <row r="14" spans="1:7">
      <c r="A14" s="1300"/>
      <c r="B14" s="1055"/>
      <c r="C14" s="1055"/>
      <c r="D14" s="1055"/>
      <c r="E14" s="1060"/>
      <c r="F14" s="1060"/>
      <c r="G14" s="1067"/>
    </row>
    <row r="15" spans="1:7">
      <c r="A15" s="1303" t="s">
        <v>464</v>
      </c>
      <c r="B15" s="1304">
        <v>25</v>
      </c>
      <c r="C15" s="1304" t="s">
        <v>399</v>
      </c>
      <c r="D15" s="1304">
        <v>25</v>
      </c>
      <c r="E15" s="1305">
        <v>30000</v>
      </c>
      <c r="F15" s="1305" t="s">
        <v>399</v>
      </c>
      <c r="G15" s="1306">
        <v>750</v>
      </c>
    </row>
    <row r="16" spans="1:7">
      <c r="A16" s="1300"/>
      <c r="B16" s="1055"/>
      <c r="C16" s="1055"/>
      <c r="D16" s="1055"/>
      <c r="E16" s="1060"/>
      <c r="F16" s="1060"/>
      <c r="G16" s="1067"/>
    </row>
    <row r="17" spans="1:7">
      <c r="A17" s="1303" t="s">
        <v>465</v>
      </c>
      <c r="B17" s="1304">
        <v>7</v>
      </c>
      <c r="C17" s="1304" t="s">
        <v>399</v>
      </c>
      <c r="D17" s="1304">
        <v>7</v>
      </c>
      <c r="E17" s="1305">
        <v>22100</v>
      </c>
      <c r="F17" s="1305" t="s">
        <v>399</v>
      </c>
      <c r="G17" s="1306">
        <v>154</v>
      </c>
    </row>
    <row r="18" spans="1:7">
      <c r="A18" s="1295"/>
      <c r="B18" s="1297"/>
      <c r="C18" s="1297"/>
      <c r="D18" s="1297"/>
      <c r="E18" s="1296"/>
      <c r="F18" s="1296"/>
      <c r="G18" s="1299"/>
    </row>
    <row r="19" spans="1:7">
      <c r="A19" s="1295" t="s">
        <v>544</v>
      </c>
      <c r="B19" s="1296">
        <v>3</v>
      </c>
      <c r="C19" s="1296" t="s">
        <v>399</v>
      </c>
      <c r="D19" s="1297">
        <v>3</v>
      </c>
      <c r="E19" s="1296">
        <v>30000</v>
      </c>
      <c r="F19" s="1296" t="s">
        <v>399</v>
      </c>
      <c r="G19" s="1298">
        <v>90</v>
      </c>
    </row>
    <row r="20" spans="1:7">
      <c r="A20" s="1295" t="s">
        <v>467</v>
      </c>
      <c r="B20" s="1296">
        <v>35</v>
      </c>
      <c r="C20" s="1297" t="s">
        <v>399</v>
      </c>
      <c r="D20" s="1297">
        <v>35</v>
      </c>
      <c r="E20" s="1296">
        <v>22000</v>
      </c>
      <c r="F20" s="1297" t="s">
        <v>399</v>
      </c>
      <c r="G20" s="1298">
        <v>770</v>
      </c>
    </row>
    <row r="21" spans="1:7">
      <c r="A21" s="1295" t="s">
        <v>468</v>
      </c>
      <c r="B21" s="1296">
        <v>24</v>
      </c>
      <c r="C21" s="1297" t="s">
        <v>399</v>
      </c>
      <c r="D21" s="1297">
        <v>24</v>
      </c>
      <c r="E21" s="1296">
        <v>24000</v>
      </c>
      <c r="F21" s="1297" t="s">
        <v>399</v>
      </c>
      <c r="G21" s="1298">
        <v>576</v>
      </c>
    </row>
    <row r="22" spans="1:7">
      <c r="A22" s="1303" t="s">
        <v>469</v>
      </c>
      <c r="B22" s="1304">
        <v>62</v>
      </c>
      <c r="C22" s="1304" t="s">
        <v>399</v>
      </c>
      <c r="D22" s="1304">
        <v>62</v>
      </c>
      <c r="E22" s="1305">
        <v>23161</v>
      </c>
      <c r="F22" s="1305" t="s">
        <v>399</v>
      </c>
      <c r="G22" s="1306">
        <v>1436</v>
      </c>
    </row>
    <row r="23" spans="1:7">
      <c r="A23" s="1300"/>
      <c r="B23" s="1055"/>
      <c r="C23" s="1055"/>
      <c r="D23" s="1055"/>
      <c r="E23" s="1060"/>
      <c r="F23" s="1060"/>
      <c r="G23" s="1067"/>
    </row>
    <row r="24" spans="1:7">
      <c r="A24" s="1295" t="s">
        <v>484</v>
      </c>
      <c r="B24" s="1296" t="s">
        <v>399</v>
      </c>
      <c r="C24" s="1296">
        <v>2</v>
      </c>
      <c r="D24" s="1297">
        <v>2</v>
      </c>
      <c r="E24" s="1296" t="s">
        <v>399</v>
      </c>
      <c r="F24" s="1296">
        <v>85000</v>
      </c>
      <c r="G24" s="1298">
        <v>170</v>
      </c>
    </row>
    <row r="25" spans="1:7">
      <c r="A25" s="1295" t="s">
        <v>485</v>
      </c>
      <c r="B25" s="1297" t="s">
        <v>399</v>
      </c>
      <c r="C25" s="1296">
        <v>7</v>
      </c>
      <c r="D25" s="1297">
        <v>7</v>
      </c>
      <c r="E25" s="1297" t="s">
        <v>399</v>
      </c>
      <c r="F25" s="1296">
        <v>80000</v>
      </c>
      <c r="G25" s="1298">
        <v>560</v>
      </c>
    </row>
    <row r="26" spans="1:7">
      <c r="A26" s="1295" t="s">
        <v>486</v>
      </c>
      <c r="B26" s="1296" t="s">
        <v>399</v>
      </c>
      <c r="C26" s="1296">
        <v>8</v>
      </c>
      <c r="D26" s="1297">
        <v>8</v>
      </c>
      <c r="E26" s="1296" t="s">
        <v>399</v>
      </c>
      <c r="F26" s="1296">
        <v>88000</v>
      </c>
      <c r="G26" s="1298">
        <v>704</v>
      </c>
    </row>
    <row r="27" spans="1:7">
      <c r="A27" s="1295" t="s">
        <v>487</v>
      </c>
      <c r="B27" s="1296">
        <v>10</v>
      </c>
      <c r="C27" s="1296" t="s">
        <v>399</v>
      </c>
      <c r="D27" s="1297">
        <v>10</v>
      </c>
      <c r="E27" s="1296">
        <v>30000</v>
      </c>
      <c r="F27" s="1296" t="s">
        <v>399</v>
      </c>
      <c r="G27" s="1298">
        <v>300</v>
      </c>
    </row>
    <row r="28" spans="1:7">
      <c r="A28" s="1295" t="s">
        <v>489</v>
      </c>
      <c r="B28" s="1297" t="s">
        <v>399</v>
      </c>
      <c r="C28" s="1296">
        <v>12</v>
      </c>
      <c r="D28" s="1297">
        <v>12</v>
      </c>
      <c r="E28" s="1297" t="s">
        <v>399</v>
      </c>
      <c r="F28" s="1296">
        <v>80000</v>
      </c>
      <c r="G28" s="1298">
        <v>960</v>
      </c>
    </row>
    <row r="29" spans="1:7">
      <c r="A29" s="1295" t="s">
        <v>490</v>
      </c>
      <c r="B29" s="1296">
        <v>1</v>
      </c>
      <c r="C29" s="1296">
        <v>5</v>
      </c>
      <c r="D29" s="1297">
        <v>6</v>
      </c>
      <c r="E29" s="1296">
        <v>95000</v>
      </c>
      <c r="F29" s="1296">
        <v>100000</v>
      </c>
      <c r="G29" s="1298">
        <v>595</v>
      </c>
    </row>
    <row r="30" spans="1:7">
      <c r="A30" s="1303" t="s">
        <v>491</v>
      </c>
      <c r="B30" s="1304">
        <v>11</v>
      </c>
      <c r="C30" s="1304">
        <v>34</v>
      </c>
      <c r="D30" s="1304">
        <v>45</v>
      </c>
      <c r="E30" s="1305">
        <v>35909</v>
      </c>
      <c r="F30" s="1305">
        <v>85118</v>
      </c>
      <c r="G30" s="1306">
        <v>3289</v>
      </c>
    </row>
    <row r="31" spans="1:7">
      <c r="A31" s="1300"/>
      <c r="B31" s="1055"/>
      <c r="C31" s="1055"/>
      <c r="D31" s="1055"/>
      <c r="E31" s="1060"/>
      <c r="F31" s="1060"/>
      <c r="G31" s="1067"/>
    </row>
    <row r="32" spans="1:7">
      <c r="A32" s="1295" t="s">
        <v>499</v>
      </c>
      <c r="B32" s="1301" t="s">
        <v>399</v>
      </c>
      <c r="C32" s="1301">
        <v>1</v>
      </c>
      <c r="D32" s="1297">
        <v>1</v>
      </c>
      <c r="E32" s="1301" t="s">
        <v>399</v>
      </c>
      <c r="F32" s="1301">
        <v>50000</v>
      </c>
      <c r="G32" s="1298">
        <v>50</v>
      </c>
    </row>
    <row r="33" spans="1:7">
      <c r="A33" s="1303" t="s">
        <v>502</v>
      </c>
      <c r="B33" s="1304" t="s">
        <v>399</v>
      </c>
      <c r="C33" s="1304">
        <v>1</v>
      </c>
      <c r="D33" s="1304">
        <v>1</v>
      </c>
      <c r="E33" s="1305" t="s">
        <v>399</v>
      </c>
      <c r="F33" s="1305">
        <v>50000</v>
      </c>
      <c r="G33" s="1306">
        <v>50</v>
      </c>
    </row>
    <row r="34" spans="1:7">
      <c r="A34" s="1300"/>
      <c r="B34" s="1055"/>
      <c r="C34" s="1055"/>
      <c r="D34" s="1055"/>
      <c r="E34" s="1060"/>
      <c r="F34" s="1060"/>
      <c r="G34" s="1067"/>
    </row>
    <row r="35" spans="1:7">
      <c r="A35" s="1295" t="s">
        <v>509</v>
      </c>
      <c r="B35" s="1296">
        <v>32</v>
      </c>
      <c r="C35" s="1296">
        <v>24</v>
      </c>
      <c r="D35" s="1297">
        <v>56</v>
      </c>
      <c r="E35" s="1296">
        <v>20000</v>
      </c>
      <c r="F35" s="1296">
        <v>45000</v>
      </c>
      <c r="G35" s="1298">
        <v>1720</v>
      </c>
    </row>
    <row r="36" spans="1:7">
      <c r="A36" s="1295" t="s">
        <v>510</v>
      </c>
      <c r="B36" s="1297" t="s">
        <v>399</v>
      </c>
      <c r="C36" s="1297">
        <v>39</v>
      </c>
      <c r="D36" s="1297">
        <v>39</v>
      </c>
      <c r="E36" s="1297" t="s">
        <v>399</v>
      </c>
      <c r="F36" s="1296">
        <v>45385</v>
      </c>
      <c r="G36" s="1299">
        <v>1770</v>
      </c>
    </row>
    <row r="37" spans="1:7">
      <c r="A37" s="1295" t="s">
        <v>513</v>
      </c>
      <c r="B37" s="1302">
        <v>1</v>
      </c>
      <c r="C37" s="1297">
        <v>6</v>
      </c>
      <c r="D37" s="1297">
        <v>7</v>
      </c>
      <c r="E37" s="1302">
        <v>8000</v>
      </c>
      <c r="F37" s="1296">
        <v>27000</v>
      </c>
      <c r="G37" s="1299">
        <v>170</v>
      </c>
    </row>
    <row r="38" spans="1:7">
      <c r="A38" s="1303" t="s">
        <v>515</v>
      </c>
      <c r="B38" s="1304">
        <v>33</v>
      </c>
      <c r="C38" s="1304">
        <v>69</v>
      </c>
      <c r="D38" s="1304">
        <v>102</v>
      </c>
      <c r="E38" s="1305">
        <v>19636</v>
      </c>
      <c r="F38" s="1305">
        <v>43652</v>
      </c>
      <c r="G38" s="1306">
        <v>3660</v>
      </c>
    </row>
    <row r="39" spans="1:7">
      <c r="A39" s="1295"/>
      <c r="B39" s="1297"/>
      <c r="C39" s="1297"/>
      <c r="D39" s="1297"/>
      <c r="E39" s="1296"/>
      <c r="F39" s="1296"/>
      <c r="G39" s="1299"/>
    </row>
    <row r="40" spans="1:7">
      <c r="A40" s="1295" t="s">
        <v>517</v>
      </c>
      <c r="B40" s="1296">
        <v>1</v>
      </c>
      <c r="C40" s="1296">
        <v>1</v>
      </c>
      <c r="D40" s="1297">
        <v>2</v>
      </c>
      <c r="E40" s="1296">
        <v>4000</v>
      </c>
      <c r="F40" s="1296">
        <v>20000</v>
      </c>
      <c r="G40" s="1298">
        <v>22</v>
      </c>
    </row>
    <row r="41" spans="1:7">
      <c r="A41" s="1303" t="s">
        <v>518</v>
      </c>
      <c r="B41" s="1304">
        <v>1</v>
      </c>
      <c r="C41" s="1304">
        <v>1</v>
      </c>
      <c r="D41" s="1304">
        <v>2</v>
      </c>
      <c r="E41" s="1305">
        <v>4000</v>
      </c>
      <c r="F41" s="1305">
        <v>20000</v>
      </c>
      <c r="G41" s="1306">
        <v>22</v>
      </c>
    </row>
    <row r="42" spans="1:7">
      <c r="A42" s="1300"/>
      <c r="B42" s="1055"/>
      <c r="C42" s="1055"/>
      <c r="D42" s="1055"/>
      <c r="E42" s="1060"/>
      <c r="F42" s="1060"/>
      <c r="G42" s="1067"/>
    </row>
    <row r="43" spans="1:7" ht="13.5" thickBot="1">
      <c r="A43" s="1307" t="s">
        <v>519</v>
      </c>
      <c r="B43" s="1053">
        <v>527</v>
      </c>
      <c r="C43" s="1053">
        <v>390</v>
      </c>
      <c r="D43" s="1053">
        <v>917</v>
      </c>
      <c r="E43" s="1308">
        <v>22303</v>
      </c>
      <c r="F43" s="1308">
        <v>36584</v>
      </c>
      <c r="G43" s="1054">
        <v>26019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>
  <sheetPr codeName="Hoja222">
    <pageSetUpPr fitToPage="1"/>
  </sheetPr>
  <dimension ref="A1:G18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29.85546875" style="271" customWidth="1"/>
    <col min="2" max="6" width="15.5703125" style="271" customWidth="1"/>
    <col min="7" max="7" width="17" style="271" customWidth="1"/>
    <col min="8" max="16384" width="11.42578125" style="271"/>
  </cols>
  <sheetData>
    <row r="1" spans="1:7" s="90" customFormat="1" ht="18">
      <c r="A1" s="1519" t="s">
        <v>375</v>
      </c>
      <c r="B1" s="1519"/>
      <c r="C1" s="1519"/>
      <c r="D1" s="1519"/>
      <c r="E1" s="1519"/>
      <c r="F1" s="1519"/>
      <c r="G1" s="1519"/>
    </row>
    <row r="3" spans="1:7" s="91" customFormat="1" ht="15">
      <c r="A3" s="1560" t="s">
        <v>884</v>
      </c>
      <c r="B3" s="1560"/>
      <c r="C3" s="1560"/>
      <c r="D3" s="1560"/>
      <c r="E3" s="1560"/>
      <c r="F3" s="1560"/>
      <c r="G3" s="1560"/>
    </row>
    <row r="4" spans="1:7" s="91" customFormat="1" ht="15">
      <c r="A4" s="1560" t="s">
        <v>1321</v>
      </c>
      <c r="B4" s="1560"/>
      <c r="C4" s="1560"/>
      <c r="D4" s="1560"/>
      <c r="E4" s="1560"/>
      <c r="F4" s="1560"/>
      <c r="G4" s="1560"/>
    </row>
    <row r="5" spans="1:7" s="91" customFormat="1" ht="15.75" thickBot="1">
      <c r="A5" s="239"/>
      <c r="B5" s="240"/>
      <c r="C5" s="240"/>
      <c r="D5" s="240"/>
      <c r="E5" s="240"/>
      <c r="F5" s="240"/>
      <c r="G5" s="240"/>
    </row>
    <row r="6" spans="1:7" s="866" customFormat="1" ht="25.5" customHeight="1">
      <c r="A6" s="1515" t="s">
        <v>455</v>
      </c>
      <c r="B6" s="873"/>
      <c r="C6" s="854" t="s">
        <v>379</v>
      </c>
      <c r="D6" s="921"/>
      <c r="E6" s="1553" t="s">
        <v>386</v>
      </c>
      <c r="F6" s="1494"/>
      <c r="G6" s="859" t="s">
        <v>380</v>
      </c>
    </row>
    <row r="7" spans="1:7" s="866" customFormat="1" ht="21.75" customHeight="1">
      <c r="A7" s="1516"/>
      <c r="B7" s="1275"/>
      <c r="C7" s="1265" t="s">
        <v>389</v>
      </c>
      <c r="D7" s="1276" t="s">
        <v>852</v>
      </c>
      <c r="E7" s="1658" t="s">
        <v>390</v>
      </c>
      <c r="F7" s="1660"/>
      <c r="G7" s="308" t="s">
        <v>821</v>
      </c>
    </row>
    <row r="8" spans="1:7" s="866" customFormat="1" ht="24.75" customHeight="1" thickBot="1">
      <c r="A8" s="1517"/>
      <c r="B8" s="860" t="s">
        <v>393</v>
      </c>
      <c r="C8" s="860" t="s">
        <v>394</v>
      </c>
      <c r="D8" s="860" t="s">
        <v>395</v>
      </c>
      <c r="E8" s="860" t="s">
        <v>393</v>
      </c>
      <c r="F8" s="860" t="s">
        <v>394</v>
      </c>
      <c r="G8" s="309" t="s">
        <v>533</v>
      </c>
    </row>
    <row r="9" spans="1:7" ht="21.75" customHeight="1">
      <c r="A9" s="75" t="s">
        <v>468</v>
      </c>
      <c r="B9" s="131">
        <v>2</v>
      </c>
      <c r="C9" s="45" t="s">
        <v>399</v>
      </c>
      <c r="D9" s="45">
        <v>2</v>
      </c>
      <c r="E9" s="131">
        <v>11500</v>
      </c>
      <c r="F9" s="45" t="s">
        <v>399</v>
      </c>
      <c r="G9" s="140">
        <v>23</v>
      </c>
    </row>
    <row r="10" spans="1:7">
      <c r="A10" s="76" t="s">
        <v>469</v>
      </c>
      <c r="B10" s="77">
        <v>2</v>
      </c>
      <c r="C10" s="77" t="s">
        <v>399</v>
      </c>
      <c r="D10" s="77">
        <v>2</v>
      </c>
      <c r="E10" s="81">
        <v>11500</v>
      </c>
      <c r="F10" s="81" t="s">
        <v>399</v>
      </c>
      <c r="G10" s="78">
        <v>23</v>
      </c>
    </row>
    <row r="11" spans="1:7">
      <c r="A11" s="66"/>
      <c r="B11" s="48"/>
      <c r="C11" s="48"/>
      <c r="D11" s="48"/>
      <c r="E11" s="12"/>
      <c r="F11" s="12"/>
      <c r="G11" s="49"/>
    </row>
    <row r="12" spans="1:7">
      <c r="A12" s="66" t="s">
        <v>487</v>
      </c>
      <c r="B12" s="48">
        <v>5</v>
      </c>
      <c r="C12" s="48" t="s">
        <v>399</v>
      </c>
      <c r="D12" s="48">
        <v>5</v>
      </c>
      <c r="E12" s="12">
        <v>30000</v>
      </c>
      <c r="F12" s="12" t="s">
        <v>399</v>
      </c>
      <c r="G12" s="49">
        <v>150</v>
      </c>
    </row>
    <row r="13" spans="1:7">
      <c r="A13" s="76" t="s">
        <v>885</v>
      </c>
      <c r="B13" s="77">
        <v>5</v>
      </c>
      <c r="C13" s="77" t="s">
        <v>399</v>
      </c>
      <c r="D13" s="77">
        <v>5</v>
      </c>
      <c r="E13" s="81">
        <v>30000</v>
      </c>
      <c r="F13" s="81" t="s">
        <v>399</v>
      </c>
      <c r="G13" s="78">
        <v>150</v>
      </c>
    </row>
    <row r="14" spans="1:7">
      <c r="A14" s="66"/>
      <c r="B14" s="48"/>
      <c r="C14" s="48"/>
      <c r="D14" s="48"/>
      <c r="E14" s="12"/>
      <c r="F14" s="12"/>
      <c r="G14" s="49"/>
    </row>
    <row r="15" spans="1:7">
      <c r="A15" s="66" t="s">
        <v>509</v>
      </c>
      <c r="B15" s="12">
        <v>5</v>
      </c>
      <c r="C15" s="12">
        <v>6</v>
      </c>
      <c r="D15" s="48">
        <v>11</v>
      </c>
      <c r="E15" s="12">
        <v>15000</v>
      </c>
      <c r="F15" s="12">
        <v>20000</v>
      </c>
      <c r="G15" s="13">
        <v>195</v>
      </c>
    </row>
    <row r="16" spans="1:7">
      <c r="A16" s="76" t="s">
        <v>515</v>
      </c>
      <c r="B16" s="77">
        <v>5</v>
      </c>
      <c r="C16" s="77">
        <v>6</v>
      </c>
      <c r="D16" s="77">
        <v>11</v>
      </c>
      <c r="E16" s="81">
        <v>15000</v>
      </c>
      <c r="F16" s="81">
        <v>20000</v>
      </c>
      <c r="G16" s="78">
        <v>195</v>
      </c>
    </row>
    <row r="17" spans="1:7">
      <c r="A17" s="66"/>
      <c r="B17" s="48"/>
      <c r="C17" s="48"/>
      <c r="D17" s="48"/>
      <c r="E17" s="12"/>
      <c r="F17" s="12"/>
      <c r="G17" s="49"/>
    </row>
    <row r="18" spans="1:7" ht="13.5" thickBot="1">
      <c r="A18" s="69" t="s">
        <v>519</v>
      </c>
      <c r="B18" s="55">
        <v>12</v>
      </c>
      <c r="C18" s="55">
        <v>6</v>
      </c>
      <c r="D18" s="55">
        <v>18</v>
      </c>
      <c r="E18" s="226">
        <v>20667</v>
      </c>
      <c r="F18" s="226">
        <v>20000</v>
      </c>
      <c r="G18" s="56">
        <v>368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>
  <sheetPr codeName="Hoja223">
    <pageSetUpPr fitToPage="1"/>
  </sheetPr>
  <dimension ref="A1:H15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1" style="271" customWidth="1"/>
    <col min="2" max="7" width="18" style="271" customWidth="1"/>
    <col min="8" max="16384" width="11.42578125" style="271"/>
  </cols>
  <sheetData>
    <row r="1" spans="1:8" s="90" customFormat="1" ht="18">
      <c r="A1" s="1519" t="s">
        <v>375</v>
      </c>
      <c r="B1" s="1519"/>
      <c r="C1" s="1519"/>
      <c r="D1" s="1519"/>
      <c r="E1" s="1519"/>
      <c r="F1" s="1519"/>
      <c r="G1" s="1519"/>
    </row>
    <row r="3" spans="1:8" s="91" customFormat="1" ht="15">
      <c r="A3" s="1560" t="s">
        <v>886</v>
      </c>
      <c r="B3" s="1560"/>
      <c r="C3" s="1560"/>
      <c r="D3" s="1560"/>
      <c r="E3" s="1560"/>
      <c r="F3" s="1560"/>
      <c r="G3" s="1560"/>
      <c r="H3" s="282"/>
    </row>
    <row r="4" spans="1:8" s="91" customFormat="1" ht="15">
      <c r="A4" s="1560" t="s">
        <v>1321</v>
      </c>
      <c r="B4" s="1560"/>
      <c r="C4" s="1560"/>
      <c r="D4" s="1560"/>
      <c r="E4" s="1560"/>
      <c r="F4" s="1560"/>
      <c r="G4" s="1560"/>
    </row>
    <row r="5" spans="1:8" s="91" customFormat="1" ht="15.75" thickBot="1">
      <c r="A5" s="239"/>
      <c r="B5" s="240"/>
      <c r="C5" s="240"/>
      <c r="D5" s="240"/>
      <c r="E5" s="240"/>
      <c r="F5" s="240"/>
      <c r="G5" s="240"/>
    </row>
    <row r="6" spans="1:8" ht="22.5" customHeight="1">
      <c r="A6" s="1515" t="s">
        <v>455</v>
      </c>
      <c r="B6" s="873"/>
      <c r="C6" s="854" t="s">
        <v>379</v>
      </c>
      <c r="D6" s="921"/>
      <c r="E6" s="1553" t="s">
        <v>386</v>
      </c>
      <c r="F6" s="1494"/>
      <c r="G6" s="859" t="s">
        <v>380</v>
      </c>
      <c r="H6" s="866"/>
    </row>
    <row r="7" spans="1:8" ht="22.5" customHeight="1">
      <c r="A7" s="1516"/>
      <c r="B7" s="1275"/>
      <c r="C7" s="1265" t="s">
        <v>389</v>
      </c>
      <c r="D7" s="1276" t="s">
        <v>852</v>
      </c>
      <c r="E7" s="1658" t="s">
        <v>390</v>
      </c>
      <c r="F7" s="1660"/>
      <c r="G7" s="308" t="s">
        <v>821</v>
      </c>
      <c r="H7" s="866"/>
    </row>
    <row r="8" spans="1:8" ht="22.5" customHeight="1" thickBot="1">
      <c r="A8" s="1516"/>
      <c r="B8" s="298" t="s">
        <v>393</v>
      </c>
      <c r="C8" s="298" t="s">
        <v>394</v>
      </c>
      <c r="D8" s="298" t="s">
        <v>395</v>
      </c>
      <c r="E8" s="298" t="s">
        <v>393</v>
      </c>
      <c r="F8" s="298" t="s">
        <v>394</v>
      </c>
      <c r="G8" s="308" t="s">
        <v>533</v>
      </c>
      <c r="H8" s="866"/>
    </row>
    <row r="9" spans="1:8">
      <c r="A9" s="1291" t="s">
        <v>477</v>
      </c>
      <c r="B9" s="1309">
        <v>1</v>
      </c>
      <c r="C9" s="1309" t="s">
        <v>399</v>
      </c>
      <c r="D9" s="1292">
        <v>1</v>
      </c>
      <c r="E9" s="1309">
        <v>12000</v>
      </c>
      <c r="F9" s="1309" t="s">
        <v>399</v>
      </c>
      <c r="G9" s="1310">
        <v>12</v>
      </c>
    </row>
    <row r="10" spans="1:8">
      <c r="A10" s="1303" t="s">
        <v>480</v>
      </c>
      <c r="B10" s="1304">
        <v>1</v>
      </c>
      <c r="C10" s="1304" t="s">
        <v>399</v>
      </c>
      <c r="D10" s="1304">
        <v>1</v>
      </c>
      <c r="E10" s="1305">
        <v>12000</v>
      </c>
      <c r="F10" s="1305" t="s">
        <v>399</v>
      </c>
      <c r="G10" s="1306">
        <v>12</v>
      </c>
    </row>
    <row r="11" spans="1:8">
      <c r="A11" s="1300"/>
      <c r="B11" s="1055"/>
      <c r="C11" s="1055"/>
      <c r="D11" s="1055"/>
      <c r="E11" s="1060"/>
      <c r="F11" s="1060"/>
      <c r="G11" s="1067"/>
    </row>
    <row r="12" spans="1:8">
      <c r="A12" s="1295" t="s">
        <v>508</v>
      </c>
      <c r="B12" s="1302">
        <v>1</v>
      </c>
      <c r="C12" s="1297">
        <v>5</v>
      </c>
      <c r="D12" s="1297">
        <v>6</v>
      </c>
      <c r="E12" s="1302">
        <v>2500</v>
      </c>
      <c r="F12" s="1296">
        <v>12000</v>
      </c>
      <c r="G12" s="1299">
        <v>63</v>
      </c>
    </row>
    <row r="13" spans="1:8">
      <c r="A13" s="1303" t="s">
        <v>515</v>
      </c>
      <c r="B13" s="1304">
        <v>1</v>
      </c>
      <c r="C13" s="1304">
        <v>5</v>
      </c>
      <c r="D13" s="1304">
        <v>6</v>
      </c>
      <c r="E13" s="1305">
        <v>2500</v>
      </c>
      <c r="F13" s="1305">
        <v>12000</v>
      </c>
      <c r="G13" s="1306">
        <v>63</v>
      </c>
    </row>
    <row r="14" spans="1:8">
      <c r="A14" s="1295"/>
      <c r="B14" s="1297"/>
      <c r="C14" s="1297"/>
      <c r="D14" s="1297"/>
      <c r="E14" s="1296"/>
      <c r="F14" s="1296"/>
      <c r="G14" s="1299"/>
    </row>
    <row r="15" spans="1:8" ht="13.5" thickBot="1">
      <c r="A15" s="1307" t="s">
        <v>519</v>
      </c>
      <c r="B15" s="1053">
        <v>2</v>
      </c>
      <c r="C15" s="1053">
        <v>5</v>
      </c>
      <c r="D15" s="1053">
        <v>7</v>
      </c>
      <c r="E15" s="1308">
        <v>7250</v>
      </c>
      <c r="F15" s="1308">
        <v>12000</v>
      </c>
      <c r="G15" s="1054">
        <v>75</v>
      </c>
    </row>
  </sheetData>
  <mergeCells count="6">
    <mergeCell ref="A1:G1"/>
    <mergeCell ref="E6:F6"/>
    <mergeCell ref="E7:F7"/>
    <mergeCell ref="A4:G4"/>
    <mergeCell ref="A6:A8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>
  <sheetPr codeName="Hoja151">
    <pageSetUpPr fitToPage="1"/>
  </sheetPr>
  <dimension ref="A1:G21"/>
  <sheetViews>
    <sheetView showGridLines="0" view="pageBreakPreview" topLeftCell="A19" zoomScale="75" zoomScaleNormal="75" zoomScaleSheetLayoutView="75" workbookViewId="0">
      <selection activeCell="H84" sqref="H84"/>
    </sheetView>
  </sheetViews>
  <sheetFormatPr baseColWidth="10" defaultRowHeight="12.75"/>
  <cols>
    <col min="1" max="1" width="21.42578125" style="24" customWidth="1"/>
    <col min="2" max="5" width="23.5703125" style="24" customWidth="1"/>
    <col min="6" max="6" width="7.42578125" style="24" customWidth="1"/>
    <col min="7" max="10" width="17.7109375" style="24" customWidth="1"/>
    <col min="11" max="16384" width="11.42578125" style="24"/>
  </cols>
  <sheetData>
    <row r="1" spans="1:7" s="90" customFormat="1" ht="18">
      <c r="A1" s="1519" t="s">
        <v>375</v>
      </c>
      <c r="B1" s="1519"/>
      <c r="C1" s="1519"/>
      <c r="D1" s="1519"/>
      <c r="E1" s="1519"/>
    </row>
    <row r="2" spans="1:7" s="91" customFormat="1" ht="12.75" customHeight="1"/>
    <row r="3" spans="1:7" s="91" customFormat="1" ht="15">
      <c r="A3" s="1560" t="s">
        <v>887</v>
      </c>
      <c r="B3" s="1560"/>
      <c r="C3" s="1560"/>
      <c r="D3" s="1560"/>
      <c r="E3" s="1560"/>
      <c r="F3" s="282"/>
      <c r="G3" s="282"/>
    </row>
    <row r="4" spans="1:7" s="91" customFormat="1" ht="15">
      <c r="A4" s="1560" t="s">
        <v>879</v>
      </c>
      <c r="B4" s="1560"/>
      <c r="C4" s="1560"/>
      <c r="D4" s="1560"/>
      <c r="E4" s="1560"/>
    </row>
    <row r="5" spans="1:7" s="91" customFormat="1" ht="13.5" customHeight="1" thickBot="1">
      <c r="A5" s="5"/>
      <c r="B5" s="6"/>
      <c r="C5" s="6"/>
      <c r="D5" s="6"/>
      <c r="E5" s="6"/>
    </row>
    <row r="6" spans="1:7" ht="22.5" customHeight="1">
      <c r="A6" s="927"/>
      <c r="B6" s="1551" t="s">
        <v>888</v>
      </c>
      <c r="C6" s="1562"/>
      <c r="D6" s="1551" t="s">
        <v>889</v>
      </c>
      <c r="E6" s="1552"/>
    </row>
    <row r="7" spans="1:7" ht="22.5" customHeight="1">
      <c r="A7" s="989" t="s">
        <v>378</v>
      </c>
      <c r="B7" s="312" t="s">
        <v>379</v>
      </c>
      <c r="C7" s="312" t="s">
        <v>842</v>
      </c>
      <c r="D7" s="312" t="s">
        <v>379</v>
      </c>
      <c r="E7" s="313" t="s">
        <v>842</v>
      </c>
    </row>
    <row r="8" spans="1:7" ht="22.5" customHeight="1" thickBot="1">
      <c r="A8" s="913"/>
      <c r="B8" s="315" t="s">
        <v>382</v>
      </c>
      <c r="C8" s="315" t="s">
        <v>383</v>
      </c>
      <c r="D8" s="315" t="s">
        <v>382</v>
      </c>
      <c r="E8" s="1018" t="s">
        <v>383</v>
      </c>
    </row>
    <row r="9" spans="1:7" ht="21" customHeight="1">
      <c r="A9" s="102">
        <v>2003</v>
      </c>
      <c r="B9" s="103">
        <v>7</v>
      </c>
      <c r="C9" s="247">
        <v>183.9</v>
      </c>
      <c r="D9" s="103">
        <v>48.970999999999997</v>
      </c>
      <c r="E9" s="106">
        <v>434.17899999999997</v>
      </c>
      <c r="F9" s="363"/>
    </row>
    <row r="10" spans="1:7">
      <c r="A10" s="102">
        <v>2004</v>
      </c>
      <c r="B10" s="103">
        <v>6.6390000000000002</v>
      </c>
      <c r="C10" s="247">
        <v>172.84299999999999</v>
      </c>
      <c r="D10" s="104">
        <v>32.411000000000001</v>
      </c>
      <c r="E10" s="108">
        <v>202.22399999999999</v>
      </c>
      <c r="F10" s="363"/>
    </row>
    <row r="11" spans="1:7">
      <c r="A11" s="102">
        <v>2005</v>
      </c>
      <c r="B11" s="103">
        <v>6.3049999999999997</v>
      </c>
      <c r="C11" s="247">
        <v>174.642</v>
      </c>
      <c r="D11" s="104">
        <v>20.550999999999998</v>
      </c>
      <c r="E11" s="108">
        <v>189.50399999999999</v>
      </c>
      <c r="F11" s="363"/>
    </row>
    <row r="12" spans="1:7">
      <c r="A12" s="102">
        <v>2006</v>
      </c>
      <c r="B12" s="103">
        <v>5.7220000000000004</v>
      </c>
      <c r="C12" s="247">
        <v>152.73500000000001</v>
      </c>
      <c r="D12" s="104">
        <v>17.126999999999999</v>
      </c>
      <c r="E12" s="108">
        <v>179.84299999999999</v>
      </c>
      <c r="F12" s="363"/>
    </row>
    <row r="13" spans="1:7">
      <c r="A13" s="102">
        <v>2007</v>
      </c>
      <c r="B13" s="103">
        <v>5.431</v>
      </c>
      <c r="C13" s="247">
        <v>148.42500000000001</v>
      </c>
      <c r="D13" s="104">
        <v>29.302</v>
      </c>
      <c r="E13" s="108">
        <v>339.36900000000003</v>
      </c>
      <c r="F13" s="363"/>
    </row>
    <row r="14" spans="1:7">
      <c r="A14" s="102">
        <v>2008</v>
      </c>
      <c r="B14" s="103">
        <v>5.3330000000000002</v>
      </c>
      <c r="C14" s="247">
        <v>145.208</v>
      </c>
      <c r="D14" s="103">
        <v>24.321000000000002</v>
      </c>
      <c r="E14" s="106">
        <v>211.15600000000001</v>
      </c>
      <c r="F14" s="363"/>
    </row>
    <row r="15" spans="1:7">
      <c r="A15" s="102">
        <v>2009</v>
      </c>
      <c r="B15" s="103">
        <v>4.9960000000000004</v>
      </c>
      <c r="C15" s="247">
        <v>120.292</v>
      </c>
      <c r="D15" s="103">
        <v>38.075000000000003</v>
      </c>
      <c r="E15" s="106">
        <v>438.536</v>
      </c>
      <c r="F15" s="363"/>
    </row>
    <row r="16" spans="1:7">
      <c r="A16" s="102">
        <v>2010</v>
      </c>
      <c r="B16" s="103">
        <v>4.899</v>
      </c>
      <c r="C16" s="247">
        <v>117.345</v>
      </c>
      <c r="D16" s="103">
        <v>27.997</v>
      </c>
      <c r="E16" s="106">
        <v>221.87200000000001</v>
      </c>
      <c r="F16" s="363"/>
    </row>
    <row r="17" spans="1:6">
      <c r="A17" s="102">
        <v>2011</v>
      </c>
      <c r="B17" s="103">
        <v>4.9820000000000002</v>
      </c>
      <c r="C17" s="247">
        <v>118.869</v>
      </c>
      <c r="D17" s="103">
        <v>50.317</v>
      </c>
      <c r="E17" s="106">
        <v>341.87299999999999</v>
      </c>
      <c r="F17" s="363"/>
    </row>
    <row r="18" spans="1:6">
      <c r="A18" s="102">
        <v>2012</v>
      </c>
      <c r="B18" s="103">
        <v>5.09</v>
      </c>
      <c r="C18" s="247">
        <v>122.008</v>
      </c>
      <c r="D18" s="103">
        <v>20.245000000000001</v>
      </c>
      <c r="E18" s="106">
        <v>96.566999999999993</v>
      </c>
      <c r="F18" s="363"/>
    </row>
    <row r="19" spans="1:6" ht="13.5" thickBot="1">
      <c r="A19" s="152">
        <v>2013</v>
      </c>
      <c r="B19" s="166">
        <v>4.8650000000000002</v>
      </c>
      <c r="C19" s="402">
        <v>121.04300000000001</v>
      </c>
      <c r="D19" s="166">
        <v>20.658999999999999</v>
      </c>
      <c r="E19" s="319">
        <v>164.745</v>
      </c>
      <c r="F19" s="363"/>
    </row>
    <row r="20" spans="1:6">
      <c r="A20" s="432"/>
      <c r="B20" s="262"/>
      <c r="C20" s="429"/>
      <c r="D20" s="262"/>
      <c r="E20" s="429"/>
    </row>
    <row r="21" spans="1:6">
      <c r="A21" s="432"/>
      <c r="B21" s="262"/>
      <c r="C21" s="429"/>
      <c r="D21" s="262"/>
      <c r="E21" s="429"/>
    </row>
  </sheetData>
  <mergeCells count="5">
    <mergeCell ref="A3:E3"/>
    <mergeCell ref="A1:E1"/>
    <mergeCell ref="B6:C6"/>
    <mergeCell ref="D6:E6"/>
    <mergeCell ref="A4:E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0" orientation="portrait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>
  <sheetPr codeName="Hoja118">
    <pageSetUpPr fitToPage="1"/>
  </sheetPr>
  <dimension ref="A1:G34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3.140625" style="271" customWidth="1"/>
    <col min="2" max="7" width="18.140625" style="271" customWidth="1"/>
    <col min="8" max="8" width="10.7109375" style="271" customWidth="1"/>
    <col min="9" max="16384" width="11.42578125" style="271"/>
  </cols>
  <sheetData>
    <row r="1" spans="1:7" s="90" customFormat="1" ht="18">
      <c r="A1" s="1519" t="s">
        <v>375</v>
      </c>
      <c r="B1" s="1519"/>
      <c r="C1" s="1519"/>
      <c r="D1" s="1519"/>
      <c r="E1" s="1519"/>
      <c r="F1" s="1519"/>
      <c r="G1" s="1519"/>
    </row>
    <row r="3" spans="1:7" s="91" customFormat="1" ht="15">
      <c r="A3" s="1560" t="s">
        <v>890</v>
      </c>
      <c r="B3" s="1560"/>
      <c r="C3" s="1560"/>
      <c r="D3" s="1560"/>
      <c r="E3" s="1560"/>
      <c r="F3" s="1560"/>
      <c r="G3" s="1560"/>
    </row>
    <row r="4" spans="1:7" s="91" customFormat="1" ht="15">
      <c r="A4" s="1560" t="s">
        <v>1411</v>
      </c>
      <c r="B4" s="1560"/>
      <c r="C4" s="1560"/>
      <c r="D4" s="1560"/>
      <c r="E4" s="1560"/>
      <c r="F4" s="1560"/>
      <c r="G4" s="1560"/>
    </row>
    <row r="5" spans="1:7" s="91" customFormat="1" ht="13.5" customHeight="1" thickBot="1">
      <c r="A5" s="5"/>
      <c r="B5" s="6"/>
      <c r="C5" s="6"/>
      <c r="D5" s="6"/>
      <c r="E5" s="6"/>
      <c r="F5" s="6"/>
      <c r="G5" s="6"/>
    </row>
    <row r="6" spans="1:7" ht="21.75" customHeight="1">
      <c r="A6" s="1515" t="s">
        <v>455</v>
      </c>
      <c r="B6" s="873"/>
      <c r="C6" s="854" t="s">
        <v>379</v>
      </c>
      <c r="D6" s="921"/>
      <c r="E6" s="1553" t="s">
        <v>386</v>
      </c>
      <c r="F6" s="1494"/>
      <c r="G6" s="859" t="s">
        <v>380</v>
      </c>
    </row>
    <row r="7" spans="1:7" ht="21.75" customHeight="1">
      <c r="A7" s="1516"/>
      <c r="B7" s="1275"/>
      <c r="C7" s="1265" t="s">
        <v>389</v>
      </c>
      <c r="D7" s="1276" t="s">
        <v>852</v>
      </c>
      <c r="E7" s="1658" t="s">
        <v>390</v>
      </c>
      <c r="F7" s="1660"/>
      <c r="G7" s="308" t="s">
        <v>821</v>
      </c>
    </row>
    <row r="8" spans="1:7" ht="21.75" customHeight="1" thickBot="1">
      <c r="A8" s="1516"/>
      <c r="B8" s="298" t="s">
        <v>393</v>
      </c>
      <c r="C8" s="298" t="s">
        <v>394</v>
      </c>
      <c r="D8" s="298" t="s">
        <v>395</v>
      </c>
      <c r="E8" s="298" t="s">
        <v>393</v>
      </c>
      <c r="F8" s="298" t="s">
        <v>394</v>
      </c>
      <c r="G8" s="308" t="s">
        <v>533</v>
      </c>
    </row>
    <row r="9" spans="1:7" ht="25.5" customHeight="1">
      <c r="A9" s="75" t="s">
        <v>459</v>
      </c>
      <c r="B9" s="45">
        <v>911</v>
      </c>
      <c r="C9" s="45">
        <v>228</v>
      </c>
      <c r="D9" s="45">
        <v>1139</v>
      </c>
      <c r="E9" s="131">
        <v>26250</v>
      </c>
      <c r="F9" s="131">
        <v>26250</v>
      </c>
      <c r="G9" s="46">
        <v>29899</v>
      </c>
    </row>
    <row r="10" spans="1:7">
      <c r="A10" s="66" t="s">
        <v>460</v>
      </c>
      <c r="B10" s="12">
        <v>1243</v>
      </c>
      <c r="C10" s="12">
        <v>311</v>
      </c>
      <c r="D10" s="48">
        <v>1554</v>
      </c>
      <c r="E10" s="12">
        <v>25200</v>
      </c>
      <c r="F10" s="12">
        <v>25200</v>
      </c>
      <c r="G10" s="13">
        <v>39161</v>
      </c>
    </row>
    <row r="11" spans="1:7">
      <c r="A11" s="66" t="s">
        <v>461</v>
      </c>
      <c r="B11" s="48">
        <v>793</v>
      </c>
      <c r="C11" s="48">
        <v>198</v>
      </c>
      <c r="D11" s="48">
        <v>991</v>
      </c>
      <c r="E11" s="12">
        <v>12705</v>
      </c>
      <c r="F11" s="12">
        <v>24255</v>
      </c>
      <c r="G11" s="49">
        <v>14878</v>
      </c>
    </row>
    <row r="12" spans="1:7">
      <c r="A12" s="66" t="s">
        <v>462</v>
      </c>
      <c r="B12" s="12">
        <v>710</v>
      </c>
      <c r="C12" s="12">
        <v>178</v>
      </c>
      <c r="D12" s="48">
        <v>888</v>
      </c>
      <c r="E12" s="12">
        <v>32550</v>
      </c>
      <c r="F12" s="12">
        <v>53550</v>
      </c>
      <c r="G12" s="13">
        <v>32642</v>
      </c>
    </row>
    <row r="13" spans="1:7">
      <c r="A13" s="76" t="s">
        <v>463</v>
      </c>
      <c r="B13" s="77">
        <v>3657</v>
      </c>
      <c r="C13" s="77">
        <v>915</v>
      </c>
      <c r="D13" s="77">
        <v>4572</v>
      </c>
      <c r="E13" s="81">
        <v>24179</v>
      </c>
      <c r="F13" s="81">
        <v>30772</v>
      </c>
      <c r="G13" s="78">
        <v>116580</v>
      </c>
    </row>
    <row r="14" spans="1:7">
      <c r="A14" s="68"/>
      <c r="B14" s="73"/>
      <c r="C14" s="73"/>
      <c r="D14" s="73"/>
      <c r="E14" s="79"/>
      <c r="F14" s="79"/>
      <c r="G14" s="74"/>
    </row>
    <row r="15" spans="1:7">
      <c r="A15" s="76" t="s">
        <v>464</v>
      </c>
      <c r="B15" s="77">
        <v>113</v>
      </c>
      <c r="C15" s="77" t="s">
        <v>399</v>
      </c>
      <c r="D15" s="77">
        <v>113</v>
      </c>
      <c r="E15" s="81">
        <v>15000</v>
      </c>
      <c r="F15" s="81" t="s">
        <v>399</v>
      </c>
      <c r="G15" s="78">
        <v>1695</v>
      </c>
    </row>
    <row r="16" spans="1:7">
      <c r="A16" s="68"/>
      <c r="B16" s="73"/>
      <c r="C16" s="73"/>
      <c r="D16" s="73"/>
      <c r="E16" s="79"/>
      <c r="F16" s="79"/>
      <c r="G16" s="74"/>
    </row>
    <row r="17" spans="1:7">
      <c r="A17" s="76" t="s">
        <v>465</v>
      </c>
      <c r="B17" s="77">
        <v>51</v>
      </c>
      <c r="C17" s="77" t="s">
        <v>399</v>
      </c>
      <c r="D17" s="77">
        <v>51</v>
      </c>
      <c r="E17" s="81">
        <v>15000</v>
      </c>
      <c r="F17" s="81" t="s">
        <v>399</v>
      </c>
      <c r="G17" s="78">
        <v>765</v>
      </c>
    </row>
    <row r="18" spans="1:7">
      <c r="A18" s="66"/>
      <c r="B18" s="48"/>
      <c r="C18" s="48"/>
      <c r="D18" s="48"/>
      <c r="E18" s="12"/>
      <c r="F18" s="12"/>
      <c r="G18" s="49"/>
    </row>
    <row r="19" spans="1:7">
      <c r="A19" s="66" t="s">
        <v>544</v>
      </c>
      <c r="B19" s="12">
        <v>2</v>
      </c>
      <c r="C19" s="12" t="s">
        <v>399</v>
      </c>
      <c r="D19" s="48">
        <v>2</v>
      </c>
      <c r="E19" s="12">
        <v>23000</v>
      </c>
      <c r="F19" s="12" t="s">
        <v>399</v>
      </c>
      <c r="G19" s="13">
        <v>46</v>
      </c>
    </row>
    <row r="20" spans="1:7">
      <c r="A20" s="66" t="s">
        <v>468</v>
      </c>
      <c r="B20" s="12">
        <v>4</v>
      </c>
      <c r="C20" s="48" t="s">
        <v>399</v>
      </c>
      <c r="D20" s="48">
        <v>4</v>
      </c>
      <c r="E20" s="12">
        <v>23040</v>
      </c>
      <c r="F20" s="48" t="s">
        <v>399</v>
      </c>
      <c r="G20" s="13">
        <v>92</v>
      </c>
    </row>
    <row r="21" spans="1:7">
      <c r="A21" s="76" t="s">
        <v>469</v>
      </c>
      <c r="B21" s="77">
        <v>6</v>
      </c>
      <c r="C21" s="77" t="s">
        <v>399</v>
      </c>
      <c r="D21" s="77">
        <v>6</v>
      </c>
      <c r="E21" s="81">
        <v>23027</v>
      </c>
      <c r="F21" s="81" t="s">
        <v>399</v>
      </c>
      <c r="G21" s="78">
        <v>138</v>
      </c>
    </row>
    <row r="22" spans="1:7">
      <c r="A22" s="68"/>
      <c r="B22" s="73"/>
      <c r="C22" s="73"/>
      <c r="D22" s="73"/>
      <c r="E22" s="79"/>
      <c r="F22" s="79"/>
      <c r="G22" s="74"/>
    </row>
    <row r="23" spans="1:7">
      <c r="A23" s="66" t="s">
        <v>499</v>
      </c>
      <c r="B23" s="48" t="s">
        <v>399</v>
      </c>
      <c r="C23" s="48">
        <v>1</v>
      </c>
      <c r="D23" s="48">
        <v>1</v>
      </c>
      <c r="E23" s="12" t="s">
        <v>399</v>
      </c>
      <c r="F23" s="12">
        <v>25000</v>
      </c>
      <c r="G23" s="49">
        <v>25</v>
      </c>
    </row>
    <row r="24" spans="1:7">
      <c r="A24" s="76" t="s">
        <v>502</v>
      </c>
      <c r="B24" s="77" t="s">
        <v>399</v>
      </c>
      <c r="C24" s="77">
        <v>1</v>
      </c>
      <c r="D24" s="77">
        <v>1</v>
      </c>
      <c r="E24" s="81" t="s">
        <v>399</v>
      </c>
      <c r="F24" s="81">
        <v>25000</v>
      </c>
      <c r="G24" s="78">
        <v>25</v>
      </c>
    </row>
    <row r="25" spans="1:7">
      <c r="A25" s="68"/>
      <c r="B25" s="73"/>
      <c r="C25" s="73"/>
      <c r="D25" s="73"/>
      <c r="E25" s="79"/>
      <c r="F25" s="79"/>
      <c r="G25" s="74"/>
    </row>
    <row r="26" spans="1:7">
      <c r="A26" s="66" t="s">
        <v>509</v>
      </c>
      <c r="B26" s="12">
        <v>34</v>
      </c>
      <c r="C26" s="12">
        <v>10</v>
      </c>
      <c r="D26" s="48">
        <v>44</v>
      </c>
      <c r="E26" s="12">
        <v>15000</v>
      </c>
      <c r="F26" s="12">
        <v>30000</v>
      </c>
      <c r="G26" s="13">
        <v>810</v>
      </c>
    </row>
    <row r="27" spans="1:7">
      <c r="A27" s="66" t="s">
        <v>510</v>
      </c>
      <c r="B27" s="48" t="s">
        <v>399</v>
      </c>
      <c r="C27" s="48">
        <v>1</v>
      </c>
      <c r="D27" s="48">
        <v>1</v>
      </c>
      <c r="E27" s="48" t="s">
        <v>399</v>
      </c>
      <c r="F27" s="12">
        <v>25000</v>
      </c>
      <c r="G27" s="49">
        <v>25</v>
      </c>
    </row>
    <row r="28" spans="1:7">
      <c r="A28" s="66" t="s">
        <v>513</v>
      </c>
      <c r="B28" s="48" t="s">
        <v>399</v>
      </c>
      <c r="C28" s="48">
        <v>4</v>
      </c>
      <c r="D28" s="48">
        <v>4</v>
      </c>
      <c r="E28" s="48" t="s">
        <v>399</v>
      </c>
      <c r="F28" s="12">
        <v>17000</v>
      </c>
      <c r="G28" s="49">
        <v>68</v>
      </c>
    </row>
    <row r="29" spans="1:7">
      <c r="A29" s="76" t="s">
        <v>515</v>
      </c>
      <c r="B29" s="77">
        <v>34</v>
      </c>
      <c r="C29" s="77">
        <v>15</v>
      </c>
      <c r="D29" s="77">
        <v>49</v>
      </c>
      <c r="E29" s="81">
        <v>15000</v>
      </c>
      <c r="F29" s="81">
        <v>26200</v>
      </c>
      <c r="G29" s="78">
        <v>903</v>
      </c>
    </row>
    <row r="30" spans="1:7">
      <c r="A30" s="66"/>
      <c r="B30" s="48"/>
      <c r="C30" s="48"/>
      <c r="D30" s="48"/>
      <c r="E30" s="12"/>
      <c r="F30" s="12"/>
      <c r="G30" s="49"/>
    </row>
    <row r="31" spans="1:7">
      <c r="A31" s="66" t="s">
        <v>517</v>
      </c>
      <c r="B31" s="12">
        <v>33</v>
      </c>
      <c r="C31" s="12">
        <v>40</v>
      </c>
      <c r="D31" s="48">
        <v>73</v>
      </c>
      <c r="E31" s="12">
        <v>4000</v>
      </c>
      <c r="F31" s="12">
        <v>20000</v>
      </c>
      <c r="G31" s="13">
        <v>937</v>
      </c>
    </row>
    <row r="32" spans="1:7">
      <c r="A32" s="76" t="s">
        <v>518</v>
      </c>
      <c r="B32" s="77">
        <v>33</v>
      </c>
      <c r="C32" s="77">
        <v>40</v>
      </c>
      <c r="D32" s="77">
        <v>73</v>
      </c>
      <c r="E32" s="81">
        <v>4000</v>
      </c>
      <c r="F32" s="81">
        <v>20000</v>
      </c>
      <c r="G32" s="78">
        <v>937</v>
      </c>
    </row>
    <row r="33" spans="1:7">
      <c r="A33" s="68"/>
      <c r="B33" s="73"/>
      <c r="C33" s="73"/>
      <c r="D33" s="73"/>
      <c r="E33" s="79"/>
      <c r="F33" s="79"/>
      <c r="G33" s="74"/>
    </row>
    <row r="34" spans="1:7" ht="13.5" thickBot="1">
      <c r="A34" s="69" t="s">
        <v>519</v>
      </c>
      <c r="B34" s="55">
        <v>3894</v>
      </c>
      <c r="C34" s="55">
        <v>971</v>
      </c>
      <c r="D34" s="55">
        <v>4865</v>
      </c>
      <c r="E34" s="226">
        <v>23540</v>
      </c>
      <c r="F34" s="226">
        <v>30252</v>
      </c>
      <c r="G34" s="56">
        <v>121043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6">
    <pageSetUpPr fitToPage="1"/>
  </sheetPr>
  <dimension ref="A1:I22"/>
  <sheetViews>
    <sheetView showGridLines="0" view="pageBreakPreview" topLeftCell="A4" zoomScale="75" zoomScaleNormal="75" zoomScaleSheetLayoutView="75" workbookViewId="0">
      <selection activeCell="G19" sqref="G19"/>
    </sheetView>
  </sheetViews>
  <sheetFormatPr baseColWidth="10" defaultRowHeight="12.75"/>
  <cols>
    <col min="1" max="7" width="23.140625" style="160" customWidth="1"/>
    <col min="8" max="8" width="11.7109375" style="160" bestFit="1" customWidth="1"/>
    <col min="9" max="16384" width="11.42578125" style="160"/>
  </cols>
  <sheetData>
    <row r="1" spans="1:9" s="2" customFormat="1" ht="18">
      <c r="A1" s="1481" t="s">
        <v>375</v>
      </c>
      <c r="B1" s="1481"/>
      <c r="C1" s="1481"/>
      <c r="D1" s="1481"/>
      <c r="E1" s="1481"/>
      <c r="F1" s="1481"/>
      <c r="G1" s="1481"/>
    </row>
    <row r="2" spans="1:9" s="3" customFormat="1" ht="12.75" customHeight="1"/>
    <row r="3" spans="1:9" s="940" customFormat="1" ht="29.25" customHeight="1">
      <c r="A3" s="1527" t="s">
        <v>550</v>
      </c>
      <c r="B3" s="1527"/>
      <c r="C3" s="1527"/>
      <c r="D3" s="1527"/>
      <c r="E3" s="1527"/>
      <c r="F3" s="1527"/>
      <c r="G3" s="1527"/>
    </row>
    <row r="4" spans="1:9" s="3" customFormat="1" ht="13.5" customHeight="1" thickBot="1">
      <c r="A4" s="5"/>
      <c r="B4" s="6"/>
      <c r="C4" s="6"/>
      <c r="D4" s="6"/>
      <c r="E4" s="6"/>
      <c r="F4" s="6"/>
      <c r="G4" s="6"/>
    </row>
    <row r="5" spans="1:9">
      <c r="A5" s="1533" t="s">
        <v>378</v>
      </c>
      <c r="B5" s="157"/>
      <c r="C5" s="157"/>
      <c r="D5" s="157"/>
      <c r="E5" s="93"/>
      <c r="F5" s="158" t="s">
        <v>521</v>
      </c>
      <c r="G5" s="159"/>
    </row>
    <row r="6" spans="1:9" ht="15.6" customHeight="1">
      <c r="A6" s="1534"/>
      <c r="B6" s="130" t="s">
        <v>379</v>
      </c>
      <c r="C6" s="130" t="s">
        <v>386</v>
      </c>
      <c r="D6" s="130" t="s">
        <v>380</v>
      </c>
      <c r="E6" s="96" t="s">
        <v>450</v>
      </c>
      <c r="F6" s="130" t="s">
        <v>522</v>
      </c>
      <c r="G6" s="43" t="s">
        <v>551</v>
      </c>
    </row>
    <row r="7" spans="1:9">
      <c r="A7" s="1534"/>
      <c r="B7" s="62" t="s">
        <v>382</v>
      </c>
      <c r="C7" s="130" t="s">
        <v>524</v>
      </c>
      <c r="D7" s="62" t="s">
        <v>383</v>
      </c>
      <c r="E7" s="96" t="s">
        <v>383</v>
      </c>
      <c r="F7" s="130" t="s">
        <v>525</v>
      </c>
      <c r="G7" s="43" t="s">
        <v>384</v>
      </c>
    </row>
    <row r="8" spans="1:9" ht="13.5" thickBot="1">
      <c r="A8" s="1535"/>
      <c r="B8" s="64"/>
      <c r="C8" s="64"/>
      <c r="D8" s="64"/>
      <c r="E8" s="99"/>
      <c r="F8" s="139" t="s">
        <v>526</v>
      </c>
      <c r="G8" s="161"/>
    </row>
    <row r="9" spans="1:9" ht="18.75" customHeight="1">
      <c r="A9" s="14">
        <v>2003</v>
      </c>
      <c r="B9" s="104">
        <v>496.327</v>
      </c>
      <c r="C9" s="104">
        <f t="shared" ref="C9:C18" si="0">D9/B9*10</f>
        <v>17.739333141255663</v>
      </c>
      <c r="D9" s="104">
        <v>880.45100000000002</v>
      </c>
      <c r="E9" s="110"/>
      <c r="F9" s="110">
        <v>12.3</v>
      </c>
      <c r="G9" s="108">
        <v>108295.473</v>
      </c>
      <c r="I9" s="162"/>
    </row>
    <row r="10" spans="1:9">
      <c r="A10" s="14">
        <v>2004</v>
      </c>
      <c r="B10" s="104">
        <v>469.60500000000002</v>
      </c>
      <c r="C10" s="104">
        <f t="shared" si="0"/>
        <v>22.209622981015961</v>
      </c>
      <c r="D10" s="104">
        <v>1042.9749999999999</v>
      </c>
      <c r="E10" s="110"/>
      <c r="F10" s="110">
        <v>12.5</v>
      </c>
      <c r="G10" s="108">
        <v>130371.87499999999</v>
      </c>
      <c r="I10" s="162"/>
    </row>
    <row r="11" spans="1:9">
      <c r="A11" s="14">
        <v>2005</v>
      </c>
      <c r="B11" s="104">
        <v>457.84699999999998</v>
      </c>
      <c r="C11" s="104">
        <f t="shared" si="0"/>
        <v>11.840374622963566</v>
      </c>
      <c r="D11" s="104">
        <v>542.10799999999995</v>
      </c>
      <c r="E11" s="110"/>
      <c r="F11" s="110">
        <v>14.15</v>
      </c>
      <c r="G11" s="108">
        <v>76708.281999999992</v>
      </c>
      <c r="I11" s="162"/>
    </row>
    <row r="12" spans="1:9">
      <c r="A12" s="14">
        <v>2006</v>
      </c>
      <c r="B12" s="104">
        <v>524.38900000000001</v>
      </c>
      <c r="C12" s="104">
        <f t="shared" si="0"/>
        <v>18.08037544647199</v>
      </c>
      <c r="D12" s="104">
        <v>948.11500000000001</v>
      </c>
      <c r="E12" s="110"/>
      <c r="F12" s="110">
        <v>12.8</v>
      </c>
      <c r="G12" s="108">
        <v>121358.72</v>
      </c>
    </row>
    <row r="13" spans="1:9">
      <c r="A13" s="14">
        <v>2007</v>
      </c>
      <c r="B13" s="104">
        <v>531.43200000000002</v>
      </c>
      <c r="C13" s="104">
        <f t="shared" si="0"/>
        <v>24.649343660148428</v>
      </c>
      <c r="D13" s="104">
        <v>1309.9449999999999</v>
      </c>
      <c r="E13" s="110"/>
      <c r="F13" s="110">
        <v>15.82</v>
      </c>
      <c r="G13" s="108">
        <v>207233.299</v>
      </c>
    </row>
    <row r="14" spans="1:9">
      <c r="A14" s="14">
        <v>2008</v>
      </c>
      <c r="B14" s="104">
        <v>505.51100000000002</v>
      </c>
      <c r="C14" s="104">
        <f t="shared" si="0"/>
        <v>23.507500331347877</v>
      </c>
      <c r="D14" s="104">
        <v>1188.33</v>
      </c>
      <c r="E14" s="110"/>
      <c r="F14" s="110">
        <v>17.11</v>
      </c>
      <c r="G14" s="108">
        <v>203323.26299999998</v>
      </c>
    </row>
    <row r="15" spans="1:9">
      <c r="A15" s="14">
        <v>2009</v>
      </c>
      <c r="B15" s="104">
        <v>561.23800000000006</v>
      </c>
      <c r="C15" s="104">
        <f t="shared" si="0"/>
        <v>16.462641517502377</v>
      </c>
      <c r="D15" s="104">
        <v>923.94600000000003</v>
      </c>
      <c r="E15" s="110">
        <v>11.891999999999999</v>
      </c>
      <c r="F15" s="110">
        <v>12.69</v>
      </c>
      <c r="G15" s="108">
        <v>117248.74739999999</v>
      </c>
    </row>
    <row r="16" spans="1:9">
      <c r="A16" s="14">
        <v>2010</v>
      </c>
      <c r="B16" s="104">
        <v>511.32900000000001</v>
      </c>
      <c r="C16" s="104">
        <f t="shared" si="0"/>
        <v>20.039172431057111</v>
      </c>
      <c r="D16" s="104">
        <v>1024.6610000000001</v>
      </c>
      <c r="E16" s="110">
        <v>10.319000000000001</v>
      </c>
      <c r="F16" s="110">
        <v>13.97</v>
      </c>
      <c r="G16" s="108">
        <v>143145.14170000004</v>
      </c>
    </row>
    <row r="17" spans="1:7">
      <c r="A17" s="14">
        <v>2011</v>
      </c>
      <c r="B17" s="104">
        <v>508.34399999999999</v>
      </c>
      <c r="C17" s="104">
        <f t="shared" si="0"/>
        <v>22.016862596981571</v>
      </c>
      <c r="D17" s="104">
        <v>1119.2139999999999</v>
      </c>
      <c r="E17" s="110">
        <v>6.13</v>
      </c>
      <c r="F17" s="110">
        <v>18.149999999999999</v>
      </c>
      <c r="G17" s="108">
        <v>203137.34099999999</v>
      </c>
    </row>
    <row r="18" spans="1:7">
      <c r="A18" s="14">
        <v>2012</v>
      </c>
      <c r="B18" s="104">
        <v>438.745</v>
      </c>
      <c r="C18" s="104">
        <f t="shared" si="0"/>
        <v>15.578114850311684</v>
      </c>
      <c r="D18" s="104">
        <v>683.48199999999997</v>
      </c>
      <c r="E18" s="110">
        <v>4.7249999999999996</v>
      </c>
      <c r="F18" s="111">
        <v>21.71</v>
      </c>
      <c r="G18" s="283">
        <f>D18*F18*10</f>
        <v>148383.94219999999</v>
      </c>
    </row>
    <row r="19" spans="1:7" ht="13.5" thickBot="1">
      <c r="A19" s="14">
        <v>2013</v>
      </c>
      <c r="B19" s="104">
        <v>444.47399999999999</v>
      </c>
      <c r="C19" s="104">
        <f>D19/B19*10</f>
        <v>21.545962193514132</v>
      </c>
      <c r="D19" s="104">
        <v>957.66200000000003</v>
      </c>
      <c r="E19" s="111">
        <v>3.1059999999999999</v>
      </c>
      <c r="F19" s="945">
        <v>16.73</v>
      </c>
      <c r="G19" s="1362">
        <f>D19*F19*10</f>
        <v>160216.85260000001</v>
      </c>
    </row>
    <row r="20" spans="1:7" ht="15.6" customHeight="1">
      <c r="A20" s="1536" t="s">
        <v>552</v>
      </c>
      <c r="B20" s="1536"/>
      <c r="C20" s="1536"/>
      <c r="D20" s="163"/>
      <c r="E20" s="163"/>
      <c r="F20" s="163"/>
      <c r="G20" s="163"/>
    </row>
    <row r="22" spans="1:7">
      <c r="A22" s="51"/>
    </row>
  </sheetData>
  <mergeCells count="4">
    <mergeCell ref="A3:G3"/>
    <mergeCell ref="A1:G1"/>
    <mergeCell ref="A5:A8"/>
    <mergeCell ref="A20:C2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>
  <sheetPr codeName="Hoja8">
    <pageSetUpPr fitToPage="1"/>
  </sheetPr>
  <dimension ref="A1:G25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28.7109375" style="271" customWidth="1"/>
    <col min="2" max="7" width="18.140625" style="271" customWidth="1"/>
    <col min="8" max="16384" width="11.42578125" style="271"/>
  </cols>
  <sheetData>
    <row r="1" spans="1:7" s="90" customFormat="1" ht="18">
      <c r="A1" s="1519" t="s">
        <v>375</v>
      </c>
      <c r="B1" s="1519"/>
      <c r="C1" s="1519"/>
      <c r="D1" s="1519"/>
      <c r="E1" s="1519"/>
      <c r="F1" s="1519"/>
      <c r="G1" s="1519"/>
    </row>
    <row r="3" spans="1:7" s="91" customFormat="1" ht="15">
      <c r="A3" s="1560" t="s">
        <v>891</v>
      </c>
      <c r="B3" s="1560"/>
      <c r="C3" s="1560"/>
      <c r="D3" s="1560"/>
      <c r="E3" s="1560"/>
      <c r="F3" s="1560"/>
      <c r="G3" s="1560"/>
    </row>
    <row r="4" spans="1:7" s="91" customFormat="1" ht="15">
      <c r="A4" s="1560" t="s">
        <v>1411</v>
      </c>
      <c r="B4" s="1560"/>
      <c r="C4" s="1560"/>
      <c r="D4" s="1560"/>
      <c r="E4" s="1560"/>
      <c r="F4" s="1560"/>
      <c r="G4" s="1560"/>
    </row>
    <row r="5" spans="1:7" s="91" customFormat="1" ht="15.75" thickBot="1">
      <c r="A5" s="331"/>
      <c r="B5" s="331"/>
      <c r="C5" s="331"/>
      <c r="D5" s="331"/>
      <c r="E5" s="331"/>
      <c r="F5" s="331"/>
      <c r="G5" s="331"/>
    </row>
    <row r="6" spans="1:7" s="866" customFormat="1" ht="24" customHeight="1">
      <c r="A6" s="1515" t="s">
        <v>455</v>
      </c>
      <c r="B6" s="873"/>
      <c r="C6" s="854" t="s">
        <v>379</v>
      </c>
      <c r="D6" s="921"/>
      <c r="E6" s="1553" t="s">
        <v>386</v>
      </c>
      <c r="F6" s="1494"/>
      <c r="G6" s="859" t="s">
        <v>380</v>
      </c>
    </row>
    <row r="7" spans="1:7" s="866" customFormat="1" ht="24" customHeight="1">
      <c r="A7" s="1516"/>
      <c r="B7" s="1275"/>
      <c r="C7" s="1265" t="s">
        <v>389</v>
      </c>
      <c r="D7" s="1276" t="s">
        <v>852</v>
      </c>
      <c r="E7" s="1658" t="s">
        <v>390</v>
      </c>
      <c r="F7" s="1660"/>
      <c r="G7" s="308" t="s">
        <v>821</v>
      </c>
    </row>
    <row r="8" spans="1:7" s="866" customFormat="1" ht="24" customHeight="1" thickBot="1">
      <c r="A8" s="1516"/>
      <c r="B8" s="298" t="s">
        <v>393</v>
      </c>
      <c r="C8" s="298" t="s">
        <v>394</v>
      </c>
      <c r="D8" s="298" t="s">
        <v>395</v>
      </c>
      <c r="E8" s="298" t="s">
        <v>393</v>
      </c>
      <c r="F8" s="298" t="s">
        <v>394</v>
      </c>
      <c r="G8" s="308" t="s">
        <v>533</v>
      </c>
    </row>
    <row r="9" spans="1:7" ht="18" customHeight="1">
      <c r="A9" s="75" t="s">
        <v>459</v>
      </c>
      <c r="B9" s="45">
        <v>81</v>
      </c>
      <c r="C9" s="45">
        <v>4</v>
      </c>
      <c r="D9" s="45">
        <v>85</v>
      </c>
      <c r="E9" s="131">
        <v>20060</v>
      </c>
      <c r="F9" s="131">
        <v>30542</v>
      </c>
      <c r="G9" s="46">
        <v>1747</v>
      </c>
    </row>
    <row r="10" spans="1:7">
      <c r="A10" s="66" t="s">
        <v>460</v>
      </c>
      <c r="B10" s="12">
        <v>148</v>
      </c>
      <c r="C10" s="12">
        <v>8</v>
      </c>
      <c r="D10" s="48">
        <v>156</v>
      </c>
      <c r="E10" s="12">
        <v>20060</v>
      </c>
      <c r="F10" s="12">
        <v>30542</v>
      </c>
      <c r="G10" s="13">
        <v>3213</v>
      </c>
    </row>
    <row r="11" spans="1:7">
      <c r="A11" s="66" t="s">
        <v>461</v>
      </c>
      <c r="B11" s="48">
        <v>271</v>
      </c>
      <c r="C11" s="48">
        <v>14</v>
      </c>
      <c r="D11" s="48">
        <v>285</v>
      </c>
      <c r="E11" s="12">
        <v>20060</v>
      </c>
      <c r="F11" s="12">
        <v>30542</v>
      </c>
      <c r="G11" s="49">
        <v>5864</v>
      </c>
    </row>
    <row r="12" spans="1:7">
      <c r="A12" s="66" t="s">
        <v>462</v>
      </c>
      <c r="B12" s="12">
        <v>142</v>
      </c>
      <c r="C12" s="12">
        <v>7</v>
      </c>
      <c r="D12" s="48">
        <v>149</v>
      </c>
      <c r="E12" s="12">
        <v>20060</v>
      </c>
      <c r="F12" s="12">
        <v>30542</v>
      </c>
      <c r="G12" s="13">
        <v>3062</v>
      </c>
    </row>
    <row r="13" spans="1:7">
      <c r="A13" s="76" t="s">
        <v>463</v>
      </c>
      <c r="B13" s="77">
        <v>642</v>
      </c>
      <c r="C13" s="77">
        <v>33</v>
      </c>
      <c r="D13" s="77">
        <v>675</v>
      </c>
      <c r="E13" s="81">
        <v>20060</v>
      </c>
      <c r="F13" s="81">
        <v>30542</v>
      </c>
      <c r="G13" s="78">
        <v>13886</v>
      </c>
    </row>
    <row r="14" spans="1:7">
      <c r="A14" s="68"/>
      <c r="B14" s="73"/>
      <c r="C14" s="73"/>
      <c r="D14" s="73"/>
      <c r="E14" s="79"/>
      <c r="F14" s="79"/>
      <c r="G14" s="74"/>
    </row>
    <row r="15" spans="1:7">
      <c r="A15" s="66" t="s">
        <v>468</v>
      </c>
      <c r="B15" s="12">
        <v>14</v>
      </c>
      <c r="C15" s="48" t="s">
        <v>399</v>
      </c>
      <c r="D15" s="48">
        <v>14</v>
      </c>
      <c r="E15" s="12">
        <v>16400</v>
      </c>
      <c r="F15" s="48" t="s">
        <v>399</v>
      </c>
      <c r="G15" s="13">
        <v>230</v>
      </c>
    </row>
    <row r="16" spans="1:7">
      <c r="A16" s="76" t="s">
        <v>469</v>
      </c>
      <c r="B16" s="77">
        <v>14</v>
      </c>
      <c r="C16" s="77" t="s">
        <v>399</v>
      </c>
      <c r="D16" s="77">
        <v>14</v>
      </c>
      <c r="E16" s="81">
        <v>16400</v>
      </c>
      <c r="F16" s="81" t="s">
        <v>399</v>
      </c>
      <c r="G16" s="78">
        <v>230</v>
      </c>
    </row>
    <row r="17" spans="1:7">
      <c r="A17" s="68"/>
      <c r="B17" s="73"/>
      <c r="C17" s="73"/>
      <c r="D17" s="73"/>
      <c r="E17" s="79"/>
      <c r="F17" s="79"/>
      <c r="G17" s="74"/>
    </row>
    <row r="18" spans="1:7">
      <c r="A18" s="66" t="s">
        <v>499</v>
      </c>
      <c r="B18" s="83" t="s">
        <v>399</v>
      </c>
      <c r="C18" s="83">
        <v>1</v>
      </c>
      <c r="D18" s="48">
        <v>1</v>
      </c>
      <c r="E18" s="83" t="s">
        <v>399</v>
      </c>
      <c r="F18" s="83">
        <v>25000</v>
      </c>
      <c r="G18" s="13">
        <v>25</v>
      </c>
    </row>
    <row r="19" spans="1:7">
      <c r="A19" s="76" t="s">
        <v>502</v>
      </c>
      <c r="B19" s="77" t="s">
        <v>399</v>
      </c>
      <c r="C19" s="77">
        <v>1</v>
      </c>
      <c r="D19" s="77">
        <v>1</v>
      </c>
      <c r="E19" s="81" t="s">
        <v>399</v>
      </c>
      <c r="F19" s="81">
        <v>25000</v>
      </c>
      <c r="G19" s="78">
        <v>25</v>
      </c>
    </row>
    <row r="20" spans="1:7">
      <c r="A20" s="68"/>
      <c r="B20" s="73"/>
      <c r="C20" s="73"/>
      <c r="D20" s="73"/>
      <c r="E20" s="79"/>
      <c r="F20" s="79"/>
      <c r="G20" s="74"/>
    </row>
    <row r="21" spans="1:7">
      <c r="A21" s="66" t="s">
        <v>509</v>
      </c>
      <c r="B21" s="12">
        <v>33</v>
      </c>
      <c r="C21" s="12" t="s">
        <v>399</v>
      </c>
      <c r="D21" s="48">
        <v>33</v>
      </c>
      <c r="E21" s="12">
        <v>15000</v>
      </c>
      <c r="F21" s="12" t="s">
        <v>399</v>
      </c>
      <c r="G21" s="13">
        <v>495</v>
      </c>
    </row>
    <row r="22" spans="1:7">
      <c r="A22" s="66" t="s">
        <v>513</v>
      </c>
      <c r="B22" s="48" t="s">
        <v>399</v>
      </c>
      <c r="C22" s="48">
        <v>2</v>
      </c>
      <c r="D22" s="48">
        <v>2</v>
      </c>
      <c r="E22" s="48" t="s">
        <v>399</v>
      </c>
      <c r="F22" s="12">
        <v>30000</v>
      </c>
      <c r="G22" s="49">
        <v>60</v>
      </c>
    </row>
    <row r="23" spans="1:7">
      <c r="A23" s="76" t="s">
        <v>515</v>
      </c>
      <c r="B23" s="77">
        <v>33</v>
      </c>
      <c r="C23" s="77">
        <v>2</v>
      </c>
      <c r="D23" s="77">
        <v>35</v>
      </c>
      <c r="E23" s="81">
        <v>15000</v>
      </c>
      <c r="F23" s="81">
        <v>30000</v>
      </c>
      <c r="G23" s="78">
        <v>555</v>
      </c>
    </row>
    <row r="24" spans="1:7">
      <c r="A24" s="66"/>
      <c r="B24" s="48"/>
      <c r="C24" s="48"/>
      <c r="D24" s="48"/>
      <c r="E24" s="12"/>
      <c r="F24" s="12"/>
      <c r="G24" s="49"/>
    </row>
    <row r="25" spans="1:7" ht="13.5" thickBot="1">
      <c r="A25" s="69" t="s">
        <v>519</v>
      </c>
      <c r="B25" s="55">
        <v>689</v>
      </c>
      <c r="C25" s="55">
        <v>36</v>
      </c>
      <c r="D25" s="55">
        <v>725</v>
      </c>
      <c r="E25" s="226">
        <v>19743</v>
      </c>
      <c r="F25" s="226">
        <v>30358</v>
      </c>
      <c r="G25" s="56">
        <v>14696</v>
      </c>
    </row>
  </sheetData>
  <mergeCells count="6">
    <mergeCell ref="A1:G1"/>
    <mergeCell ref="A3:G3"/>
    <mergeCell ref="E6:F6"/>
    <mergeCell ref="E7:F7"/>
    <mergeCell ref="A4:G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>
  <sheetPr codeName="Hoja224">
    <pageSetUpPr fitToPage="1"/>
  </sheetPr>
  <dimension ref="A1:I50"/>
  <sheetViews>
    <sheetView view="pageBreakPreview" topLeftCell="A4" zoomScale="75" zoomScaleNormal="75" zoomScaleSheetLayoutView="75" workbookViewId="0">
      <selection activeCell="H84" sqref="H84"/>
    </sheetView>
  </sheetViews>
  <sheetFormatPr baseColWidth="10" defaultRowHeight="12.75"/>
  <cols>
    <col min="1" max="1" width="33.7109375" style="271" customWidth="1"/>
    <col min="2" max="7" width="19.28515625" style="271" customWidth="1"/>
    <col min="8" max="9" width="11.28515625" style="271" customWidth="1"/>
    <col min="10" max="16384" width="11.42578125" style="271"/>
  </cols>
  <sheetData>
    <row r="1" spans="1:7" s="90" customFormat="1" ht="18">
      <c r="A1" s="1519" t="s">
        <v>375</v>
      </c>
      <c r="B1" s="1519"/>
      <c r="C1" s="1519"/>
      <c r="D1" s="1519"/>
      <c r="E1" s="1519"/>
      <c r="F1" s="1519"/>
      <c r="G1" s="1519"/>
    </row>
    <row r="3" spans="1:7" s="91" customFormat="1" ht="15">
      <c r="A3" s="1560" t="s">
        <v>892</v>
      </c>
      <c r="B3" s="1560"/>
      <c r="C3" s="1560"/>
      <c r="D3" s="1560"/>
      <c r="E3" s="1560"/>
      <c r="F3" s="1560"/>
      <c r="G3" s="1560"/>
    </row>
    <row r="4" spans="1:7" s="91" customFormat="1" ht="15">
      <c r="A4" s="1560" t="s">
        <v>1322</v>
      </c>
      <c r="B4" s="1560"/>
      <c r="C4" s="1560"/>
      <c r="D4" s="1560"/>
      <c r="E4" s="1560"/>
      <c r="F4" s="1560"/>
      <c r="G4" s="1560"/>
    </row>
    <row r="5" spans="1:7" s="91" customFormat="1" ht="15.75" thickBot="1">
      <c r="A5" s="239"/>
      <c r="B5" s="240"/>
      <c r="C5" s="240"/>
      <c r="D5" s="240"/>
      <c r="E5" s="240"/>
      <c r="F5" s="240"/>
      <c r="G5" s="240"/>
    </row>
    <row r="6" spans="1:7" ht="24" customHeight="1">
      <c r="A6" s="1515" t="s">
        <v>455</v>
      </c>
      <c r="B6" s="873"/>
      <c r="C6" s="854" t="s">
        <v>379</v>
      </c>
      <c r="D6" s="921"/>
      <c r="E6" s="1553" t="s">
        <v>386</v>
      </c>
      <c r="F6" s="1494"/>
      <c r="G6" s="859" t="s">
        <v>380</v>
      </c>
    </row>
    <row r="7" spans="1:7">
      <c r="A7" s="1516"/>
      <c r="B7" s="1275"/>
      <c r="C7" s="1265" t="s">
        <v>389</v>
      </c>
      <c r="D7" s="1276" t="s">
        <v>852</v>
      </c>
      <c r="E7" s="1658" t="s">
        <v>390</v>
      </c>
      <c r="F7" s="1660"/>
      <c r="G7" s="308" t="s">
        <v>821</v>
      </c>
    </row>
    <row r="8" spans="1:7" ht="31.5" customHeight="1" thickBot="1">
      <c r="A8" s="1516"/>
      <c r="B8" s="298" t="s">
        <v>393</v>
      </c>
      <c r="C8" s="298" t="s">
        <v>394</v>
      </c>
      <c r="D8" s="298" t="s">
        <v>395</v>
      </c>
      <c r="E8" s="298" t="s">
        <v>393</v>
      </c>
      <c r="F8" s="298" t="s">
        <v>394</v>
      </c>
      <c r="G8" s="308" t="s">
        <v>533</v>
      </c>
    </row>
    <row r="9" spans="1:7" ht="24.75" customHeight="1">
      <c r="A9" s="75" t="s">
        <v>459</v>
      </c>
      <c r="B9" s="45">
        <v>5</v>
      </c>
      <c r="C9" s="45">
        <v>2</v>
      </c>
      <c r="D9" s="45">
        <v>7</v>
      </c>
      <c r="E9" s="131">
        <v>18231</v>
      </c>
      <c r="F9" s="131">
        <v>18231</v>
      </c>
      <c r="G9" s="46">
        <v>128</v>
      </c>
    </row>
    <row r="10" spans="1:7">
      <c r="A10" s="66" t="s">
        <v>460</v>
      </c>
      <c r="B10" s="12">
        <v>3</v>
      </c>
      <c r="C10" s="12">
        <v>1</v>
      </c>
      <c r="D10" s="48">
        <v>4</v>
      </c>
      <c r="E10" s="12">
        <v>13000</v>
      </c>
      <c r="F10" s="12">
        <v>13000</v>
      </c>
      <c r="G10" s="13">
        <v>52</v>
      </c>
    </row>
    <row r="11" spans="1:7">
      <c r="A11" s="66" t="s">
        <v>461</v>
      </c>
      <c r="B11" s="48">
        <v>7</v>
      </c>
      <c r="C11" s="48">
        <v>11</v>
      </c>
      <c r="D11" s="48">
        <v>18</v>
      </c>
      <c r="E11" s="12">
        <v>12000</v>
      </c>
      <c r="F11" s="12">
        <v>12000</v>
      </c>
      <c r="G11" s="49">
        <v>216</v>
      </c>
    </row>
    <row r="12" spans="1:7">
      <c r="A12" s="66" t="s">
        <v>462</v>
      </c>
      <c r="B12" s="12">
        <v>1</v>
      </c>
      <c r="C12" s="12">
        <v>1</v>
      </c>
      <c r="D12" s="48">
        <v>2</v>
      </c>
      <c r="E12" s="12">
        <v>12000</v>
      </c>
      <c r="F12" s="12">
        <v>12000</v>
      </c>
      <c r="G12" s="13">
        <v>24</v>
      </c>
    </row>
    <row r="13" spans="1:7">
      <c r="A13" s="76" t="s">
        <v>463</v>
      </c>
      <c r="B13" s="77">
        <v>16</v>
      </c>
      <c r="C13" s="77">
        <v>15</v>
      </c>
      <c r="D13" s="77">
        <v>31</v>
      </c>
      <c r="E13" s="81">
        <v>14135</v>
      </c>
      <c r="F13" s="81">
        <v>12897</v>
      </c>
      <c r="G13" s="78">
        <v>420</v>
      </c>
    </row>
    <row r="14" spans="1:7">
      <c r="A14" s="68"/>
      <c r="B14" s="73"/>
      <c r="C14" s="73"/>
      <c r="D14" s="73"/>
      <c r="E14" s="79"/>
      <c r="F14" s="79"/>
      <c r="G14" s="74"/>
    </row>
    <row r="15" spans="1:7">
      <c r="A15" s="66" t="s">
        <v>472</v>
      </c>
      <c r="B15" s="85">
        <v>1026</v>
      </c>
      <c r="C15" s="48">
        <v>243</v>
      </c>
      <c r="D15" s="48">
        <v>1269</v>
      </c>
      <c r="E15" s="85">
        <v>12000</v>
      </c>
      <c r="F15" s="12">
        <v>22000</v>
      </c>
      <c r="G15" s="49">
        <v>17658</v>
      </c>
    </row>
    <row r="16" spans="1:7">
      <c r="A16" s="66" t="s">
        <v>473</v>
      </c>
      <c r="B16" s="85">
        <v>5137</v>
      </c>
      <c r="C16" s="48">
        <v>627</v>
      </c>
      <c r="D16" s="48">
        <v>5764</v>
      </c>
      <c r="E16" s="85">
        <v>8000</v>
      </c>
      <c r="F16" s="12">
        <v>26000</v>
      </c>
      <c r="G16" s="49">
        <v>57398</v>
      </c>
    </row>
    <row r="17" spans="1:9">
      <c r="A17" s="66" t="s">
        <v>474</v>
      </c>
      <c r="B17" s="85">
        <v>1542</v>
      </c>
      <c r="C17" s="48">
        <v>66</v>
      </c>
      <c r="D17" s="48">
        <v>1608</v>
      </c>
      <c r="E17" s="85">
        <v>3000</v>
      </c>
      <c r="F17" s="12">
        <v>15000</v>
      </c>
      <c r="G17" s="49">
        <v>5616</v>
      </c>
    </row>
    <row r="18" spans="1:9">
      <c r="A18" s="76" t="s">
        <v>475</v>
      </c>
      <c r="B18" s="77">
        <v>7705</v>
      </c>
      <c r="C18" s="77">
        <v>936</v>
      </c>
      <c r="D18" s="77">
        <v>8641</v>
      </c>
      <c r="E18" s="81">
        <v>7532</v>
      </c>
      <c r="F18" s="81">
        <v>24186</v>
      </c>
      <c r="G18" s="78">
        <v>80672</v>
      </c>
      <c r="I18" s="443"/>
    </row>
    <row r="19" spans="1:9">
      <c r="A19" s="66"/>
      <c r="B19" s="48"/>
      <c r="C19" s="48"/>
      <c r="D19" s="48"/>
      <c r="E19" s="12"/>
      <c r="F19" s="12"/>
      <c r="G19" s="49"/>
    </row>
    <row r="20" spans="1:9">
      <c r="A20" s="66" t="s">
        <v>545</v>
      </c>
      <c r="B20" s="12">
        <v>59</v>
      </c>
      <c r="C20" s="12">
        <v>49</v>
      </c>
      <c r="D20" s="48">
        <v>108</v>
      </c>
      <c r="E20" s="12">
        <v>5400</v>
      </c>
      <c r="F20" s="12">
        <v>12500</v>
      </c>
      <c r="G20" s="13">
        <v>931</v>
      </c>
    </row>
    <row r="21" spans="1:9">
      <c r="A21" s="66" t="s">
        <v>484</v>
      </c>
      <c r="B21" s="12">
        <v>160</v>
      </c>
      <c r="C21" s="12">
        <v>238</v>
      </c>
      <c r="D21" s="48">
        <v>398</v>
      </c>
      <c r="E21" s="12">
        <v>8100</v>
      </c>
      <c r="F21" s="12">
        <v>16000</v>
      </c>
      <c r="G21" s="13">
        <v>5104</v>
      </c>
    </row>
    <row r="22" spans="1:9">
      <c r="A22" s="66" t="s">
        <v>485</v>
      </c>
      <c r="B22" s="85">
        <v>1041</v>
      </c>
      <c r="C22" s="12">
        <v>358</v>
      </c>
      <c r="D22" s="48">
        <v>1399</v>
      </c>
      <c r="E22" s="85">
        <v>7000</v>
      </c>
      <c r="F22" s="12">
        <v>10000</v>
      </c>
      <c r="G22" s="13">
        <v>10867</v>
      </c>
    </row>
    <row r="23" spans="1:9">
      <c r="A23" s="66" t="s">
        <v>486</v>
      </c>
      <c r="B23" s="12">
        <v>16</v>
      </c>
      <c r="C23" s="12" t="s">
        <v>399</v>
      </c>
      <c r="D23" s="48">
        <v>16</v>
      </c>
      <c r="E23" s="12">
        <v>10000</v>
      </c>
      <c r="F23" s="12" t="s">
        <v>399</v>
      </c>
      <c r="G23" s="13">
        <v>160</v>
      </c>
    </row>
    <row r="24" spans="1:9">
      <c r="A24" s="1135" t="s">
        <v>487</v>
      </c>
      <c r="B24" s="12">
        <v>5</v>
      </c>
      <c r="C24" s="12" t="s">
        <v>399</v>
      </c>
      <c r="D24" s="48">
        <v>5</v>
      </c>
      <c r="E24" s="12">
        <v>15000</v>
      </c>
      <c r="F24" s="12" t="s">
        <v>399</v>
      </c>
      <c r="G24" s="13">
        <v>75</v>
      </c>
    </row>
    <row r="25" spans="1:9">
      <c r="A25" s="66" t="s">
        <v>488</v>
      </c>
      <c r="B25" s="85">
        <v>21</v>
      </c>
      <c r="C25" s="12">
        <v>5</v>
      </c>
      <c r="D25" s="48">
        <v>26</v>
      </c>
      <c r="E25" s="85">
        <v>12000</v>
      </c>
      <c r="F25" s="12">
        <v>24000</v>
      </c>
      <c r="G25" s="13">
        <v>372</v>
      </c>
    </row>
    <row r="26" spans="1:9">
      <c r="A26" s="66" t="s">
        <v>490</v>
      </c>
      <c r="B26" s="12">
        <v>190</v>
      </c>
      <c r="C26" s="12">
        <v>79</v>
      </c>
      <c r="D26" s="48">
        <v>269</v>
      </c>
      <c r="E26" s="12">
        <v>10000</v>
      </c>
      <c r="F26" s="12">
        <v>25000</v>
      </c>
      <c r="G26" s="13">
        <v>3875</v>
      </c>
    </row>
    <row r="27" spans="1:9">
      <c r="A27" s="76" t="s">
        <v>491</v>
      </c>
      <c r="B27" s="77">
        <v>1492</v>
      </c>
      <c r="C27" s="77">
        <v>729</v>
      </c>
      <c r="D27" s="77">
        <v>2221</v>
      </c>
      <c r="E27" s="81">
        <v>7566</v>
      </c>
      <c r="F27" s="81">
        <v>13848</v>
      </c>
      <c r="G27" s="78">
        <v>21384</v>
      </c>
    </row>
    <row r="28" spans="1:9">
      <c r="A28" s="68"/>
      <c r="B28" s="73"/>
      <c r="C28" s="73"/>
      <c r="D28" s="73"/>
      <c r="E28" s="79"/>
      <c r="F28" s="79"/>
      <c r="G28" s="74"/>
    </row>
    <row r="29" spans="1:9">
      <c r="A29" s="66" t="s">
        <v>497</v>
      </c>
      <c r="B29" s="48">
        <v>3</v>
      </c>
      <c r="C29" s="48" t="s">
        <v>399</v>
      </c>
      <c r="D29" s="48">
        <v>3</v>
      </c>
      <c r="E29" s="12">
        <v>8000</v>
      </c>
      <c r="F29" s="12" t="s">
        <v>399</v>
      </c>
      <c r="G29" s="49">
        <v>24</v>
      </c>
    </row>
    <row r="30" spans="1:9">
      <c r="A30" s="76" t="s">
        <v>573</v>
      </c>
      <c r="B30" s="77">
        <v>3</v>
      </c>
      <c r="C30" s="77" t="s">
        <v>399</v>
      </c>
      <c r="D30" s="77">
        <v>3</v>
      </c>
      <c r="E30" s="81">
        <v>8000</v>
      </c>
      <c r="F30" s="81" t="s">
        <v>399</v>
      </c>
      <c r="G30" s="78">
        <v>24</v>
      </c>
    </row>
    <row r="31" spans="1:9">
      <c r="A31" s="66"/>
      <c r="B31" s="48"/>
      <c r="C31" s="48"/>
      <c r="D31" s="48"/>
      <c r="E31" s="12"/>
      <c r="F31" s="12"/>
      <c r="G31" s="49"/>
    </row>
    <row r="32" spans="1:9">
      <c r="A32" s="66" t="s">
        <v>499</v>
      </c>
      <c r="B32" s="83">
        <v>4</v>
      </c>
      <c r="C32" s="83">
        <v>17</v>
      </c>
      <c r="D32" s="48">
        <v>21</v>
      </c>
      <c r="E32" s="83">
        <v>10000</v>
      </c>
      <c r="F32" s="83">
        <v>20000</v>
      </c>
      <c r="G32" s="13">
        <v>380</v>
      </c>
    </row>
    <row r="33" spans="1:7">
      <c r="A33" s="66" t="s">
        <v>501</v>
      </c>
      <c r="B33" s="85">
        <v>35</v>
      </c>
      <c r="C33" s="85">
        <v>28</v>
      </c>
      <c r="D33" s="85">
        <v>63</v>
      </c>
      <c r="E33" s="85">
        <v>7000</v>
      </c>
      <c r="F33" s="85">
        <v>16000</v>
      </c>
      <c r="G33" s="133">
        <v>693</v>
      </c>
    </row>
    <row r="34" spans="1:7">
      <c r="A34" s="76" t="s">
        <v>502</v>
      </c>
      <c r="B34" s="77">
        <v>39</v>
      </c>
      <c r="C34" s="77">
        <v>45</v>
      </c>
      <c r="D34" s="77">
        <v>84</v>
      </c>
      <c r="E34" s="81">
        <v>7308</v>
      </c>
      <c r="F34" s="81">
        <v>17511</v>
      </c>
      <c r="G34" s="78">
        <v>1073</v>
      </c>
    </row>
    <row r="35" spans="1:7">
      <c r="A35" s="68"/>
      <c r="B35" s="73"/>
      <c r="C35" s="73"/>
      <c r="D35" s="73"/>
      <c r="E35" s="79"/>
      <c r="F35" s="79"/>
      <c r="G35" s="74"/>
    </row>
    <row r="36" spans="1:7">
      <c r="A36" s="76" t="s">
        <v>503</v>
      </c>
      <c r="B36" s="77" t="s">
        <v>399</v>
      </c>
      <c r="C36" s="77">
        <v>15</v>
      </c>
      <c r="D36" s="77">
        <v>15</v>
      </c>
      <c r="E36" s="81" t="s">
        <v>399</v>
      </c>
      <c r="F36" s="81">
        <v>22000</v>
      </c>
      <c r="G36" s="78">
        <v>330</v>
      </c>
    </row>
    <row r="37" spans="1:7">
      <c r="A37" s="66"/>
      <c r="B37" s="48"/>
      <c r="C37" s="48"/>
      <c r="D37" s="48"/>
      <c r="E37" s="12"/>
      <c r="F37" s="12"/>
      <c r="G37" s="49"/>
    </row>
    <row r="38" spans="1:7">
      <c r="A38" s="66" t="s">
        <v>508</v>
      </c>
      <c r="B38" s="85">
        <v>1934</v>
      </c>
      <c r="C38" s="48">
        <v>163</v>
      </c>
      <c r="D38" s="48">
        <v>2097</v>
      </c>
      <c r="E38" s="85">
        <v>1499</v>
      </c>
      <c r="F38" s="12">
        <v>12000</v>
      </c>
      <c r="G38" s="49">
        <v>4855</v>
      </c>
    </row>
    <row r="39" spans="1:7">
      <c r="A39" s="66" t="s">
        <v>509</v>
      </c>
      <c r="B39" s="12">
        <v>45</v>
      </c>
      <c r="C39" s="12">
        <v>7</v>
      </c>
      <c r="D39" s="48">
        <v>52</v>
      </c>
      <c r="E39" s="12">
        <v>10000</v>
      </c>
      <c r="F39" s="12">
        <v>20000</v>
      </c>
      <c r="G39" s="13">
        <v>590</v>
      </c>
    </row>
    <row r="40" spans="1:7">
      <c r="A40" s="1135" t="s">
        <v>510</v>
      </c>
      <c r="B40" s="48" t="s">
        <v>399</v>
      </c>
      <c r="C40" s="48">
        <v>11</v>
      </c>
      <c r="D40" s="48">
        <v>11</v>
      </c>
      <c r="E40" s="12" t="s">
        <v>399</v>
      </c>
      <c r="F40" s="12">
        <v>20000</v>
      </c>
      <c r="G40" s="49">
        <v>220</v>
      </c>
    </row>
    <row r="41" spans="1:7">
      <c r="A41" s="66" t="s">
        <v>512</v>
      </c>
      <c r="B41" s="48">
        <v>2</v>
      </c>
      <c r="C41" s="48">
        <v>18</v>
      </c>
      <c r="D41" s="48">
        <v>20</v>
      </c>
      <c r="E41" s="12">
        <v>6000</v>
      </c>
      <c r="F41" s="12">
        <v>13500</v>
      </c>
      <c r="G41" s="49">
        <v>255</v>
      </c>
    </row>
    <row r="42" spans="1:7">
      <c r="A42" s="66" t="s">
        <v>513</v>
      </c>
      <c r="B42" s="85">
        <v>2898</v>
      </c>
      <c r="C42" s="48">
        <v>66</v>
      </c>
      <c r="D42" s="48">
        <v>2964</v>
      </c>
      <c r="E42" s="85">
        <v>7500</v>
      </c>
      <c r="F42" s="12">
        <v>14000</v>
      </c>
      <c r="G42" s="49">
        <v>22659</v>
      </c>
    </row>
    <row r="43" spans="1:7">
      <c r="A43" s="66" t="s">
        <v>514</v>
      </c>
      <c r="B43" s="85">
        <v>2143</v>
      </c>
      <c r="C43" s="12">
        <v>35</v>
      </c>
      <c r="D43" s="48">
        <v>2178</v>
      </c>
      <c r="E43" s="85">
        <v>9156</v>
      </c>
      <c r="F43" s="12">
        <v>22325</v>
      </c>
      <c r="G43" s="13">
        <v>20403</v>
      </c>
    </row>
    <row r="44" spans="1:7">
      <c r="A44" s="76" t="s">
        <v>515</v>
      </c>
      <c r="B44" s="77">
        <v>7022</v>
      </c>
      <c r="C44" s="77">
        <v>300</v>
      </c>
      <c r="D44" s="77">
        <v>7322</v>
      </c>
      <c r="E44" s="81">
        <v>6368</v>
      </c>
      <c r="F44" s="81">
        <v>14215</v>
      </c>
      <c r="G44" s="78">
        <v>48982</v>
      </c>
    </row>
    <row r="45" spans="1:7">
      <c r="A45" s="66"/>
      <c r="B45" s="48"/>
      <c r="C45" s="48"/>
      <c r="D45" s="48"/>
      <c r="E45" s="12"/>
      <c r="F45" s="12"/>
      <c r="G45" s="49"/>
    </row>
    <row r="46" spans="1:7">
      <c r="A46" s="66" t="s">
        <v>516</v>
      </c>
      <c r="B46" s="48">
        <v>67</v>
      </c>
      <c r="C46" s="48" t="s">
        <v>399</v>
      </c>
      <c r="D46" s="48">
        <v>67</v>
      </c>
      <c r="E46" s="12">
        <v>5000</v>
      </c>
      <c r="F46" s="12" t="s">
        <v>399</v>
      </c>
      <c r="G46" s="49">
        <v>336</v>
      </c>
    </row>
    <row r="47" spans="1:7">
      <c r="A47" s="66" t="s">
        <v>517</v>
      </c>
      <c r="B47" s="12">
        <v>2266</v>
      </c>
      <c r="C47" s="12">
        <v>10</v>
      </c>
      <c r="D47" s="48">
        <v>2275</v>
      </c>
      <c r="E47" s="12">
        <v>5000</v>
      </c>
      <c r="F47" s="12">
        <v>20000</v>
      </c>
      <c r="G47" s="13">
        <v>11524</v>
      </c>
    </row>
    <row r="48" spans="1:7">
      <c r="A48" s="76" t="s">
        <v>518</v>
      </c>
      <c r="B48" s="77">
        <v>2333</v>
      </c>
      <c r="C48" s="77">
        <v>10</v>
      </c>
      <c r="D48" s="77">
        <v>2342</v>
      </c>
      <c r="E48" s="81">
        <v>5000</v>
      </c>
      <c r="F48" s="81">
        <v>20000</v>
      </c>
      <c r="G48" s="78">
        <v>11860</v>
      </c>
    </row>
    <row r="49" spans="1:7">
      <c r="A49" s="68"/>
      <c r="B49" s="73"/>
      <c r="C49" s="73"/>
      <c r="D49" s="73"/>
      <c r="E49" s="79"/>
      <c r="F49" s="79"/>
      <c r="G49" s="74"/>
    </row>
    <row r="50" spans="1:7" ht="13.5" thickBot="1">
      <c r="A50" s="69" t="s">
        <v>519</v>
      </c>
      <c r="B50" s="55">
        <v>18610</v>
      </c>
      <c r="C50" s="55">
        <v>2050</v>
      </c>
      <c r="D50" s="55">
        <v>20659</v>
      </c>
      <c r="E50" s="226">
        <v>6783</v>
      </c>
      <c r="F50" s="226">
        <v>18785</v>
      </c>
      <c r="G50" s="56">
        <v>164745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>
  <sheetPr codeName="Hoja120">
    <pageSetUpPr fitToPage="1"/>
  </sheetPr>
  <dimension ref="A1:H52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6.5703125" style="271" customWidth="1"/>
    <col min="2" max="5" width="18.5703125" style="271" customWidth="1"/>
    <col min="6" max="6" width="21.42578125" style="271" customWidth="1"/>
    <col min="7" max="7" width="10.5703125" style="271" customWidth="1"/>
    <col min="8" max="16384" width="11.42578125" style="271"/>
  </cols>
  <sheetData>
    <row r="1" spans="1:8" s="90" customFormat="1" ht="18">
      <c r="A1" s="1519" t="s">
        <v>375</v>
      </c>
      <c r="B1" s="1519"/>
      <c r="C1" s="1519"/>
      <c r="D1" s="1519"/>
      <c r="E1" s="1519"/>
      <c r="F1" s="1519"/>
    </row>
    <row r="3" spans="1:8" s="91" customFormat="1" ht="15">
      <c r="A3" s="1560" t="s">
        <v>893</v>
      </c>
      <c r="B3" s="1560"/>
      <c r="C3" s="1560"/>
      <c r="D3" s="1560"/>
      <c r="E3" s="1560"/>
      <c r="F3" s="1560"/>
      <c r="G3" s="282"/>
      <c r="H3" s="282"/>
    </row>
    <row r="4" spans="1:8" s="91" customFormat="1" ht="15">
      <c r="A4" s="1560" t="s">
        <v>1417</v>
      </c>
      <c r="B4" s="1560"/>
      <c r="C4" s="1560"/>
      <c r="D4" s="1560"/>
      <c r="E4" s="1560"/>
      <c r="F4" s="1560"/>
      <c r="G4" s="282"/>
      <c r="H4" s="282"/>
    </row>
    <row r="5" spans="1:8" s="91" customFormat="1" ht="20.25" customHeight="1" thickBot="1">
      <c r="A5" s="5"/>
      <c r="B5" s="6"/>
      <c r="C5" s="6"/>
      <c r="D5" s="6"/>
      <c r="E5" s="6"/>
      <c r="F5" s="6"/>
    </row>
    <row r="6" spans="1:8" ht="27" customHeight="1">
      <c r="A6" s="1515" t="s">
        <v>455</v>
      </c>
      <c r="B6" s="1490" t="s">
        <v>894</v>
      </c>
      <c r="C6" s="1491"/>
      <c r="D6" s="1491"/>
      <c r="E6" s="1492"/>
      <c r="F6" s="234" t="s">
        <v>380</v>
      </c>
    </row>
    <row r="7" spans="1:8" ht="36.75" customHeight="1">
      <c r="A7" s="1516"/>
      <c r="B7" s="1513" t="s">
        <v>789</v>
      </c>
      <c r="C7" s="1518"/>
      <c r="D7" s="1513" t="s">
        <v>895</v>
      </c>
      <c r="E7" s="1518"/>
      <c r="F7" s="308" t="s">
        <v>896</v>
      </c>
    </row>
    <row r="8" spans="1:8" ht="27" customHeight="1" thickBot="1">
      <c r="A8" s="1517"/>
      <c r="B8" s="860" t="s">
        <v>393</v>
      </c>
      <c r="C8" s="860" t="s">
        <v>394</v>
      </c>
      <c r="D8" s="860" t="s">
        <v>393</v>
      </c>
      <c r="E8" s="860" t="s">
        <v>394</v>
      </c>
      <c r="F8" s="880" t="s">
        <v>897</v>
      </c>
    </row>
    <row r="9" spans="1:8" ht="18.75" customHeight="1">
      <c r="A9" s="241" t="s">
        <v>464</v>
      </c>
      <c r="B9" s="242" t="s">
        <v>399</v>
      </c>
      <c r="C9" s="242" t="s">
        <v>399</v>
      </c>
      <c r="D9" s="242">
        <v>1881</v>
      </c>
      <c r="E9" s="242">
        <v>99</v>
      </c>
      <c r="F9" s="244">
        <v>520</v>
      </c>
    </row>
    <row r="10" spans="1:8">
      <c r="A10" s="68"/>
      <c r="B10" s="48"/>
      <c r="C10" s="48"/>
      <c r="D10" s="48"/>
      <c r="E10" s="48"/>
      <c r="F10" s="49"/>
    </row>
    <row r="11" spans="1:8">
      <c r="A11" s="66" t="s">
        <v>544</v>
      </c>
      <c r="B11" s="48" t="s">
        <v>399</v>
      </c>
      <c r="C11" s="48" t="s">
        <v>399</v>
      </c>
      <c r="D11" s="48">
        <v>1000</v>
      </c>
      <c r="E11" s="48" t="s">
        <v>399</v>
      </c>
      <c r="F11" s="49">
        <v>90</v>
      </c>
    </row>
    <row r="12" spans="1:8">
      <c r="A12" s="76" t="s">
        <v>469</v>
      </c>
      <c r="B12" s="77" t="s">
        <v>399</v>
      </c>
      <c r="C12" s="77" t="s">
        <v>399</v>
      </c>
      <c r="D12" s="77">
        <v>1000</v>
      </c>
      <c r="E12" s="77" t="s">
        <v>399</v>
      </c>
      <c r="F12" s="78">
        <v>90</v>
      </c>
    </row>
    <row r="13" spans="1:8">
      <c r="A13" s="68"/>
      <c r="B13" s="48"/>
      <c r="C13" s="48"/>
      <c r="D13" s="48"/>
      <c r="E13" s="48"/>
      <c r="F13" s="49"/>
    </row>
    <row r="14" spans="1:8">
      <c r="A14" s="66" t="s">
        <v>472</v>
      </c>
      <c r="B14" s="48">
        <v>9246</v>
      </c>
      <c r="C14" s="48">
        <v>845</v>
      </c>
      <c r="D14" s="48">
        <v>18028</v>
      </c>
      <c r="E14" s="48">
        <v>48262</v>
      </c>
      <c r="F14" s="49">
        <v>8714</v>
      </c>
    </row>
    <row r="15" spans="1:8">
      <c r="A15" s="66" t="s">
        <v>473</v>
      </c>
      <c r="B15" s="48">
        <v>10302</v>
      </c>
      <c r="C15" s="48">
        <v>78</v>
      </c>
      <c r="D15" s="48">
        <v>6964</v>
      </c>
      <c r="E15" s="48">
        <v>2243</v>
      </c>
      <c r="F15" s="49">
        <v>6473</v>
      </c>
    </row>
    <row r="16" spans="1:8">
      <c r="A16" s="66" t="s">
        <v>474</v>
      </c>
      <c r="B16" s="48">
        <v>4263</v>
      </c>
      <c r="C16" s="48">
        <v>6892</v>
      </c>
      <c r="D16" s="48">
        <v>9036</v>
      </c>
      <c r="E16" s="48">
        <v>40712</v>
      </c>
      <c r="F16" s="49">
        <v>1600</v>
      </c>
    </row>
    <row r="17" spans="1:6">
      <c r="A17" s="76" t="s">
        <v>475</v>
      </c>
      <c r="B17" s="77">
        <v>23811</v>
      </c>
      <c r="C17" s="77">
        <v>7815</v>
      </c>
      <c r="D17" s="77">
        <v>34028</v>
      </c>
      <c r="E17" s="77">
        <v>91217</v>
      </c>
      <c r="F17" s="78">
        <v>16787</v>
      </c>
    </row>
    <row r="18" spans="1:6">
      <c r="A18" s="66"/>
      <c r="B18" s="48"/>
      <c r="C18" s="48"/>
      <c r="D18" s="48"/>
      <c r="E18" s="48"/>
      <c r="F18" s="49"/>
    </row>
    <row r="19" spans="1:6">
      <c r="A19" s="66" t="s">
        <v>476</v>
      </c>
      <c r="B19" s="48">
        <v>1769</v>
      </c>
      <c r="C19" s="48" t="s">
        <v>399</v>
      </c>
      <c r="D19" s="48">
        <v>4982</v>
      </c>
      <c r="E19" s="48">
        <v>417</v>
      </c>
      <c r="F19" s="49">
        <v>1121</v>
      </c>
    </row>
    <row r="20" spans="1:6">
      <c r="A20" s="66" t="s">
        <v>477</v>
      </c>
      <c r="B20" s="48">
        <v>927</v>
      </c>
      <c r="C20" s="48">
        <v>112</v>
      </c>
      <c r="D20" s="48" t="s">
        <v>399</v>
      </c>
      <c r="E20" s="48" t="s">
        <v>399</v>
      </c>
      <c r="F20" s="49">
        <v>577</v>
      </c>
    </row>
    <row r="21" spans="1:6">
      <c r="A21" s="66" t="s">
        <v>478</v>
      </c>
      <c r="B21" s="48">
        <v>2314</v>
      </c>
      <c r="C21" s="48">
        <v>641</v>
      </c>
      <c r="D21" s="48">
        <v>2761</v>
      </c>
      <c r="E21" s="48">
        <v>1207</v>
      </c>
      <c r="F21" s="49">
        <v>1068</v>
      </c>
    </row>
    <row r="22" spans="1:6">
      <c r="A22" s="76" t="s">
        <v>480</v>
      </c>
      <c r="B22" s="77">
        <v>5010</v>
      </c>
      <c r="C22" s="77">
        <v>753</v>
      </c>
      <c r="D22" s="77">
        <v>7743</v>
      </c>
      <c r="E22" s="77">
        <v>1624</v>
      </c>
      <c r="F22" s="78">
        <v>2766</v>
      </c>
    </row>
    <row r="23" spans="1:6">
      <c r="A23" s="68"/>
      <c r="B23" s="48"/>
      <c r="C23" s="48"/>
      <c r="D23" s="48"/>
      <c r="E23" s="48"/>
      <c r="F23" s="49"/>
    </row>
    <row r="24" spans="1:6">
      <c r="A24" s="76" t="s">
        <v>481</v>
      </c>
      <c r="B24" s="77" t="s">
        <v>399</v>
      </c>
      <c r="C24" s="77" t="s">
        <v>399</v>
      </c>
      <c r="D24" s="77">
        <v>12152</v>
      </c>
      <c r="E24" s="77">
        <v>536</v>
      </c>
      <c r="F24" s="78">
        <v>264</v>
      </c>
    </row>
    <row r="25" spans="1:6">
      <c r="A25" s="66"/>
      <c r="B25" s="48"/>
      <c r="C25" s="48"/>
      <c r="D25" s="48"/>
      <c r="E25" s="48"/>
      <c r="F25" s="49"/>
    </row>
    <row r="26" spans="1:6">
      <c r="A26" s="66" t="s">
        <v>545</v>
      </c>
      <c r="B26" s="48" t="s">
        <v>399</v>
      </c>
      <c r="C26" s="48" t="s">
        <v>399</v>
      </c>
      <c r="D26" s="48">
        <v>14420</v>
      </c>
      <c r="E26" s="48">
        <v>3006</v>
      </c>
      <c r="F26" s="49">
        <v>438</v>
      </c>
    </row>
    <row r="27" spans="1:6">
      <c r="A27" s="66" t="s">
        <v>483</v>
      </c>
      <c r="B27" s="48" t="s">
        <v>399</v>
      </c>
      <c r="C27" s="48" t="s">
        <v>399</v>
      </c>
      <c r="D27" s="48">
        <v>11967</v>
      </c>
      <c r="E27" s="48">
        <v>2843</v>
      </c>
      <c r="F27" s="49">
        <v>381</v>
      </c>
    </row>
    <row r="28" spans="1:6">
      <c r="A28" s="66" t="s">
        <v>484</v>
      </c>
      <c r="B28" s="48" t="s">
        <v>399</v>
      </c>
      <c r="C28" s="48" t="s">
        <v>399</v>
      </c>
      <c r="D28" s="48">
        <v>1050</v>
      </c>
      <c r="E28" s="48">
        <v>595</v>
      </c>
      <c r="F28" s="49">
        <v>51</v>
      </c>
    </row>
    <row r="29" spans="1:6">
      <c r="A29" s="66" t="s">
        <v>485</v>
      </c>
      <c r="B29" s="48" t="s">
        <v>399</v>
      </c>
      <c r="C29" s="48" t="s">
        <v>399</v>
      </c>
      <c r="D29" s="48">
        <v>10000</v>
      </c>
      <c r="E29" s="48">
        <v>1500</v>
      </c>
      <c r="F29" s="49">
        <v>275</v>
      </c>
    </row>
    <row r="30" spans="1:6">
      <c r="A30" s="66" t="s">
        <v>486</v>
      </c>
      <c r="B30" s="48" t="s">
        <v>399</v>
      </c>
      <c r="C30" s="48" t="s">
        <v>399</v>
      </c>
      <c r="D30" s="48">
        <v>1300</v>
      </c>
      <c r="E30" s="48">
        <v>550</v>
      </c>
      <c r="F30" s="49">
        <v>79</v>
      </c>
    </row>
    <row r="31" spans="1:6">
      <c r="A31" s="66" t="s">
        <v>489</v>
      </c>
      <c r="B31" s="48">
        <v>10058</v>
      </c>
      <c r="C31" s="48" t="s">
        <v>399</v>
      </c>
      <c r="D31" s="48">
        <v>2700</v>
      </c>
      <c r="E31" s="48">
        <v>2000</v>
      </c>
      <c r="F31" s="49">
        <v>405</v>
      </c>
    </row>
    <row r="32" spans="1:6">
      <c r="A32" s="66" t="s">
        <v>490</v>
      </c>
      <c r="B32" s="48">
        <v>4264</v>
      </c>
      <c r="C32" s="48">
        <v>2</v>
      </c>
      <c r="D32" s="48">
        <v>19823</v>
      </c>
      <c r="E32" s="48">
        <v>1683</v>
      </c>
      <c r="F32" s="49">
        <v>566</v>
      </c>
    </row>
    <row r="33" spans="1:6">
      <c r="A33" s="76" t="s">
        <v>491</v>
      </c>
      <c r="B33" s="77">
        <v>14322</v>
      </c>
      <c r="C33" s="77">
        <v>2</v>
      </c>
      <c r="D33" s="77">
        <v>61260</v>
      </c>
      <c r="E33" s="77">
        <v>12177</v>
      </c>
      <c r="F33" s="78">
        <v>2195</v>
      </c>
    </row>
    <row r="34" spans="1:6">
      <c r="A34" s="68"/>
      <c r="B34" s="48"/>
      <c r="C34" s="48"/>
      <c r="D34" s="48"/>
      <c r="E34" s="48"/>
      <c r="F34" s="49"/>
    </row>
    <row r="35" spans="1:6">
      <c r="A35" s="66" t="s">
        <v>493</v>
      </c>
      <c r="B35" s="48" t="s">
        <v>399</v>
      </c>
      <c r="C35" s="48" t="s">
        <v>399</v>
      </c>
      <c r="D35" s="48">
        <v>570</v>
      </c>
      <c r="E35" s="48">
        <v>1304</v>
      </c>
      <c r="F35" s="49">
        <v>236</v>
      </c>
    </row>
    <row r="36" spans="1:6">
      <c r="A36" s="66" t="s">
        <v>495</v>
      </c>
      <c r="B36" s="48" t="s">
        <v>399</v>
      </c>
      <c r="C36" s="48" t="s">
        <v>399</v>
      </c>
      <c r="D36" s="48">
        <v>220</v>
      </c>
      <c r="E36" s="48">
        <v>40</v>
      </c>
      <c r="F36" s="49">
        <v>1</v>
      </c>
    </row>
    <row r="37" spans="1:6">
      <c r="A37" s="66" t="s">
        <v>497</v>
      </c>
      <c r="B37" s="48" t="s">
        <v>399</v>
      </c>
      <c r="C37" s="48" t="s">
        <v>399</v>
      </c>
      <c r="D37" s="48">
        <v>21219</v>
      </c>
      <c r="E37" s="48">
        <v>1339</v>
      </c>
      <c r="F37" s="49">
        <v>583</v>
      </c>
    </row>
    <row r="38" spans="1:6">
      <c r="A38" s="76" t="s">
        <v>573</v>
      </c>
      <c r="B38" s="77" t="s">
        <v>399</v>
      </c>
      <c r="C38" s="77" t="s">
        <v>399</v>
      </c>
      <c r="D38" s="77">
        <v>22009</v>
      </c>
      <c r="E38" s="77">
        <v>2683</v>
      </c>
      <c r="F38" s="78">
        <v>820</v>
      </c>
    </row>
    <row r="39" spans="1:6">
      <c r="A39" s="66"/>
      <c r="B39" s="48"/>
      <c r="C39" s="48"/>
      <c r="D39" s="48"/>
      <c r="E39" s="48"/>
      <c r="F39" s="49"/>
    </row>
    <row r="40" spans="1:6">
      <c r="A40" s="66" t="s">
        <v>504</v>
      </c>
      <c r="B40" s="48">
        <v>900</v>
      </c>
      <c r="C40" s="48">
        <v>800</v>
      </c>
      <c r="D40" s="48">
        <v>16420</v>
      </c>
      <c r="E40" s="48">
        <v>380</v>
      </c>
      <c r="F40" s="49">
        <v>2422</v>
      </c>
    </row>
    <row r="41" spans="1:6">
      <c r="A41" s="66" t="s">
        <v>505</v>
      </c>
      <c r="B41" s="48">
        <v>1200</v>
      </c>
      <c r="C41" s="48">
        <v>6000</v>
      </c>
      <c r="D41" s="48">
        <v>8880</v>
      </c>
      <c r="E41" s="48">
        <v>15890</v>
      </c>
      <c r="F41" s="49">
        <v>19587</v>
      </c>
    </row>
    <row r="42" spans="1:6">
      <c r="A42" s="76" t="s">
        <v>506</v>
      </c>
      <c r="B42" s="77">
        <v>2100</v>
      </c>
      <c r="C42" s="77">
        <v>6800</v>
      </c>
      <c r="D42" s="77">
        <v>25300</v>
      </c>
      <c r="E42" s="77">
        <v>16270</v>
      </c>
      <c r="F42" s="78">
        <v>22009</v>
      </c>
    </row>
    <row r="43" spans="1:6">
      <c r="A43" s="66"/>
      <c r="B43" s="48"/>
      <c r="C43" s="48"/>
      <c r="D43" s="48"/>
      <c r="E43" s="48"/>
      <c r="F43" s="49"/>
    </row>
    <row r="44" spans="1:6">
      <c r="A44" s="66" t="s">
        <v>508</v>
      </c>
      <c r="B44" s="48">
        <v>26</v>
      </c>
      <c r="C44" s="48">
        <v>128</v>
      </c>
      <c r="D44" s="48">
        <v>4100</v>
      </c>
      <c r="E44" s="48">
        <v>2236</v>
      </c>
      <c r="F44" s="49">
        <v>3019</v>
      </c>
    </row>
    <row r="45" spans="1:6">
      <c r="A45" s="66" t="s">
        <v>509</v>
      </c>
      <c r="B45" s="48">
        <v>168</v>
      </c>
      <c r="C45" s="48">
        <v>10</v>
      </c>
      <c r="D45" s="48">
        <v>5996</v>
      </c>
      <c r="E45" s="48">
        <v>838</v>
      </c>
      <c r="F45" s="49">
        <v>928</v>
      </c>
    </row>
    <row r="46" spans="1:6">
      <c r="A46" s="66" t="s">
        <v>510</v>
      </c>
      <c r="B46" s="48" t="s">
        <v>399</v>
      </c>
      <c r="C46" s="48" t="s">
        <v>399</v>
      </c>
      <c r="D46" s="48">
        <v>1842</v>
      </c>
      <c r="E46" s="48">
        <v>596</v>
      </c>
      <c r="F46" s="49">
        <v>196</v>
      </c>
    </row>
    <row r="47" spans="1:6">
      <c r="A47" s="1135" t="s">
        <v>511</v>
      </c>
      <c r="B47" s="48">
        <v>50</v>
      </c>
      <c r="C47" s="48" t="s">
        <v>399</v>
      </c>
      <c r="D47" s="48" t="s">
        <v>399</v>
      </c>
      <c r="E47" s="48" t="s">
        <v>399</v>
      </c>
      <c r="F47" s="49" t="s">
        <v>399</v>
      </c>
    </row>
    <row r="48" spans="1:6">
      <c r="A48" s="66" t="s">
        <v>513</v>
      </c>
      <c r="B48" s="48">
        <v>206</v>
      </c>
      <c r="C48" s="48">
        <v>53</v>
      </c>
      <c r="D48" s="48" t="s">
        <v>399</v>
      </c>
      <c r="E48" s="48" t="s">
        <v>399</v>
      </c>
      <c r="F48" s="49" t="s">
        <v>399</v>
      </c>
    </row>
    <row r="49" spans="1:6">
      <c r="A49" s="66" t="s">
        <v>514</v>
      </c>
      <c r="B49" s="48">
        <v>1713</v>
      </c>
      <c r="C49" s="48">
        <v>224</v>
      </c>
      <c r="D49" s="48" t="s">
        <v>399</v>
      </c>
      <c r="E49" s="48" t="s">
        <v>399</v>
      </c>
      <c r="F49" s="49">
        <v>925</v>
      </c>
    </row>
    <row r="50" spans="1:6">
      <c r="A50" s="76" t="s">
        <v>515</v>
      </c>
      <c r="B50" s="77">
        <v>2163</v>
      </c>
      <c r="C50" s="77">
        <v>415</v>
      </c>
      <c r="D50" s="77">
        <v>11938</v>
      </c>
      <c r="E50" s="77">
        <v>3670</v>
      </c>
      <c r="F50" s="78">
        <v>5068</v>
      </c>
    </row>
    <row r="51" spans="1:6">
      <c r="A51" s="66"/>
      <c r="B51" s="48"/>
      <c r="C51" s="48"/>
      <c r="D51" s="48"/>
      <c r="E51" s="48"/>
      <c r="F51" s="49"/>
    </row>
    <row r="52" spans="1:6" ht="13.5" thickBot="1">
      <c r="A52" s="69" t="s">
        <v>519</v>
      </c>
      <c r="B52" s="55">
        <v>47406</v>
      </c>
      <c r="C52" s="55">
        <v>15785</v>
      </c>
      <c r="D52" s="55">
        <v>177311</v>
      </c>
      <c r="E52" s="55">
        <v>128276</v>
      </c>
      <c r="F52" s="56">
        <v>50519</v>
      </c>
    </row>
  </sheetData>
  <mergeCells count="7">
    <mergeCell ref="B7:C7"/>
    <mergeCell ref="D7:E7"/>
    <mergeCell ref="A1:F1"/>
    <mergeCell ref="B6:E6"/>
    <mergeCell ref="A6:A8"/>
    <mergeCell ref="A3:F3"/>
    <mergeCell ref="A4:F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>
  <sheetPr codeName="Hoja122">
    <pageSetUpPr fitToPage="1"/>
  </sheetPr>
  <dimension ref="A1:F86"/>
  <sheetViews>
    <sheetView view="pageBreakPreview" topLeftCell="A40" zoomScale="75" zoomScaleNormal="75" zoomScaleSheetLayoutView="75" workbookViewId="0">
      <selection activeCell="H84" sqref="H84"/>
    </sheetView>
  </sheetViews>
  <sheetFormatPr baseColWidth="10" defaultRowHeight="12.75"/>
  <cols>
    <col min="1" max="1" width="31.85546875" style="271" customWidth="1"/>
    <col min="2" max="6" width="26" style="271" customWidth="1"/>
    <col min="7" max="16384" width="11.42578125" style="271"/>
  </cols>
  <sheetData>
    <row r="1" spans="1:6" s="90" customFormat="1" ht="18">
      <c r="A1" s="1519" t="s">
        <v>375</v>
      </c>
      <c r="B1" s="1519"/>
      <c r="C1" s="1519"/>
      <c r="D1" s="1519"/>
      <c r="E1" s="1519"/>
      <c r="F1" s="1519"/>
    </row>
    <row r="3" spans="1:6" s="91" customFormat="1" ht="15">
      <c r="A3" s="1560" t="s">
        <v>898</v>
      </c>
      <c r="B3" s="1560"/>
      <c r="C3" s="1560"/>
      <c r="D3" s="1560"/>
      <c r="E3" s="1560"/>
      <c r="F3" s="1560"/>
    </row>
    <row r="4" spans="1:6" s="91" customFormat="1" ht="15">
      <c r="A4" s="1560" t="s">
        <v>1418</v>
      </c>
      <c r="B4" s="1560"/>
      <c r="C4" s="1560"/>
      <c r="D4" s="1560"/>
      <c r="E4" s="1560"/>
      <c r="F4" s="1560"/>
    </row>
    <row r="5" spans="1:6" s="91" customFormat="1" ht="13.5" customHeight="1" thickBot="1">
      <c r="A5" s="30"/>
      <c r="B5" s="30"/>
      <c r="C5" s="30"/>
      <c r="D5" s="30"/>
      <c r="E5" s="343"/>
      <c r="F5" s="418"/>
    </row>
    <row r="6" spans="1:6" ht="33.75" customHeight="1">
      <c r="A6" s="1515" t="s">
        <v>455</v>
      </c>
      <c r="B6" s="1490" t="s">
        <v>899</v>
      </c>
      <c r="C6" s="1492"/>
      <c r="D6" s="1490" t="s">
        <v>900</v>
      </c>
      <c r="E6" s="1492"/>
      <c r="F6" s="859" t="s">
        <v>901</v>
      </c>
    </row>
    <row r="7" spans="1:6" ht="33.75" customHeight="1">
      <c r="A7" s="1516"/>
      <c r="B7" s="298" t="s">
        <v>379</v>
      </c>
      <c r="C7" s="298" t="s">
        <v>902</v>
      </c>
      <c r="D7" s="298" t="s">
        <v>379</v>
      </c>
      <c r="E7" s="298" t="s">
        <v>902</v>
      </c>
      <c r="F7" s="308" t="s">
        <v>902</v>
      </c>
    </row>
    <row r="8" spans="1:6" ht="33.75" customHeight="1" thickBot="1">
      <c r="A8" s="1516"/>
      <c r="B8" s="876" t="s">
        <v>389</v>
      </c>
      <c r="C8" s="876" t="s">
        <v>897</v>
      </c>
      <c r="D8" s="876" t="s">
        <v>389</v>
      </c>
      <c r="E8" s="876" t="s">
        <v>897</v>
      </c>
      <c r="F8" s="878" t="s">
        <v>897</v>
      </c>
    </row>
    <row r="9" spans="1:6" ht="19.5" customHeight="1">
      <c r="A9" s="75" t="s">
        <v>459</v>
      </c>
      <c r="B9" s="449">
        <v>6762</v>
      </c>
      <c r="C9" s="449">
        <v>676</v>
      </c>
      <c r="D9" s="131" t="s">
        <v>399</v>
      </c>
      <c r="E9" s="131" t="s">
        <v>399</v>
      </c>
      <c r="F9" s="140" t="s">
        <v>399</v>
      </c>
    </row>
    <row r="10" spans="1:6">
      <c r="A10" s="66" t="s">
        <v>460</v>
      </c>
      <c r="B10" s="450">
        <v>12160</v>
      </c>
      <c r="C10" s="450">
        <v>1216</v>
      </c>
      <c r="D10" s="12" t="s">
        <v>399</v>
      </c>
      <c r="E10" s="12" t="s">
        <v>399</v>
      </c>
      <c r="F10" s="13" t="s">
        <v>399</v>
      </c>
    </row>
    <row r="11" spans="1:6">
      <c r="A11" s="66" t="s">
        <v>461</v>
      </c>
      <c r="B11" s="48">
        <v>6185</v>
      </c>
      <c r="C11" s="48">
        <v>618</v>
      </c>
      <c r="D11" s="48" t="s">
        <v>399</v>
      </c>
      <c r="E11" s="48" t="s">
        <v>399</v>
      </c>
      <c r="F11" s="13" t="s">
        <v>399</v>
      </c>
    </row>
    <row r="12" spans="1:6">
      <c r="A12" s="66" t="s">
        <v>462</v>
      </c>
      <c r="B12" s="450">
        <v>2895</v>
      </c>
      <c r="C12" s="450">
        <v>290</v>
      </c>
      <c r="D12" s="12" t="s">
        <v>399</v>
      </c>
      <c r="E12" s="12" t="s">
        <v>399</v>
      </c>
      <c r="F12" s="13" t="s">
        <v>399</v>
      </c>
    </row>
    <row r="13" spans="1:6">
      <c r="A13" s="76" t="s">
        <v>463</v>
      </c>
      <c r="B13" s="77">
        <v>28002</v>
      </c>
      <c r="C13" s="77">
        <v>2800</v>
      </c>
      <c r="D13" s="77" t="s">
        <v>399</v>
      </c>
      <c r="E13" s="77" t="s">
        <v>399</v>
      </c>
      <c r="F13" s="82" t="s">
        <v>399</v>
      </c>
    </row>
    <row r="14" spans="1:6">
      <c r="A14" s="68"/>
      <c r="B14" s="73"/>
      <c r="C14" s="73"/>
      <c r="D14" s="73"/>
      <c r="E14" s="73"/>
      <c r="F14" s="74"/>
    </row>
    <row r="15" spans="1:6">
      <c r="A15" s="76" t="s">
        <v>464</v>
      </c>
      <c r="B15" s="77" t="s">
        <v>399</v>
      </c>
      <c r="C15" s="77" t="s">
        <v>399</v>
      </c>
      <c r="D15" s="77" t="s">
        <v>399</v>
      </c>
      <c r="E15" s="77" t="s">
        <v>399</v>
      </c>
      <c r="F15" s="82" t="s">
        <v>399</v>
      </c>
    </row>
    <row r="16" spans="1:6">
      <c r="A16" s="68"/>
      <c r="B16" s="73"/>
      <c r="C16" s="73"/>
      <c r="D16" s="73"/>
      <c r="E16" s="73"/>
      <c r="F16" s="74"/>
    </row>
    <row r="17" spans="1:6">
      <c r="A17" s="76" t="s">
        <v>465</v>
      </c>
      <c r="B17" s="77" t="s">
        <v>399</v>
      </c>
      <c r="C17" s="77" t="s">
        <v>399</v>
      </c>
      <c r="D17" s="77" t="s">
        <v>399</v>
      </c>
      <c r="E17" s="77" t="s">
        <v>399</v>
      </c>
      <c r="F17" s="82" t="s">
        <v>399</v>
      </c>
    </row>
    <row r="18" spans="1:6">
      <c r="A18" s="66"/>
      <c r="B18" s="48"/>
      <c r="C18" s="48"/>
      <c r="D18" s="48"/>
      <c r="E18" s="48"/>
      <c r="F18" s="49"/>
    </row>
    <row r="19" spans="1:6">
      <c r="A19" s="66" t="s">
        <v>544</v>
      </c>
      <c r="B19" s="12">
        <v>750</v>
      </c>
      <c r="C19" s="12">
        <v>18</v>
      </c>
      <c r="D19" s="12">
        <v>12000</v>
      </c>
      <c r="E19" s="12">
        <v>226</v>
      </c>
      <c r="F19" s="13" t="s">
        <v>399</v>
      </c>
    </row>
    <row r="20" spans="1:6">
      <c r="A20" s="66" t="s">
        <v>467</v>
      </c>
      <c r="B20" s="12" t="s">
        <v>399</v>
      </c>
      <c r="C20" s="12" t="s">
        <v>399</v>
      </c>
      <c r="D20" s="12" t="s">
        <v>399</v>
      </c>
      <c r="E20" s="12" t="s">
        <v>399</v>
      </c>
      <c r="F20" s="13" t="s">
        <v>399</v>
      </c>
    </row>
    <row r="21" spans="1:6">
      <c r="A21" s="66" t="s">
        <v>468</v>
      </c>
      <c r="B21" s="12" t="s">
        <v>399</v>
      </c>
      <c r="C21" s="12" t="s">
        <v>399</v>
      </c>
      <c r="D21" s="12" t="s">
        <v>399</v>
      </c>
      <c r="E21" s="12" t="s">
        <v>399</v>
      </c>
      <c r="F21" s="13" t="s">
        <v>399</v>
      </c>
    </row>
    <row r="22" spans="1:6">
      <c r="A22" s="76" t="s">
        <v>469</v>
      </c>
      <c r="B22" s="77">
        <v>750</v>
      </c>
      <c r="C22" s="77">
        <v>18</v>
      </c>
      <c r="D22" s="77">
        <v>12000</v>
      </c>
      <c r="E22" s="77">
        <v>226</v>
      </c>
      <c r="F22" s="82" t="s">
        <v>399</v>
      </c>
    </row>
    <row r="23" spans="1:6">
      <c r="A23" s="68"/>
      <c r="B23" s="73"/>
      <c r="C23" s="73"/>
      <c r="D23" s="73"/>
      <c r="E23" s="73"/>
      <c r="F23" s="74"/>
    </row>
    <row r="24" spans="1:6">
      <c r="A24" s="76" t="s">
        <v>470</v>
      </c>
      <c r="B24" s="77">
        <v>50063</v>
      </c>
      <c r="C24" s="77">
        <v>601</v>
      </c>
      <c r="D24" s="77">
        <v>251405</v>
      </c>
      <c r="E24" s="77">
        <v>3359</v>
      </c>
      <c r="F24" s="82" t="s">
        <v>399</v>
      </c>
    </row>
    <row r="25" spans="1:6">
      <c r="A25" s="68"/>
      <c r="B25" s="73"/>
      <c r="C25" s="73"/>
      <c r="D25" s="73"/>
      <c r="E25" s="73"/>
      <c r="F25" s="74"/>
    </row>
    <row r="26" spans="1:6">
      <c r="A26" s="76" t="s">
        <v>471</v>
      </c>
      <c r="B26" s="77">
        <v>15125</v>
      </c>
      <c r="C26" s="77">
        <v>910</v>
      </c>
      <c r="D26" s="77">
        <v>38599</v>
      </c>
      <c r="E26" s="77">
        <v>1560</v>
      </c>
      <c r="F26" s="82" t="s">
        <v>399</v>
      </c>
    </row>
    <row r="27" spans="1:6">
      <c r="A27" s="66"/>
      <c r="B27" s="48"/>
      <c r="C27" s="48"/>
      <c r="D27" s="48"/>
      <c r="E27" s="48"/>
      <c r="F27" s="49"/>
    </row>
    <row r="28" spans="1:6">
      <c r="A28" s="66" t="s">
        <v>472</v>
      </c>
      <c r="B28" s="48">
        <v>85100</v>
      </c>
      <c r="C28" s="48">
        <v>830</v>
      </c>
      <c r="D28" s="48">
        <v>307548</v>
      </c>
      <c r="E28" s="48">
        <v>10040</v>
      </c>
      <c r="F28" s="49">
        <v>7</v>
      </c>
    </row>
    <row r="29" spans="1:6">
      <c r="A29" s="66" t="s">
        <v>473</v>
      </c>
      <c r="B29" s="48">
        <v>157083</v>
      </c>
      <c r="C29" s="48">
        <v>1082</v>
      </c>
      <c r="D29" s="48">
        <v>181826</v>
      </c>
      <c r="E29" s="48">
        <v>4099</v>
      </c>
      <c r="F29" s="49">
        <v>27</v>
      </c>
    </row>
    <row r="30" spans="1:6">
      <c r="A30" s="66" t="s">
        <v>474</v>
      </c>
      <c r="B30" s="48">
        <v>199050</v>
      </c>
      <c r="C30" s="48">
        <v>1595</v>
      </c>
      <c r="D30" s="48">
        <v>366772</v>
      </c>
      <c r="E30" s="48">
        <v>11496</v>
      </c>
      <c r="F30" s="451">
        <v>37</v>
      </c>
    </row>
    <row r="31" spans="1:6">
      <c r="A31" s="76" t="s">
        <v>475</v>
      </c>
      <c r="B31" s="77">
        <v>441233</v>
      </c>
      <c r="C31" s="77">
        <v>3507</v>
      </c>
      <c r="D31" s="77">
        <v>856146</v>
      </c>
      <c r="E31" s="77">
        <v>25635</v>
      </c>
      <c r="F31" s="82">
        <v>71</v>
      </c>
    </row>
    <row r="32" spans="1:6">
      <c r="A32" s="66"/>
      <c r="B32" s="48"/>
      <c r="C32" s="48"/>
      <c r="D32" s="48"/>
      <c r="E32" s="48"/>
      <c r="F32" s="49"/>
    </row>
    <row r="33" spans="1:6">
      <c r="A33" s="66" t="s">
        <v>476</v>
      </c>
      <c r="B33" s="12">
        <v>8251</v>
      </c>
      <c r="C33" s="83">
        <v>247</v>
      </c>
      <c r="D33" s="12">
        <v>89306</v>
      </c>
      <c r="E33" s="83">
        <v>2136</v>
      </c>
      <c r="F33" s="13" t="s">
        <v>399</v>
      </c>
    </row>
    <row r="34" spans="1:6">
      <c r="A34" s="66" t="s">
        <v>477</v>
      </c>
      <c r="B34" s="12">
        <v>259</v>
      </c>
      <c r="C34" s="83">
        <v>8</v>
      </c>
      <c r="D34" s="12">
        <v>773</v>
      </c>
      <c r="E34" s="83">
        <v>77</v>
      </c>
      <c r="F34" s="13" t="s">
        <v>399</v>
      </c>
    </row>
    <row r="35" spans="1:6">
      <c r="A35" s="66" t="s">
        <v>478</v>
      </c>
      <c r="B35" s="12">
        <v>9679</v>
      </c>
      <c r="C35" s="83">
        <v>242</v>
      </c>
      <c r="D35" s="12">
        <v>106841</v>
      </c>
      <c r="E35" s="83">
        <v>3205</v>
      </c>
      <c r="F35" s="13" t="s">
        <v>399</v>
      </c>
    </row>
    <row r="36" spans="1:6">
      <c r="A36" s="66" t="s">
        <v>479</v>
      </c>
      <c r="B36" s="12">
        <v>29385</v>
      </c>
      <c r="C36" s="83">
        <v>822</v>
      </c>
      <c r="D36" s="12">
        <v>24041</v>
      </c>
      <c r="E36" s="83">
        <v>539</v>
      </c>
      <c r="F36" s="13" t="s">
        <v>399</v>
      </c>
    </row>
    <row r="37" spans="1:6">
      <c r="A37" s="76" t="s">
        <v>480</v>
      </c>
      <c r="B37" s="77">
        <v>47574</v>
      </c>
      <c r="C37" s="77">
        <v>1319</v>
      </c>
      <c r="D37" s="77">
        <v>220961</v>
      </c>
      <c r="E37" s="77">
        <v>5957</v>
      </c>
      <c r="F37" s="82" t="s">
        <v>399</v>
      </c>
    </row>
    <row r="38" spans="1:6">
      <c r="A38" s="68"/>
      <c r="B38" s="73"/>
      <c r="C38" s="73"/>
      <c r="D38" s="73"/>
      <c r="E38" s="73"/>
      <c r="F38" s="74"/>
    </row>
    <row r="39" spans="1:6">
      <c r="A39" s="76" t="s">
        <v>481</v>
      </c>
      <c r="B39" s="77">
        <v>9538</v>
      </c>
      <c r="C39" s="77">
        <v>48</v>
      </c>
      <c r="D39" s="77">
        <v>17700</v>
      </c>
      <c r="E39" s="77">
        <v>208</v>
      </c>
      <c r="F39" s="82" t="s">
        <v>399</v>
      </c>
    </row>
    <row r="40" spans="1:6">
      <c r="A40" s="66"/>
      <c r="B40" s="48"/>
      <c r="C40" s="48"/>
      <c r="D40" s="48"/>
      <c r="E40" s="48"/>
      <c r="F40" s="49"/>
    </row>
    <row r="41" spans="1:6">
      <c r="A41" s="66" t="s">
        <v>545</v>
      </c>
      <c r="B41" s="12">
        <v>41660</v>
      </c>
      <c r="C41" s="12">
        <v>292</v>
      </c>
      <c r="D41" s="12">
        <v>127044</v>
      </c>
      <c r="E41" s="12">
        <v>1906</v>
      </c>
      <c r="F41" s="13" t="s">
        <v>399</v>
      </c>
    </row>
    <row r="42" spans="1:6">
      <c r="A42" s="66" t="s">
        <v>483</v>
      </c>
      <c r="B42" s="48">
        <v>71487</v>
      </c>
      <c r="C42" s="48">
        <v>500</v>
      </c>
      <c r="D42" s="48">
        <v>378694</v>
      </c>
      <c r="E42" s="48">
        <v>5680</v>
      </c>
      <c r="F42" s="13" t="s">
        <v>399</v>
      </c>
    </row>
    <row r="43" spans="1:6">
      <c r="A43" s="66" t="s">
        <v>484</v>
      </c>
      <c r="B43" s="12">
        <v>55736</v>
      </c>
      <c r="C43" s="12">
        <v>390</v>
      </c>
      <c r="D43" s="12">
        <v>173038</v>
      </c>
      <c r="E43" s="12">
        <v>2596</v>
      </c>
      <c r="F43" s="13" t="s">
        <v>399</v>
      </c>
    </row>
    <row r="44" spans="1:6">
      <c r="A44" s="66" t="s">
        <v>485</v>
      </c>
      <c r="B44" s="12">
        <v>38000</v>
      </c>
      <c r="C44" s="12">
        <v>266</v>
      </c>
      <c r="D44" s="12">
        <v>321000</v>
      </c>
      <c r="E44" s="12">
        <v>4815</v>
      </c>
      <c r="F44" s="13" t="s">
        <v>399</v>
      </c>
    </row>
    <row r="45" spans="1:6">
      <c r="A45" s="66" t="s">
        <v>486</v>
      </c>
      <c r="B45" s="12">
        <v>36360</v>
      </c>
      <c r="C45" s="12">
        <v>254</v>
      </c>
      <c r="D45" s="12">
        <v>105233</v>
      </c>
      <c r="E45" s="12">
        <v>1578</v>
      </c>
      <c r="F45" s="13">
        <v>60</v>
      </c>
    </row>
    <row r="46" spans="1:6">
      <c r="A46" s="66" t="s">
        <v>487</v>
      </c>
      <c r="B46" s="12">
        <v>30551</v>
      </c>
      <c r="C46" s="12">
        <v>763</v>
      </c>
      <c r="D46" s="12">
        <v>176558</v>
      </c>
      <c r="E46" s="12">
        <v>2347</v>
      </c>
      <c r="F46" s="13" t="s">
        <v>399</v>
      </c>
    </row>
    <row r="47" spans="1:6">
      <c r="A47" s="66" t="s">
        <v>488</v>
      </c>
      <c r="B47" s="12">
        <v>55000</v>
      </c>
      <c r="C47" s="12">
        <v>275</v>
      </c>
      <c r="D47" s="12">
        <v>224000</v>
      </c>
      <c r="E47" s="12">
        <v>2420</v>
      </c>
      <c r="F47" s="13" t="s">
        <v>399</v>
      </c>
    </row>
    <row r="48" spans="1:6">
      <c r="A48" s="66" t="s">
        <v>489</v>
      </c>
      <c r="B48" s="12">
        <v>50000</v>
      </c>
      <c r="C48" s="12">
        <v>350</v>
      </c>
      <c r="D48" s="12">
        <v>350000</v>
      </c>
      <c r="E48" s="12">
        <v>5250</v>
      </c>
      <c r="F48" s="13" t="s">
        <v>399</v>
      </c>
    </row>
    <row r="49" spans="1:6">
      <c r="A49" s="66" t="s">
        <v>490</v>
      </c>
      <c r="B49" s="12">
        <v>187349</v>
      </c>
      <c r="C49" s="12">
        <v>1311</v>
      </c>
      <c r="D49" s="12">
        <v>199697</v>
      </c>
      <c r="E49" s="12">
        <v>2995</v>
      </c>
      <c r="F49" s="13" t="s">
        <v>399</v>
      </c>
    </row>
    <row r="50" spans="1:6">
      <c r="A50" s="76" t="s">
        <v>491</v>
      </c>
      <c r="B50" s="77">
        <v>566143</v>
      </c>
      <c r="C50" s="77">
        <v>4401</v>
      </c>
      <c r="D50" s="77">
        <v>2055264</v>
      </c>
      <c r="E50" s="77">
        <v>29587</v>
      </c>
      <c r="F50" s="82">
        <v>60</v>
      </c>
    </row>
    <row r="51" spans="1:6">
      <c r="A51" s="68"/>
      <c r="B51" s="73"/>
      <c r="C51" s="73"/>
      <c r="D51" s="73"/>
      <c r="E51" s="73"/>
      <c r="F51" s="74"/>
    </row>
    <row r="52" spans="1:6">
      <c r="A52" s="76" t="s">
        <v>492</v>
      </c>
      <c r="B52" s="77">
        <v>48711</v>
      </c>
      <c r="C52" s="77">
        <v>815</v>
      </c>
      <c r="D52" s="77">
        <v>75379</v>
      </c>
      <c r="E52" s="77">
        <v>959</v>
      </c>
      <c r="F52" s="82" t="s">
        <v>399</v>
      </c>
    </row>
    <row r="53" spans="1:6">
      <c r="A53" s="66"/>
      <c r="B53" s="48"/>
      <c r="C53" s="48"/>
      <c r="D53" s="48"/>
      <c r="E53" s="48"/>
      <c r="F53" s="49"/>
    </row>
    <row r="54" spans="1:6">
      <c r="A54" s="66" t="s">
        <v>493</v>
      </c>
      <c r="B54" s="48">
        <v>156903</v>
      </c>
      <c r="C54" s="48">
        <v>1098</v>
      </c>
      <c r="D54" s="48">
        <v>284230</v>
      </c>
      <c r="E54" s="48">
        <v>10517</v>
      </c>
      <c r="F54" s="49" t="s">
        <v>399</v>
      </c>
    </row>
    <row r="55" spans="1:6">
      <c r="A55" s="66" t="s">
        <v>494</v>
      </c>
      <c r="B55" s="48">
        <v>446241</v>
      </c>
      <c r="C55" s="48">
        <v>2500</v>
      </c>
      <c r="D55" s="48">
        <v>354936</v>
      </c>
      <c r="E55" s="48">
        <v>3700</v>
      </c>
      <c r="F55" s="13" t="s">
        <v>399</v>
      </c>
    </row>
    <row r="56" spans="1:6">
      <c r="A56" s="66" t="s">
        <v>495</v>
      </c>
      <c r="B56" s="48">
        <v>90000</v>
      </c>
      <c r="C56" s="48">
        <v>900</v>
      </c>
      <c r="D56" s="48">
        <v>330000</v>
      </c>
      <c r="E56" s="48">
        <v>4125</v>
      </c>
      <c r="F56" s="13" t="s">
        <v>399</v>
      </c>
    </row>
    <row r="57" spans="1:6">
      <c r="A57" s="66" t="s">
        <v>496</v>
      </c>
      <c r="B57" s="48">
        <v>68894</v>
      </c>
      <c r="C57" s="48">
        <v>485</v>
      </c>
      <c r="D57" s="48">
        <v>182313</v>
      </c>
      <c r="E57" s="48">
        <v>3096</v>
      </c>
      <c r="F57" s="13" t="s">
        <v>399</v>
      </c>
    </row>
    <row r="58" spans="1:6">
      <c r="A58" s="66" t="s">
        <v>497</v>
      </c>
      <c r="B58" s="48">
        <v>199622</v>
      </c>
      <c r="C58" s="48">
        <v>1397</v>
      </c>
      <c r="D58" s="48">
        <v>339307</v>
      </c>
      <c r="E58" s="48">
        <v>5090</v>
      </c>
      <c r="F58" s="49">
        <v>450</v>
      </c>
    </row>
    <row r="59" spans="1:6">
      <c r="A59" s="76" t="s">
        <v>573</v>
      </c>
      <c r="B59" s="77">
        <v>961660</v>
      </c>
      <c r="C59" s="77">
        <v>6380</v>
      </c>
      <c r="D59" s="77">
        <v>1490786</v>
      </c>
      <c r="E59" s="77">
        <v>26528</v>
      </c>
      <c r="F59" s="82">
        <v>450</v>
      </c>
    </row>
    <row r="60" spans="1:6">
      <c r="A60" s="66"/>
      <c r="B60" s="48"/>
      <c r="C60" s="48"/>
      <c r="D60" s="48"/>
      <c r="E60" s="48"/>
      <c r="F60" s="49"/>
    </row>
    <row r="61" spans="1:6">
      <c r="A61" s="66" t="s">
        <v>499</v>
      </c>
      <c r="B61" s="83">
        <v>673</v>
      </c>
      <c r="C61" s="83">
        <v>67</v>
      </c>
      <c r="D61" s="83">
        <v>1743</v>
      </c>
      <c r="E61" s="83">
        <v>174</v>
      </c>
      <c r="F61" s="13" t="s">
        <v>399</v>
      </c>
    </row>
    <row r="62" spans="1:6">
      <c r="A62" s="66" t="s">
        <v>500</v>
      </c>
      <c r="B62" s="12">
        <v>5500</v>
      </c>
      <c r="C62" s="83">
        <v>72</v>
      </c>
      <c r="D62" s="12">
        <v>5250</v>
      </c>
      <c r="E62" s="83">
        <v>94</v>
      </c>
      <c r="F62" s="13" t="s">
        <v>399</v>
      </c>
    </row>
    <row r="63" spans="1:6">
      <c r="A63" s="66" t="s">
        <v>501</v>
      </c>
      <c r="B63" s="12" t="s">
        <v>399</v>
      </c>
      <c r="C63" s="12" t="s">
        <v>399</v>
      </c>
      <c r="D63" s="83" t="s">
        <v>399</v>
      </c>
      <c r="E63" s="83" t="s">
        <v>399</v>
      </c>
      <c r="F63" s="13" t="s">
        <v>399</v>
      </c>
    </row>
    <row r="64" spans="1:6">
      <c r="A64" s="76" t="s">
        <v>502</v>
      </c>
      <c r="B64" s="77">
        <v>6173</v>
      </c>
      <c r="C64" s="77">
        <v>139</v>
      </c>
      <c r="D64" s="77">
        <v>6993</v>
      </c>
      <c r="E64" s="77">
        <v>268</v>
      </c>
      <c r="F64" s="82" t="s">
        <v>399</v>
      </c>
    </row>
    <row r="65" spans="1:6">
      <c r="A65" s="68"/>
      <c r="B65" s="73"/>
      <c r="C65" s="73"/>
      <c r="D65" s="73"/>
      <c r="E65" s="73"/>
      <c r="F65" s="74"/>
    </row>
    <row r="66" spans="1:6">
      <c r="A66" s="76" t="s">
        <v>503</v>
      </c>
      <c r="B66" s="77">
        <v>147016</v>
      </c>
      <c r="C66" s="77">
        <v>956</v>
      </c>
      <c r="D66" s="77">
        <v>63007</v>
      </c>
      <c r="E66" s="77">
        <v>693</v>
      </c>
      <c r="F66" s="82" t="s">
        <v>399</v>
      </c>
    </row>
    <row r="67" spans="1:6">
      <c r="A67" s="66"/>
      <c r="B67" s="48"/>
      <c r="C67" s="48"/>
      <c r="D67" s="48"/>
      <c r="E67" s="48"/>
      <c r="F67" s="49"/>
    </row>
    <row r="68" spans="1:6">
      <c r="A68" s="66" t="s">
        <v>504</v>
      </c>
      <c r="B68" s="12">
        <v>47000</v>
      </c>
      <c r="C68" s="12">
        <v>291</v>
      </c>
      <c r="D68" s="12">
        <v>90000</v>
      </c>
      <c r="E68" s="12">
        <v>1107</v>
      </c>
      <c r="F68" s="13" t="s">
        <v>399</v>
      </c>
    </row>
    <row r="69" spans="1:6">
      <c r="A69" s="66" t="s">
        <v>505</v>
      </c>
      <c r="B69" s="12">
        <v>10950</v>
      </c>
      <c r="C69" s="12">
        <v>66</v>
      </c>
      <c r="D69" s="12">
        <v>12700</v>
      </c>
      <c r="E69" s="12">
        <v>147</v>
      </c>
      <c r="F69" s="13" t="s">
        <v>399</v>
      </c>
    </row>
    <row r="70" spans="1:6">
      <c r="A70" s="76" t="s">
        <v>506</v>
      </c>
      <c r="B70" s="77">
        <v>57950</v>
      </c>
      <c r="C70" s="77">
        <v>357</v>
      </c>
      <c r="D70" s="77">
        <v>102700</v>
      </c>
      <c r="E70" s="77">
        <v>1254</v>
      </c>
      <c r="F70" s="82" t="s">
        <v>399</v>
      </c>
    </row>
    <row r="71" spans="1:6">
      <c r="A71" s="66"/>
      <c r="B71" s="48"/>
      <c r="C71" s="48"/>
      <c r="D71" s="48"/>
      <c r="E71" s="48"/>
      <c r="F71" s="49"/>
    </row>
    <row r="72" spans="1:6">
      <c r="A72" s="66" t="s">
        <v>507</v>
      </c>
      <c r="B72" s="48" t="s">
        <v>399</v>
      </c>
      <c r="C72" s="48" t="s">
        <v>399</v>
      </c>
      <c r="D72" s="48" t="s">
        <v>399</v>
      </c>
      <c r="E72" s="48" t="s">
        <v>399</v>
      </c>
      <c r="F72" s="13" t="s">
        <v>399</v>
      </c>
    </row>
    <row r="73" spans="1:6">
      <c r="A73" s="66" t="s">
        <v>508</v>
      </c>
      <c r="B73" s="48">
        <v>31965</v>
      </c>
      <c r="C73" s="48">
        <v>2304</v>
      </c>
      <c r="D73" s="48">
        <v>227892</v>
      </c>
      <c r="E73" s="48">
        <v>5469</v>
      </c>
      <c r="F73" s="49" t="s">
        <v>399</v>
      </c>
    </row>
    <row r="74" spans="1:6">
      <c r="A74" s="66" t="s">
        <v>509</v>
      </c>
      <c r="B74" s="12">
        <v>91786</v>
      </c>
      <c r="C74" s="12">
        <v>688</v>
      </c>
      <c r="D74" s="12">
        <v>77622</v>
      </c>
      <c r="E74" s="12">
        <v>1552</v>
      </c>
      <c r="F74" s="13" t="s">
        <v>399</v>
      </c>
    </row>
    <row r="75" spans="1:6">
      <c r="A75" s="66" t="s">
        <v>510</v>
      </c>
      <c r="B75" s="48">
        <v>122860</v>
      </c>
      <c r="C75" s="48">
        <v>1096</v>
      </c>
      <c r="D75" s="48">
        <v>89943</v>
      </c>
      <c r="E75" s="48">
        <v>1114</v>
      </c>
      <c r="F75" s="13" t="s">
        <v>399</v>
      </c>
    </row>
    <row r="76" spans="1:6">
      <c r="A76" s="66" t="s">
        <v>511</v>
      </c>
      <c r="B76" s="48">
        <v>10000</v>
      </c>
      <c r="C76" s="48">
        <v>300</v>
      </c>
      <c r="D76" s="48">
        <v>12000</v>
      </c>
      <c r="E76" s="48">
        <v>1000</v>
      </c>
      <c r="F76" s="49" t="s">
        <v>399</v>
      </c>
    </row>
    <row r="77" spans="1:6">
      <c r="A77" s="66" t="s">
        <v>512</v>
      </c>
      <c r="B77" s="48">
        <v>1547</v>
      </c>
      <c r="C77" s="48" t="s">
        <v>399</v>
      </c>
      <c r="D77" s="48">
        <v>445</v>
      </c>
      <c r="E77" s="48" t="s">
        <v>399</v>
      </c>
      <c r="F77" s="49" t="s">
        <v>399</v>
      </c>
    </row>
    <row r="78" spans="1:6">
      <c r="A78" s="66" t="s">
        <v>513</v>
      </c>
      <c r="B78" s="48" t="s">
        <v>399</v>
      </c>
      <c r="C78" s="48" t="s">
        <v>399</v>
      </c>
      <c r="D78" s="48" t="s">
        <v>399</v>
      </c>
      <c r="E78" s="48" t="s">
        <v>399</v>
      </c>
      <c r="F78" s="49" t="s">
        <v>399</v>
      </c>
    </row>
    <row r="79" spans="1:6">
      <c r="A79" s="66" t="s">
        <v>514</v>
      </c>
      <c r="B79" s="12">
        <v>52764</v>
      </c>
      <c r="C79" s="48">
        <v>1522</v>
      </c>
      <c r="D79" s="12">
        <v>55774</v>
      </c>
      <c r="E79" s="48">
        <v>1073</v>
      </c>
      <c r="F79" s="13">
        <v>152</v>
      </c>
    </row>
    <row r="80" spans="1:6">
      <c r="A80" s="76" t="s">
        <v>515</v>
      </c>
      <c r="B80" s="77">
        <v>310922</v>
      </c>
      <c r="C80" s="77">
        <v>5910</v>
      </c>
      <c r="D80" s="77">
        <v>463676</v>
      </c>
      <c r="E80" s="77">
        <v>10208</v>
      </c>
      <c r="F80" s="82">
        <v>152</v>
      </c>
    </row>
    <row r="81" spans="1:6">
      <c r="A81" s="66"/>
      <c r="B81" s="48"/>
      <c r="C81" s="48"/>
      <c r="D81" s="48"/>
      <c r="E81" s="48"/>
      <c r="F81" s="49"/>
    </row>
    <row r="82" spans="1:6">
      <c r="A82" s="66" t="s">
        <v>516</v>
      </c>
      <c r="B82" s="12" t="s">
        <v>399</v>
      </c>
      <c r="C82" s="12" t="s">
        <v>399</v>
      </c>
      <c r="D82" s="12" t="s">
        <v>399</v>
      </c>
      <c r="E82" s="12" t="s">
        <v>399</v>
      </c>
      <c r="F82" s="13" t="s">
        <v>399</v>
      </c>
    </row>
    <row r="83" spans="1:6">
      <c r="A83" s="66" t="s">
        <v>517</v>
      </c>
      <c r="B83" s="12" t="s">
        <v>399</v>
      </c>
      <c r="C83" s="12" t="s">
        <v>399</v>
      </c>
      <c r="D83" s="12" t="s">
        <v>399</v>
      </c>
      <c r="E83" s="12" t="s">
        <v>399</v>
      </c>
      <c r="F83" s="13" t="s">
        <v>399</v>
      </c>
    </row>
    <row r="84" spans="1:6">
      <c r="A84" s="76" t="s">
        <v>518</v>
      </c>
      <c r="B84" s="77" t="s">
        <v>399</v>
      </c>
      <c r="C84" s="77" t="s">
        <v>399</v>
      </c>
      <c r="D84" s="77" t="s">
        <v>399</v>
      </c>
      <c r="E84" s="77" t="s">
        <v>399</v>
      </c>
      <c r="F84" s="82" t="s">
        <v>399</v>
      </c>
    </row>
    <row r="85" spans="1:6">
      <c r="A85" s="68"/>
      <c r="B85" s="73"/>
      <c r="C85" s="73"/>
      <c r="D85" s="73"/>
      <c r="E85" s="73"/>
      <c r="F85" s="74"/>
    </row>
    <row r="86" spans="1:6" ht="13.5" thickBot="1">
      <c r="A86" s="69" t="s">
        <v>519</v>
      </c>
      <c r="B86" s="55">
        <v>2690860</v>
      </c>
      <c r="C86" s="55">
        <v>28161</v>
      </c>
      <c r="D86" s="55">
        <v>5654616</v>
      </c>
      <c r="E86" s="55">
        <v>106442</v>
      </c>
      <c r="F86" s="56">
        <v>733</v>
      </c>
    </row>
  </sheetData>
  <mergeCells count="6">
    <mergeCell ref="A1:F1"/>
    <mergeCell ref="A3:F3"/>
    <mergeCell ref="B6:C6"/>
    <mergeCell ref="D6:E6"/>
    <mergeCell ref="A4:F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>
  <sheetPr codeName="Hoja115">
    <pageSetUpPr fitToPage="1"/>
  </sheetPr>
  <dimension ref="A1:F17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3" width="20.7109375" style="452" customWidth="1"/>
    <col min="4" max="4" width="24" style="452" customWidth="1"/>
    <col min="5" max="16384" width="11.42578125" style="452"/>
  </cols>
  <sheetData>
    <row r="1" spans="1:6" ht="18">
      <c r="A1" s="1524" t="s">
        <v>375</v>
      </c>
      <c r="B1" s="1524"/>
      <c r="C1" s="1524"/>
      <c r="D1" s="1524"/>
      <c r="E1" s="332"/>
      <c r="F1" s="332"/>
    </row>
    <row r="2" spans="1:6" s="453" customFormat="1" ht="12.75" customHeight="1"/>
    <row r="3" spans="1:6" s="453" customFormat="1" ht="26.25" customHeight="1">
      <c r="A3" s="1527" t="s">
        <v>903</v>
      </c>
      <c r="B3" s="1527"/>
      <c r="C3" s="1527"/>
      <c r="D3" s="1527"/>
      <c r="E3" s="333"/>
      <c r="F3" s="333"/>
    </row>
    <row r="4" spans="1:6" s="453" customFormat="1" ht="14.25" customHeight="1" thickBot="1">
      <c r="A4" s="454"/>
      <c r="B4" s="454"/>
      <c r="C4" s="454"/>
      <c r="D4" s="454"/>
    </row>
    <row r="5" spans="1:6" ht="27.75" customHeight="1">
      <c r="A5" s="1494" t="s">
        <v>378</v>
      </c>
      <c r="B5" s="1372" t="s">
        <v>379</v>
      </c>
      <c r="C5" s="1372" t="s">
        <v>380</v>
      </c>
      <c r="D5" s="1373" t="s">
        <v>381</v>
      </c>
    </row>
    <row r="6" spans="1:6" ht="20.25" customHeight="1" thickBot="1">
      <c r="A6" s="1498"/>
      <c r="B6" s="300" t="s">
        <v>382</v>
      </c>
      <c r="C6" s="300" t="s">
        <v>383</v>
      </c>
      <c r="D6" s="309" t="s">
        <v>384</v>
      </c>
    </row>
    <row r="7" spans="1:6" ht="18.75" customHeight="1">
      <c r="A7" s="15">
        <v>2003</v>
      </c>
      <c r="B7" s="12">
        <v>397</v>
      </c>
      <c r="C7" s="12">
        <v>13194</v>
      </c>
      <c r="D7" s="13">
        <v>6415585.0088999998</v>
      </c>
    </row>
    <row r="8" spans="1:6">
      <c r="A8" s="15">
        <v>2004</v>
      </c>
      <c r="B8" s="12">
        <v>404.78699999999998</v>
      </c>
      <c r="C8" s="12">
        <v>13751.458000000001</v>
      </c>
      <c r="D8" s="13">
        <v>5925063.5850999998</v>
      </c>
    </row>
    <row r="9" spans="1:6">
      <c r="A9" s="15">
        <v>2005</v>
      </c>
      <c r="B9" s="12">
        <v>406.68799999999999</v>
      </c>
      <c r="C9" s="12">
        <v>13896.107</v>
      </c>
      <c r="D9" s="13">
        <v>6794137.5457000006</v>
      </c>
    </row>
    <row r="10" spans="1:6">
      <c r="A10" s="15">
        <v>2006</v>
      </c>
      <c r="B10" s="12">
        <v>394.71800000000002</v>
      </c>
      <c r="C10" s="12">
        <v>13511.668</v>
      </c>
      <c r="D10" s="13">
        <v>5796221.0373000009</v>
      </c>
    </row>
    <row r="11" spans="1:6">
      <c r="A11" s="15">
        <v>2007</v>
      </c>
      <c r="B11" s="12">
        <v>379.56400000000002</v>
      </c>
      <c r="C11" s="12">
        <v>13500.62</v>
      </c>
      <c r="D11" s="13">
        <v>6287554.8954821825</v>
      </c>
    </row>
    <row r="12" spans="1:6">
      <c r="A12" s="15">
        <v>2008</v>
      </c>
      <c r="B12" s="12">
        <v>360.53899999999999</v>
      </c>
      <c r="C12" s="12">
        <v>13006.460999999999</v>
      </c>
      <c r="D12" s="13">
        <v>6263457.8511821805</v>
      </c>
    </row>
    <row r="13" spans="1:6">
      <c r="A13" s="15">
        <v>2009</v>
      </c>
      <c r="B13" s="12">
        <v>379.47899999999998</v>
      </c>
      <c r="C13" s="12">
        <v>14030.874</v>
      </c>
      <c r="D13" s="13">
        <v>6061506.8109512506</v>
      </c>
    </row>
    <row r="14" spans="1:6">
      <c r="A14" s="15">
        <v>2010</v>
      </c>
      <c r="B14" s="12">
        <v>363.72899999999998</v>
      </c>
      <c r="C14" s="12">
        <v>13148.152</v>
      </c>
      <c r="D14" s="13">
        <v>6931312.0641077748</v>
      </c>
    </row>
    <row r="15" spans="1:6">
      <c r="A15" s="15">
        <v>2011</v>
      </c>
      <c r="B15" s="12">
        <v>351.14499999999998</v>
      </c>
      <c r="C15" s="12">
        <v>12972.603999999999</v>
      </c>
      <c r="D15" s="13">
        <v>5220724.6494825687</v>
      </c>
    </row>
    <row r="16" spans="1:6">
      <c r="A16" s="15">
        <v>2012</v>
      </c>
      <c r="B16" s="16">
        <v>348.35899999999998</v>
      </c>
      <c r="C16" s="16">
        <v>13282.939</v>
      </c>
      <c r="D16" s="17">
        <v>5654821.0847201459</v>
      </c>
    </row>
    <row r="17" spans="1:4" ht="13.5" thickBot="1">
      <c r="A17" s="19">
        <v>2013</v>
      </c>
      <c r="B17" s="20">
        <v>348.85300000000001</v>
      </c>
      <c r="C17" s="20">
        <v>13201.084999999999</v>
      </c>
      <c r="D17" s="440">
        <v>6025736</v>
      </c>
    </row>
  </sheetData>
  <mergeCells count="3">
    <mergeCell ref="A3:D3"/>
    <mergeCell ref="A1:D1"/>
    <mergeCell ref="A5:A6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rowBreaks count="1" manualBreakCount="1">
    <brk id="101" max="4" man="1"/>
  </rowBreaks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>
  <sheetPr codeName="Hoja211">
    <pageSetUpPr fitToPage="1"/>
  </sheetPr>
  <dimension ref="A1:I82"/>
  <sheetViews>
    <sheetView view="pageBreakPreview" topLeftCell="A25" zoomScale="75" zoomScaleNormal="75" zoomScaleSheetLayoutView="75" workbookViewId="0">
      <selection activeCell="D19" sqref="D19"/>
    </sheetView>
  </sheetViews>
  <sheetFormatPr baseColWidth="10" defaultRowHeight="12.75"/>
  <cols>
    <col min="1" max="1" width="40.28515625" style="271" customWidth="1"/>
    <col min="2" max="9" width="15.5703125" style="271" customWidth="1"/>
    <col min="10" max="16384" width="11.42578125" style="271"/>
  </cols>
  <sheetData>
    <row r="1" spans="1:9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9" s="91" customFormat="1" ht="12.75" customHeight="1">
      <c r="A2" s="455"/>
    </row>
    <row r="3" spans="1:9" s="91" customFormat="1" ht="15" customHeight="1">
      <c r="A3" s="1504" t="s">
        <v>1463</v>
      </c>
      <c r="B3" s="1504"/>
      <c r="C3" s="1504"/>
      <c r="D3" s="1504"/>
      <c r="E3" s="1504"/>
      <c r="F3" s="1504"/>
      <c r="G3" s="1504"/>
      <c r="H3" s="1504"/>
      <c r="I3" s="1504"/>
    </row>
    <row r="4" spans="1:9" s="91" customFormat="1" ht="13.5" customHeight="1" thickBot="1">
      <c r="A4" s="30"/>
      <c r="B4" s="343"/>
      <c r="C4" s="343"/>
      <c r="D4" s="343"/>
      <c r="E4" s="343"/>
      <c r="F4" s="343"/>
      <c r="G4" s="343"/>
      <c r="H4" s="343"/>
      <c r="I4" s="343"/>
    </row>
    <row r="5" spans="1:9" s="866" customFormat="1" ht="30.75" customHeight="1">
      <c r="A5" s="1369"/>
      <c r="B5" s="849" t="s">
        <v>700</v>
      </c>
      <c r="C5" s="850"/>
      <c r="D5" s="850"/>
      <c r="E5" s="851"/>
      <c r="F5" s="849" t="s">
        <v>584</v>
      </c>
      <c r="G5" s="850"/>
      <c r="H5" s="851"/>
      <c r="I5" s="1501" t="s">
        <v>387</v>
      </c>
    </row>
    <row r="6" spans="1:9" s="866" customFormat="1" ht="30" customHeight="1">
      <c r="A6" s="1370" t="s">
        <v>388</v>
      </c>
      <c r="B6" s="1671" t="s">
        <v>393</v>
      </c>
      <c r="C6" s="301" t="s">
        <v>394</v>
      </c>
      <c r="D6" s="303"/>
      <c r="E6" s="1487" t="s">
        <v>395</v>
      </c>
      <c r="F6" s="1671" t="s">
        <v>393</v>
      </c>
      <c r="G6" s="301" t="s">
        <v>394</v>
      </c>
      <c r="H6" s="303"/>
      <c r="I6" s="1681"/>
    </row>
    <row r="7" spans="1:9" s="866" customFormat="1" ht="21" customHeight="1" thickBot="1">
      <c r="A7" s="1370"/>
      <c r="B7" s="1676"/>
      <c r="C7" s="1376" t="s">
        <v>904</v>
      </c>
      <c r="D7" s="1376" t="s">
        <v>905</v>
      </c>
      <c r="E7" s="1488"/>
      <c r="F7" s="1676"/>
      <c r="G7" s="1376" t="s">
        <v>904</v>
      </c>
      <c r="H7" s="1376" t="s">
        <v>905</v>
      </c>
      <c r="I7" s="1681"/>
    </row>
    <row r="8" spans="1:9" s="37" customFormat="1" ht="21" customHeight="1">
      <c r="A8" s="456" t="s">
        <v>906</v>
      </c>
      <c r="B8" s="275"/>
      <c r="C8" s="275"/>
      <c r="D8" s="275"/>
      <c r="E8" s="275"/>
      <c r="F8" s="275"/>
      <c r="G8" s="275"/>
      <c r="H8" s="275"/>
      <c r="I8" s="276"/>
    </row>
    <row r="9" spans="1:9">
      <c r="A9" s="66" t="s">
        <v>907</v>
      </c>
      <c r="B9" s="48" t="s">
        <v>399</v>
      </c>
      <c r="C9" s="48" t="s">
        <v>399</v>
      </c>
      <c r="D9" s="48" t="s">
        <v>399</v>
      </c>
      <c r="E9" s="48">
        <v>2631</v>
      </c>
      <c r="F9" s="48" t="s">
        <v>399</v>
      </c>
      <c r="G9" s="48" t="s">
        <v>399</v>
      </c>
      <c r="H9" s="48" t="s">
        <v>399</v>
      </c>
      <c r="I9" s="49">
        <v>85207</v>
      </c>
    </row>
    <row r="10" spans="1:9">
      <c r="A10" s="66" t="s">
        <v>908</v>
      </c>
      <c r="B10" s="48" t="s">
        <v>399</v>
      </c>
      <c r="C10" s="48" t="s">
        <v>399</v>
      </c>
      <c r="D10" s="48" t="s">
        <v>399</v>
      </c>
      <c r="E10" s="48">
        <v>1962</v>
      </c>
      <c r="F10" s="48" t="s">
        <v>399</v>
      </c>
      <c r="G10" s="48" t="s">
        <v>399</v>
      </c>
      <c r="H10" s="48" t="s">
        <v>399</v>
      </c>
      <c r="I10" s="49">
        <v>68536</v>
      </c>
    </row>
    <row r="11" spans="1:9">
      <c r="A11" s="66" t="s">
        <v>909</v>
      </c>
      <c r="B11" s="48" t="s">
        <v>399</v>
      </c>
      <c r="C11" s="48" t="s">
        <v>399</v>
      </c>
      <c r="D11" s="48" t="s">
        <v>399</v>
      </c>
      <c r="E11" s="48">
        <v>43</v>
      </c>
      <c r="F11" s="48" t="s">
        <v>399</v>
      </c>
      <c r="G11" s="48" t="s">
        <v>399</v>
      </c>
      <c r="H11" s="48" t="s">
        <v>399</v>
      </c>
      <c r="I11" s="49">
        <v>965</v>
      </c>
    </row>
    <row r="12" spans="1:9">
      <c r="A12" s="66" t="s">
        <v>910</v>
      </c>
      <c r="B12" s="48" t="s">
        <v>399</v>
      </c>
      <c r="C12" s="48" t="s">
        <v>399</v>
      </c>
      <c r="D12" s="48" t="s">
        <v>399</v>
      </c>
      <c r="E12" s="48">
        <v>1588</v>
      </c>
      <c r="F12" s="48" t="s">
        <v>399</v>
      </c>
      <c r="G12" s="48" t="s">
        <v>399</v>
      </c>
      <c r="H12" s="48" t="s">
        <v>399</v>
      </c>
      <c r="I12" s="49">
        <v>40593</v>
      </c>
    </row>
    <row r="13" spans="1:9">
      <c r="A13" s="66" t="s">
        <v>911</v>
      </c>
      <c r="B13" s="48">
        <v>743</v>
      </c>
      <c r="C13" s="48">
        <v>5479</v>
      </c>
      <c r="D13" s="48">
        <v>2</v>
      </c>
      <c r="E13" s="48">
        <v>6224</v>
      </c>
      <c r="F13" s="12">
        <v>33129</v>
      </c>
      <c r="G13" s="12">
        <v>31139</v>
      </c>
      <c r="H13" s="12">
        <v>35000</v>
      </c>
      <c r="I13" s="49">
        <v>195301</v>
      </c>
    </row>
    <row r="14" spans="1:9">
      <c r="A14" s="66" t="s">
        <v>912</v>
      </c>
      <c r="B14" s="48">
        <v>371</v>
      </c>
      <c r="C14" s="48">
        <v>254</v>
      </c>
      <c r="D14" s="48" t="s">
        <v>399</v>
      </c>
      <c r="E14" s="48">
        <v>625</v>
      </c>
      <c r="F14" s="12">
        <v>32513</v>
      </c>
      <c r="G14" s="12">
        <v>28827</v>
      </c>
      <c r="H14" s="48" t="s">
        <v>399</v>
      </c>
      <c r="I14" s="49">
        <v>19385</v>
      </c>
    </row>
    <row r="15" spans="1:9">
      <c r="A15" s="66" t="s">
        <v>913</v>
      </c>
      <c r="B15" s="48">
        <v>2456</v>
      </c>
      <c r="C15" s="48">
        <v>7070</v>
      </c>
      <c r="D15" s="48">
        <v>606</v>
      </c>
      <c r="E15" s="48">
        <v>10132</v>
      </c>
      <c r="F15" s="12">
        <v>2601</v>
      </c>
      <c r="G15" s="12">
        <v>5499</v>
      </c>
      <c r="H15" s="12">
        <v>6748</v>
      </c>
      <c r="I15" s="49">
        <v>49352</v>
      </c>
    </row>
    <row r="16" spans="1:9">
      <c r="A16" s="66" t="s">
        <v>914</v>
      </c>
      <c r="B16" s="48">
        <v>3</v>
      </c>
      <c r="C16" s="48">
        <v>1536</v>
      </c>
      <c r="D16" s="48" t="s">
        <v>399</v>
      </c>
      <c r="E16" s="48">
        <v>1539</v>
      </c>
      <c r="F16" s="12">
        <v>4000</v>
      </c>
      <c r="G16" s="12">
        <v>49040</v>
      </c>
      <c r="H16" s="12" t="s">
        <v>399</v>
      </c>
      <c r="I16" s="49">
        <v>75328</v>
      </c>
    </row>
    <row r="17" spans="1:9">
      <c r="A17" s="66" t="s">
        <v>915</v>
      </c>
      <c r="B17" s="48" t="s">
        <v>399</v>
      </c>
      <c r="C17" s="48" t="s">
        <v>399</v>
      </c>
      <c r="D17" s="48" t="s">
        <v>399</v>
      </c>
      <c r="E17" s="48">
        <v>8230</v>
      </c>
      <c r="F17" s="48" t="s">
        <v>399</v>
      </c>
      <c r="G17" s="48" t="s">
        <v>399</v>
      </c>
      <c r="H17" s="48" t="s">
        <v>399</v>
      </c>
      <c r="I17" s="49">
        <v>228928</v>
      </c>
    </row>
    <row r="18" spans="1:9">
      <c r="A18" s="66" t="s">
        <v>916</v>
      </c>
      <c r="B18" s="48" t="s">
        <v>399</v>
      </c>
      <c r="C18" s="48" t="s">
        <v>399</v>
      </c>
      <c r="D18" s="48" t="s">
        <v>399</v>
      </c>
      <c r="E18" s="48">
        <v>25438</v>
      </c>
      <c r="F18" s="48" t="s">
        <v>399</v>
      </c>
      <c r="G18" s="48" t="s">
        <v>399</v>
      </c>
      <c r="H18" s="48" t="s">
        <v>399</v>
      </c>
      <c r="I18" s="49">
        <v>675355</v>
      </c>
    </row>
    <row r="19" spans="1:9">
      <c r="A19" s="342" t="s">
        <v>917</v>
      </c>
      <c r="B19" s="48">
        <v>197</v>
      </c>
      <c r="C19" s="48">
        <v>32589</v>
      </c>
      <c r="D19" s="48">
        <v>883</v>
      </c>
      <c r="E19" s="48">
        <v>33669</v>
      </c>
      <c r="F19" s="12">
        <v>16207</v>
      </c>
      <c r="G19" s="12">
        <v>26823</v>
      </c>
      <c r="H19" s="12">
        <v>30517</v>
      </c>
      <c r="I19" s="49">
        <v>904283</v>
      </c>
    </row>
    <row r="20" spans="1:9">
      <c r="A20" s="66" t="s">
        <v>918</v>
      </c>
      <c r="B20" s="48">
        <v>11</v>
      </c>
      <c r="C20" s="48">
        <v>2159</v>
      </c>
      <c r="D20" s="48">
        <v>61</v>
      </c>
      <c r="E20" s="48">
        <v>2231</v>
      </c>
      <c r="F20" s="12">
        <v>15227</v>
      </c>
      <c r="G20" s="12">
        <v>26142</v>
      </c>
      <c r="H20" s="12">
        <v>34066</v>
      </c>
      <c r="I20" s="49">
        <v>58687</v>
      </c>
    </row>
    <row r="21" spans="1:9">
      <c r="A21" s="66" t="s">
        <v>919</v>
      </c>
      <c r="B21" s="48">
        <v>7</v>
      </c>
      <c r="C21" s="48">
        <v>2814</v>
      </c>
      <c r="D21" s="48">
        <v>87</v>
      </c>
      <c r="E21" s="48">
        <v>2908</v>
      </c>
      <c r="F21" s="12">
        <v>10929</v>
      </c>
      <c r="G21" s="12">
        <v>19309</v>
      </c>
      <c r="H21" s="12">
        <v>7989</v>
      </c>
      <c r="I21" s="49">
        <v>55110</v>
      </c>
    </row>
    <row r="22" spans="1:9">
      <c r="A22" s="66" t="s">
        <v>920</v>
      </c>
      <c r="B22" s="48">
        <v>48</v>
      </c>
      <c r="C22" s="48">
        <v>1848</v>
      </c>
      <c r="D22" s="48">
        <v>159</v>
      </c>
      <c r="E22" s="48">
        <v>2055</v>
      </c>
      <c r="F22" s="12">
        <v>13933</v>
      </c>
      <c r="G22" s="12">
        <v>26814</v>
      </c>
      <c r="H22" s="12">
        <v>47529</v>
      </c>
      <c r="I22" s="49">
        <v>57773</v>
      </c>
    </row>
    <row r="23" spans="1:9">
      <c r="A23" s="66" t="s">
        <v>921</v>
      </c>
      <c r="B23" s="48">
        <v>4</v>
      </c>
      <c r="C23" s="48">
        <v>540</v>
      </c>
      <c r="D23" s="48" t="s">
        <v>399</v>
      </c>
      <c r="E23" s="48">
        <v>544</v>
      </c>
      <c r="F23" s="12">
        <v>10250</v>
      </c>
      <c r="G23" s="12">
        <v>36684</v>
      </c>
      <c r="H23" s="48" t="s">
        <v>399</v>
      </c>
      <c r="I23" s="49">
        <v>19851</v>
      </c>
    </row>
    <row r="24" spans="1:9">
      <c r="A24" s="342" t="s">
        <v>922</v>
      </c>
      <c r="B24" s="48">
        <v>6672</v>
      </c>
      <c r="C24" s="48">
        <v>191</v>
      </c>
      <c r="D24" s="48" t="s">
        <v>399</v>
      </c>
      <c r="E24" s="48">
        <v>6863</v>
      </c>
      <c r="F24" s="12">
        <v>10639</v>
      </c>
      <c r="G24" s="12">
        <v>11626</v>
      </c>
      <c r="H24" s="48" t="s">
        <v>399</v>
      </c>
      <c r="I24" s="49">
        <v>73206</v>
      </c>
    </row>
    <row r="25" spans="1:9">
      <c r="A25" s="342" t="s">
        <v>923</v>
      </c>
      <c r="B25" s="48" t="s">
        <v>399</v>
      </c>
      <c r="C25" s="48">
        <v>16</v>
      </c>
      <c r="D25" s="85">
        <v>190</v>
      </c>
      <c r="E25" s="48">
        <v>206</v>
      </c>
      <c r="F25" s="12" t="s">
        <v>399</v>
      </c>
      <c r="G25" s="12">
        <v>12125</v>
      </c>
      <c r="H25" s="85">
        <v>6400</v>
      </c>
      <c r="I25" s="49">
        <v>1410</v>
      </c>
    </row>
    <row r="26" spans="1:9">
      <c r="A26" s="66" t="s">
        <v>924</v>
      </c>
      <c r="B26" s="48" t="s">
        <v>399</v>
      </c>
      <c r="C26" s="48">
        <v>5</v>
      </c>
      <c r="D26" s="85">
        <v>140</v>
      </c>
      <c r="E26" s="48">
        <v>145</v>
      </c>
      <c r="F26" s="12" t="s">
        <v>399</v>
      </c>
      <c r="G26" s="12">
        <v>20000</v>
      </c>
      <c r="H26" s="85">
        <v>7600</v>
      </c>
      <c r="I26" s="49">
        <v>1164</v>
      </c>
    </row>
    <row r="27" spans="1:9">
      <c r="A27" s="66" t="s">
        <v>925</v>
      </c>
      <c r="B27" s="48" t="s">
        <v>399</v>
      </c>
      <c r="C27" s="48">
        <v>131</v>
      </c>
      <c r="D27" s="85" t="s">
        <v>399</v>
      </c>
      <c r="E27" s="48">
        <v>131</v>
      </c>
      <c r="F27" s="12" t="s">
        <v>399</v>
      </c>
      <c r="G27" s="12">
        <v>24651</v>
      </c>
      <c r="H27" s="85" t="s">
        <v>399</v>
      </c>
      <c r="I27" s="49">
        <v>3230</v>
      </c>
    </row>
    <row r="28" spans="1:9">
      <c r="A28" s="66" t="s">
        <v>926</v>
      </c>
      <c r="B28" s="48">
        <v>1</v>
      </c>
      <c r="C28" s="48">
        <v>363</v>
      </c>
      <c r="D28" s="85" t="s">
        <v>399</v>
      </c>
      <c r="E28" s="48">
        <v>364</v>
      </c>
      <c r="F28" s="48">
        <v>4000</v>
      </c>
      <c r="G28" s="12">
        <v>24486</v>
      </c>
      <c r="H28" s="85" t="s">
        <v>399</v>
      </c>
      <c r="I28" s="49">
        <v>8893</v>
      </c>
    </row>
    <row r="29" spans="1:9">
      <c r="A29" s="1135" t="s">
        <v>1464</v>
      </c>
      <c r="B29" s="48" t="s">
        <v>399</v>
      </c>
      <c r="C29" s="48">
        <v>133</v>
      </c>
      <c r="D29" s="85" t="s">
        <v>399</v>
      </c>
      <c r="E29" s="48">
        <v>133</v>
      </c>
      <c r="F29" s="48" t="s">
        <v>399</v>
      </c>
      <c r="G29" s="12">
        <v>21564</v>
      </c>
      <c r="H29" s="85" t="s">
        <v>399</v>
      </c>
      <c r="I29" s="49">
        <v>2868</v>
      </c>
    </row>
    <row r="30" spans="1:9">
      <c r="A30" s="66" t="s">
        <v>927</v>
      </c>
      <c r="B30" s="48" t="s">
        <v>399</v>
      </c>
      <c r="C30" s="48">
        <v>91</v>
      </c>
      <c r="D30" s="48">
        <v>34</v>
      </c>
      <c r="E30" s="48">
        <v>125</v>
      </c>
      <c r="F30" s="48" t="s">
        <v>399</v>
      </c>
      <c r="G30" s="12">
        <v>53463</v>
      </c>
      <c r="H30" s="12">
        <v>61471</v>
      </c>
      <c r="I30" s="49">
        <v>6955</v>
      </c>
    </row>
    <row r="31" spans="1:9">
      <c r="A31" s="66"/>
      <c r="B31" s="48"/>
      <c r="C31" s="48"/>
      <c r="D31" s="48"/>
      <c r="E31" s="48"/>
      <c r="F31" s="48"/>
      <c r="G31" s="12"/>
      <c r="H31" s="12"/>
      <c r="I31" s="49"/>
    </row>
    <row r="32" spans="1:9">
      <c r="A32" s="341" t="s">
        <v>928</v>
      </c>
      <c r="B32" s="457"/>
      <c r="C32" s="457"/>
      <c r="D32" s="457"/>
      <c r="E32" s="457"/>
      <c r="F32" s="457"/>
      <c r="G32" s="458"/>
      <c r="H32" s="458"/>
      <c r="I32" s="459"/>
    </row>
    <row r="33" spans="1:9">
      <c r="A33" s="66" t="s">
        <v>929</v>
      </c>
      <c r="B33" s="48">
        <v>1183</v>
      </c>
      <c r="C33" s="48">
        <v>10497</v>
      </c>
      <c r="D33" s="48">
        <v>6272</v>
      </c>
      <c r="E33" s="48">
        <v>17953</v>
      </c>
      <c r="F33" s="12">
        <v>13202</v>
      </c>
      <c r="G33" s="12">
        <v>47631</v>
      </c>
      <c r="H33" s="12">
        <v>56425</v>
      </c>
      <c r="I33" s="49">
        <v>869499</v>
      </c>
    </row>
    <row r="34" spans="1:9">
      <c r="A34" s="66" t="s">
        <v>930</v>
      </c>
      <c r="B34" s="48" t="s">
        <v>399</v>
      </c>
      <c r="C34" s="48" t="s">
        <v>399</v>
      </c>
      <c r="D34" s="48" t="s">
        <v>399</v>
      </c>
      <c r="E34" s="48">
        <v>5109</v>
      </c>
      <c r="F34" s="48" t="s">
        <v>399</v>
      </c>
      <c r="G34" s="48" t="s">
        <v>399</v>
      </c>
      <c r="H34" s="48" t="s">
        <v>399</v>
      </c>
      <c r="I34" s="49">
        <v>155121</v>
      </c>
    </row>
    <row r="35" spans="1:9">
      <c r="A35" s="66" t="s">
        <v>931</v>
      </c>
      <c r="B35" s="48" t="s">
        <v>399</v>
      </c>
      <c r="C35" s="48" t="s">
        <v>399</v>
      </c>
      <c r="D35" s="48" t="s">
        <v>399</v>
      </c>
      <c r="E35" s="48">
        <v>939</v>
      </c>
      <c r="F35" s="48" t="s">
        <v>399</v>
      </c>
      <c r="G35" s="48" t="s">
        <v>399</v>
      </c>
      <c r="H35" s="48" t="s">
        <v>399</v>
      </c>
      <c r="I35" s="49">
        <v>28073</v>
      </c>
    </row>
    <row r="36" spans="1:9">
      <c r="A36" s="66" t="s">
        <v>932</v>
      </c>
      <c r="B36" s="48" t="s">
        <v>399</v>
      </c>
      <c r="C36" s="48" t="s">
        <v>399</v>
      </c>
      <c r="D36" s="48" t="s">
        <v>399</v>
      </c>
      <c r="E36" s="48">
        <v>2152</v>
      </c>
      <c r="F36" s="48" t="s">
        <v>399</v>
      </c>
      <c r="G36" s="48" t="s">
        <v>399</v>
      </c>
      <c r="H36" s="48" t="s">
        <v>399</v>
      </c>
      <c r="I36" s="49">
        <v>66453</v>
      </c>
    </row>
    <row r="37" spans="1:9">
      <c r="A37" s="66" t="s">
        <v>933</v>
      </c>
      <c r="B37" s="48" t="s">
        <v>399</v>
      </c>
      <c r="C37" s="48" t="s">
        <v>399</v>
      </c>
      <c r="D37" s="48" t="s">
        <v>399</v>
      </c>
      <c r="E37" s="48">
        <v>18523</v>
      </c>
      <c r="F37" s="48" t="s">
        <v>399</v>
      </c>
      <c r="G37" s="48" t="s">
        <v>399</v>
      </c>
      <c r="H37" s="48" t="s">
        <v>399</v>
      </c>
      <c r="I37" s="49">
        <v>607304</v>
      </c>
    </row>
    <row r="38" spans="1:9">
      <c r="A38" s="66" t="s">
        <v>934</v>
      </c>
      <c r="B38" s="48">
        <v>858</v>
      </c>
      <c r="C38" s="48">
        <v>20720</v>
      </c>
      <c r="D38" s="48">
        <v>5145</v>
      </c>
      <c r="E38" s="48">
        <v>26723</v>
      </c>
      <c r="F38" s="12">
        <v>6013</v>
      </c>
      <c r="G38" s="12">
        <v>32902</v>
      </c>
      <c r="H38" s="12">
        <v>33057</v>
      </c>
      <c r="I38" s="49">
        <v>856951</v>
      </c>
    </row>
    <row r="39" spans="1:9">
      <c r="A39" s="66" t="s">
        <v>935</v>
      </c>
      <c r="B39" s="48">
        <v>129</v>
      </c>
      <c r="C39" s="48">
        <v>1893</v>
      </c>
      <c r="D39" s="85">
        <v>24</v>
      </c>
      <c r="E39" s="48">
        <v>2046</v>
      </c>
      <c r="F39" s="12">
        <v>14632</v>
      </c>
      <c r="G39" s="12">
        <v>26293</v>
      </c>
      <c r="H39" s="85">
        <v>49271</v>
      </c>
      <c r="I39" s="49">
        <v>52843</v>
      </c>
    </row>
    <row r="40" spans="1:9">
      <c r="A40" s="66" t="s">
        <v>936</v>
      </c>
      <c r="B40" s="48">
        <v>51</v>
      </c>
      <c r="C40" s="48">
        <v>2526</v>
      </c>
      <c r="D40" s="48">
        <v>7006</v>
      </c>
      <c r="E40" s="48">
        <v>9582</v>
      </c>
      <c r="F40" s="12">
        <v>10814</v>
      </c>
      <c r="G40" s="12">
        <v>32956</v>
      </c>
      <c r="H40" s="12">
        <v>57886</v>
      </c>
      <c r="I40" s="49">
        <v>489297</v>
      </c>
    </row>
    <row r="41" spans="1:9">
      <c r="A41" s="342" t="s">
        <v>937</v>
      </c>
      <c r="B41" s="48">
        <v>6</v>
      </c>
      <c r="C41" s="48">
        <v>790</v>
      </c>
      <c r="D41" s="48">
        <v>8107</v>
      </c>
      <c r="E41" s="48">
        <v>8902</v>
      </c>
      <c r="F41" s="12">
        <v>9833</v>
      </c>
      <c r="G41" s="12">
        <v>29133</v>
      </c>
      <c r="H41" s="12">
        <v>90160</v>
      </c>
      <c r="I41" s="49">
        <v>753941</v>
      </c>
    </row>
    <row r="42" spans="1:9">
      <c r="A42" s="66" t="s">
        <v>938</v>
      </c>
      <c r="B42" s="48" t="s">
        <v>399</v>
      </c>
      <c r="C42" s="48">
        <v>41</v>
      </c>
      <c r="D42" s="85" t="s">
        <v>399</v>
      </c>
      <c r="E42" s="48">
        <v>41</v>
      </c>
      <c r="F42" s="12" t="s">
        <v>399</v>
      </c>
      <c r="G42" s="12">
        <v>11427</v>
      </c>
      <c r="H42" s="85" t="s">
        <v>399</v>
      </c>
      <c r="I42" s="49">
        <v>469</v>
      </c>
    </row>
    <row r="43" spans="1:9">
      <c r="A43" s="66" t="s">
        <v>939</v>
      </c>
      <c r="B43" s="48">
        <v>3</v>
      </c>
      <c r="C43" s="48">
        <v>1315</v>
      </c>
      <c r="D43" s="48">
        <v>2346</v>
      </c>
      <c r="E43" s="48">
        <v>3665</v>
      </c>
      <c r="F43" s="12">
        <v>8167</v>
      </c>
      <c r="G43" s="12">
        <v>31210</v>
      </c>
      <c r="H43" s="12">
        <v>70431</v>
      </c>
      <c r="I43" s="49">
        <v>206333</v>
      </c>
    </row>
    <row r="44" spans="1:9">
      <c r="A44" s="66" t="s">
        <v>940</v>
      </c>
      <c r="B44" s="48" t="s">
        <v>399</v>
      </c>
      <c r="C44" s="48" t="s">
        <v>399</v>
      </c>
      <c r="D44" s="48" t="s">
        <v>399</v>
      </c>
      <c r="E44" s="48">
        <v>11180</v>
      </c>
      <c r="F44" s="48" t="s">
        <v>399</v>
      </c>
      <c r="G44" s="48" t="s">
        <v>399</v>
      </c>
      <c r="H44" s="48" t="s">
        <v>399</v>
      </c>
      <c r="I44" s="49">
        <v>1015956</v>
      </c>
    </row>
    <row r="45" spans="1:9">
      <c r="A45" s="14" t="s">
        <v>941</v>
      </c>
      <c r="B45" s="48" t="s">
        <v>399</v>
      </c>
      <c r="C45" s="48" t="s">
        <v>399</v>
      </c>
      <c r="D45" s="48" t="s">
        <v>399</v>
      </c>
      <c r="E45" s="48">
        <v>28439</v>
      </c>
      <c r="F45" s="48" t="s">
        <v>399</v>
      </c>
      <c r="G45" s="48" t="s">
        <v>399</v>
      </c>
      <c r="H45" s="48" t="s">
        <v>399</v>
      </c>
      <c r="I45" s="49">
        <v>2108990</v>
      </c>
    </row>
    <row r="46" spans="1:9">
      <c r="A46" s="14" t="s">
        <v>942</v>
      </c>
      <c r="B46" s="48" t="s">
        <v>399</v>
      </c>
      <c r="C46" s="48" t="s">
        <v>399</v>
      </c>
      <c r="D46" s="48" t="s">
        <v>399</v>
      </c>
      <c r="E46" s="48">
        <v>7005</v>
      </c>
      <c r="F46" s="48" t="s">
        <v>399</v>
      </c>
      <c r="G46" s="48" t="s">
        <v>399</v>
      </c>
      <c r="H46" s="48" t="s">
        <v>399</v>
      </c>
      <c r="I46" s="49">
        <v>647900</v>
      </c>
    </row>
    <row r="47" spans="1:9">
      <c r="A47" s="66" t="s">
        <v>943</v>
      </c>
      <c r="B47" s="48">
        <v>286</v>
      </c>
      <c r="C47" s="48">
        <v>26435</v>
      </c>
      <c r="D47" s="48">
        <v>19902</v>
      </c>
      <c r="E47" s="48">
        <v>46623</v>
      </c>
      <c r="F47" s="12">
        <v>9563</v>
      </c>
      <c r="G47" s="12">
        <v>68916</v>
      </c>
      <c r="H47" s="12">
        <v>97896</v>
      </c>
      <c r="I47" s="49">
        <v>3772846</v>
      </c>
    </row>
    <row r="48" spans="1:9">
      <c r="A48" s="66" t="s">
        <v>944</v>
      </c>
      <c r="B48" s="48">
        <v>220</v>
      </c>
      <c r="C48" s="48">
        <v>6082</v>
      </c>
      <c r="D48" s="48">
        <v>11805</v>
      </c>
      <c r="E48" s="48">
        <v>18108</v>
      </c>
      <c r="F48" s="12">
        <v>8547</v>
      </c>
      <c r="G48" s="12">
        <v>35063</v>
      </c>
      <c r="H48" s="12">
        <v>67909</v>
      </c>
      <c r="I48" s="49">
        <v>1016811</v>
      </c>
    </row>
    <row r="49" spans="1:9">
      <c r="A49" s="342" t="s">
        <v>945</v>
      </c>
      <c r="B49" s="48">
        <v>11</v>
      </c>
      <c r="C49" s="48">
        <v>143</v>
      </c>
      <c r="D49" s="85">
        <v>5</v>
      </c>
      <c r="E49" s="48">
        <v>159</v>
      </c>
      <c r="F49" s="12">
        <v>4127</v>
      </c>
      <c r="G49" s="12">
        <v>17907</v>
      </c>
      <c r="H49" s="85">
        <v>33800</v>
      </c>
      <c r="I49" s="49">
        <v>2775</v>
      </c>
    </row>
    <row r="50" spans="1:9">
      <c r="A50" s="66" t="s">
        <v>946</v>
      </c>
      <c r="B50" s="48">
        <v>14</v>
      </c>
      <c r="C50" s="48">
        <v>197</v>
      </c>
      <c r="D50" s="48">
        <v>7761</v>
      </c>
      <c r="E50" s="48">
        <v>7972</v>
      </c>
      <c r="F50" s="12">
        <v>8429</v>
      </c>
      <c r="G50" s="12">
        <v>15239</v>
      </c>
      <c r="H50" s="12">
        <v>39862</v>
      </c>
      <c r="I50" s="49">
        <v>312466</v>
      </c>
    </row>
    <row r="51" spans="1:9">
      <c r="A51" s="66"/>
      <c r="B51" s="457"/>
      <c r="C51" s="457"/>
      <c r="D51" s="460"/>
      <c r="E51" s="457"/>
      <c r="F51" s="458"/>
      <c r="G51" s="458"/>
      <c r="H51" s="460"/>
      <c r="I51" s="459"/>
    </row>
    <row r="52" spans="1:9">
      <c r="A52" s="341" t="s">
        <v>947</v>
      </c>
      <c r="B52" s="457"/>
      <c r="C52" s="457"/>
      <c r="D52" s="460"/>
      <c r="E52" s="457"/>
      <c r="F52" s="458"/>
      <c r="G52" s="458"/>
      <c r="H52" s="460"/>
      <c r="I52" s="459"/>
    </row>
    <row r="53" spans="1:9">
      <c r="A53" s="66" t="s">
        <v>948</v>
      </c>
      <c r="B53" s="48">
        <v>63</v>
      </c>
      <c r="C53" s="48">
        <v>15314</v>
      </c>
      <c r="D53" s="48" t="s">
        <v>399</v>
      </c>
      <c r="E53" s="48">
        <v>15376</v>
      </c>
      <c r="F53" s="12">
        <v>3968</v>
      </c>
      <c r="G53" s="12">
        <v>13040</v>
      </c>
      <c r="H53" s="12" t="s">
        <v>399</v>
      </c>
      <c r="I53" s="49">
        <v>199945</v>
      </c>
    </row>
    <row r="54" spans="1:9">
      <c r="A54" s="1135" t="s">
        <v>949</v>
      </c>
      <c r="B54" s="48">
        <v>1</v>
      </c>
      <c r="C54" s="48">
        <v>23970</v>
      </c>
      <c r="D54" s="48">
        <v>3</v>
      </c>
      <c r="E54" s="48">
        <v>23974</v>
      </c>
      <c r="F54" s="12">
        <v>15000</v>
      </c>
      <c r="G54" s="12">
        <v>16447</v>
      </c>
      <c r="H54" s="12">
        <v>18667</v>
      </c>
      <c r="I54" s="49">
        <v>394301</v>
      </c>
    </row>
    <row r="55" spans="1:9">
      <c r="A55" s="1135" t="s">
        <v>1477</v>
      </c>
      <c r="B55" s="461">
        <v>137</v>
      </c>
      <c r="C55" s="461">
        <v>6275</v>
      </c>
      <c r="D55" s="461">
        <v>6</v>
      </c>
      <c r="E55" s="461">
        <v>6418</v>
      </c>
      <c r="F55" s="461">
        <v>17652</v>
      </c>
      <c r="G55" s="462">
        <v>22959</v>
      </c>
      <c r="H55" s="461">
        <v>39167</v>
      </c>
      <c r="I55" s="463">
        <v>146724</v>
      </c>
    </row>
    <row r="56" spans="1:9">
      <c r="A56" s="66"/>
      <c r="B56" s="461"/>
      <c r="C56" s="461"/>
      <c r="D56" s="461"/>
      <c r="E56" s="461"/>
      <c r="F56" s="462"/>
      <c r="G56" s="462"/>
      <c r="H56" s="462"/>
      <c r="I56" s="463"/>
    </row>
    <row r="57" spans="1:9">
      <c r="A57" s="341" t="s">
        <v>950</v>
      </c>
      <c r="B57" s="457"/>
      <c r="C57" s="457"/>
      <c r="D57" s="457"/>
      <c r="E57" s="457"/>
      <c r="F57" s="458"/>
      <c r="G57" s="458"/>
      <c r="H57" s="458"/>
      <c r="I57" s="459"/>
    </row>
    <row r="58" spans="1:9">
      <c r="A58" s="66" t="s">
        <v>951</v>
      </c>
      <c r="B58" s="48">
        <v>831</v>
      </c>
      <c r="C58" s="48">
        <v>19366</v>
      </c>
      <c r="D58" s="48">
        <v>1</v>
      </c>
      <c r="E58" s="48">
        <v>20197</v>
      </c>
      <c r="F58" s="12">
        <v>5199</v>
      </c>
      <c r="G58" s="12">
        <v>9527</v>
      </c>
      <c r="H58" s="48">
        <v>14000</v>
      </c>
      <c r="I58" s="49">
        <v>188840</v>
      </c>
    </row>
    <row r="59" spans="1:9">
      <c r="A59" s="66" t="s">
        <v>952</v>
      </c>
      <c r="B59" s="48" t="s">
        <v>399</v>
      </c>
      <c r="C59" s="48" t="s">
        <v>399</v>
      </c>
      <c r="D59" s="48" t="s">
        <v>399</v>
      </c>
      <c r="E59" s="48">
        <v>4561</v>
      </c>
      <c r="F59" s="48" t="s">
        <v>399</v>
      </c>
      <c r="G59" s="48" t="s">
        <v>399</v>
      </c>
      <c r="H59" s="48" t="s">
        <v>399</v>
      </c>
      <c r="I59" s="49">
        <v>233875</v>
      </c>
    </row>
    <row r="60" spans="1:9">
      <c r="A60" s="66" t="s">
        <v>953</v>
      </c>
      <c r="B60" s="48" t="s">
        <v>399</v>
      </c>
      <c r="C60" s="48" t="s">
        <v>399</v>
      </c>
      <c r="D60" s="48" t="s">
        <v>399</v>
      </c>
      <c r="E60" s="48">
        <v>1735</v>
      </c>
      <c r="F60" s="48" t="s">
        <v>399</v>
      </c>
      <c r="G60" s="48" t="s">
        <v>399</v>
      </c>
      <c r="H60" s="48" t="s">
        <v>399</v>
      </c>
      <c r="I60" s="49">
        <v>99562</v>
      </c>
    </row>
    <row r="61" spans="1:9">
      <c r="A61" s="66" t="s">
        <v>954</v>
      </c>
      <c r="B61" s="48" t="s">
        <v>399</v>
      </c>
      <c r="C61" s="48" t="s">
        <v>399</v>
      </c>
      <c r="D61" s="48" t="s">
        <v>399</v>
      </c>
      <c r="E61" s="48">
        <v>7391</v>
      </c>
      <c r="F61" s="48" t="s">
        <v>399</v>
      </c>
      <c r="G61" s="48" t="s">
        <v>399</v>
      </c>
      <c r="H61" s="48" t="s">
        <v>399</v>
      </c>
      <c r="I61" s="49">
        <v>468759</v>
      </c>
    </row>
    <row r="62" spans="1:9">
      <c r="A62" s="66" t="s">
        <v>955</v>
      </c>
      <c r="B62" s="48" t="s">
        <v>399</v>
      </c>
      <c r="C62" s="48" t="s">
        <v>399</v>
      </c>
      <c r="D62" s="48" t="s">
        <v>399</v>
      </c>
      <c r="E62" s="48">
        <v>8321</v>
      </c>
      <c r="F62" s="48" t="s">
        <v>399</v>
      </c>
      <c r="G62" s="48" t="s">
        <v>399</v>
      </c>
      <c r="H62" s="48" t="s">
        <v>399</v>
      </c>
      <c r="I62" s="49">
        <v>412305</v>
      </c>
    </row>
    <row r="63" spans="1:9">
      <c r="A63" s="66" t="s">
        <v>956</v>
      </c>
      <c r="B63" s="48">
        <v>577</v>
      </c>
      <c r="C63" s="48">
        <v>21428</v>
      </c>
      <c r="D63" s="85">
        <v>3</v>
      </c>
      <c r="E63" s="48">
        <v>22008</v>
      </c>
      <c r="F63" s="12">
        <v>13333</v>
      </c>
      <c r="G63" s="12">
        <v>56314</v>
      </c>
      <c r="H63" s="450">
        <v>33333</v>
      </c>
      <c r="I63" s="49">
        <v>1214501</v>
      </c>
    </row>
    <row r="64" spans="1:9">
      <c r="A64" s="66" t="s">
        <v>957</v>
      </c>
      <c r="B64" s="48">
        <v>53</v>
      </c>
      <c r="C64" s="48">
        <v>703</v>
      </c>
      <c r="D64" s="48">
        <v>2</v>
      </c>
      <c r="E64" s="48">
        <v>758</v>
      </c>
      <c r="F64" s="12">
        <v>12672</v>
      </c>
      <c r="G64" s="12">
        <v>26440</v>
      </c>
      <c r="H64" s="12">
        <v>25000</v>
      </c>
      <c r="I64" s="49">
        <v>19299</v>
      </c>
    </row>
    <row r="65" spans="1:9">
      <c r="A65" s="66" t="s">
        <v>958</v>
      </c>
      <c r="B65" s="48">
        <v>176</v>
      </c>
      <c r="C65" s="48">
        <v>2698</v>
      </c>
      <c r="D65" s="85">
        <v>3</v>
      </c>
      <c r="E65" s="48">
        <v>2877</v>
      </c>
      <c r="F65" s="12">
        <v>13945</v>
      </c>
      <c r="G65" s="12">
        <v>32748</v>
      </c>
      <c r="H65" s="450">
        <v>25000</v>
      </c>
      <c r="I65" s="49">
        <v>90895</v>
      </c>
    </row>
    <row r="66" spans="1:9">
      <c r="A66" s="66" t="s">
        <v>959</v>
      </c>
      <c r="B66" s="48">
        <v>6</v>
      </c>
      <c r="C66" s="48">
        <v>727</v>
      </c>
      <c r="D66" s="48" t="s">
        <v>399</v>
      </c>
      <c r="E66" s="48">
        <v>733</v>
      </c>
      <c r="F66" s="12">
        <v>16083</v>
      </c>
      <c r="G66" s="12">
        <v>45243</v>
      </c>
      <c r="H66" s="48" t="s">
        <v>399</v>
      </c>
      <c r="I66" s="49">
        <v>32992</v>
      </c>
    </row>
    <row r="67" spans="1:9">
      <c r="A67" s="66" t="s">
        <v>960</v>
      </c>
      <c r="B67" s="48">
        <v>100</v>
      </c>
      <c r="C67" s="48">
        <v>6485</v>
      </c>
      <c r="D67" s="48">
        <v>1</v>
      </c>
      <c r="E67" s="48">
        <v>6586</v>
      </c>
      <c r="F67" s="12">
        <v>34155</v>
      </c>
      <c r="G67" s="12">
        <v>56947</v>
      </c>
      <c r="H67" s="12">
        <v>20000</v>
      </c>
      <c r="I67" s="49">
        <v>372714</v>
      </c>
    </row>
    <row r="68" spans="1:9">
      <c r="A68" s="66" t="s">
        <v>961</v>
      </c>
      <c r="B68" s="48">
        <v>5</v>
      </c>
      <c r="C68" s="48">
        <v>312</v>
      </c>
      <c r="D68" s="48">
        <v>2</v>
      </c>
      <c r="E68" s="48">
        <v>319</v>
      </c>
      <c r="F68" s="12">
        <v>12000</v>
      </c>
      <c r="G68" s="12">
        <v>17591</v>
      </c>
      <c r="H68" s="48">
        <v>30000</v>
      </c>
      <c r="I68" s="49">
        <v>5611</v>
      </c>
    </row>
    <row r="69" spans="1:9">
      <c r="A69" s="66" t="s">
        <v>962</v>
      </c>
      <c r="B69" s="48">
        <v>4</v>
      </c>
      <c r="C69" s="48">
        <v>287</v>
      </c>
      <c r="D69" s="48" t="s">
        <v>399</v>
      </c>
      <c r="E69" s="48">
        <v>291</v>
      </c>
      <c r="F69" s="12">
        <v>15000</v>
      </c>
      <c r="G69" s="12">
        <v>25597</v>
      </c>
      <c r="H69" s="48" t="s">
        <v>399</v>
      </c>
      <c r="I69" s="49">
        <v>7408</v>
      </c>
    </row>
    <row r="70" spans="1:9">
      <c r="A70" s="66"/>
      <c r="B70" s="457"/>
      <c r="C70" s="457"/>
      <c r="D70" s="457"/>
      <c r="E70" s="457"/>
      <c r="F70" s="458"/>
      <c r="G70" s="458"/>
      <c r="H70" s="457"/>
      <c r="I70" s="459"/>
    </row>
    <row r="71" spans="1:9">
      <c r="A71" s="341" t="s">
        <v>963</v>
      </c>
      <c r="B71" s="457"/>
      <c r="C71" s="457"/>
      <c r="D71" s="457"/>
      <c r="E71" s="457"/>
      <c r="F71" s="458"/>
      <c r="G71" s="458"/>
      <c r="H71" s="457"/>
      <c r="I71" s="459"/>
    </row>
    <row r="72" spans="1:9">
      <c r="A72" s="66" t="s">
        <v>964</v>
      </c>
      <c r="B72" s="48">
        <v>167</v>
      </c>
      <c r="C72" s="48">
        <v>6428</v>
      </c>
      <c r="D72" s="48">
        <v>3446</v>
      </c>
      <c r="E72" s="48">
        <v>10041</v>
      </c>
      <c r="F72" s="12">
        <v>7468</v>
      </c>
      <c r="G72" s="12">
        <v>16430</v>
      </c>
      <c r="H72" s="12">
        <v>20522</v>
      </c>
      <c r="I72" s="49">
        <v>177588</v>
      </c>
    </row>
    <row r="73" spans="1:9">
      <c r="A73" s="342" t="s">
        <v>965</v>
      </c>
      <c r="B73" s="48">
        <v>123</v>
      </c>
      <c r="C73" s="48">
        <v>11635</v>
      </c>
      <c r="D73" s="48">
        <v>109</v>
      </c>
      <c r="E73" s="48">
        <v>11867</v>
      </c>
      <c r="F73" s="12">
        <v>3315</v>
      </c>
      <c r="G73" s="12">
        <v>7230</v>
      </c>
      <c r="H73" s="12">
        <v>9831</v>
      </c>
      <c r="I73" s="49">
        <v>85601</v>
      </c>
    </row>
    <row r="74" spans="1:9">
      <c r="A74" s="66" t="s">
        <v>966</v>
      </c>
      <c r="B74" s="48">
        <v>374</v>
      </c>
      <c r="C74" s="48">
        <v>4796</v>
      </c>
      <c r="D74" s="48" t="s">
        <v>399</v>
      </c>
      <c r="E74" s="48">
        <v>5170</v>
      </c>
      <c r="F74" s="12">
        <v>4202</v>
      </c>
      <c r="G74" s="12">
        <v>9121</v>
      </c>
      <c r="H74" s="12" t="s">
        <v>399</v>
      </c>
      <c r="I74" s="49">
        <v>45318</v>
      </c>
    </row>
    <row r="75" spans="1:9">
      <c r="A75" s="66"/>
      <c r="B75" s="461"/>
      <c r="C75" s="461"/>
      <c r="D75" s="461"/>
      <c r="E75" s="461"/>
      <c r="F75" s="462"/>
      <c r="G75" s="462"/>
      <c r="H75" s="462"/>
      <c r="I75" s="463"/>
    </row>
    <row r="76" spans="1:9">
      <c r="A76" s="341" t="s">
        <v>967</v>
      </c>
      <c r="B76" s="461"/>
      <c r="C76" s="461"/>
      <c r="D76" s="461"/>
      <c r="E76" s="461"/>
      <c r="F76" s="462"/>
      <c r="G76" s="462"/>
      <c r="H76" s="462"/>
      <c r="I76" s="463"/>
    </row>
    <row r="77" spans="1:9">
      <c r="A77" s="14" t="s">
        <v>968</v>
      </c>
      <c r="B77" s="48" t="s">
        <v>399</v>
      </c>
      <c r="C77" s="48" t="s">
        <v>399</v>
      </c>
      <c r="D77" s="48">
        <v>48261</v>
      </c>
      <c r="E77" s="48">
        <v>48261</v>
      </c>
      <c r="F77" s="12" t="s">
        <v>399</v>
      </c>
      <c r="G77" s="12" t="s">
        <v>399</v>
      </c>
      <c r="H77" s="12">
        <v>2792</v>
      </c>
      <c r="I77" s="49">
        <v>134768</v>
      </c>
    </row>
    <row r="78" spans="1:9">
      <c r="A78" s="66" t="s">
        <v>969</v>
      </c>
      <c r="B78" s="48" t="s">
        <v>399</v>
      </c>
      <c r="C78" s="48" t="s">
        <v>399</v>
      </c>
      <c r="D78" s="48">
        <v>9102</v>
      </c>
      <c r="E78" s="48">
        <v>9102</v>
      </c>
      <c r="F78" s="12" t="s">
        <v>399</v>
      </c>
      <c r="G78" s="12" t="s">
        <v>399</v>
      </c>
      <c r="H78" s="12">
        <v>1636</v>
      </c>
      <c r="I78" s="49">
        <v>14893</v>
      </c>
    </row>
    <row r="79" spans="1:9">
      <c r="A79" s="66" t="s">
        <v>970</v>
      </c>
      <c r="B79" s="48">
        <v>506</v>
      </c>
      <c r="C79" s="48">
        <v>11287</v>
      </c>
      <c r="D79" s="48">
        <v>207</v>
      </c>
      <c r="E79" s="48">
        <v>12000</v>
      </c>
      <c r="F79" s="12">
        <v>5582</v>
      </c>
      <c r="G79" s="12">
        <v>17038</v>
      </c>
      <c r="H79" s="12">
        <v>36483</v>
      </c>
      <c r="I79" s="49">
        <v>202660</v>
      </c>
    </row>
    <row r="80" spans="1:9">
      <c r="A80" s="66"/>
      <c r="B80" s="464"/>
      <c r="C80" s="464"/>
      <c r="D80" s="464"/>
      <c r="E80" s="465"/>
      <c r="F80" s="466"/>
      <c r="G80" s="466"/>
      <c r="H80" s="466"/>
      <c r="I80" s="467"/>
    </row>
    <row r="81" spans="1:9" ht="13.5" thickBot="1">
      <c r="A81" s="468" t="s">
        <v>971</v>
      </c>
      <c r="B81" s="469">
        <v>16396</v>
      </c>
      <c r="C81" s="469">
        <v>257566</v>
      </c>
      <c r="D81" s="469">
        <v>74890</v>
      </c>
      <c r="E81" s="469">
        <v>348853</v>
      </c>
      <c r="F81" s="469" t="s">
        <v>399</v>
      </c>
      <c r="G81" s="469" t="s">
        <v>399</v>
      </c>
      <c r="H81" s="469" t="s">
        <v>399</v>
      </c>
      <c r="I81" s="470">
        <v>13201085</v>
      </c>
    </row>
    <row r="82" spans="1:9">
      <c r="A82" s="51" t="s">
        <v>972</v>
      </c>
    </row>
  </sheetData>
  <mergeCells count="6">
    <mergeCell ref="A1:I1"/>
    <mergeCell ref="A3:I3"/>
    <mergeCell ref="B6:B7"/>
    <mergeCell ref="E6:E7"/>
    <mergeCell ref="F6:F7"/>
    <mergeCell ref="I5:I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>
  <sheetPr codeName="Hoja238">
    <pageSetUpPr fitToPage="1"/>
  </sheetPr>
  <dimension ref="A1:G83"/>
  <sheetViews>
    <sheetView view="pageBreakPreview" topLeftCell="A26" zoomScale="75" zoomScaleNormal="75" zoomScaleSheetLayoutView="75" workbookViewId="0">
      <selection activeCell="E55" activeCellId="2" sqref="E63:E79 E58 E9:E55"/>
    </sheetView>
  </sheetViews>
  <sheetFormatPr baseColWidth="10" defaultRowHeight="12.75"/>
  <cols>
    <col min="1" max="1" width="35.140625" style="271" customWidth="1"/>
    <col min="2" max="6" width="20.140625" style="271" customWidth="1"/>
    <col min="7" max="16384" width="11.42578125" style="271"/>
  </cols>
  <sheetData>
    <row r="1" spans="1:7" s="90" customFormat="1" ht="18">
      <c r="A1" s="1519" t="s">
        <v>375</v>
      </c>
      <c r="B1" s="1519"/>
      <c r="C1" s="1519"/>
      <c r="D1" s="1519"/>
      <c r="E1" s="1519"/>
      <c r="F1" s="1519"/>
    </row>
    <row r="2" spans="1:7" s="91" customFormat="1" ht="12.75" customHeight="1">
      <c r="A2" s="471"/>
      <c r="B2" s="28"/>
      <c r="C2" s="28"/>
      <c r="D2" s="28"/>
      <c r="E2" s="28"/>
      <c r="F2" s="28"/>
    </row>
    <row r="3" spans="1:7" s="1026" customFormat="1" ht="24.75" customHeight="1">
      <c r="A3" s="1486" t="s">
        <v>1465</v>
      </c>
      <c r="B3" s="1682"/>
      <c r="C3" s="1682"/>
      <c r="D3" s="1682"/>
      <c r="E3" s="1682"/>
      <c r="F3" s="1682"/>
    </row>
    <row r="4" spans="1:7" s="91" customFormat="1" ht="13.5" customHeight="1" thickBot="1">
      <c r="A4" s="472"/>
      <c r="B4" s="240"/>
      <c r="C4" s="240"/>
      <c r="D4" s="240"/>
      <c r="E4" s="240"/>
      <c r="F4" s="240"/>
    </row>
    <row r="5" spans="1:7" s="866" customFormat="1" ht="26.25" customHeight="1">
      <c r="A5" s="1369"/>
      <c r="B5" s="1317"/>
      <c r="C5" s="1553" t="s">
        <v>973</v>
      </c>
      <c r="D5" s="1494"/>
      <c r="E5" s="1490" t="s">
        <v>428</v>
      </c>
      <c r="F5" s="1491"/>
    </row>
    <row r="6" spans="1:7" s="866" customFormat="1" ht="18" customHeight="1">
      <c r="A6" s="1370" t="s">
        <v>388</v>
      </c>
      <c r="B6" s="1375" t="s">
        <v>395</v>
      </c>
      <c r="C6" s="1658" t="s">
        <v>974</v>
      </c>
      <c r="D6" s="1660"/>
      <c r="E6" s="1375" t="s">
        <v>818</v>
      </c>
      <c r="F6" s="1377" t="s">
        <v>975</v>
      </c>
    </row>
    <row r="7" spans="1:7" s="866" customFormat="1" ht="26.25" customHeight="1" thickBot="1">
      <c r="A7" s="1370"/>
      <c r="B7" s="1375"/>
      <c r="C7" s="1376" t="s">
        <v>976</v>
      </c>
      <c r="D7" s="1374" t="s">
        <v>977</v>
      </c>
      <c r="E7" s="1375" t="s">
        <v>978</v>
      </c>
      <c r="F7" s="1377" t="s">
        <v>979</v>
      </c>
    </row>
    <row r="8" spans="1:7" ht="21.75" customHeight="1">
      <c r="A8" s="456" t="s">
        <v>906</v>
      </c>
      <c r="B8" s="275"/>
      <c r="C8" s="275"/>
      <c r="D8" s="275"/>
      <c r="E8" s="275"/>
      <c r="F8" s="276"/>
    </row>
    <row r="9" spans="1:7">
      <c r="A9" s="66" t="s">
        <v>907</v>
      </c>
      <c r="B9" s="48">
        <v>85207</v>
      </c>
      <c r="C9" s="48" t="s">
        <v>399</v>
      </c>
      <c r="D9" s="48" t="s">
        <v>399</v>
      </c>
      <c r="E9" s="48" t="s">
        <v>399</v>
      </c>
      <c r="F9" s="49" t="s">
        <v>399</v>
      </c>
    </row>
    <row r="10" spans="1:7">
      <c r="A10" s="66" t="s">
        <v>908</v>
      </c>
      <c r="B10" s="48">
        <v>68536</v>
      </c>
      <c r="C10" s="48" t="s">
        <v>399</v>
      </c>
      <c r="D10" s="48" t="s">
        <v>399</v>
      </c>
      <c r="E10" s="48" t="s">
        <v>399</v>
      </c>
      <c r="F10" s="49" t="s">
        <v>399</v>
      </c>
    </row>
    <row r="11" spans="1:7">
      <c r="A11" s="66" t="s">
        <v>909</v>
      </c>
      <c r="B11" s="48">
        <v>965</v>
      </c>
      <c r="C11" s="48" t="s">
        <v>399</v>
      </c>
      <c r="D11" s="48" t="s">
        <v>399</v>
      </c>
      <c r="E11" s="48" t="s">
        <v>399</v>
      </c>
      <c r="F11" s="49" t="s">
        <v>399</v>
      </c>
    </row>
    <row r="12" spans="1:7">
      <c r="A12" s="66" t="s">
        <v>910</v>
      </c>
      <c r="B12" s="48">
        <v>40593</v>
      </c>
      <c r="C12" s="48" t="s">
        <v>399</v>
      </c>
      <c r="D12" s="48" t="s">
        <v>399</v>
      </c>
      <c r="E12" s="48" t="s">
        <v>399</v>
      </c>
      <c r="F12" s="49" t="s">
        <v>399</v>
      </c>
    </row>
    <row r="13" spans="1:7">
      <c r="A13" s="66" t="s">
        <v>911</v>
      </c>
      <c r="B13" s="48">
        <v>195301</v>
      </c>
      <c r="C13" s="48">
        <v>19297</v>
      </c>
      <c r="D13" s="48">
        <v>32257</v>
      </c>
      <c r="E13" s="48">
        <v>142127</v>
      </c>
      <c r="F13" s="13">
        <v>1620</v>
      </c>
    </row>
    <row r="14" spans="1:7">
      <c r="A14" s="66" t="s">
        <v>912</v>
      </c>
      <c r="B14" s="48">
        <v>19385</v>
      </c>
      <c r="C14" s="48">
        <v>2882</v>
      </c>
      <c r="D14" s="85">
        <v>8309</v>
      </c>
      <c r="E14" s="48">
        <v>8194</v>
      </c>
      <c r="F14" s="13" t="s">
        <v>399</v>
      </c>
    </row>
    <row r="15" spans="1:7">
      <c r="A15" s="66" t="s">
        <v>913</v>
      </c>
      <c r="B15" s="48">
        <v>49352</v>
      </c>
      <c r="C15" s="48">
        <v>12</v>
      </c>
      <c r="D15" s="48">
        <v>465</v>
      </c>
      <c r="E15" s="48">
        <v>42451</v>
      </c>
      <c r="F15" s="13">
        <v>6424</v>
      </c>
    </row>
    <row r="16" spans="1:7">
      <c r="A16" s="66" t="s">
        <v>914</v>
      </c>
      <c r="B16" s="48">
        <v>75328</v>
      </c>
      <c r="C16" s="48">
        <v>437</v>
      </c>
      <c r="D16" s="48">
        <v>332</v>
      </c>
      <c r="E16" s="48">
        <v>74274</v>
      </c>
      <c r="F16" s="13">
        <v>285</v>
      </c>
      <c r="G16" s="474"/>
    </row>
    <row r="17" spans="1:6">
      <c r="A17" s="66" t="s">
        <v>915</v>
      </c>
      <c r="B17" s="48">
        <v>228928</v>
      </c>
      <c r="C17" s="48" t="s">
        <v>399</v>
      </c>
      <c r="D17" s="48" t="s">
        <v>399</v>
      </c>
      <c r="E17" s="48" t="s">
        <v>399</v>
      </c>
      <c r="F17" s="49" t="s">
        <v>399</v>
      </c>
    </row>
    <row r="18" spans="1:6">
      <c r="A18" s="66" t="s">
        <v>916</v>
      </c>
      <c r="B18" s="48">
        <v>675355</v>
      </c>
      <c r="C18" s="48" t="s">
        <v>399</v>
      </c>
      <c r="D18" s="48" t="s">
        <v>399</v>
      </c>
      <c r="E18" s="48" t="s">
        <v>399</v>
      </c>
      <c r="F18" s="49" t="s">
        <v>399</v>
      </c>
    </row>
    <row r="19" spans="1:6">
      <c r="A19" s="342" t="s">
        <v>917</v>
      </c>
      <c r="B19" s="48">
        <v>904283</v>
      </c>
      <c r="C19" s="48">
        <v>17711</v>
      </c>
      <c r="D19" s="48">
        <v>24939</v>
      </c>
      <c r="E19" s="48">
        <v>847212</v>
      </c>
      <c r="F19" s="13">
        <v>14421</v>
      </c>
    </row>
    <row r="20" spans="1:6">
      <c r="A20" s="66" t="s">
        <v>918</v>
      </c>
      <c r="B20" s="48">
        <v>58687</v>
      </c>
      <c r="C20" s="48">
        <v>470</v>
      </c>
      <c r="D20" s="48">
        <v>1051</v>
      </c>
      <c r="E20" s="48">
        <v>45145</v>
      </c>
      <c r="F20" s="13">
        <v>12021</v>
      </c>
    </row>
    <row r="21" spans="1:6">
      <c r="A21" s="66" t="s">
        <v>919</v>
      </c>
      <c r="B21" s="48">
        <v>55110</v>
      </c>
      <c r="C21" s="48">
        <v>240</v>
      </c>
      <c r="D21" s="48">
        <v>736</v>
      </c>
      <c r="E21" s="48">
        <v>15833</v>
      </c>
      <c r="F21" s="13">
        <v>38301</v>
      </c>
    </row>
    <row r="22" spans="1:6">
      <c r="A22" s="66" t="s">
        <v>920</v>
      </c>
      <c r="B22" s="48">
        <v>57773</v>
      </c>
      <c r="C22" s="48">
        <v>833</v>
      </c>
      <c r="D22" s="48">
        <v>4233</v>
      </c>
      <c r="E22" s="48">
        <v>41725</v>
      </c>
      <c r="F22" s="13">
        <v>10982</v>
      </c>
    </row>
    <row r="23" spans="1:6">
      <c r="A23" s="66" t="s">
        <v>921</v>
      </c>
      <c r="B23" s="48">
        <v>19851</v>
      </c>
      <c r="C23" s="48">
        <v>69</v>
      </c>
      <c r="D23" s="85">
        <v>247</v>
      </c>
      <c r="E23" s="48">
        <v>7297</v>
      </c>
      <c r="F23" s="13">
        <v>12238</v>
      </c>
    </row>
    <row r="24" spans="1:6">
      <c r="A24" s="342" t="s">
        <v>922</v>
      </c>
      <c r="B24" s="48">
        <v>73206</v>
      </c>
      <c r="C24" s="48">
        <v>3633</v>
      </c>
      <c r="D24" s="85">
        <v>27332</v>
      </c>
      <c r="E24" s="48">
        <v>40983</v>
      </c>
      <c r="F24" s="13">
        <v>1258</v>
      </c>
    </row>
    <row r="25" spans="1:6">
      <c r="A25" s="342" t="s">
        <v>923</v>
      </c>
      <c r="B25" s="48">
        <v>1410</v>
      </c>
      <c r="C25" s="48" t="s">
        <v>399</v>
      </c>
      <c r="D25" s="48" t="s">
        <v>399</v>
      </c>
      <c r="E25" s="48">
        <v>194</v>
      </c>
      <c r="F25" s="13">
        <v>1216</v>
      </c>
    </row>
    <row r="26" spans="1:6">
      <c r="A26" s="66" t="s">
        <v>924</v>
      </c>
      <c r="B26" s="48">
        <v>1164</v>
      </c>
      <c r="C26" s="48" t="s">
        <v>399</v>
      </c>
      <c r="D26" s="48" t="s">
        <v>399</v>
      </c>
      <c r="E26" s="48">
        <v>100</v>
      </c>
      <c r="F26" s="13">
        <v>1064</v>
      </c>
    </row>
    <row r="27" spans="1:6">
      <c r="A27" s="66" t="s">
        <v>925</v>
      </c>
      <c r="B27" s="85">
        <v>3230</v>
      </c>
      <c r="C27" s="48">
        <v>6</v>
      </c>
      <c r="D27" s="85">
        <v>52</v>
      </c>
      <c r="E27" s="48">
        <v>1121</v>
      </c>
      <c r="F27" s="451">
        <v>2051</v>
      </c>
    </row>
    <row r="28" spans="1:6">
      <c r="A28" s="66" t="s">
        <v>926</v>
      </c>
      <c r="B28" s="85">
        <v>8893</v>
      </c>
      <c r="C28" s="48">
        <v>10</v>
      </c>
      <c r="D28" s="85" t="s">
        <v>399</v>
      </c>
      <c r="E28" s="48">
        <v>291</v>
      </c>
      <c r="F28" s="133">
        <v>8592</v>
      </c>
    </row>
    <row r="29" spans="1:6">
      <c r="A29" s="1135" t="s">
        <v>1464</v>
      </c>
      <c r="B29" s="85">
        <v>2868</v>
      </c>
      <c r="C29" s="48">
        <v>42</v>
      </c>
      <c r="D29" s="85" t="s">
        <v>399</v>
      </c>
      <c r="E29" s="48">
        <v>2686</v>
      </c>
      <c r="F29" s="133">
        <v>140</v>
      </c>
    </row>
    <row r="30" spans="1:6">
      <c r="A30" s="66" t="s">
        <v>927</v>
      </c>
      <c r="B30" s="85">
        <v>6955</v>
      </c>
      <c r="C30" s="48" t="s">
        <v>399</v>
      </c>
      <c r="D30" s="48">
        <v>35</v>
      </c>
      <c r="E30" s="48">
        <v>3936</v>
      </c>
      <c r="F30" s="133">
        <v>2984</v>
      </c>
    </row>
    <row r="31" spans="1:6">
      <c r="A31" s="66"/>
      <c r="B31" s="460"/>
      <c r="C31" s="457"/>
      <c r="D31" s="457"/>
      <c r="E31" s="457"/>
      <c r="F31" s="475"/>
    </row>
    <row r="32" spans="1:6">
      <c r="A32" s="341" t="s">
        <v>928</v>
      </c>
      <c r="B32" s="460"/>
      <c r="C32" s="457"/>
      <c r="D32" s="457"/>
      <c r="E32" s="457"/>
      <c r="F32" s="475"/>
    </row>
    <row r="33" spans="1:6">
      <c r="A33" s="66" t="s">
        <v>929</v>
      </c>
      <c r="B33" s="48">
        <v>869499</v>
      </c>
      <c r="C33" s="48">
        <v>24339</v>
      </c>
      <c r="D33" s="48">
        <v>3939</v>
      </c>
      <c r="E33" s="48">
        <v>841131</v>
      </c>
      <c r="F33" s="13">
        <v>90</v>
      </c>
    </row>
    <row r="34" spans="1:6">
      <c r="A34" s="66" t="s">
        <v>930</v>
      </c>
      <c r="B34" s="48">
        <v>155121</v>
      </c>
      <c r="C34" s="48" t="s">
        <v>399</v>
      </c>
      <c r="D34" s="48" t="s">
        <v>399</v>
      </c>
      <c r="E34" s="48" t="s">
        <v>399</v>
      </c>
      <c r="F34" s="49" t="s">
        <v>399</v>
      </c>
    </row>
    <row r="35" spans="1:6">
      <c r="A35" s="66" t="s">
        <v>931</v>
      </c>
      <c r="B35" s="48">
        <v>28073</v>
      </c>
      <c r="C35" s="48" t="s">
        <v>399</v>
      </c>
      <c r="D35" s="48" t="s">
        <v>399</v>
      </c>
      <c r="E35" s="48" t="s">
        <v>399</v>
      </c>
      <c r="F35" s="49" t="s">
        <v>399</v>
      </c>
    </row>
    <row r="36" spans="1:6">
      <c r="A36" s="66" t="s">
        <v>932</v>
      </c>
      <c r="B36" s="48">
        <v>66453</v>
      </c>
      <c r="C36" s="48" t="s">
        <v>399</v>
      </c>
      <c r="D36" s="48" t="s">
        <v>399</v>
      </c>
      <c r="E36" s="48" t="s">
        <v>399</v>
      </c>
      <c r="F36" s="49" t="s">
        <v>399</v>
      </c>
    </row>
    <row r="37" spans="1:6">
      <c r="A37" s="66" t="s">
        <v>933</v>
      </c>
      <c r="B37" s="48">
        <v>607304</v>
      </c>
      <c r="C37" s="48" t="s">
        <v>399</v>
      </c>
      <c r="D37" s="48" t="s">
        <v>399</v>
      </c>
      <c r="E37" s="48" t="s">
        <v>399</v>
      </c>
      <c r="F37" s="49" t="s">
        <v>399</v>
      </c>
    </row>
    <row r="38" spans="1:6">
      <c r="A38" s="66" t="s">
        <v>934</v>
      </c>
      <c r="B38" s="48">
        <v>856951</v>
      </c>
      <c r="C38" s="48">
        <v>9621</v>
      </c>
      <c r="D38" s="48">
        <v>3104</v>
      </c>
      <c r="E38" s="48">
        <v>844226</v>
      </c>
      <c r="F38" s="13" t="s">
        <v>399</v>
      </c>
    </row>
    <row r="39" spans="1:6">
      <c r="A39" s="66" t="s">
        <v>935</v>
      </c>
      <c r="B39" s="48">
        <v>52843</v>
      </c>
      <c r="C39" s="48">
        <v>982</v>
      </c>
      <c r="D39" s="85">
        <v>1421</v>
      </c>
      <c r="E39" s="48">
        <v>39995</v>
      </c>
      <c r="F39" s="13">
        <v>10445</v>
      </c>
    </row>
    <row r="40" spans="1:6">
      <c r="A40" s="66" t="s">
        <v>936</v>
      </c>
      <c r="B40" s="48">
        <v>489297</v>
      </c>
      <c r="C40" s="48">
        <v>19581</v>
      </c>
      <c r="D40" s="48">
        <v>3756</v>
      </c>
      <c r="E40" s="48">
        <v>454135</v>
      </c>
      <c r="F40" s="13">
        <v>11825</v>
      </c>
    </row>
    <row r="41" spans="1:6">
      <c r="A41" s="342" t="s">
        <v>937</v>
      </c>
      <c r="B41" s="48">
        <v>753941</v>
      </c>
      <c r="C41" s="48">
        <v>23279</v>
      </c>
      <c r="D41" s="48">
        <v>9413</v>
      </c>
      <c r="E41" s="48">
        <v>721249</v>
      </c>
      <c r="F41" s="13" t="s">
        <v>399</v>
      </c>
    </row>
    <row r="42" spans="1:6">
      <c r="A42" s="66" t="s">
        <v>938</v>
      </c>
      <c r="B42" s="48">
        <v>469</v>
      </c>
      <c r="C42" s="48">
        <v>4</v>
      </c>
      <c r="D42" s="85">
        <v>12</v>
      </c>
      <c r="E42" s="48">
        <v>369</v>
      </c>
      <c r="F42" s="451">
        <v>84</v>
      </c>
    </row>
    <row r="43" spans="1:6">
      <c r="A43" s="66" t="s">
        <v>939</v>
      </c>
      <c r="B43" s="48">
        <v>206333</v>
      </c>
      <c r="C43" s="48">
        <v>7957</v>
      </c>
      <c r="D43" s="48">
        <v>2301</v>
      </c>
      <c r="E43" s="48">
        <v>185133</v>
      </c>
      <c r="F43" s="13">
        <v>10942</v>
      </c>
    </row>
    <row r="44" spans="1:6">
      <c r="A44" s="66" t="s">
        <v>940</v>
      </c>
      <c r="B44" s="48">
        <v>1015956</v>
      </c>
      <c r="C44" s="48" t="s">
        <v>399</v>
      </c>
      <c r="D44" s="48" t="s">
        <v>399</v>
      </c>
      <c r="E44" s="48" t="s">
        <v>399</v>
      </c>
      <c r="F44" s="49" t="s">
        <v>399</v>
      </c>
    </row>
    <row r="45" spans="1:6">
      <c r="A45" s="14" t="s">
        <v>941</v>
      </c>
      <c r="B45" s="48">
        <v>2108990</v>
      </c>
      <c r="C45" s="48" t="s">
        <v>399</v>
      </c>
      <c r="D45" s="48" t="s">
        <v>399</v>
      </c>
      <c r="E45" s="48" t="s">
        <v>399</v>
      </c>
      <c r="F45" s="49" t="s">
        <v>399</v>
      </c>
    </row>
    <row r="46" spans="1:6">
      <c r="A46" s="14" t="s">
        <v>942</v>
      </c>
      <c r="B46" s="48">
        <v>647900</v>
      </c>
      <c r="C46" s="48" t="s">
        <v>399</v>
      </c>
      <c r="D46" s="48" t="s">
        <v>399</v>
      </c>
      <c r="E46" s="48" t="s">
        <v>399</v>
      </c>
      <c r="F46" s="49" t="s">
        <v>399</v>
      </c>
    </row>
    <row r="47" spans="1:6">
      <c r="A47" s="66" t="s">
        <v>943</v>
      </c>
      <c r="B47" s="48">
        <v>3772846</v>
      </c>
      <c r="C47" s="48">
        <v>76635</v>
      </c>
      <c r="D47" s="48">
        <v>65558</v>
      </c>
      <c r="E47" s="48">
        <v>1997837</v>
      </c>
      <c r="F47" s="13">
        <v>1632816</v>
      </c>
    </row>
    <row r="48" spans="1:6">
      <c r="A48" s="66" t="s">
        <v>944</v>
      </c>
      <c r="B48" s="48">
        <v>1016811</v>
      </c>
      <c r="C48" s="48">
        <v>32004</v>
      </c>
      <c r="D48" s="48">
        <v>51995</v>
      </c>
      <c r="E48" s="48">
        <v>854258</v>
      </c>
      <c r="F48" s="13">
        <v>78554</v>
      </c>
    </row>
    <row r="49" spans="1:6">
      <c r="A49" s="342" t="s">
        <v>945</v>
      </c>
      <c r="B49" s="48">
        <v>2775</v>
      </c>
      <c r="C49" s="48">
        <v>1</v>
      </c>
      <c r="D49" s="85">
        <v>187</v>
      </c>
      <c r="E49" s="48">
        <v>918</v>
      </c>
      <c r="F49" s="13">
        <v>1669</v>
      </c>
    </row>
    <row r="50" spans="1:6">
      <c r="A50" s="66" t="s">
        <v>946</v>
      </c>
      <c r="B50" s="48">
        <v>312466</v>
      </c>
      <c r="C50" s="48">
        <v>212</v>
      </c>
      <c r="D50" s="48">
        <v>1554</v>
      </c>
      <c r="E50" s="48">
        <v>213048</v>
      </c>
      <c r="F50" s="13">
        <v>97652</v>
      </c>
    </row>
    <row r="51" spans="1:6">
      <c r="A51" s="66"/>
      <c r="B51" s="48"/>
      <c r="C51" s="48"/>
      <c r="D51" s="48"/>
      <c r="E51" s="48"/>
      <c r="F51" s="13"/>
    </row>
    <row r="52" spans="1:6">
      <c r="A52" s="341" t="s">
        <v>947</v>
      </c>
      <c r="B52" s="48"/>
      <c r="C52" s="48"/>
      <c r="D52" s="48"/>
      <c r="E52" s="48"/>
      <c r="F52" s="13"/>
    </row>
    <row r="53" spans="1:6">
      <c r="A53" s="66" t="s">
        <v>948</v>
      </c>
      <c r="B53" s="48">
        <v>199945</v>
      </c>
      <c r="C53" s="48">
        <v>5411</v>
      </c>
      <c r="D53" s="48">
        <v>2213</v>
      </c>
      <c r="E53" s="48">
        <v>126407</v>
      </c>
      <c r="F53" s="13">
        <v>65914</v>
      </c>
    </row>
    <row r="54" spans="1:6">
      <c r="A54" s="1135" t="s">
        <v>949</v>
      </c>
      <c r="B54" s="48">
        <v>394301</v>
      </c>
      <c r="C54" s="48">
        <v>1395</v>
      </c>
      <c r="D54" s="48">
        <v>4662</v>
      </c>
      <c r="E54" s="48">
        <v>308109</v>
      </c>
      <c r="F54" s="13">
        <v>80135</v>
      </c>
    </row>
    <row r="55" spans="1:6">
      <c r="A55" s="1135" t="s">
        <v>1477</v>
      </c>
      <c r="B55" s="461">
        <v>146724</v>
      </c>
      <c r="C55" s="476">
        <v>1564</v>
      </c>
      <c r="D55" s="476">
        <v>8239</v>
      </c>
      <c r="E55" s="476">
        <v>121646</v>
      </c>
      <c r="F55" s="477">
        <v>15275</v>
      </c>
    </row>
    <row r="56" spans="1:6">
      <c r="A56" s="66"/>
      <c r="B56" s="457"/>
      <c r="C56" s="457"/>
      <c r="D56" s="457"/>
      <c r="E56" s="457"/>
      <c r="F56" s="478"/>
    </row>
    <row r="57" spans="1:6">
      <c r="A57" s="341" t="s">
        <v>950</v>
      </c>
      <c r="B57" s="457"/>
      <c r="C57" s="457"/>
      <c r="D57" s="457"/>
      <c r="E57" s="457"/>
      <c r="F57" s="478"/>
    </row>
    <row r="58" spans="1:6">
      <c r="A58" s="66" t="s">
        <v>951</v>
      </c>
      <c r="B58" s="48">
        <v>188840</v>
      </c>
      <c r="C58" s="48">
        <v>101</v>
      </c>
      <c r="D58" s="85">
        <v>3034</v>
      </c>
      <c r="E58" s="48">
        <v>182850</v>
      </c>
      <c r="F58" s="13">
        <v>2855</v>
      </c>
    </row>
    <row r="59" spans="1:6">
      <c r="A59" s="66" t="s">
        <v>952</v>
      </c>
      <c r="B59" s="48">
        <v>233875</v>
      </c>
      <c r="C59" s="48" t="s">
        <v>399</v>
      </c>
      <c r="D59" s="48" t="s">
        <v>399</v>
      </c>
      <c r="E59" s="48" t="s">
        <v>399</v>
      </c>
      <c r="F59" s="49" t="s">
        <v>399</v>
      </c>
    </row>
    <row r="60" spans="1:6">
      <c r="A60" s="66" t="s">
        <v>953</v>
      </c>
      <c r="B60" s="48">
        <v>99562</v>
      </c>
      <c r="C60" s="48" t="s">
        <v>399</v>
      </c>
      <c r="D60" s="48" t="s">
        <v>399</v>
      </c>
      <c r="E60" s="48" t="s">
        <v>399</v>
      </c>
      <c r="F60" s="49" t="s">
        <v>399</v>
      </c>
    </row>
    <row r="61" spans="1:6">
      <c r="A61" s="66" t="s">
        <v>954</v>
      </c>
      <c r="B61" s="48">
        <v>468759</v>
      </c>
      <c r="C61" s="48" t="s">
        <v>399</v>
      </c>
      <c r="D61" s="48" t="s">
        <v>399</v>
      </c>
      <c r="E61" s="48" t="s">
        <v>399</v>
      </c>
      <c r="F61" s="49" t="s">
        <v>399</v>
      </c>
    </row>
    <row r="62" spans="1:6">
      <c r="A62" s="66" t="s">
        <v>955</v>
      </c>
      <c r="B62" s="48">
        <v>412305</v>
      </c>
      <c r="C62" s="48" t="s">
        <v>399</v>
      </c>
      <c r="D62" s="48" t="s">
        <v>399</v>
      </c>
      <c r="E62" s="48" t="s">
        <v>399</v>
      </c>
      <c r="F62" s="49" t="s">
        <v>399</v>
      </c>
    </row>
    <row r="63" spans="1:6">
      <c r="A63" s="66" t="s">
        <v>956</v>
      </c>
      <c r="B63" s="48">
        <v>1214501</v>
      </c>
      <c r="C63" s="48">
        <v>3535</v>
      </c>
      <c r="D63" s="85">
        <v>25682</v>
      </c>
      <c r="E63" s="48">
        <v>1122163</v>
      </c>
      <c r="F63" s="13">
        <v>63121</v>
      </c>
    </row>
    <row r="64" spans="1:6">
      <c r="A64" s="66" t="s">
        <v>957</v>
      </c>
      <c r="B64" s="48">
        <v>19299</v>
      </c>
      <c r="C64" s="48">
        <v>88</v>
      </c>
      <c r="D64" s="48">
        <v>1818</v>
      </c>
      <c r="E64" s="48">
        <v>17393</v>
      </c>
      <c r="F64" s="13" t="s">
        <v>399</v>
      </c>
    </row>
    <row r="65" spans="1:6">
      <c r="A65" s="66" t="s">
        <v>958</v>
      </c>
      <c r="B65" s="48">
        <v>90895</v>
      </c>
      <c r="C65" s="48">
        <v>422</v>
      </c>
      <c r="D65" s="85">
        <v>5647</v>
      </c>
      <c r="E65" s="48">
        <v>78865</v>
      </c>
      <c r="F65" s="13">
        <v>5961</v>
      </c>
    </row>
    <row r="66" spans="1:6">
      <c r="A66" s="66" t="s">
        <v>959</v>
      </c>
      <c r="B66" s="48">
        <v>32992</v>
      </c>
      <c r="C66" s="48">
        <v>33</v>
      </c>
      <c r="D66" s="85">
        <v>5871</v>
      </c>
      <c r="E66" s="48">
        <v>14872</v>
      </c>
      <c r="F66" s="13">
        <v>12216</v>
      </c>
    </row>
    <row r="67" spans="1:6">
      <c r="A67" s="66" t="s">
        <v>960</v>
      </c>
      <c r="B67" s="48">
        <v>372714</v>
      </c>
      <c r="C67" s="48">
        <v>2006</v>
      </c>
      <c r="D67" s="48">
        <v>14494</v>
      </c>
      <c r="E67" s="48">
        <v>335702</v>
      </c>
      <c r="F67" s="13">
        <v>20512</v>
      </c>
    </row>
    <row r="68" spans="1:6">
      <c r="A68" s="66" t="s">
        <v>961</v>
      </c>
      <c r="B68" s="48">
        <v>5611</v>
      </c>
      <c r="C68" s="48">
        <v>53</v>
      </c>
      <c r="D68" s="85">
        <v>177</v>
      </c>
      <c r="E68" s="48">
        <v>5381</v>
      </c>
      <c r="F68" s="13" t="s">
        <v>399</v>
      </c>
    </row>
    <row r="69" spans="1:6">
      <c r="A69" s="66" t="s">
        <v>962</v>
      </c>
      <c r="B69" s="48">
        <v>7408</v>
      </c>
      <c r="C69" s="48">
        <v>170</v>
      </c>
      <c r="D69" s="85">
        <v>138</v>
      </c>
      <c r="E69" s="48">
        <v>6677</v>
      </c>
      <c r="F69" s="13">
        <v>423</v>
      </c>
    </row>
    <row r="70" spans="1:6">
      <c r="A70" s="66"/>
      <c r="B70" s="48"/>
      <c r="C70" s="48"/>
      <c r="D70" s="85"/>
      <c r="E70" s="48"/>
      <c r="F70" s="13"/>
    </row>
    <row r="71" spans="1:6">
      <c r="A71" s="341" t="s">
        <v>963</v>
      </c>
      <c r="B71" s="48"/>
      <c r="C71" s="48"/>
      <c r="D71" s="85"/>
      <c r="E71" s="48"/>
      <c r="F71" s="13"/>
    </row>
    <row r="72" spans="1:6">
      <c r="A72" s="66" t="s">
        <v>964</v>
      </c>
      <c r="B72" s="48">
        <v>177588</v>
      </c>
      <c r="C72" s="48">
        <v>3636</v>
      </c>
      <c r="D72" s="48">
        <v>20766</v>
      </c>
      <c r="E72" s="48">
        <v>121610</v>
      </c>
      <c r="F72" s="13">
        <v>31576</v>
      </c>
    </row>
    <row r="73" spans="1:6">
      <c r="A73" s="342" t="s">
        <v>965</v>
      </c>
      <c r="B73" s="48">
        <v>85601</v>
      </c>
      <c r="C73" s="48">
        <v>111</v>
      </c>
      <c r="D73" s="48">
        <v>1435</v>
      </c>
      <c r="E73" s="48">
        <v>10949</v>
      </c>
      <c r="F73" s="13">
        <v>73106</v>
      </c>
    </row>
    <row r="74" spans="1:6">
      <c r="A74" s="66" t="s">
        <v>966</v>
      </c>
      <c r="B74" s="48">
        <v>45318</v>
      </c>
      <c r="C74" s="48">
        <v>649</v>
      </c>
      <c r="D74" s="48">
        <v>1517</v>
      </c>
      <c r="E74" s="48">
        <v>38546</v>
      </c>
      <c r="F74" s="13">
        <v>4606</v>
      </c>
    </row>
    <row r="75" spans="1:6">
      <c r="A75" s="66"/>
      <c r="B75" s="48"/>
      <c r="C75" s="48"/>
      <c r="D75" s="48"/>
      <c r="E75" s="48"/>
      <c r="F75" s="13"/>
    </row>
    <row r="76" spans="1:6">
      <c r="A76" s="341" t="s">
        <v>967</v>
      </c>
      <c r="B76" s="48"/>
      <c r="C76" s="48"/>
      <c r="D76" s="48"/>
      <c r="E76" s="48"/>
      <c r="F76" s="13"/>
    </row>
    <row r="77" spans="1:6">
      <c r="A77" s="14" t="s">
        <v>968</v>
      </c>
      <c r="B77" s="48">
        <v>134768</v>
      </c>
      <c r="C77" s="48">
        <v>4</v>
      </c>
      <c r="D77" s="48">
        <v>190</v>
      </c>
      <c r="E77" s="48">
        <v>54849</v>
      </c>
      <c r="F77" s="13">
        <v>79725</v>
      </c>
    </row>
    <row r="78" spans="1:6">
      <c r="A78" s="66" t="s">
        <v>969</v>
      </c>
      <c r="B78" s="48">
        <v>14893</v>
      </c>
      <c r="C78" s="48">
        <v>4</v>
      </c>
      <c r="D78" s="48">
        <v>71</v>
      </c>
      <c r="E78" s="48">
        <v>14578</v>
      </c>
      <c r="F78" s="13">
        <v>240</v>
      </c>
    </row>
    <row r="79" spans="1:6">
      <c r="A79" s="66" t="s">
        <v>970</v>
      </c>
      <c r="B79" s="48">
        <v>202660</v>
      </c>
      <c r="C79" s="48">
        <v>1889</v>
      </c>
      <c r="D79" s="48">
        <v>36695</v>
      </c>
      <c r="E79" s="48">
        <v>138714</v>
      </c>
      <c r="F79" s="13">
        <v>25362</v>
      </c>
    </row>
    <row r="80" spans="1:6">
      <c r="A80" s="66"/>
      <c r="B80" s="457"/>
      <c r="C80" s="457"/>
      <c r="D80" s="457"/>
      <c r="E80" s="457"/>
      <c r="F80" s="478"/>
    </row>
    <row r="81" spans="1:6" ht="13.5" thickBot="1">
      <c r="A81" s="468" t="s">
        <v>971</v>
      </c>
      <c r="B81" s="469">
        <v>13201085</v>
      </c>
      <c r="C81" s="469">
        <v>261328</v>
      </c>
      <c r="D81" s="469">
        <v>375877</v>
      </c>
      <c r="E81" s="469">
        <v>10125179</v>
      </c>
      <c r="F81" s="470">
        <v>2438701</v>
      </c>
    </row>
    <row r="82" spans="1:6">
      <c r="B82" s="273"/>
      <c r="C82" s="273"/>
      <c r="D82" s="273"/>
      <c r="E82" s="273"/>
      <c r="F82" s="273"/>
    </row>
    <row r="83" spans="1:6">
      <c r="B83" s="273"/>
      <c r="C83" s="273"/>
      <c r="D83" s="273"/>
      <c r="E83" s="273"/>
      <c r="F83" s="273"/>
    </row>
  </sheetData>
  <mergeCells count="5">
    <mergeCell ref="A1:F1"/>
    <mergeCell ref="A3:F3"/>
    <mergeCell ref="C5:D5"/>
    <mergeCell ref="C6:D6"/>
    <mergeCell ref="E5:F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>
  <sheetPr codeName="Hoja239">
    <pageSetUpPr fitToPage="1"/>
  </sheetPr>
  <dimension ref="A1:J86"/>
  <sheetViews>
    <sheetView view="pageBreakPreview" topLeftCell="A37" zoomScale="75" zoomScaleNormal="75" zoomScaleSheetLayoutView="75" workbookViewId="0">
      <selection activeCell="D19" sqref="D19"/>
    </sheetView>
  </sheetViews>
  <sheetFormatPr baseColWidth="10" defaultRowHeight="12.75"/>
  <cols>
    <col min="1" max="1" width="32.5703125" style="271" customWidth="1"/>
    <col min="2" max="5" width="20.7109375" style="271" customWidth="1"/>
    <col min="6" max="16384" width="11.42578125" style="271"/>
  </cols>
  <sheetData>
    <row r="1" spans="1:10" s="90" customFormat="1" ht="18">
      <c r="A1" s="1519" t="s">
        <v>375</v>
      </c>
      <c r="B1" s="1519"/>
      <c r="C1" s="1519"/>
      <c r="D1" s="1519"/>
      <c r="E1" s="1519"/>
    </row>
    <row r="2" spans="1:10" s="91" customFormat="1" ht="12.75" customHeight="1">
      <c r="A2" s="455"/>
    </row>
    <row r="3" spans="1:10" s="91" customFormat="1" ht="15">
      <c r="A3" s="1504" t="s">
        <v>1466</v>
      </c>
      <c r="B3" s="1504"/>
      <c r="C3" s="1504"/>
      <c r="D3" s="1504"/>
      <c r="E3" s="1504"/>
      <c r="F3" s="134"/>
    </row>
    <row r="4" spans="1:10" s="91" customFormat="1" ht="13.5" customHeight="1" thickBot="1">
      <c r="A4" s="30"/>
      <c r="B4" s="30"/>
      <c r="C4" s="30"/>
      <c r="D4" s="30"/>
      <c r="E4" s="30"/>
    </row>
    <row r="5" spans="1:10" s="866" customFormat="1" ht="19.5" customHeight="1">
      <c r="A5" s="1515" t="s">
        <v>455</v>
      </c>
      <c r="B5" s="1490" t="s">
        <v>980</v>
      </c>
      <c r="C5" s="1491"/>
      <c r="D5" s="1491"/>
      <c r="E5" s="1491"/>
    </row>
    <row r="6" spans="1:10" s="866" customFormat="1" ht="19.5" customHeight="1">
      <c r="A6" s="1516"/>
      <c r="B6" s="1499" t="s">
        <v>393</v>
      </c>
      <c r="C6" s="1513" t="s">
        <v>394</v>
      </c>
      <c r="D6" s="1514"/>
      <c r="E6" s="1670" t="s">
        <v>395</v>
      </c>
    </row>
    <row r="7" spans="1:10" s="866" customFormat="1" ht="19.5" customHeight="1" thickBot="1">
      <c r="A7" s="1517"/>
      <c r="B7" s="1500"/>
      <c r="C7" s="1378" t="s">
        <v>981</v>
      </c>
      <c r="D7" s="860" t="s">
        <v>905</v>
      </c>
      <c r="E7" s="1503"/>
    </row>
    <row r="8" spans="1:10" ht="22.5" customHeight="1">
      <c r="A8" s="75" t="s">
        <v>459</v>
      </c>
      <c r="B8" s="45">
        <v>3455</v>
      </c>
      <c r="C8" s="45">
        <v>1874</v>
      </c>
      <c r="D8" s="45">
        <v>657</v>
      </c>
      <c r="E8" s="46">
        <v>5986</v>
      </c>
      <c r="G8" s="278"/>
      <c r="H8" s="278"/>
      <c r="I8" s="278"/>
      <c r="J8" s="281"/>
    </row>
    <row r="9" spans="1:10">
      <c r="A9" s="66" t="s">
        <v>460</v>
      </c>
      <c r="B9" s="48">
        <v>2147</v>
      </c>
      <c r="C9" s="48">
        <v>924</v>
      </c>
      <c r="D9" s="48">
        <v>308</v>
      </c>
      <c r="E9" s="49">
        <v>3379</v>
      </c>
      <c r="G9" s="278"/>
      <c r="H9" s="278"/>
      <c r="I9" s="278"/>
      <c r="J9" s="281"/>
    </row>
    <row r="10" spans="1:10">
      <c r="A10" s="66" t="s">
        <v>461</v>
      </c>
      <c r="B10" s="48">
        <v>1347</v>
      </c>
      <c r="C10" s="48">
        <v>1166</v>
      </c>
      <c r="D10" s="48">
        <v>384</v>
      </c>
      <c r="E10" s="49">
        <v>2897</v>
      </c>
      <c r="G10" s="278"/>
      <c r="H10" s="278"/>
      <c r="I10" s="278"/>
      <c r="J10" s="281"/>
    </row>
    <row r="11" spans="1:10">
      <c r="A11" s="66" t="s">
        <v>462</v>
      </c>
      <c r="B11" s="48">
        <v>650</v>
      </c>
      <c r="C11" s="48">
        <v>1696</v>
      </c>
      <c r="D11" s="48">
        <v>636</v>
      </c>
      <c r="E11" s="49">
        <v>2982</v>
      </c>
      <c r="G11" s="278"/>
      <c r="H11" s="278"/>
      <c r="I11" s="278"/>
      <c r="J11" s="281"/>
    </row>
    <row r="12" spans="1:10">
      <c r="A12" s="76" t="s">
        <v>463</v>
      </c>
      <c r="B12" s="77">
        <v>7599</v>
      </c>
      <c r="C12" s="77">
        <v>5660</v>
      </c>
      <c r="D12" s="77">
        <v>1985</v>
      </c>
      <c r="E12" s="78">
        <v>15244</v>
      </c>
      <c r="G12" s="278"/>
      <c r="H12" s="278"/>
      <c r="I12" s="278"/>
      <c r="J12" s="281"/>
    </row>
    <row r="13" spans="1:10">
      <c r="A13" s="66"/>
      <c r="B13" s="48"/>
      <c r="C13" s="48"/>
      <c r="D13" s="48"/>
      <c r="E13" s="49"/>
      <c r="G13" s="278"/>
      <c r="H13" s="278"/>
      <c r="I13" s="278"/>
      <c r="J13" s="281"/>
    </row>
    <row r="14" spans="1:10">
      <c r="A14" s="76" t="s">
        <v>464</v>
      </c>
      <c r="B14" s="77">
        <v>546</v>
      </c>
      <c r="C14" s="77">
        <v>96</v>
      </c>
      <c r="D14" s="77">
        <v>46</v>
      </c>
      <c r="E14" s="78">
        <v>688</v>
      </c>
      <c r="G14" s="278"/>
      <c r="H14" s="278"/>
      <c r="I14" s="278"/>
      <c r="J14" s="281"/>
    </row>
    <row r="15" spans="1:10">
      <c r="A15" s="66"/>
      <c r="B15" s="48"/>
      <c r="C15" s="48"/>
      <c r="D15" s="48"/>
      <c r="E15" s="49"/>
      <c r="G15" s="278"/>
      <c r="H15" s="278"/>
      <c r="I15" s="278"/>
      <c r="J15" s="281"/>
    </row>
    <row r="16" spans="1:10">
      <c r="A16" s="76" t="s">
        <v>465</v>
      </c>
      <c r="B16" s="77">
        <v>126</v>
      </c>
      <c r="C16" s="77" t="s">
        <v>399</v>
      </c>
      <c r="D16" s="77">
        <v>1</v>
      </c>
      <c r="E16" s="78">
        <v>127</v>
      </c>
      <c r="G16" s="278"/>
      <c r="H16" s="278"/>
      <c r="I16" s="278"/>
      <c r="J16" s="281"/>
    </row>
    <row r="17" spans="1:10">
      <c r="A17" s="66"/>
      <c r="B17" s="48"/>
      <c r="C17" s="48"/>
      <c r="D17" s="48"/>
      <c r="E17" s="49"/>
      <c r="G17" s="278"/>
      <c r="H17" s="278"/>
      <c r="I17" s="278"/>
      <c r="J17" s="281"/>
    </row>
    <row r="18" spans="1:10">
      <c r="A18" s="66" t="s">
        <v>466</v>
      </c>
      <c r="B18" s="48">
        <v>17</v>
      </c>
      <c r="C18" s="48">
        <v>517</v>
      </c>
      <c r="D18" s="48">
        <v>53</v>
      </c>
      <c r="E18" s="49">
        <v>587</v>
      </c>
      <c r="G18" s="278"/>
      <c r="H18" s="278"/>
      <c r="I18" s="278"/>
      <c r="J18" s="281"/>
    </row>
    <row r="19" spans="1:10">
      <c r="A19" s="66" t="s">
        <v>467</v>
      </c>
      <c r="B19" s="48">
        <v>316</v>
      </c>
      <c r="C19" s="48">
        <v>193</v>
      </c>
      <c r="D19" s="48">
        <v>77</v>
      </c>
      <c r="E19" s="49">
        <v>586</v>
      </c>
      <c r="G19" s="278"/>
      <c r="H19" s="278"/>
      <c r="I19" s="278"/>
      <c r="J19" s="281"/>
    </row>
    <row r="20" spans="1:10">
      <c r="A20" s="66" t="s">
        <v>468</v>
      </c>
      <c r="B20" s="48">
        <v>633</v>
      </c>
      <c r="C20" s="48">
        <v>444</v>
      </c>
      <c r="D20" s="48">
        <v>133</v>
      </c>
      <c r="E20" s="49">
        <v>1210</v>
      </c>
      <c r="G20" s="278"/>
      <c r="H20" s="278"/>
      <c r="I20" s="278"/>
      <c r="J20" s="281"/>
    </row>
    <row r="21" spans="1:10">
      <c r="A21" s="76" t="s">
        <v>469</v>
      </c>
      <c r="B21" s="77">
        <v>966</v>
      </c>
      <c r="C21" s="77">
        <v>1154</v>
      </c>
      <c r="D21" s="77">
        <v>263</v>
      </c>
      <c r="E21" s="78">
        <v>2383</v>
      </c>
      <c r="G21" s="278"/>
      <c r="H21" s="278"/>
      <c r="I21" s="278"/>
      <c r="J21" s="281"/>
    </row>
    <row r="22" spans="1:10">
      <c r="A22" s="66"/>
      <c r="B22" s="48"/>
      <c r="C22" s="48"/>
      <c r="D22" s="48"/>
      <c r="E22" s="49"/>
      <c r="G22" s="278"/>
      <c r="H22" s="278"/>
      <c r="I22" s="278"/>
      <c r="J22" s="281"/>
    </row>
    <row r="23" spans="1:10">
      <c r="A23" s="76" t="s">
        <v>470</v>
      </c>
      <c r="B23" s="77">
        <v>644</v>
      </c>
      <c r="C23" s="77">
        <v>18000</v>
      </c>
      <c r="D23" s="77">
        <v>894</v>
      </c>
      <c r="E23" s="78">
        <v>19538</v>
      </c>
      <c r="G23" s="278"/>
      <c r="H23" s="278"/>
      <c r="I23" s="278"/>
      <c r="J23" s="281"/>
    </row>
    <row r="24" spans="1:10">
      <c r="A24" s="66"/>
      <c r="B24" s="48"/>
      <c r="C24" s="48"/>
      <c r="D24" s="48"/>
      <c r="E24" s="49"/>
      <c r="G24" s="278"/>
      <c r="H24" s="278"/>
      <c r="I24" s="278"/>
      <c r="J24" s="281"/>
    </row>
    <row r="25" spans="1:10">
      <c r="A25" s="76" t="s">
        <v>471</v>
      </c>
      <c r="B25" s="77" t="s">
        <v>399</v>
      </c>
      <c r="C25" s="77">
        <v>3944</v>
      </c>
      <c r="D25" s="77">
        <v>361</v>
      </c>
      <c r="E25" s="78">
        <v>4305</v>
      </c>
      <c r="G25" s="278"/>
      <c r="H25" s="278"/>
      <c r="I25" s="278"/>
      <c r="J25" s="281"/>
    </row>
    <row r="26" spans="1:10">
      <c r="A26" s="66"/>
      <c r="B26" s="48"/>
      <c r="C26" s="48"/>
      <c r="D26" s="48"/>
      <c r="E26" s="49"/>
      <c r="G26" s="278"/>
      <c r="H26" s="278"/>
      <c r="I26" s="278"/>
      <c r="J26" s="281"/>
    </row>
    <row r="27" spans="1:10">
      <c r="A27" s="66" t="s">
        <v>472</v>
      </c>
      <c r="B27" s="48">
        <v>69</v>
      </c>
      <c r="C27" s="48">
        <v>3546</v>
      </c>
      <c r="D27" s="48">
        <v>6</v>
      </c>
      <c r="E27" s="49">
        <v>3621</v>
      </c>
      <c r="G27" s="278"/>
      <c r="H27" s="278"/>
      <c r="I27" s="278"/>
      <c r="J27" s="281"/>
    </row>
    <row r="28" spans="1:10">
      <c r="A28" s="66" t="s">
        <v>473</v>
      </c>
      <c r="B28" s="48">
        <v>37</v>
      </c>
      <c r="C28" s="48">
        <v>152</v>
      </c>
      <c r="D28" s="48">
        <v>3</v>
      </c>
      <c r="E28" s="49">
        <v>192</v>
      </c>
      <c r="G28" s="278"/>
      <c r="H28" s="278"/>
      <c r="I28" s="278"/>
      <c r="J28" s="281"/>
    </row>
    <row r="29" spans="1:10">
      <c r="A29" s="66" t="s">
        <v>474</v>
      </c>
      <c r="B29" s="48">
        <v>70</v>
      </c>
      <c r="C29" s="48">
        <v>7322</v>
      </c>
      <c r="D29" s="85">
        <v>54</v>
      </c>
      <c r="E29" s="49">
        <v>7446</v>
      </c>
      <c r="G29" s="278"/>
      <c r="H29" s="278"/>
      <c r="I29" s="278"/>
      <c r="J29" s="281"/>
    </row>
    <row r="30" spans="1:10">
      <c r="A30" s="76" t="s">
        <v>475</v>
      </c>
      <c r="B30" s="77">
        <v>176</v>
      </c>
      <c r="C30" s="77">
        <v>11020</v>
      </c>
      <c r="D30" s="377">
        <v>63</v>
      </c>
      <c r="E30" s="78">
        <v>11259</v>
      </c>
      <c r="G30" s="278"/>
      <c r="H30" s="278"/>
      <c r="I30" s="278"/>
      <c r="J30" s="281"/>
    </row>
    <row r="31" spans="1:10">
      <c r="A31" s="66"/>
      <c r="B31" s="48"/>
      <c r="C31" s="48"/>
      <c r="D31" s="48"/>
      <c r="E31" s="49"/>
      <c r="G31" s="278"/>
      <c r="H31" s="278"/>
      <c r="I31" s="278"/>
      <c r="J31" s="281"/>
    </row>
    <row r="32" spans="1:10">
      <c r="A32" s="66" t="s">
        <v>476</v>
      </c>
      <c r="B32" s="48">
        <v>130</v>
      </c>
      <c r="C32" s="48">
        <v>3033</v>
      </c>
      <c r="D32" s="48">
        <v>334</v>
      </c>
      <c r="E32" s="49">
        <v>3497</v>
      </c>
      <c r="G32" s="278"/>
      <c r="H32" s="278"/>
      <c r="I32" s="278"/>
      <c r="J32" s="281"/>
    </row>
    <row r="33" spans="1:10">
      <c r="A33" s="66" t="s">
        <v>477</v>
      </c>
      <c r="B33" s="48">
        <v>31</v>
      </c>
      <c r="C33" s="48">
        <v>1488</v>
      </c>
      <c r="D33" s="48">
        <v>33</v>
      </c>
      <c r="E33" s="49">
        <v>1552</v>
      </c>
      <c r="G33" s="278"/>
      <c r="H33" s="278"/>
      <c r="I33" s="278"/>
      <c r="J33" s="281"/>
    </row>
    <row r="34" spans="1:10">
      <c r="A34" s="66" t="s">
        <v>478</v>
      </c>
      <c r="B34" s="48" t="s">
        <v>399</v>
      </c>
      <c r="C34" s="48">
        <v>1029</v>
      </c>
      <c r="D34" s="48">
        <v>18</v>
      </c>
      <c r="E34" s="49">
        <v>1047</v>
      </c>
      <c r="G34" s="278"/>
      <c r="H34" s="278"/>
      <c r="I34" s="278"/>
      <c r="J34" s="281"/>
    </row>
    <row r="35" spans="1:10">
      <c r="A35" s="66" t="s">
        <v>479</v>
      </c>
      <c r="B35" s="48">
        <v>2</v>
      </c>
      <c r="C35" s="48">
        <v>3999</v>
      </c>
      <c r="D35" s="48">
        <v>66</v>
      </c>
      <c r="E35" s="49">
        <v>4067</v>
      </c>
      <c r="G35" s="278"/>
      <c r="H35" s="278"/>
      <c r="I35" s="278"/>
      <c r="J35" s="281"/>
    </row>
    <row r="36" spans="1:10">
      <c r="A36" s="76" t="s">
        <v>480</v>
      </c>
      <c r="B36" s="77">
        <v>163</v>
      </c>
      <c r="C36" s="77">
        <v>9549</v>
      </c>
      <c r="D36" s="77">
        <v>451</v>
      </c>
      <c r="E36" s="78">
        <v>10163</v>
      </c>
      <c r="G36" s="278"/>
      <c r="H36" s="278"/>
      <c r="I36" s="278"/>
      <c r="J36" s="281"/>
    </row>
    <row r="37" spans="1:10">
      <c r="A37" s="66"/>
      <c r="B37" s="48"/>
      <c r="C37" s="48"/>
      <c r="D37" s="48"/>
      <c r="E37" s="49"/>
      <c r="G37" s="278"/>
      <c r="H37" s="278"/>
      <c r="I37" s="278"/>
      <c r="J37" s="281"/>
    </row>
    <row r="38" spans="1:10">
      <c r="A38" s="76" t="s">
        <v>481</v>
      </c>
      <c r="B38" s="77">
        <v>104</v>
      </c>
      <c r="C38" s="77">
        <v>2136</v>
      </c>
      <c r="D38" s="77">
        <v>271</v>
      </c>
      <c r="E38" s="78">
        <v>2511</v>
      </c>
      <c r="G38" s="278"/>
      <c r="H38" s="278"/>
      <c r="I38" s="278"/>
      <c r="J38" s="281"/>
    </row>
    <row r="39" spans="1:10" ht="16.5" customHeight="1">
      <c r="A39" s="66"/>
      <c r="B39" s="48"/>
      <c r="C39" s="48"/>
      <c r="D39" s="48"/>
      <c r="E39" s="49"/>
      <c r="G39" s="278"/>
      <c r="H39" s="278"/>
      <c r="I39" s="278"/>
      <c r="J39" s="281"/>
    </row>
    <row r="40" spans="1:10">
      <c r="A40" s="66" t="s">
        <v>482</v>
      </c>
      <c r="B40" s="48">
        <v>36</v>
      </c>
      <c r="C40" s="48">
        <v>961</v>
      </c>
      <c r="D40" s="48">
        <v>39</v>
      </c>
      <c r="E40" s="49">
        <v>1036</v>
      </c>
      <c r="G40" s="278"/>
      <c r="H40" s="278"/>
      <c r="I40" s="278"/>
      <c r="J40" s="281"/>
    </row>
    <row r="41" spans="1:10">
      <c r="A41" s="66" t="s">
        <v>483</v>
      </c>
      <c r="B41" s="48">
        <v>28</v>
      </c>
      <c r="C41" s="48">
        <v>527</v>
      </c>
      <c r="D41" s="48">
        <v>7</v>
      </c>
      <c r="E41" s="49">
        <v>562</v>
      </c>
      <c r="G41" s="278"/>
      <c r="H41" s="278"/>
      <c r="I41" s="278"/>
      <c r="J41" s="281"/>
    </row>
    <row r="42" spans="1:10">
      <c r="A42" s="66" t="s">
        <v>484</v>
      </c>
      <c r="B42" s="48" t="s">
        <v>399</v>
      </c>
      <c r="C42" s="48">
        <v>372</v>
      </c>
      <c r="D42" s="48">
        <v>40</v>
      </c>
      <c r="E42" s="49">
        <v>412</v>
      </c>
      <c r="G42" s="278"/>
      <c r="H42" s="278"/>
      <c r="I42" s="278"/>
      <c r="J42" s="281"/>
    </row>
    <row r="43" spans="1:10">
      <c r="A43" s="66" t="s">
        <v>485</v>
      </c>
      <c r="B43" s="48">
        <v>66</v>
      </c>
      <c r="C43" s="48">
        <v>400</v>
      </c>
      <c r="D43" s="48">
        <v>5</v>
      </c>
      <c r="E43" s="49">
        <v>471</v>
      </c>
      <c r="G43" s="278"/>
      <c r="H43" s="278"/>
      <c r="I43" s="278"/>
      <c r="J43" s="281"/>
    </row>
    <row r="44" spans="1:10">
      <c r="A44" s="66" t="s">
        <v>486</v>
      </c>
      <c r="B44" s="48">
        <v>25</v>
      </c>
      <c r="C44" s="48">
        <v>290</v>
      </c>
      <c r="D44" s="48">
        <v>13</v>
      </c>
      <c r="E44" s="49">
        <v>328</v>
      </c>
      <c r="G44" s="278"/>
      <c r="H44" s="278"/>
      <c r="I44" s="278"/>
      <c r="J44" s="281"/>
    </row>
    <row r="45" spans="1:10">
      <c r="A45" s="66" t="s">
        <v>487</v>
      </c>
      <c r="B45" s="48">
        <v>201</v>
      </c>
      <c r="C45" s="48">
        <v>3374</v>
      </c>
      <c r="D45" s="48">
        <v>22</v>
      </c>
      <c r="E45" s="49">
        <v>3597</v>
      </c>
      <c r="G45" s="278"/>
      <c r="H45" s="278"/>
      <c r="I45" s="278"/>
      <c r="J45" s="281"/>
    </row>
    <row r="46" spans="1:10">
      <c r="A46" s="66" t="s">
        <v>488</v>
      </c>
      <c r="B46" s="48">
        <v>3</v>
      </c>
      <c r="C46" s="48">
        <v>359</v>
      </c>
      <c r="D46" s="48">
        <v>89</v>
      </c>
      <c r="E46" s="49">
        <v>451</v>
      </c>
      <c r="G46" s="278"/>
      <c r="H46" s="278"/>
      <c r="I46" s="278"/>
      <c r="J46" s="281"/>
    </row>
    <row r="47" spans="1:10">
      <c r="A47" s="66" t="s">
        <v>489</v>
      </c>
      <c r="B47" s="48">
        <v>70</v>
      </c>
      <c r="C47" s="48">
        <v>5432</v>
      </c>
      <c r="D47" s="48">
        <v>17</v>
      </c>
      <c r="E47" s="49">
        <v>5519</v>
      </c>
      <c r="G47" s="278"/>
      <c r="H47" s="278"/>
      <c r="I47" s="278"/>
      <c r="J47" s="281"/>
    </row>
    <row r="48" spans="1:10">
      <c r="A48" s="66" t="s">
        <v>490</v>
      </c>
      <c r="B48" s="48">
        <v>151</v>
      </c>
      <c r="C48" s="48">
        <v>722</v>
      </c>
      <c r="D48" s="85">
        <v>28</v>
      </c>
      <c r="E48" s="49">
        <v>901</v>
      </c>
      <c r="G48" s="278"/>
      <c r="H48" s="278"/>
      <c r="I48" s="278"/>
      <c r="J48" s="281"/>
    </row>
    <row r="49" spans="1:10">
      <c r="A49" s="76" t="s">
        <v>491</v>
      </c>
      <c r="B49" s="77">
        <v>580</v>
      </c>
      <c r="C49" s="77">
        <v>12437</v>
      </c>
      <c r="D49" s="77">
        <v>260</v>
      </c>
      <c r="E49" s="78">
        <v>13277</v>
      </c>
      <c r="G49" s="278"/>
      <c r="H49" s="278"/>
      <c r="I49" s="278"/>
      <c r="J49" s="281"/>
    </row>
    <row r="50" spans="1:10">
      <c r="A50" s="66"/>
      <c r="B50" s="48"/>
      <c r="C50" s="48"/>
      <c r="D50" s="48"/>
      <c r="E50" s="49"/>
      <c r="G50" s="278"/>
      <c r="H50" s="278"/>
      <c r="I50" s="278"/>
      <c r="J50" s="281"/>
    </row>
    <row r="51" spans="1:10">
      <c r="A51" s="76" t="s">
        <v>492</v>
      </c>
      <c r="B51" s="77">
        <v>293</v>
      </c>
      <c r="C51" s="77">
        <v>1570</v>
      </c>
      <c r="D51" s="377">
        <v>205</v>
      </c>
      <c r="E51" s="78">
        <v>2068</v>
      </c>
      <c r="G51" s="278"/>
      <c r="H51" s="278"/>
      <c r="I51" s="278"/>
      <c r="J51" s="281"/>
    </row>
    <row r="52" spans="1:10">
      <c r="A52" s="66"/>
      <c r="B52" s="48"/>
      <c r="C52" s="48"/>
      <c r="D52" s="48"/>
      <c r="E52" s="49"/>
      <c r="G52" s="278"/>
      <c r="H52" s="278"/>
      <c r="I52" s="278"/>
      <c r="J52" s="281"/>
    </row>
    <row r="53" spans="1:10">
      <c r="A53" s="66" t="s">
        <v>493</v>
      </c>
      <c r="B53" s="48">
        <v>29</v>
      </c>
      <c r="C53" s="48">
        <v>16659</v>
      </c>
      <c r="D53" s="48">
        <v>127</v>
      </c>
      <c r="E53" s="49">
        <v>16815</v>
      </c>
      <c r="G53" s="278"/>
      <c r="H53" s="278"/>
      <c r="I53" s="278"/>
      <c r="J53" s="281"/>
    </row>
    <row r="54" spans="1:10">
      <c r="A54" s="66" t="s">
        <v>494</v>
      </c>
      <c r="B54" s="48" t="s">
        <v>399</v>
      </c>
      <c r="C54" s="48">
        <v>16387</v>
      </c>
      <c r="D54" s="48" t="s">
        <v>399</v>
      </c>
      <c r="E54" s="49">
        <v>16387</v>
      </c>
      <c r="G54" s="278"/>
      <c r="H54" s="278"/>
      <c r="I54" s="278"/>
      <c r="J54" s="281"/>
    </row>
    <row r="55" spans="1:10">
      <c r="A55" s="66" t="s">
        <v>495</v>
      </c>
      <c r="B55" s="48">
        <v>105</v>
      </c>
      <c r="C55" s="48">
        <v>5390</v>
      </c>
      <c r="D55" s="48">
        <v>187</v>
      </c>
      <c r="E55" s="49">
        <v>5682</v>
      </c>
      <c r="G55" s="278"/>
      <c r="H55" s="278"/>
      <c r="I55" s="278"/>
      <c r="J55" s="281"/>
    </row>
    <row r="56" spans="1:10">
      <c r="A56" s="66" t="s">
        <v>496</v>
      </c>
      <c r="B56" s="48" t="s">
        <v>399</v>
      </c>
      <c r="C56" s="48">
        <v>239</v>
      </c>
      <c r="D56" s="48" t="s">
        <v>399</v>
      </c>
      <c r="E56" s="49">
        <v>239</v>
      </c>
      <c r="G56" s="278"/>
      <c r="H56" s="278"/>
      <c r="I56" s="278"/>
      <c r="J56" s="281"/>
    </row>
    <row r="57" spans="1:10">
      <c r="A57" s="66" t="s">
        <v>497</v>
      </c>
      <c r="B57" s="48">
        <v>850</v>
      </c>
      <c r="C57" s="48">
        <v>5303</v>
      </c>
      <c r="D57" s="48" t="s">
        <v>399</v>
      </c>
      <c r="E57" s="49">
        <v>6153</v>
      </c>
      <c r="G57" s="278"/>
      <c r="H57" s="278"/>
      <c r="I57" s="278"/>
      <c r="J57" s="281"/>
    </row>
    <row r="58" spans="1:10">
      <c r="A58" s="76" t="s">
        <v>573</v>
      </c>
      <c r="B58" s="77">
        <v>984</v>
      </c>
      <c r="C58" s="77">
        <v>43978</v>
      </c>
      <c r="D58" s="77">
        <v>314</v>
      </c>
      <c r="E58" s="78">
        <v>45276</v>
      </c>
      <c r="G58" s="278"/>
      <c r="H58" s="278"/>
      <c r="I58" s="278"/>
      <c r="J58" s="281"/>
    </row>
    <row r="59" spans="1:10">
      <c r="A59" s="66"/>
      <c r="B59" s="48"/>
      <c r="C59" s="48"/>
      <c r="D59" s="48"/>
      <c r="E59" s="49"/>
      <c r="G59" s="278"/>
      <c r="H59" s="278"/>
      <c r="I59" s="278"/>
      <c r="J59" s="281"/>
    </row>
    <row r="60" spans="1:10">
      <c r="A60" s="66" t="s">
        <v>499</v>
      </c>
      <c r="B60" s="48" t="s">
        <v>399</v>
      </c>
      <c r="C60" s="48">
        <v>8910</v>
      </c>
      <c r="D60" s="48">
        <v>1091</v>
      </c>
      <c r="E60" s="49">
        <v>10001</v>
      </c>
      <c r="G60" s="278"/>
      <c r="H60" s="278"/>
      <c r="I60" s="278"/>
      <c r="J60" s="281"/>
    </row>
    <row r="61" spans="1:10">
      <c r="A61" s="66" t="s">
        <v>500</v>
      </c>
      <c r="B61" s="48">
        <v>335</v>
      </c>
      <c r="C61" s="48">
        <v>4605</v>
      </c>
      <c r="D61" s="48">
        <v>64</v>
      </c>
      <c r="E61" s="49">
        <v>5004</v>
      </c>
      <c r="G61" s="278"/>
      <c r="H61" s="278"/>
      <c r="I61" s="278"/>
      <c r="J61" s="281"/>
    </row>
    <row r="62" spans="1:10">
      <c r="A62" s="66" t="s">
        <v>501</v>
      </c>
      <c r="B62" s="48" t="s">
        <v>399</v>
      </c>
      <c r="C62" s="48">
        <v>5191</v>
      </c>
      <c r="D62" s="48">
        <v>1368</v>
      </c>
      <c r="E62" s="49">
        <v>6559</v>
      </c>
      <c r="G62" s="278"/>
      <c r="H62" s="278"/>
      <c r="I62" s="278"/>
      <c r="J62" s="281"/>
    </row>
    <row r="63" spans="1:10">
      <c r="A63" s="76" t="s">
        <v>502</v>
      </c>
      <c r="B63" s="77">
        <v>335</v>
      </c>
      <c r="C63" s="77">
        <v>18706</v>
      </c>
      <c r="D63" s="77">
        <v>2523</v>
      </c>
      <c r="E63" s="78">
        <v>21564</v>
      </c>
      <c r="G63" s="278"/>
      <c r="H63" s="278"/>
      <c r="I63" s="278"/>
      <c r="J63" s="281"/>
    </row>
    <row r="64" spans="1:10">
      <c r="A64" s="66"/>
      <c r="B64" s="48"/>
      <c r="C64" s="48"/>
      <c r="D64" s="48"/>
      <c r="E64" s="49"/>
      <c r="G64" s="278"/>
      <c r="H64" s="278"/>
      <c r="I64" s="278"/>
      <c r="J64" s="281"/>
    </row>
    <row r="65" spans="1:10">
      <c r="A65" s="76" t="s">
        <v>503</v>
      </c>
      <c r="B65" s="77" t="s">
        <v>399</v>
      </c>
      <c r="C65" s="77">
        <v>47893</v>
      </c>
      <c r="D65" s="77">
        <v>4031</v>
      </c>
      <c r="E65" s="78">
        <v>51924</v>
      </c>
      <c r="G65" s="278"/>
      <c r="H65" s="278"/>
      <c r="I65" s="278"/>
      <c r="J65" s="281"/>
    </row>
    <row r="66" spans="1:10">
      <c r="A66" s="66"/>
      <c r="B66" s="48"/>
      <c r="C66" s="48"/>
      <c r="D66" s="48"/>
      <c r="E66" s="49"/>
      <c r="G66" s="278"/>
      <c r="H66" s="278"/>
      <c r="I66" s="278"/>
      <c r="J66" s="281"/>
    </row>
    <row r="67" spans="1:10">
      <c r="A67" s="66" t="s">
        <v>504</v>
      </c>
      <c r="B67" s="48">
        <v>86</v>
      </c>
      <c r="C67" s="48">
        <v>17531</v>
      </c>
      <c r="D67" s="48">
        <v>1418</v>
      </c>
      <c r="E67" s="49">
        <v>19035</v>
      </c>
      <c r="G67" s="278"/>
      <c r="H67" s="278"/>
      <c r="I67" s="278"/>
      <c r="J67" s="281"/>
    </row>
    <row r="68" spans="1:10">
      <c r="A68" s="66" t="s">
        <v>505</v>
      </c>
      <c r="B68" s="48">
        <v>27</v>
      </c>
      <c r="C68" s="48">
        <v>2498</v>
      </c>
      <c r="D68" s="48">
        <v>443</v>
      </c>
      <c r="E68" s="49">
        <v>2968</v>
      </c>
      <c r="G68" s="278"/>
      <c r="H68" s="278"/>
      <c r="I68" s="278"/>
      <c r="J68" s="281"/>
    </row>
    <row r="69" spans="1:10">
      <c r="A69" s="76" t="s">
        <v>506</v>
      </c>
      <c r="B69" s="377">
        <v>113</v>
      </c>
      <c r="C69" s="377">
        <v>20029</v>
      </c>
      <c r="D69" s="377">
        <v>1861</v>
      </c>
      <c r="E69" s="479">
        <v>22003</v>
      </c>
      <c r="G69" s="278"/>
      <c r="H69" s="278"/>
      <c r="I69" s="278"/>
      <c r="J69" s="281"/>
    </row>
    <row r="70" spans="1:10">
      <c r="A70" s="66"/>
      <c r="B70" s="48"/>
      <c r="C70" s="48"/>
      <c r="D70" s="48"/>
      <c r="E70" s="49"/>
      <c r="G70" s="278"/>
      <c r="H70" s="278"/>
      <c r="I70" s="278"/>
      <c r="J70" s="281"/>
    </row>
    <row r="71" spans="1:10">
      <c r="A71" s="66" t="s">
        <v>507</v>
      </c>
      <c r="B71" s="48" t="s">
        <v>399</v>
      </c>
      <c r="C71" s="48">
        <v>11593</v>
      </c>
      <c r="D71" s="48">
        <v>41482</v>
      </c>
      <c r="E71" s="49">
        <v>53075</v>
      </c>
      <c r="G71" s="278"/>
      <c r="H71" s="278"/>
      <c r="I71" s="278"/>
      <c r="J71" s="281"/>
    </row>
    <row r="72" spans="1:10">
      <c r="A72" s="66" t="s">
        <v>508</v>
      </c>
      <c r="B72" s="48">
        <v>182</v>
      </c>
      <c r="C72" s="48">
        <v>8155</v>
      </c>
      <c r="D72" s="48">
        <v>65</v>
      </c>
      <c r="E72" s="49">
        <v>8402</v>
      </c>
      <c r="G72" s="278"/>
      <c r="H72" s="278"/>
      <c r="I72" s="278"/>
      <c r="J72" s="281"/>
    </row>
    <row r="73" spans="1:10">
      <c r="A73" s="66" t="s">
        <v>509</v>
      </c>
      <c r="B73" s="48">
        <v>375</v>
      </c>
      <c r="C73" s="48">
        <v>6485</v>
      </c>
      <c r="D73" s="48">
        <v>15</v>
      </c>
      <c r="E73" s="49">
        <v>6875</v>
      </c>
      <c r="G73" s="278"/>
      <c r="H73" s="278"/>
      <c r="I73" s="278"/>
      <c r="J73" s="281"/>
    </row>
    <row r="74" spans="1:10">
      <c r="A74" s="66" t="s">
        <v>510</v>
      </c>
      <c r="B74" s="85">
        <v>1431</v>
      </c>
      <c r="C74" s="48">
        <v>14503</v>
      </c>
      <c r="D74" s="48">
        <v>8115</v>
      </c>
      <c r="E74" s="49">
        <v>24049</v>
      </c>
      <c r="G74" s="278"/>
      <c r="H74" s="278"/>
      <c r="I74" s="278"/>
      <c r="J74" s="281"/>
    </row>
    <row r="75" spans="1:10">
      <c r="A75" s="66" t="s">
        <v>534</v>
      </c>
      <c r="B75" s="48">
        <v>55</v>
      </c>
      <c r="C75" s="48">
        <v>1466</v>
      </c>
      <c r="D75" s="48">
        <v>7515</v>
      </c>
      <c r="E75" s="49">
        <v>9036</v>
      </c>
      <c r="G75" s="278"/>
      <c r="H75" s="278"/>
      <c r="I75" s="278"/>
      <c r="J75" s="281"/>
    </row>
    <row r="76" spans="1:10">
      <c r="A76" s="66" t="s">
        <v>512</v>
      </c>
      <c r="B76" s="48">
        <v>183</v>
      </c>
      <c r="C76" s="48">
        <v>2390</v>
      </c>
      <c r="D76" s="48" t="s">
        <v>399</v>
      </c>
      <c r="E76" s="49">
        <v>2573</v>
      </c>
      <c r="G76" s="278"/>
      <c r="H76" s="278"/>
      <c r="I76" s="278"/>
      <c r="J76" s="281"/>
    </row>
    <row r="77" spans="1:10">
      <c r="A77" s="66" t="s">
        <v>513</v>
      </c>
      <c r="B77" s="48">
        <v>623</v>
      </c>
      <c r="C77" s="48">
        <v>4929</v>
      </c>
      <c r="D77" s="48">
        <v>1975</v>
      </c>
      <c r="E77" s="49">
        <v>7528</v>
      </c>
      <c r="G77" s="278"/>
      <c r="H77" s="278"/>
      <c r="I77" s="278"/>
      <c r="J77" s="281"/>
    </row>
    <row r="78" spans="1:10">
      <c r="A78" s="66" t="s">
        <v>514</v>
      </c>
      <c r="B78" s="48">
        <v>570</v>
      </c>
      <c r="C78" s="48">
        <v>8560</v>
      </c>
      <c r="D78" s="48">
        <v>267</v>
      </c>
      <c r="E78" s="49">
        <v>9397</v>
      </c>
      <c r="G78" s="278"/>
      <c r="H78" s="278"/>
      <c r="I78" s="278"/>
      <c r="J78" s="281"/>
    </row>
    <row r="79" spans="1:10">
      <c r="A79" s="76" t="s">
        <v>515</v>
      </c>
      <c r="B79" s="77">
        <v>3419</v>
      </c>
      <c r="C79" s="77">
        <v>58081</v>
      </c>
      <c r="D79" s="77">
        <v>59434</v>
      </c>
      <c r="E79" s="78">
        <v>120935</v>
      </c>
      <c r="G79" s="278"/>
      <c r="H79" s="278"/>
      <c r="I79" s="278"/>
      <c r="J79" s="281"/>
    </row>
    <row r="80" spans="1:10">
      <c r="A80" s="66"/>
      <c r="B80" s="48"/>
      <c r="C80" s="48"/>
      <c r="D80" s="48"/>
      <c r="E80" s="49"/>
      <c r="G80" s="278"/>
      <c r="H80" s="278"/>
      <c r="I80" s="278"/>
      <c r="J80" s="281"/>
    </row>
    <row r="81" spans="1:10">
      <c r="A81" s="66" t="s">
        <v>516</v>
      </c>
      <c r="B81" s="48">
        <v>285</v>
      </c>
      <c r="C81" s="48">
        <v>1502</v>
      </c>
      <c r="D81" s="48">
        <v>1264</v>
      </c>
      <c r="E81" s="49">
        <v>3051</v>
      </c>
      <c r="G81" s="278"/>
      <c r="H81" s="278"/>
      <c r="I81" s="278"/>
      <c r="J81" s="281"/>
    </row>
    <row r="82" spans="1:10">
      <c r="A82" s="66" t="s">
        <v>517</v>
      </c>
      <c r="B82" s="48">
        <v>63</v>
      </c>
      <c r="C82" s="48">
        <v>1811</v>
      </c>
      <c r="D82" s="48">
        <v>663</v>
      </c>
      <c r="E82" s="49">
        <v>2537</v>
      </c>
      <c r="G82" s="278"/>
      <c r="H82" s="278"/>
      <c r="I82" s="278"/>
      <c r="J82" s="281"/>
    </row>
    <row r="83" spans="1:10">
      <c r="A83" s="76" t="s">
        <v>518</v>
      </c>
      <c r="B83" s="377">
        <v>348</v>
      </c>
      <c r="C83" s="377">
        <v>3313</v>
      </c>
      <c r="D83" s="377">
        <v>1927</v>
      </c>
      <c r="E83" s="479">
        <v>5588</v>
      </c>
      <c r="G83" s="278"/>
      <c r="H83" s="278"/>
      <c r="I83" s="278"/>
      <c r="J83" s="281"/>
    </row>
    <row r="84" spans="1:10">
      <c r="A84" s="66"/>
      <c r="B84" s="48"/>
      <c r="C84" s="48"/>
      <c r="D84" s="48"/>
      <c r="E84" s="49"/>
      <c r="G84" s="278"/>
      <c r="H84" s="278"/>
      <c r="I84" s="278"/>
      <c r="J84" s="281"/>
    </row>
    <row r="85" spans="1:10" ht="13.5" thickBot="1">
      <c r="A85" s="69" t="s">
        <v>519</v>
      </c>
      <c r="B85" s="55">
        <v>16396</v>
      </c>
      <c r="C85" s="55">
        <v>257566</v>
      </c>
      <c r="D85" s="55">
        <v>74890</v>
      </c>
      <c r="E85" s="56">
        <v>348853</v>
      </c>
      <c r="G85" s="278"/>
      <c r="H85" s="278"/>
      <c r="I85" s="278"/>
      <c r="J85" s="281"/>
    </row>
    <row r="86" spans="1:10">
      <c r="F86" s="281"/>
      <c r="G86" s="281"/>
    </row>
  </sheetData>
  <mergeCells count="7">
    <mergeCell ref="A1:E1"/>
    <mergeCell ref="B5:E5"/>
    <mergeCell ref="C6:D6"/>
    <mergeCell ref="A5:A7"/>
    <mergeCell ref="B6:B7"/>
    <mergeCell ref="E6:E7"/>
    <mergeCell ref="A3:E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>
  <sheetPr codeName="Hoja240">
    <pageSetUpPr fitToPage="1"/>
  </sheetPr>
  <dimension ref="A1:G92"/>
  <sheetViews>
    <sheetView view="pageBreakPreview" topLeftCell="A7" zoomScale="75" zoomScaleNormal="75" zoomScaleSheetLayoutView="75" workbookViewId="0">
      <selection activeCell="G85" sqref="G85"/>
    </sheetView>
  </sheetViews>
  <sheetFormatPr baseColWidth="10" defaultRowHeight="12.75"/>
  <cols>
    <col min="1" max="1" width="29.28515625" style="271" customWidth="1"/>
    <col min="2" max="7" width="15.7109375" style="271" customWidth="1"/>
    <col min="8" max="16384" width="11.42578125" style="271"/>
  </cols>
  <sheetData>
    <row r="1" spans="1:7" s="90" customFormat="1" ht="18">
      <c r="A1" s="1519" t="s">
        <v>375</v>
      </c>
      <c r="B1" s="1519"/>
      <c r="C1" s="1519"/>
      <c r="D1" s="1519"/>
      <c r="E1" s="1519"/>
      <c r="F1" s="1519"/>
      <c r="G1" s="1519"/>
    </row>
    <row r="2" spans="1:7" s="91" customFormat="1" ht="12.75" customHeight="1">
      <c r="A2" s="455"/>
    </row>
    <row r="3" spans="1:7" s="1026" customFormat="1" ht="27.75" customHeight="1">
      <c r="A3" s="1523" t="s">
        <v>1467</v>
      </c>
      <c r="B3" s="1523"/>
      <c r="C3" s="1523"/>
      <c r="D3" s="1523"/>
      <c r="E3" s="1523"/>
      <c r="F3" s="1523"/>
      <c r="G3" s="1523"/>
    </row>
    <row r="4" spans="1:7" s="91" customFormat="1" ht="13.5" customHeight="1" thickBot="1">
      <c r="A4" s="30"/>
      <c r="B4" s="30"/>
      <c r="C4" s="30"/>
      <c r="D4" s="30"/>
      <c r="E4" s="30"/>
      <c r="F4" s="30"/>
      <c r="G4" s="418"/>
    </row>
    <row r="5" spans="1:7" s="866" customFormat="1" ht="25.5" customHeight="1">
      <c r="A5" s="1683" t="s">
        <v>455</v>
      </c>
      <c r="B5" s="1372" t="s">
        <v>982</v>
      </c>
      <c r="C5" s="1372" t="s">
        <v>982</v>
      </c>
      <c r="D5" s="1372" t="s">
        <v>982</v>
      </c>
      <c r="E5" s="1372" t="s">
        <v>983</v>
      </c>
      <c r="F5" s="1317"/>
      <c r="G5" s="873"/>
    </row>
    <row r="6" spans="1:7" s="866" customFormat="1" ht="25.5" customHeight="1">
      <c r="A6" s="1684"/>
      <c r="B6" s="1375" t="s">
        <v>984</v>
      </c>
      <c r="C6" s="1375" t="s">
        <v>985</v>
      </c>
      <c r="D6" s="1375" t="s">
        <v>985</v>
      </c>
      <c r="E6" s="1375" t="s">
        <v>537</v>
      </c>
      <c r="F6" s="1375" t="s">
        <v>833</v>
      </c>
      <c r="G6" s="1377" t="s">
        <v>986</v>
      </c>
    </row>
    <row r="7" spans="1:7" s="866" customFormat="1" ht="25.5" customHeight="1" thickBot="1">
      <c r="A7" s="1685"/>
      <c r="B7" s="300" t="s">
        <v>987</v>
      </c>
      <c r="C7" s="300" t="s">
        <v>988</v>
      </c>
      <c r="D7" s="1379" t="s">
        <v>989</v>
      </c>
      <c r="E7" s="300" t="s">
        <v>990</v>
      </c>
      <c r="F7" s="877"/>
      <c r="G7" s="1189"/>
    </row>
    <row r="8" spans="1:7" ht="24.75" customHeight="1">
      <c r="A8" s="75" t="s">
        <v>459</v>
      </c>
      <c r="B8" s="131">
        <v>4056</v>
      </c>
      <c r="C8" s="131">
        <v>798</v>
      </c>
      <c r="D8" s="45">
        <v>38</v>
      </c>
      <c r="E8" s="45">
        <v>554</v>
      </c>
      <c r="F8" s="131">
        <v>540</v>
      </c>
      <c r="G8" s="49" t="s">
        <v>399</v>
      </c>
    </row>
    <row r="9" spans="1:7">
      <c r="A9" s="66" t="s">
        <v>460</v>
      </c>
      <c r="B9" s="12">
        <v>2489</v>
      </c>
      <c r="C9" s="12">
        <v>346</v>
      </c>
      <c r="D9" s="48">
        <v>6</v>
      </c>
      <c r="E9" s="48">
        <v>268</v>
      </c>
      <c r="F9" s="12">
        <v>270</v>
      </c>
      <c r="G9" s="49" t="s">
        <v>399</v>
      </c>
    </row>
    <row r="10" spans="1:7">
      <c r="A10" s="66" t="s">
        <v>461</v>
      </c>
      <c r="B10" s="48">
        <v>1771</v>
      </c>
      <c r="C10" s="48">
        <v>460</v>
      </c>
      <c r="D10" s="48">
        <v>6</v>
      </c>
      <c r="E10" s="48">
        <v>386</v>
      </c>
      <c r="F10" s="12">
        <v>274</v>
      </c>
      <c r="G10" s="49" t="s">
        <v>399</v>
      </c>
    </row>
    <row r="11" spans="1:7">
      <c r="A11" s="66" t="s">
        <v>462</v>
      </c>
      <c r="B11" s="12">
        <v>1023</v>
      </c>
      <c r="C11" s="12">
        <v>879</v>
      </c>
      <c r="D11" s="48">
        <v>46</v>
      </c>
      <c r="E11" s="48">
        <v>507</v>
      </c>
      <c r="F11" s="12">
        <v>527</v>
      </c>
      <c r="G11" s="49" t="s">
        <v>399</v>
      </c>
    </row>
    <row r="12" spans="1:7">
      <c r="A12" s="76" t="s">
        <v>463</v>
      </c>
      <c r="B12" s="77">
        <v>9339</v>
      </c>
      <c r="C12" s="77">
        <v>2483</v>
      </c>
      <c r="D12" s="77">
        <v>96</v>
      </c>
      <c r="E12" s="77">
        <v>1715</v>
      </c>
      <c r="F12" s="81">
        <v>1611</v>
      </c>
      <c r="G12" s="78" t="s">
        <v>399</v>
      </c>
    </row>
    <row r="13" spans="1:7">
      <c r="A13" s="66"/>
      <c r="B13" s="48"/>
      <c r="C13" s="48"/>
      <c r="D13" s="48"/>
      <c r="E13" s="48"/>
      <c r="F13" s="12"/>
      <c r="G13" s="13"/>
    </row>
    <row r="14" spans="1:7">
      <c r="A14" s="76" t="s">
        <v>464</v>
      </c>
      <c r="B14" s="81">
        <v>273</v>
      </c>
      <c r="C14" s="77">
        <v>128</v>
      </c>
      <c r="D14" s="77">
        <v>3</v>
      </c>
      <c r="E14" s="77">
        <v>220</v>
      </c>
      <c r="F14" s="81">
        <v>64</v>
      </c>
      <c r="G14" s="78" t="s">
        <v>399</v>
      </c>
    </row>
    <row r="15" spans="1:7">
      <c r="A15" s="66"/>
      <c r="B15" s="48"/>
      <c r="C15" s="48"/>
      <c r="D15" s="48"/>
      <c r="E15" s="48"/>
      <c r="F15" s="12"/>
      <c r="G15" s="13"/>
    </row>
    <row r="16" spans="1:7">
      <c r="A16" s="76" t="s">
        <v>465</v>
      </c>
      <c r="B16" s="77">
        <v>32</v>
      </c>
      <c r="C16" s="77">
        <v>41</v>
      </c>
      <c r="D16" s="77">
        <v>10</v>
      </c>
      <c r="E16" s="77">
        <v>36</v>
      </c>
      <c r="F16" s="81">
        <v>7</v>
      </c>
      <c r="G16" s="82">
        <v>1</v>
      </c>
    </row>
    <row r="17" spans="1:7">
      <c r="A17" s="66"/>
      <c r="B17" s="48"/>
      <c r="C17" s="48"/>
      <c r="D17" s="48"/>
      <c r="E17" s="48"/>
      <c r="F17" s="12"/>
      <c r="G17" s="13"/>
    </row>
    <row r="18" spans="1:7">
      <c r="A18" s="66" t="s">
        <v>466</v>
      </c>
      <c r="B18" s="12">
        <v>234</v>
      </c>
      <c r="C18" s="12">
        <v>113</v>
      </c>
      <c r="D18" s="48">
        <v>9</v>
      </c>
      <c r="E18" s="48">
        <v>104</v>
      </c>
      <c r="F18" s="12">
        <v>127</v>
      </c>
      <c r="G18" s="49" t="s">
        <v>399</v>
      </c>
    </row>
    <row r="19" spans="1:7">
      <c r="A19" s="66" t="s">
        <v>467</v>
      </c>
      <c r="B19" s="12">
        <v>200</v>
      </c>
      <c r="C19" s="48">
        <v>143</v>
      </c>
      <c r="D19" s="48">
        <v>15</v>
      </c>
      <c r="E19" s="48">
        <v>131</v>
      </c>
      <c r="F19" s="12">
        <v>97</v>
      </c>
      <c r="G19" s="49" t="s">
        <v>399</v>
      </c>
    </row>
    <row r="20" spans="1:7">
      <c r="A20" s="66" t="s">
        <v>468</v>
      </c>
      <c r="B20" s="12">
        <v>334</v>
      </c>
      <c r="C20" s="12">
        <v>423</v>
      </c>
      <c r="D20" s="48">
        <v>15</v>
      </c>
      <c r="E20" s="48">
        <v>254</v>
      </c>
      <c r="F20" s="12">
        <v>184</v>
      </c>
      <c r="G20" s="49" t="s">
        <v>399</v>
      </c>
    </row>
    <row r="21" spans="1:7">
      <c r="A21" s="76" t="s">
        <v>469</v>
      </c>
      <c r="B21" s="77">
        <v>768</v>
      </c>
      <c r="C21" s="77">
        <v>679</v>
      </c>
      <c r="D21" s="77">
        <v>39</v>
      </c>
      <c r="E21" s="77">
        <v>489</v>
      </c>
      <c r="F21" s="81">
        <v>408</v>
      </c>
      <c r="G21" s="78" t="s">
        <v>399</v>
      </c>
    </row>
    <row r="22" spans="1:7">
      <c r="A22" s="66"/>
      <c r="B22" s="48"/>
      <c r="C22" s="48"/>
      <c r="D22" s="48"/>
      <c r="E22" s="48"/>
      <c r="F22" s="12"/>
      <c r="G22" s="13"/>
    </row>
    <row r="23" spans="1:7">
      <c r="A23" s="76" t="s">
        <v>470</v>
      </c>
      <c r="B23" s="377">
        <v>4021</v>
      </c>
      <c r="C23" s="81">
        <v>2626</v>
      </c>
      <c r="D23" s="377">
        <v>6397</v>
      </c>
      <c r="E23" s="77">
        <v>453</v>
      </c>
      <c r="F23" s="377">
        <v>3268</v>
      </c>
      <c r="G23" s="82">
        <v>2773</v>
      </c>
    </row>
    <row r="24" spans="1:7">
      <c r="A24" s="66"/>
      <c r="B24" s="48"/>
      <c r="C24" s="48"/>
      <c r="D24" s="48"/>
      <c r="E24" s="48"/>
      <c r="F24" s="12"/>
      <c r="G24" s="13"/>
    </row>
    <row r="25" spans="1:7">
      <c r="A25" s="76" t="s">
        <v>471</v>
      </c>
      <c r="B25" s="77">
        <v>399</v>
      </c>
      <c r="C25" s="81">
        <v>383</v>
      </c>
      <c r="D25" s="77">
        <v>817</v>
      </c>
      <c r="E25" s="77">
        <v>249</v>
      </c>
      <c r="F25" s="77">
        <v>2180</v>
      </c>
      <c r="G25" s="82">
        <v>277</v>
      </c>
    </row>
    <row r="26" spans="1:7">
      <c r="A26" s="66"/>
      <c r="B26" s="48"/>
      <c r="C26" s="48"/>
      <c r="D26" s="48"/>
      <c r="E26" s="48"/>
      <c r="F26" s="12"/>
      <c r="G26" s="13"/>
    </row>
    <row r="27" spans="1:7">
      <c r="A27" s="66" t="s">
        <v>472</v>
      </c>
      <c r="B27" s="48">
        <v>222</v>
      </c>
      <c r="C27" s="48">
        <v>31</v>
      </c>
      <c r="D27" s="48"/>
      <c r="E27" s="48">
        <v>314</v>
      </c>
      <c r="F27" s="48">
        <v>2288</v>
      </c>
      <c r="G27" s="13">
        <v>766</v>
      </c>
    </row>
    <row r="28" spans="1:7">
      <c r="A28" s="66" t="s">
        <v>473</v>
      </c>
      <c r="B28" s="85">
        <v>36</v>
      </c>
      <c r="C28" s="48">
        <v>29</v>
      </c>
      <c r="D28" s="48">
        <v>5</v>
      </c>
      <c r="E28" s="48">
        <v>6</v>
      </c>
      <c r="F28" s="49"/>
      <c r="G28" s="13">
        <v>116</v>
      </c>
    </row>
    <row r="29" spans="1:7">
      <c r="A29" s="66" t="s">
        <v>474</v>
      </c>
      <c r="B29" s="85">
        <v>777</v>
      </c>
      <c r="C29" s="12">
        <v>842</v>
      </c>
      <c r="D29" s="48">
        <v>164</v>
      </c>
      <c r="E29" s="48">
        <v>944</v>
      </c>
      <c r="F29" s="85">
        <v>2253</v>
      </c>
      <c r="G29" s="13">
        <v>2466</v>
      </c>
    </row>
    <row r="30" spans="1:7">
      <c r="A30" s="76" t="s">
        <v>475</v>
      </c>
      <c r="B30" s="377">
        <v>1035</v>
      </c>
      <c r="C30" s="77">
        <v>902</v>
      </c>
      <c r="D30" s="77">
        <v>169</v>
      </c>
      <c r="E30" s="77">
        <v>1264</v>
      </c>
      <c r="F30" s="377">
        <v>4541</v>
      </c>
      <c r="G30" s="82">
        <v>3348</v>
      </c>
    </row>
    <row r="31" spans="1:7">
      <c r="A31" s="66"/>
      <c r="B31" s="48"/>
      <c r="C31" s="48"/>
      <c r="D31" s="48"/>
      <c r="E31" s="48"/>
      <c r="F31" s="12"/>
      <c r="G31" s="13"/>
    </row>
    <row r="32" spans="1:7">
      <c r="A32" s="66" t="s">
        <v>476</v>
      </c>
      <c r="B32" s="83">
        <v>1122</v>
      </c>
      <c r="C32" s="83">
        <v>984</v>
      </c>
      <c r="D32" s="48">
        <v>351</v>
      </c>
      <c r="E32" s="48">
        <v>588</v>
      </c>
      <c r="F32" s="83">
        <v>414</v>
      </c>
      <c r="G32" s="84">
        <v>38</v>
      </c>
    </row>
    <row r="33" spans="1:7">
      <c r="A33" s="66" t="s">
        <v>477</v>
      </c>
      <c r="B33" s="83">
        <v>397</v>
      </c>
      <c r="C33" s="83">
        <v>510</v>
      </c>
      <c r="D33" s="48">
        <v>75</v>
      </c>
      <c r="E33" s="48">
        <v>291</v>
      </c>
      <c r="F33" s="83">
        <v>273</v>
      </c>
      <c r="G33" s="84">
        <v>6</v>
      </c>
    </row>
    <row r="34" spans="1:7">
      <c r="A34" s="66" t="s">
        <v>478</v>
      </c>
      <c r="B34" s="83">
        <v>279</v>
      </c>
      <c r="C34" s="83">
        <v>396</v>
      </c>
      <c r="D34" s="48">
        <v>44</v>
      </c>
      <c r="E34" s="48">
        <v>233</v>
      </c>
      <c r="F34" s="83">
        <v>95</v>
      </c>
      <c r="G34" s="49" t="s">
        <v>399</v>
      </c>
    </row>
    <row r="35" spans="1:7">
      <c r="A35" s="66" t="s">
        <v>479</v>
      </c>
      <c r="B35" s="83">
        <v>1139</v>
      </c>
      <c r="C35" s="83">
        <v>1219</v>
      </c>
      <c r="D35" s="48">
        <v>806</v>
      </c>
      <c r="E35" s="48">
        <v>591</v>
      </c>
      <c r="F35" s="83">
        <v>302</v>
      </c>
      <c r="G35" s="84">
        <v>10</v>
      </c>
    </row>
    <row r="36" spans="1:7">
      <c r="A36" s="76" t="s">
        <v>480</v>
      </c>
      <c r="B36" s="77">
        <v>2937</v>
      </c>
      <c r="C36" s="77">
        <v>3109</v>
      </c>
      <c r="D36" s="77">
        <v>1276</v>
      </c>
      <c r="E36" s="77">
        <v>1703</v>
      </c>
      <c r="F36" s="81">
        <v>1084</v>
      </c>
      <c r="G36" s="82">
        <v>54</v>
      </c>
    </row>
    <row r="37" spans="1:7">
      <c r="A37" s="66"/>
      <c r="B37" s="48"/>
      <c r="C37" s="48"/>
      <c r="D37" s="48"/>
      <c r="E37" s="48"/>
      <c r="F37" s="12"/>
      <c r="G37" s="13"/>
    </row>
    <row r="38" spans="1:7">
      <c r="A38" s="76" t="s">
        <v>481</v>
      </c>
      <c r="B38" s="81">
        <v>492</v>
      </c>
      <c r="C38" s="81">
        <v>1139</v>
      </c>
      <c r="D38" s="77">
        <v>270</v>
      </c>
      <c r="E38" s="77">
        <v>545</v>
      </c>
      <c r="F38" s="81">
        <v>53</v>
      </c>
      <c r="G38" s="82">
        <v>12.120000000000001</v>
      </c>
    </row>
    <row r="39" spans="1:7">
      <c r="A39" s="66"/>
      <c r="B39" s="48"/>
      <c r="C39" s="48"/>
      <c r="D39" s="48"/>
      <c r="E39" s="48"/>
      <c r="F39" s="12"/>
      <c r="G39" s="13"/>
    </row>
    <row r="40" spans="1:7">
      <c r="A40" s="66" t="s">
        <v>482</v>
      </c>
      <c r="B40" s="85">
        <v>49</v>
      </c>
      <c r="C40" s="12">
        <v>113</v>
      </c>
      <c r="D40" s="48"/>
      <c r="E40" s="48">
        <v>672</v>
      </c>
      <c r="F40" s="85">
        <v>68</v>
      </c>
      <c r="G40" s="13">
        <v>134</v>
      </c>
    </row>
    <row r="41" spans="1:7">
      <c r="A41" s="66" t="s">
        <v>483</v>
      </c>
      <c r="B41" s="12">
        <v>138</v>
      </c>
      <c r="C41" s="12">
        <v>8</v>
      </c>
      <c r="D41" s="48">
        <v>35</v>
      </c>
      <c r="E41" s="48">
        <v>233</v>
      </c>
      <c r="F41" s="12">
        <v>148</v>
      </c>
      <c r="G41" s="49" t="s">
        <v>399</v>
      </c>
    </row>
    <row r="42" spans="1:7">
      <c r="A42" s="66" t="s">
        <v>484</v>
      </c>
      <c r="B42" s="12">
        <v>86</v>
      </c>
      <c r="C42" s="12">
        <v>122</v>
      </c>
      <c r="D42" s="48">
        <v>73</v>
      </c>
      <c r="E42" s="48">
        <v>88</v>
      </c>
      <c r="F42" s="12">
        <v>2</v>
      </c>
      <c r="G42" s="13">
        <v>41</v>
      </c>
    </row>
    <row r="43" spans="1:7">
      <c r="A43" s="66" t="s">
        <v>485</v>
      </c>
      <c r="B43" s="85">
        <v>11</v>
      </c>
      <c r="C43" s="12">
        <v>14</v>
      </c>
      <c r="D43" s="48">
        <v>2</v>
      </c>
      <c r="E43" s="48">
        <v>139</v>
      </c>
      <c r="F43" s="48">
        <v>208</v>
      </c>
      <c r="G43" s="13">
        <v>97</v>
      </c>
    </row>
    <row r="44" spans="1:7">
      <c r="A44" s="66" t="s">
        <v>486</v>
      </c>
      <c r="B44" s="12">
        <v>152</v>
      </c>
      <c r="C44" s="12">
        <v>97</v>
      </c>
      <c r="D44" s="48">
        <v>5</v>
      </c>
      <c r="E44" s="48">
        <v>56</v>
      </c>
      <c r="F44" s="12">
        <v>18</v>
      </c>
      <c r="G44" s="49" t="s">
        <v>399</v>
      </c>
    </row>
    <row r="45" spans="1:7">
      <c r="A45" s="66" t="s">
        <v>487</v>
      </c>
      <c r="B45" s="48">
        <v>429</v>
      </c>
      <c r="C45" s="12">
        <v>215</v>
      </c>
      <c r="D45" s="48">
        <v>50</v>
      </c>
      <c r="E45" s="48">
        <v>2582</v>
      </c>
      <c r="F45" s="48">
        <v>96</v>
      </c>
      <c r="G45" s="13">
        <v>225</v>
      </c>
    </row>
    <row r="46" spans="1:7">
      <c r="A46" s="66" t="s">
        <v>488</v>
      </c>
      <c r="B46" s="12">
        <v>288</v>
      </c>
      <c r="C46" s="49">
        <v>6</v>
      </c>
      <c r="D46" s="48">
        <v>5</v>
      </c>
      <c r="E46" s="48">
        <v>80</v>
      </c>
      <c r="F46" s="12">
        <v>55</v>
      </c>
      <c r="G46" s="13">
        <v>16.71</v>
      </c>
    </row>
    <row r="47" spans="1:7">
      <c r="A47" s="66" t="s">
        <v>489</v>
      </c>
      <c r="B47" s="85">
        <v>501</v>
      </c>
      <c r="C47" s="12">
        <v>281</v>
      </c>
      <c r="D47" s="48">
        <v>40</v>
      </c>
      <c r="E47" s="48">
        <v>2942</v>
      </c>
      <c r="F47" s="85">
        <v>1423</v>
      </c>
      <c r="G47" s="49">
        <v>332</v>
      </c>
    </row>
    <row r="48" spans="1:7">
      <c r="A48" s="66" t="s">
        <v>490</v>
      </c>
      <c r="B48" s="12">
        <v>55</v>
      </c>
      <c r="C48" s="12">
        <v>160</v>
      </c>
      <c r="D48" s="49">
        <v>19</v>
      </c>
      <c r="E48" s="48">
        <v>230</v>
      </c>
      <c r="F48" s="12">
        <v>202</v>
      </c>
      <c r="G48" s="13">
        <v>235</v>
      </c>
    </row>
    <row r="49" spans="1:7">
      <c r="A49" s="76" t="s">
        <v>491</v>
      </c>
      <c r="B49" s="77">
        <v>1709</v>
      </c>
      <c r="C49" s="77">
        <v>1016</v>
      </c>
      <c r="D49" s="77">
        <v>229</v>
      </c>
      <c r="E49" s="77">
        <v>7022</v>
      </c>
      <c r="F49" s="81">
        <v>2220</v>
      </c>
      <c r="G49" s="82">
        <v>1080.71</v>
      </c>
    </row>
    <row r="50" spans="1:7">
      <c r="A50" s="66"/>
      <c r="B50" s="48"/>
      <c r="C50" s="48"/>
      <c r="D50" s="48"/>
      <c r="E50" s="48"/>
      <c r="F50" s="12"/>
      <c r="G50" s="13"/>
    </row>
    <row r="51" spans="1:7">
      <c r="A51" s="76" t="s">
        <v>492</v>
      </c>
      <c r="B51" s="77">
        <v>419</v>
      </c>
      <c r="C51" s="81">
        <v>568</v>
      </c>
      <c r="D51" s="77">
        <v>20</v>
      </c>
      <c r="E51" s="77">
        <v>794</v>
      </c>
      <c r="F51" s="77">
        <v>6</v>
      </c>
      <c r="G51" s="82">
        <v>261</v>
      </c>
    </row>
    <row r="52" spans="1:7">
      <c r="A52" s="66"/>
      <c r="B52" s="48"/>
      <c r="C52" s="48"/>
      <c r="D52" s="48"/>
      <c r="E52" s="48"/>
      <c r="F52" s="12"/>
      <c r="G52" s="13"/>
    </row>
    <row r="53" spans="1:7">
      <c r="A53" s="66" t="s">
        <v>493</v>
      </c>
      <c r="B53" s="48">
        <v>1375</v>
      </c>
      <c r="C53" s="12">
        <v>764</v>
      </c>
      <c r="D53" s="48">
        <v>2340</v>
      </c>
      <c r="E53" s="48">
        <v>10730</v>
      </c>
      <c r="F53" s="48">
        <v>1529</v>
      </c>
      <c r="G53" s="13">
        <v>77</v>
      </c>
    </row>
    <row r="54" spans="1:7">
      <c r="A54" s="66" t="s">
        <v>494</v>
      </c>
      <c r="B54" s="48">
        <v>43</v>
      </c>
      <c r="C54" s="12">
        <v>11543</v>
      </c>
      <c r="D54" s="48">
        <v>39</v>
      </c>
      <c r="E54" s="48">
        <v>4645</v>
      </c>
      <c r="F54" s="48">
        <v>117</v>
      </c>
      <c r="G54" s="49" t="s">
        <v>399</v>
      </c>
    </row>
    <row r="55" spans="1:7">
      <c r="A55" s="66" t="s">
        <v>495</v>
      </c>
      <c r="B55" s="48">
        <v>20</v>
      </c>
      <c r="C55" s="12">
        <v>240</v>
      </c>
      <c r="D55" s="49" t="s">
        <v>399</v>
      </c>
      <c r="E55" s="48">
        <v>5201</v>
      </c>
      <c r="F55" s="48">
        <v>34</v>
      </c>
      <c r="G55" s="13">
        <v>187</v>
      </c>
    </row>
    <row r="56" spans="1:7">
      <c r="A56" s="66" t="s">
        <v>496</v>
      </c>
      <c r="B56" s="48">
        <v>230</v>
      </c>
      <c r="C56" s="12">
        <v>5</v>
      </c>
      <c r="D56" s="48" t="s">
        <v>399</v>
      </c>
      <c r="E56" s="48">
        <v>4</v>
      </c>
      <c r="F56" s="48" t="s">
        <v>399</v>
      </c>
      <c r="G56" s="49" t="s">
        <v>399</v>
      </c>
    </row>
    <row r="57" spans="1:7">
      <c r="A57" s="66" t="s">
        <v>497</v>
      </c>
      <c r="B57" s="48">
        <v>521</v>
      </c>
      <c r="C57" s="12">
        <v>3391</v>
      </c>
      <c r="D57" s="48">
        <v>260</v>
      </c>
      <c r="E57" s="48">
        <v>1378</v>
      </c>
      <c r="F57" s="48">
        <v>603</v>
      </c>
      <c r="G57" s="49" t="s">
        <v>399</v>
      </c>
    </row>
    <row r="58" spans="1:7">
      <c r="A58" s="76" t="s">
        <v>573</v>
      </c>
      <c r="B58" s="77">
        <v>2189</v>
      </c>
      <c r="C58" s="77">
        <v>15943</v>
      </c>
      <c r="D58" s="77">
        <v>2639</v>
      </c>
      <c r="E58" s="77">
        <v>21958</v>
      </c>
      <c r="F58" s="77">
        <v>2283</v>
      </c>
      <c r="G58" s="82">
        <v>264</v>
      </c>
    </row>
    <row r="59" spans="1:7">
      <c r="A59" s="66"/>
      <c r="B59" s="48"/>
      <c r="C59" s="48"/>
      <c r="D59" s="48"/>
      <c r="E59" s="48"/>
      <c r="F59" s="12"/>
      <c r="G59" s="13"/>
    </row>
    <row r="60" spans="1:7">
      <c r="A60" s="66" t="s">
        <v>499</v>
      </c>
      <c r="B60" s="48">
        <v>1699</v>
      </c>
      <c r="C60" s="12">
        <v>2271</v>
      </c>
      <c r="D60" s="12">
        <v>4219</v>
      </c>
      <c r="E60" s="48">
        <v>860</v>
      </c>
      <c r="F60" s="48">
        <v>526</v>
      </c>
      <c r="G60" s="13">
        <v>426</v>
      </c>
    </row>
    <row r="61" spans="1:7">
      <c r="A61" s="66" t="s">
        <v>500</v>
      </c>
      <c r="B61" s="12">
        <v>1007</v>
      </c>
      <c r="C61" s="12">
        <v>2065</v>
      </c>
      <c r="D61" s="48">
        <v>1282</v>
      </c>
      <c r="E61" s="48">
        <v>219</v>
      </c>
      <c r="F61" s="12">
        <v>403</v>
      </c>
      <c r="G61" s="480">
        <v>28</v>
      </c>
    </row>
    <row r="62" spans="1:7">
      <c r="A62" s="66" t="s">
        <v>501</v>
      </c>
      <c r="B62" s="48">
        <v>1536</v>
      </c>
      <c r="C62" s="12">
        <v>1816</v>
      </c>
      <c r="D62" s="48">
        <v>1191</v>
      </c>
      <c r="E62" s="48">
        <v>713</v>
      </c>
      <c r="F62" s="48">
        <v>155</v>
      </c>
      <c r="G62" s="13">
        <v>1148</v>
      </c>
    </row>
    <row r="63" spans="1:7">
      <c r="A63" s="76" t="s">
        <v>502</v>
      </c>
      <c r="B63" s="77">
        <v>4242</v>
      </c>
      <c r="C63" s="77">
        <v>6152</v>
      </c>
      <c r="D63" s="77">
        <v>6692</v>
      </c>
      <c r="E63" s="77">
        <v>1792</v>
      </c>
      <c r="F63" s="81">
        <v>1084</v>
      </c>
      <c r="G63" s="82">
        <v>1602</v>
      </c>
    </row>
    <row r="64" spans="1:7">
      <c r="A64" s="66"/>
      <c r="B64" s="48"/>
      <c r="C64" s="48"/>
      <c r="D64" s="48"/>
      <c r="E64" s="48"/>
      <c r="F64" s="12"/>
      <c r="G64" s="13"/>
    </row>
    <row r="65" spans="1:7">
      <c r="A65" s="76" t="s">
        <v>503</v>
      </c>
      <c r="B65" s="77">
        <v>16543</v>
      </c>
      <c r="C65" s="81">
        <v>13096</v>
      </c>
      <c r="D65" s="377">
        <v>19868</v>
      </c>
      <c r="E65" s="77">
        <v>943</v>
      </c>
      <c r="F65" s="77">
        <v>731</v>
      </c>
      <c r="G65" s="82">
        <v>743</v>
      </c>
    </row>
    <row r="66" spans="1:7">
      <c r="A66" s="66"/>
      <c r="B66" s="48"/>
      <c r="C66" s="48"/>
      <c r="D66" s="48"/>
      <c r="E66" s="48"/>
      <c r="F66" s="12"/>
      <c r="G66" s="13"/>
    </row>
    <row r="67" spans="1:7">
      <c r="A67" s="66" t="s">
        <v>504</v>
      </c>
      <c r="B67" s="48">
        <v>758</v>
      </c>
      <c r="C67" s="12">
        <v>15270</v>
      </c>
      <c r="D67" s="48">
        <v>1757</v>
      </c>
      <c r="E67" s="48">
        <v>555</v>
      </c>
      <c r="F67" s="48">
        <v>320</v>
      </c>
      <c r="G67" s="13">
        <v>375</v>
      </c>
    </row>
    <row r="68" spans="1:7">
      <c r="A68" s="66" t="s">
        <v>505</v>
      </c>
      <c r="B68" s="48">
        <v>286</v>
      </c>
      <c r="C68" s="12">
        <v>2382</v>
      </c>
      <c r="D68" s="48">
        <v>4</v>
      </c>
      <c r="E68" s="48">
        <v>121</v>
      </c>
      <c r="F68" s="48">
        <v>175</v>
      </c>
      <c r="G68" s="49"/>
    </row>
    <row r="69" spans="1:7">
      <c r="A69" s="76" t="s">
        <v>506</v>
      </c>
      <c r="B69" s="77">
        <v>1044</v>
      </c>
      <c r="C69" s="77">
        <v>17652</v>
      </c>
      <c r="D69" s="77">
        <v>1761</v>
      </c>
      <c r="E69" s="77">
        <v>676</v>
      </c>
      <c r="F69" s="77">
        <v>495</v>
      </c>
      <c r="G69" s="82">
        <v>375</v>
      </c>
    </row>
    <row r="70" spans="1:7">
      <c r="A70" s="66"/>
      <c r="B70" s="48"/>
      <c r="C70" s="48"/>
      <c r="D70" s="48"/>
      <c r="E70" s="48"/>
      <c r="F70" s="12"/>
      <c r="G70" s="13"/>
    </row>
    <row r="71" spans="1:7">
      <c r="A71" s="66" t="s">
        <v>507</v>
      </c>
      <c r="B71" s="48">
        <v>7388</v>
      </c>
      <c r="C71" s="12">
        <v>42820</v>
      </c>
      <c r="D71" s="12">
        <v>689</v>
      </c>
      <c r="E71" s="48">
        <v>171</v>
      </c>
      <c r="F71" s="48">
        <v>1752</v>
      </c>
      <c r="G71" s="13">
        <v>255</v>
      </c>
    </row>
    <row r="72" spans="1:7">
      <c r="A72" s="66" t="s">
        <v>508</v>
      </c>
      <c r="B72" s="48">
        <v>803</v>
      </c>
      <c r="C72" s="12">
        <v>2737</v>
      </c>
      <c r="D72" s="48">
        <v>1135</v>
      </c>
      <c r="E72" s="48">
        <v>2834</v>
      </c>
      <c r="F72" s="48">
        <v>220</v>
      </c>
      <c r="G72" s="13">
        <v>673</v>
      </c>
    </row>
    <row r="73" spans="1:7">
      <c r="A73" s="66" t="s">
        <v>509</v>
      </c>
      <c r="B73" s="12">
        <v>878</v>
      </c>
      <c r="C73" s="12">
        <v>1743</v>
      </c>
      <c r="D73" s="48">
        <v>162</v>
      </c>
      <c r="E73" s="48">
        <v>3588</v>
      </c>
      <c r="F73" s="12">
        <v>504</v>
      </c>
      <c r="G73" s="49" t="s">
        <v>399</v>
      </c>
    </row>
    <row r="74" spans="1:7">
      <c r="A74" s="66" t="s">
        <v>510</v>
      </c>
      <c r="B74" s="48">
        <v>9808</v>
      </c>
      <c r="C74" s="12">
        <v>8934</v>
      </c>
      <c r="D74" s="48">
        <v>2138</v>
      </c>
      <c r="E74" s="48">
        <v>1088</v>
      </c>
      <c r="F74" s="48">
        <v>2077</v>
      </c>
      <c r="G74" s="13">
        <v>4</v>
      </c>
    </row>
    <row r="75" spans="1:7">
      <c r="A75" s="66" t="s">
        <v>534</v>
      </c>
      <c r="B75" s="12">
        <v>148</v>
      </c>
      <c r="C75" s="12">
        <v>8494</v>
      </c>
      <c r="D75" s="48">
        <v>61</v>
      </c>
      <c r="E75" s="48">
        <v>160</v>
      </c>
      <c r="F75" s="12">
        <v>173</v>
      </c>
      <c r="G75" s="49" t="s">
        <v>399</v>
      </c>
    </row>
    <row r="76" spans="1:7">
      <c r="A76" s="66" t="s">
        <v>512</v>
      </c>
      <c r="B76" s="12">
        <v>499</v>
      </c>
      <c r="C76" s="12">
        <v>789</v>
      </c>
      <c r="D76" s="48">
        <v>104</v>
      </c>
      <c r="E76" s="48">
        <v>853</v>
      </c>
      <c r="F76" s="12">
        <v>328</v>
      </c>
      <c r="G76" s="49" t="s">
        <v>399</v>
      </c>
    </row>
    <row r="77" spans="1:7">
      <c r="A77" s="66" t="s">
        <v>513</v>
      </c>
      <c r="B77" s="85">
        <v>1034</v>
      </c>
      <c r="C77" s="12">
        <v>2829</v>
      </c>
      <c r="D77" s="48">
        <v>552</v>
      </c>
      <c r="E77" s="48">
        <v>1689</v>
      </c>
      <c r="F77" s="48">
        <v>1423</v>
      </c>
      <c r="G77" s="49" t="s">
        <v>399</v>
      </c>
    </row>
    <row r="78" spans="1:7">
      <c r="A78" s="66" t="s">
        <v>514</v>
      </c>
      <c r="B78" s="85">
        <v>860</v>
      </c>
      <c r="C78" s="12">
        <v>4592</v>
      </c>
      <c r="D78" s="48">
        <v>508</v>
      </c>
      <c r="E78" s="48">
        <v>2695</v>
      </c>
      <c r="F78" s="85">
        <v>169</v>
      </c>
      <c r="G78" s="13">
        <v>573</v>
      </c>
    </row>
    <row r="79" spans="1:7">
      <c r="A79" s="76" t="s">
        <v>515</v>
      </c>
      <c r="B79" s="1478">
        <v>21418</v>
      </c>
      <c r="C79" s="77">
        <v>72938</v>
      </c>
      <c r="D79" s="77">
        <v>5349</v>
      </c>
      <c r="E79" s="77">
        <v>13078</v>
      </c>
      <c r="F79" s="81">
        <v>6646</v>
      </c>
      <c r="G79" s="82">
        <v>1505</v>
      </c>
    </row>
    <row r="80" spans="1:7">
      <c r="A80" s="66"/>
      <c r="B80" s="48"/>
      <c r="C80" s="48"/>
      <c r="D80" s="48"/>
      <c r="E80" s="48"/>
      <c r="F80" s="12"/>
      <c r="G80" s="13"/>
    </row>
    <row r="81" spans="1:7">
      <c r="A81" s="66" t="s">
        <v>516</v>
      </c>
      <c r="B81" s="85">
        <v>485</v>
      </c>
      <c r="C81" s="12">
        <v>1839</v>
      </c>
      <c r="D81" s="85">
        <v>52</v>
      </c>
      <c r="E81" s="48">
        <v>336</v>
      </c>
      <c r="F81" s="85">
        <v>213</v>
      </c>
      <c r="G81" s="13">
        <v>128</v>
      </c>
    </row>
    <row r="82" spans="1:7">
      <c r="A82" s="66" t="s">
        <v>517</v>
      </c>
      <c r="B82" s="12">
        <v>549</v>
      </c>
      <c r="C82" s="12">
        <v>1080</v>
      </c>
      <c r="D82" s="85">
        <v>81</v>
      </c>
      <c r="E82" s="48">
        <v>496</v>
      </c>
      <c r="F82" s="12">
        <v>184</v>
      </c>
      <c r="G82" s="13">
        <v>149.80000000000001</v>
      </c>
    </row>
    <row r="83" spans="1:7">
      <c r="A83" s="76" t="s">
        <v>518</v>
      </c>
      <c r="B83" s="81">
        <v>1034</v>
      </c>
      <c r="C83" s="81">
        <v>2919</v>
      </c>
      <c r="D83" s="377">
        <v>133</v>
      </c>
      <c r="E83" s="77">
        <v>832</v>
      </c>
      <c r="F83" s="81">
        <v>397</v>
      </c>
      <c r="G83" s="82">
        <v>277.8</v>
      </c>
    </row>
    <row r="84" spans="1:7">
      <c r="A84" s="66"/>
      <c r="B84" s="48"/>
      <c r="C84" s="48"/>
      <c r="D84" s="48"/>
      <c r="E84" s="48"/>
      <c r="F84" s="12"/>
      <c r="G84" s="13"/>
    </row>
    <row r="85" spans="1:7" ht="13.5" thickBot="1">
      <c r="A85" s="69" t="s">
        <v>519</v>
      </c>
      <c r="B85" s="55">
        <v>67894</v>
      </c>
      <c r="C85" s="55">
        <v>141774</v>
      </c>
      <c r="D85" s="55">
        <v>45768</v>
      </c>
      <c r="E85" s="55">
        <v>53769</v>
      </c>
      <c r="F85" s="226">
        <v>27078</v>
      </c>
      <c r="G85" s="236">
        <v>12573.630000000001</v>
      </c>
    </row>
    <row r="86" spans="1:7">
      <c r="A86" s="271" t="s">
        <v>992</v>
      </c>
    </row>
    <row r="92" spans="1:7">
      <c r="B92" s="481" t="s">
        <v>993</v>
      </c>
    </row>
  </sheetData>
  <mergeCells count="3">
    <mergeCell ref="A1:G1"/>
    <mergeCell ref="A3:G3"/>
    <mergeCell ref="A5:A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>
  <sheetPr codeName="Hoja195">
    <pageSetUpPr fitToPage="1"/>
  </sheetPr>
  <dimension ref="A1:K59"/>
  <sheetViews>
    <sheetView view="pageBreakPreview" zoomScale="75" zoomScaleNormal="75" zoomScaleSheetLayoutView="75" workbookViewId="0">
      <selection activeCell="I48" sqref="I48"/>
    </sheetView>
  </sheetViews>
  <sheetFormatPr baseColWidth="10" defaultRowHeight="12.75"/>
  <cols>
    <col min="1" max="1" width="32.7109375" style="271" customWidth="1"/>
    <col min="2" max="9" width="12.710937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5">
      <c r="A2" s="455"/>
    </row>
    <row r="3" spans="1:11" s="1026" customFormat="1" ht="27" customHeight="1">
      <c r="A3" s="1486" t="s">
        <v>1468</v>
      </c>
      <c r="B3" s="1486"/>
      <c r="C3" s="1486"/>
      <c r="D3" s="1486"/>
      <c r="E3" s="1486"/>
      <c r="F3" s="1486"/>
      <c r="G3" s="1486"/>
      <c r="H3" s="1486"/>
      <c r="I3" s="1486"/>
      <c r="J3" s="947"/>
    </row>
    <row r="4" spans="1:11" s="91" customFormat="1" ht="15.75" thickBot="1">
      <c r="A4" s="239"/>
      <c r="B4" s="240"/>
      <c r="C4" s="240"/>
      <c r="D4" s="240"/>
      <c r="E4" s="240"/>
      <c r="F4" s="240"/>
      <c r="G4" s="240"/>
      <c r="H4" s="240"/>
      <c r="I4" s="240"/>
    </row>
    <row r="5" spans="1:11" s="866" customFormat="1" ht="21.75" customHeight="1">
      <c r="A5" s="1683" t="s">
        <v>455</v>
      </c>
      <c r="B5" s="1006" t="s">
        <v>700</v>
      </c>
      <c r="C5" s="1006"/>
      <c r="D5" s="1006"/>
      <c r="E5" s="1006"/>
      <c r="F5" s="1006" t="s">
        <v>584</v>
      </c>
      <c r="G5" s="1006"/>
      <c r="H5" s="1006"/>
      <c r="I5" s="1373" t="s">
        <v>380</v>
      </c>
    </row>
    <row r="6" spans="1:11" s="866" customFormat="1" ht="21.75" customHeight="1">
      <c r="A6" s="1684"/>
      <c r="B6" s="1671" t="s">
        <v>393</v>
      </c>
      <c r="C6" s="1083" t="s">
        <v>394</v>
      </c>
      <c r="D6" s="1083"/>
      <c r="E6" s="1671" t="s">
        <v>395</v>
      </c>
      <c r="F6" s="1671" t="s">
        <v>393</v>
      </c>
      <c r="G6" s="1083" t="s">
        <v>394</v>
      </c>
      <c r="H6" s="1083"/>
      <c r="I6" s="926" t="s">
        <v>533</v>
      </c>
    </row>
    <row r="7" spans="1:11" s="866" customFormat="1" ht="21.75" customHeight="1" thickBot="1">
      <c r="A7" s="1686"/>
      <c r="B7" s="1676" t="s">
        <v>393</v>
      </c>
      <c r="C7" s="1376" t="s">
        <v>904</v>
      </c>
      <c r="D7" s="1376" t="s">
        <v>905</v>
      </c>
      <c r="E7" s="1676" t="s">
        <v>393</v>
      </c>
      <c r="F7" s="1676" t="s">
        <v>393</v>
      </c>
      <c r="G7" s="1376" t="s">
        <v>904</v>
      </c>
      <c r="H7" s="1376" t="s">
        <v>905</v>
      </c>
      <c r="I7" s="1377"/>
    </row>
    <row r="8" spans="1:11" ht="18.75" customHeight="1">
      <c r="A8" s="1320" t="s">
        <v>470</v>
      </c>
      <c r="B8" s="1380">
        <v>200</v>
      </c>
      <c r="C8" s="1321">
        <v>2550</v>
      </c>
      <c r="D8" s="1380">
        <v>13</v>
      </c>
      <c r="E8" s="1364">
        <v>2763</v>
      </c>
      <c r="F8" s="1380">
        <v>4130</v>
      </c>
      <c r="G8" s="1321">
        <v>16137</v>
      </c>
      <c r="H8" s="1380">
        <v>39800</v>
      </c>
      <c r="I8" s="1322">
        <v>42493</v>
      </c>
      <c r="J8" s="278"/>
      <c r="K8" s="278"/>
    </row>
    <row r="9" spans="1:11">
      <c r="A9" s="1295"/>
      <c r="B9" s="1297"/>
      <c r="C9" s="1297"/>
      <c r="D9" s="1297"/>
      <c r="E9" s="1297"/>
      <c r="F9" s="1296"/>
      <c r="G9" s="1296"/>
      <c r="H9" s="1297"/>
      <c r="I9" s="1299"/>
      <c r="J9" s="278"/>
      <c r="K9" s="278"/>
    </row>
    <row r="10" spans="1:11">
      <c r="A10" s="1295" t="s">
        <v>472</v>
      </c>
      <c r="B10" s="1302">
        <v>67</v>
      </c>
      <c r="C10" s="1297">
        <v>699</v>
      </c>
      <c r="D10" s="1297" t="s">
        <v>399</v>
      </c>
      <c r="E10" s="1297">
        <v>766</v>
      </c>
      <c r="F10" s="1302">
        <v>5000</v>
      </c>
      <c r="G10" s="1296">
        <v>20000</v>
      </c>
      <c r="H10" s="1297" t="s">
        <v>399</v>
      </c>
      <c r="I10" s="1299">
        <v>14315</v>
      </c>
      <c r="J10" s="278"/>
      <c r="K10" s="278"/>
    </row>
    <row r="11" spans="1:11">
      <c r="A11" s="1295" t="s">
        <v>473</v>
      </c>
      <c r="B11" s="1302">
        <v>35</v>
      </c>
      <c r="C11" s="1297">
        <v>81</v>
      </c>
      <c r="D11" s="1297" t="s">
        <v>399</v>
      </c>
      <c r="E11" s="1297">
        <v>116</v>
      </c>
      <c r="F11" s="1302">
        <v>6000</v>
      </c>
      <c r="G11" s="1296">
        <v>20000</v>
      </c>
      <c r="H11" s="1297" t="s">
        <v>399</v>
      </c>
      <c r="I11" s="1299">
        <v>1830</v>
      </c>
      <c r="J11" s="278"/>
      <c r="K11" s="278"/>
    </row>
    <row r="12" spans="1:11">
      <c r="A12" s="1295" t="s">
        <v>474</v>
      </c>
      <c r="B12" s="1302">
        <v>57</v>
      </c>
      <c r="C12" s="1296">
        <v>2394</v>
      </c>
      <c r="D12" s="1302">
        <v>15</v>
      </c>
      <c r="E12" s="1297">
        <v>2466</v>
      </c>
      <c r="F12" s="1302">
        <v>2000</v>
      </c>
      <c r="G12" s="1296">
        <v>10000</v>
      </c>
      <c r="H12" s="1302">
        <v>30000</v>
      </c>
      <c r="I12" s="1298">
        <v>24504</v>
      </c>
      <c r="J12" s="278"/>
      <c r="K12" s="278"/>
    </row>
    <row r="13" spans="1:11">
      <c r="A13" s="1303" t="s">
        <v>475</v>
      </c>
      <c r="B13" s="1324">
        <v>159</v>
      </c>
      <c r="C13" s="1304">
        <v>3174</v>
      </c>
      <c r="D13" s="1324">
        <v>15</v>
      </c>
      <c r="E13" s="1304">
        <v>3348</v>
      </c>
      <c r="F13" s="1324">
        <v>4145</v>
      </c>
      <c r="G13" s="1305">
        <v>12457</v>
      </c>
      <c r="H13" s="1324">
        <v>30000</v>
      </c>
      <c r="I13" s="1306">
        <v>40649</v>
      </c>
      <c r="J13" s="278"/>
      <c r="K13" s="278"/>
    </row>
    <row r="14" spans="1:11">
      <c r="A14" s="1295"/>
      <c r="B14" s="1297"/>
      <c r="C14" s="1297"/>
      <c r="D14" s="1297"/>
      <c r="E14" s="1297"/>
      <c r="F14" s="1296"/>
      <c r="G14" s="1296"/>
      <c r="H14" s="1297"/>
      <c r="I14" s="1299"/>
      <c r="J14" s="278"/>
      <c r="K14" s="278"/>
    </row>
    <row r="15" spans="1:11">
      <c r="A15" s="1295" t="s">
        <v>476</v>
      </c>
      <c r="B15" s="1301" t="s">
        <v>399</v>
      </c>
      <c r="C15" s="1301">
        <v>37</v>
      </c>
      <c r="D15" s="1302">
        <v>1</v>
      </c>
      <c r="E15" s="1297">
        <v>38</v>
      </c>
      <c r="F15" s="1301" t="s">
        <v>399</v>
      </c>
      <c r="G15" s="1301">
        <v>9054</v>
      </c>
      <c r="H15" s="1302">
        <v>12000</v>
      </c>
      <c r="I15" s="1298">
        <v>347</v>
      </c>
      <c r="J15" s="278"/>
      <c r="K15" s="278"/>
    </row>
    <row r="16" spans="1:11">
      <c r="A16" s="1295" t="s">
        <v>477</v>
      </c>
      <c r="B16" s="1301" t="s">
        <v>399</v>
      </c>
      <c r="C16" s="1301">
        <v>6</v>
      </c>
      <c r="D16" s="1297" t="s">
        <v>399</v>
      </c>
      <c r="E16" s="1297">
        <v>6</v>
      </c>
      <c r="F16" s="1301" t="s">
        <v>399</v>
      </c>
      <c r="G16" s="1301">
        <v>8075</v>
      </c>
      <c r="H16" s="1297" t="s">
        <v>399</v>
      </c>
      <c r="I16" s="1298">
        <v>48</v>
      </c>
      <c r="J16" s="278"/>
      <c r="K16" s="278"/>
    </row>
    <row r="17" spans="1:11">
      <c r="A17" s="1295" t="s">
        <v>478</v>
      </c>
      <c r="B17" s="1301" t="s">
        <v>399</v>
      </c>
      <c r="C17" s="1301" t="s">
        <v>399</v>
      </c>
      <c r="D17" s="1297" t="s">
        <v>399</v>
      </c>
      <c r="E17" s="1297" t="s">
        <v>399</v>
      </c>
      <c r="F17" s="1301" t="s">
        <v>399</v>
      </c>
      <c r="G17" s="1301" t="s">
        <v>399</v>
      </c>
      <c r="H17" s="1297" t="s">
        <v>399</v>
      </c>
      <c r="I17" s="1298" t="s">
        <v>399</v>
      </c>
      <c r="J17" s="278"/>
      <c r="K17" s="278"/>
    </row>
    <row r="18" spans="1:11">
      <c r="A18" s="1295" t="s">
        <v>479</v>
      </c>
      <c r="B18" s="1301" t="s">
        <v>399</v>
      </c>
      <c r="C18" s="1301">
        <v>10</v>
      </c>
      <c r="D18" s="1297" t="s">
        <v>399</v>
      </c>
      <c r="E18" s="1297">
        <v>10</v>
      </c>
      <c r="F18" s="1301" t="s">
        <v>399</v>
      </c>
      <c r="G18" s="1301">
        <v>9857</v>
      </c>
      <c r="H18" s="1297" t="s">
        <v>399</v>
      </c>
      <c r="I18" s="1298">
        <v>99</v>
      </c>
      <c r="J18" s="278"/>
      <c r="K18" s="278"/>
    </row>
    <row r="19" spans="1:11">
      <c r="A19" s="1303" t="s">
        <v>480</v>
      </c>
      <c r="B19" s="1304" t="s">
        <v>399</v>
      </c>
      <c r="C19" s="1304">
        <v>53</v>
      </c>
      <c r="D19" s="1324">
        <v>1</v>
      </c>
      <c r="E19" s="1304">
        <v>54</v>
      </c>
      <c r="F19" s="1305" t="s">
        <v>399</v>
      </c>
      <c r="G19" s="1305">
        <v>9095</v>
      </c>
      <c r="H19" s="1324">
        <v>12000</v>
      </c>
      <c r="I19" s="1306">
        <v>494</v>
      </c>
      <c r="J19" s="278"/>
      <c r="K19" s="278"/>
    </row>
    <row r="20" spans="1:11">
      <c r="A20" s="1295"/>
      <c r="B20" s="1297"/>
      <c r="C20" s="1297"/>
      <c r="D20" s="1297"/>
      <c r="E20" s="1297"/>
      <c r="F20" s="1296"/>
      <c r="G20" s="1296"/>
      <c r="H20" s="1296"/>
      <c r="I20" s="1299"/>
      <c r="J20" s="278"/>
      <c r="K20" s="278"/>
    </row>
    <row r="21" spans="1:11">
      <c r="A21" s="1295" t="s">
        <v>545</v>
      </c>
      <c r="B21" s="1297" t="s">
        <v>399</v>
      </c>
      <c r="C21" s="1296">
        <v>134</v>
      </c>
      <c r="D21" s="1297" t="s">
        <v>399</v>
      </c>
      <c r="E21" s="1297">
        <v>134</v>
      </c>
      <c r="F21" s="1297" t="s">
        <v>399</v>
      </c>
      <c r="G21" s="1296">
        <v>22455</v>
      </c>
      <c r="H21" s="1297" t="s">
        <v>399</v>
      </c>
      <c r="I21" s="1298">
        <v>3009</v>
      </c>
      <c r="J21" s="278"/>
      <c r="K21" s="278"/>
    </row>
    <row r="22" spans="1:11">
      <c r="A22" s="1295" t="s">
        <v>483</v>
      </c>
      <c r="B22" s="1296" t="s">
        <v>399</v>
      </c>
      <c r="C22" s="1296" t="s">
        <v>399</v>
      </c>
      <c r="D22" s="1297" t="s">
        <v>399</v>
      </c>
      <c r="E22" s="1297" t="s">
        <v>399</v>
      </c>
      <c r="F22" s="1296" t="s">
        <v>399</v>
      </c>
      <c r="G22" s="1296" t="s">
        <v>399</v>
      </c>
      <c r="H22" s="1297" t="s">
        <v>399</v>
      </c>
      <c r="I22" s="1298" t="s">
        <v>399</v>
      </c>
      <c r="J22" s="278"/>
      <c r="K22" s="278"/>
    </row>
    <row r="23" spans="1:11">
      <c r="A23" s="1295" t="s">
        <v>484</v>
      </c>
      <c r="B23" s="1296" t="s">
        <v>399</v>
      </c>
      <c r="C23" s="1296">
        <v>34</v>
      </c>
      <c r="D23" s="1302">
        <v>7</v>
      </c>
      <c r="E23" s="1297">
        <v>41</v>
      </c>
      <c r="F23" s="1296" t="s">
        <v>399</v>
      </c>
      <c r="G23" s="1296">
        <v>10000</v>
      </c>
      <c r="H23" s="1302">
        <v>12000</v>
      </c>
      <c r="I23" s="1298">
        <v>424</v>
      </c>
      <c r="J23" s="278"/>
      <c r="K23" s="278"/>
    </row>
    <row r="24" spans="1:11">
      <c r="A24" s="1295" t="s">
        <v>485</v>
      </c>
      <c r="B24" s="1302">
        <v>26</v>
      </c>
      <c r="C24" s="1296">
        <v>71</v>
      </c>
      <c r="D24" s="1297" t="s">
        <v>399</v>
      </c>
      <c r="E24" s="1297">
        <v>97</v>
      </c>
      <c r="F24" s="1302">
        <v>20000</v>
      </c>
      <c r="G24" s="1296">
        <v>30000</v>
      </c>
      <c r="H24" s="1297" t="s">
        <v>399</v>
      </c>
      <c r="I24" s="1298">
        <v>2650</v>
      </c>
      <c r="J24" s="278"/>
      <c r="K24" s="278"/>
    </row>
    <row r="25" spans="1:11">
      <c r="A25" s="1295" t="s">
        <v>486</v>
      </c>
      <c r="B25" s="1296" t="s">
        <v>399</v>
      </c>
      <c r="C25" s="1296" t="s">
        <v>399</v>
      </c>
      <c r="D25" s="1297" t="s">
        <v>399</v>
      </c>
      <c r="E25" s="1297" t="s">
        <v>399</v>
      </c>
      <c r="F25" s="1296" t="s">
        <v>399</v>
      </c>
      <c r="G25" s="1296" t="s">
        <v>399</v>
      </c>
      <c r="H25" s="1297" t="s">
        <v>399</v>
      </c>
      <c r="I25" s="1298" t="s">
        <v>399</v>
      </c>
      <c r="J25" s="278"/>
      <c r="K25" s="278"/>
    </row>
    <row r="26" spans="1:11">
      <c r="A26" s="1295" t="s">
        <v>487</v>
      </c>
      <c r="B26" s="1302">
        <v>10</v>
      </c>
      <c r="C26" s="1296">
        <v>215</v>
      </c>
      <c r="D26" s="1297" t="s">
        <v>399</v>
      </c>
      <c r="E26" s="1297">
        <v>225</v>
      </c>
      <c r="F26" s="1302">
        <v>13500</v>
      </c>
      <c r="G26" s="1296">
        <v>18000</v>
      </c>
      <c r="H26" s="1297" t="s">
        <v>399</v>
      </c>
      <c r="I26" s="1298">
        <v>4005</v>
      </c>
      <c r="J26" s="278"/>
      <c r="K26" s="278"/>
    </row>
    <row r="27" spans="1:11">
      <c r="A27" s="1295" t="s">
        <v>488</v>
      </c>
      <c r="B27" s="1296" t="s">
        <v>399</v>
      </c>
      <c r="C27" s="1296">
        <v>16</v>
      </c>
      <c r="D27" s="1297" t="s">
        <v>399</v>
      </c>
      <c r="E27" s="1297">
        <v>16</v>
      </c>
      <c r="F27" s="1296" t="s">
        <v>399</v>
      </c>
      <c r="G27" s="1296">
        <v>10000</v>
      </c>
      <c r="H27" s="1297" t="s">
        <v>399</v>
      </c>
      <c r="I27" s="1298">
        <v>160</v>
      </c>
      <c r="J27" s="278"/>
      <c r="K27" s="278"/>
    </row>
    <row r="28" spans="1:11">
      <c r="A28" s="1295" t="s">
        <v>489</v>
      </c>
      <c r="B28" s="1297" t="s">
        <v>399</v>
      </c>
      <c r="C28" s="1296">
        <v>324</v>
      </c>
      <c r="D28" s="1302">
        <v>8</v>
      </c>
      <c r="E28" s="1297">
        <v>332</v>
      </c>
      <c r="F28" s="1297" t="s">
        <v>399</v>
      </c>
      <c r="G28" s="1296">
        <v>23142</v>
      </c>
      <c r="H28" s="1302">
        <v>50000</v>
      </c>
      <c r="I28" s="1298">
        <v>7898</v>
      </c>
      <c r="J28" s="278"/>
      <c r="K28" s="278"/>
    </row>
    <row r="29" spans="1:11">
      <c r="A29" s="1295" t="s">
        <v>490</v>
      </c>
      <c r="B29" s="1296" t="s">
        <v>399</v>
      </c>
      <c r="C29" s="1296">
        <v>235</v>
      </c>
      <c r="D29" s="1297" t="s">
        <v>399</v>
      </c>
      <c r="E29" s="1297">
        <v>235</v>
      </c>
      <c r="F29" s="1296" t="s">
        <v>399</v>
      </c>
      <c r="G29" s="1296">
        <v>18830</v>
      </c>
      <c r="H29" s="1297" t="s">
        <v>399</v>
      </c>
      <c r="I29" s="1298">
        <v>4425</v>
      </c>
      <c r="J29" s="278"/>
      <c r="K29" s="278"/>
    </row>
    <row r="30" spans="1:11">
      <c r="A30" s="1303" t="s">
        <v>491</v>
      </c>
      <c r="B30" s="1304">
        <v>36</v>
      </c>
      <c r="C30" s="1304">
        <v>1029</v>
      </c>
      <c r="D30" s="1324">
        <v>15</v>
      </c>
      <c r="E30" s="1304">
        <v>1080</v>
      </c>
      <c r="F30" s="1305">
        <v>18194</v>
      </c>
      <c r="G30" s="1305">
        <v>20828</v>
      </c>
      <c r="H30" s="1324">
        <v>32267</v>
      </c>
      <c r="I30" s="1306">
        <v>22571</v>
      </c>
      <c r="J30" s="278"/>
      <c r="K30" s="278"/>
    </row>
    <row r="31" spans="1:11">
      <c r="A31" s="1295"/>
      <c r="B31" s="1297"/>
      <c r="C31" s="1297"/>
      <c r="D31" s="1297"/>
      <c r="E31" s="1297"/>
      <c r="F31" s="1296"/>
      <c r="G31" s="1296"/>
      <c r="H31" s="1296"/>
      <c r="I31" s="1299"/>
      <c r="J31" s="278"/>
      <c r="K31" s="278"/>
    </row>
    <row r="32" spans="1:11">
      <c r="A32" s="1303" t="s">
        <v>492</v>
      </c>
      <c r="B32" s="1324">
        <v>42</v>
      </c>
      <c r="C32" s="1305">
        <v>219</v>
      </c>
      <c r="D32" s="1304" t="s">
        <v>399</v>
      </c>
      <c r="E32" s="1304">
        <v>261</v>
      </c>
      <c r="F32" s="1324">
        <v>4000</v>
      </c>
      <c r="G32" s="1305">
        <v>10000</v>
      </c>
      <c r="H32" s="1304" t="s">
        <v>399</v>
      </c>
      <c r="I32" s="1323">
        <v>2358</v>
      </c>
      <c r="J32" s="278"/>
      <c r="K32" s="278"/>
    </row>
    <row r="33" spans="1:11">
      <c r="A33" s="1295"/>
      <c r="B33" s="1297"/>
      <c r="C33" s="1297"/>
      <c r="D33" s="1297"/>
      <c r="E33" s="1297"/>
      <c r="F33" s="1296"/>
      <c r="G33" s="1296"/>
      <c r="H33" s="1296"/>
      <c r="I33" s="1299"/>
      <c r="J33" s="278"/>
      <c r="K33" s="278"/>
    </row>
    <row r="34" spans="1:11">
      <c r="A34" s="1295" t="s">
        <v>499</v>
      </c>
      <c r="B34" s="1297" t="s">
        <v>399</v>
      </c>
      <c r="C34" s="1296">
        <v>426</v>
      </c>
      <c r="D34" s="1296" t="s">
        <v>399</v>
      </c>
      <c r="E34" s="1297">
        <v>426</v>
      </c>
      <c r="F34" s="1297" t="s">
        <v>399</v>
      </c>
      <c r="G34" s="1296">
        <v>25739</v>
      </c>
      <c r="H34" s="1296" t="s">
        <v>399</v>
      </c>
      <c r="I34" s="1298">
        <v>10965</v>
      </c>
      <c r="J34" s="278"/>
      <c r="K34" s="278"/>
    </row>
    <row r="35" spans="1:11">
      <c r="A35" s="1295" t="s">
        <v>500</v>
      </c>
      <c r="B35" s="1296" t="s">
        <v>399</v>
      </c>
      <c r="C35" s="1296">
        <v>28</v>
      </c>
      <c r="D35" s="1297" t="s">
        <v>399</v>
      </c>
      <c r="E35" s="1297">
        <v>28</v>
      </c>
      <c r="F35" s="1296" t="s">
        <v>399</v>
      </c>
      <c r="G35" s="1296">
        <v>6000</v>
      </c>
      <c r="H35" s="1297" t="s">
        <v>399</v>
      </c>
      <c r="I35" s="1298">
        <v>168</v>
      </c>
      <c r="J35" s="278"/>
      <c r="K35" s="278"/>
    </row>
    <row r="36" spans="1:11">
      <c r="A36" s="1295" t="s">
        <v>501</v>
      </c>
      <c r="B36" s="1297" t="s">
        <v>399</v>
      </c>
      <c r="C36" s="1296">
        <v>1145</v>
      </c>
      <c r="D36" s="1297" t="s">
        <v>399</v>
      </c>
      <c r="E36" s="1297">
        <v>1145</v>
      </c>
      <c r="F36" s="1297" t="s">
        <v>399</v>
      </c>
      <c r="G36" s="1296">
        <v>13646</v>
      </c>
      <c r="H36" s="1297" t="s">
        <v>399</v>
      </c>
      <c r="I36" s="1298">
        <v>15625</v>
      </c>
      <c r="J36" s="278"/>
      <c r="K36" s="278"/>
    </row>
    <row r="37" spans="1:11">
      <c r="A37" s="1303" t="s">
        <v>502</v>
      </c>
      <c r="B37" s="1304" t="s">
        <v>399</v>
      </c>
      <c r="C37" s="1304">
        <v>1599</v>
      </c>
      <c r="D37" s="1304" t="s">
        <v>399</v>
      </c>
      <c r="E37" s="1304">
        <v>1599</v>
      </c>
      <c r="F37" s="1305" t="s">
        <v>399</v>
      </c>
      <c r="G37" s="1305">
        <v>16734</v>
      </c>
      <c r="H37" s="1305" t="s">
        <v>399</v>
      </c>
      <c r="I37" s="1306">
        <v>26758</v>
      </c>
      <c r="J37" s="278"/>
      <c r="K37" s="278"/>
    </row>
    <row r="38" spans="1:11">
      <c r="A38" s="1295"/>
      <c r="B38" s="1297"/>
      <c r="C38" s="1297"/>
      <c r="D38" s="1297"/>
      <c r="E38" s="1297"/>
      <c r="F38" s="1296"/>
      <c r="G38" s="1296"/>
      <c r="H38" s="1296"/>
      <c r="I38" s="1299"/>
      <c r="J38" s="278"/>
      <c r="K38" s="278"/>
    </row>
    <row r="39" spans="1:11">
      <c r="A39" s="1303" t="s">
        <v>503</v>
      </c>
      <c r="B39" s="1304" t="s">
        <v>399</v>
      </c>
      <c r="C39" s="1305">
        <v>636</v>
      </c>
      <c r="D39" s="1324">
        <v>107</v>
      </c>
      <c r="E39" s="1304">
        <v>743</v>
      </c>
      <c r="F39" s="1304" t="s">
        <v>399</v>
      </c>
      <c r="G39" s="1305">
        <v>22100</v>
      </c>
      <c r="H39" s="1324">
        <v>35100</v>
      </c>
      <c r="I39" s="1323">
        <v>17811</v>
      </c>
      <c r="J39" s="278"/>
      <c r="K39" s="278"/>
    </row>
    <row r="40" spans="1:11">
      <c r="A40" s="1295"/>
      <c r="B40" s="1297"/>
      <c r="C40" s="1297"/>
      <c r="D40" s="1297"/>
      <c r="E40" s="1297"/>
      <c r="F40" s="1296"/>
      <c r="G40" s="1296"/>
      <c r="H40" s="1296"/>
      <c r="I40" s="1299"/>
      <c r="J40" s="278"/>
      <c r="K40" s="278"/>
    </row>
    <row r="41" spans="1:11">
      <c r="A41" s="1295" t="s">
        <v>504</v>
      </c>
      <c r="B41" s="1297" t="s">
        <v>399</v>
      </c>
      <c r="C41" s="1296">
        <v>375</v>
      </c>
      <c r="D41" s="1297" t="s">
        <v>399</v>
      </c>
      <c r="E41" s="1297">
        <v>375</v>
      </c>
      <c r="F41" s="1297" t="s">
        <v>399</v>
      </c>
      <c r="G41" s="1296">
        <v>9600</v>
      </c>
      <c r="H41" s="1297" t="s">
        <v>399</v>
      </c>
      <c r="I41" s="1298">
        <v>3600</v>
      </c>
      <c r="J41" s="278"/>
      <c r="K41" s="278"/>
    </row>
    <row r="42" spans="1:11">
      <c r="A42" s="1295" t="s">
        <v>505</v>
      </c>
      <c r="B42" s="1297" t="s">
        <v>399</v>
      </c>
      <c r="C42" s="1296" t="s">
        <v>399</v>
      </c>
      <c r="D42" s="1297" t="s">
        <v>399</v>
      </c>
      <c r="E42" s="1297" t="s">
        <v>399</v>
      </c>
      <c r="F42" s="1297" t="s">
        <v>399</v>
      </c>
      <c r="G42" s="1296" t="s">
        <v>399</v>
      </c>
      <c r="H42" s="1297" t="s">
        <v>399</v>
      </c>
      <c r="I42" s="1298" t="s">
        <v>399</v>
      </c>
      <c r="J42" s="278"/>
      <c r="K42" s="278"/>
    </row>
    <row r="43" spans="1:11">
      <c r="A43" s="1303" t="s">
        <v>506</v>
      </c>
      <c r="B43" s="1304" t="s">
        <v>399</v>
      </c>
      <c r="C43" s="1304">
        <v>375</v>
      </c>
      <c r="D43" s="1304" t="s">
        <v>399</v>
      </c>
      <c r="E43" s="1304">
        <v>375</v>
      </c>
      <c r="F43" s="1304" t="s">
        <v>399</v>
      </c>
      <c r="G43" s="1305">
        <v>9600</v>
      </c>
      <c r="H43" s="1304" t="s">
        <v>399</v>
      </c>
      <c r="I43" s="1306">
        <v>3600</v>
      </c>
      <c r="J43" s="278"/>
      <c r="K43" s="278"/>
    </row>
    <row r="44" spans="1:11">
      <c r="A44" s="1295"/>
      <c r="B44" s="1297"/>
      <c r="C44" s="1297"/>
      <c r="D44" s="1297"/>
      <c r="E44" s="1297"/>
      <c r="F44" s="1296"/>
      <c r="G44" s="1296"/>
      <c r="H44" s="1296"/>
      <c r="I44" s="1299"/>
      <c r="J44" s="278"/>
      <c r="K44" s="278"/>
    </row>
    <row r="45" spans="1:11">
      <c r="A45" s="1295" t="s">
        <v>507</v>
      </c>
      <c r="B45" s="1297" t="s">
        <v>399</v>
      </c>
      <c r="C45" s="1296">
        <v>243</v>
      </c>
      <c r="D45" s="1296">
        <v>11</v>
      </c>
      <c r="E45" s="1297">
        <v>254</v>
      </c>
      <c r="F45" s="1297" t="s">
        <v>399</v>
      </c>
      <c r="G45" s="1296">
        <v>13206</v>
      </c>
      <c r="H45" s="1296">
        <v>15000</v>
      </c>
      <c r="I45" s="1298">
        <v>3374</v>
      </c>
      <c r="J45" s="278"/>
      <c r="K45" s="278"/>
    </row>
    <row r="46" spans="1:11">
      <c r="A46" s="1295" t="s">
        <v>508</v>
      </c>
      <c r="B46" s="1297" t="s">
        <v>399</v>
      </c>
      <c r="C46" s="1296">
        <v>673</v>
      </c>
      <c r="D46" s="1297" t="s">
        <v>399</v>
      </c>
      <c r="E46" s="1297">
        <v>673</v>
      </c>
      <c r="F46" s="1297" t="s">
        <v>399</v>
      </c>
      <c r="G46" s="1296">
        <v>33000</v>
      </c>
      <c r="H46" s="1297" t="s">
        <v>399</v>
      </c>
      <c r="I46" s="1298">
        <v>22209</v>
      </c>
      <c r="J46" s="278"/>
      <c r="K46" s="278"/>
    </row>
    <row r="47" spans="1:11">
      <c r="A47" s="1295" t="s">
        <v>509</v>
      </c>
      <c r="B47" s="1296" t="s">
        <v>399</v>
      </c>
      <c r="C47" s="1296" t="s">
        <v>399</v>
      </c>
      <c r="D47" s="1297" t="s">
        <v>399</v>
      </c>
      <c r="E47" s="1297" t="s">
        <v>399</v>
      </c>
      <c r="F47" s="1296" t="s">
        <v>399</v>
      </c>
      <c r="G47" s="1296" t="s">
        <v>399</v>
      </c>
      <c r="H47" s="1297" t="s">
        <v>399</v>
      </c>
      <c r="I47" s="1298" t="s">
        <v>399</v>
      </c>
      <c r="J47" s="278"/>
      <c r="K47" s="278"/>
    </row>
    <row r="48" spans="1:11">
      <c r="A48" s="1295" t="s">
        <v>510</v>
      </c>
      <c r="B48" s="1297" t="s">
        <v>399</v>
      </c>
      <c r="C48" s="1296" t="s">
        <v>399</v>
      </c>
      <c r="D48" s="1297" t="s">
        <v>399</v>
      </c>
      <c r="E48" s="1297" t="s">
        <v>399</v>
      </c>
      <c r="F48" s="1297" t="s">
        <v>399</v>
      </c>
      <c r="G48" s="1296" t="s">
        <v>399</v>
      </c>
      <c r="H48" s="1297" t="s">
        <v>399</v>
      </c>
      <c r="I48" s="1298" t="s">
        <v>399</v>
      </c>
      <c r="J48" s="278"/>
      <c r="K48" s="278"/>
    </row>
    <row r="49" spans="1:11">
      <c r="A49" s="1295" t="s">
        <v>511</v>
      </c>
      <c r="B49" s="1296" t="s">
        <v>399</v>
      </c>
      <c r="C49" s="1296" t="s">
        <v>399</v>
      </c>
      <c r="D49" s="1297" t="s">
        <v>399</v>
      </c>
      <c r="E49" s="1297" t="s">
        <v>399</v>
      </c>
      <c r="F49" s="1296" t="s">
        <v>399</v>
      </c>
      <c r="G49" s="1296" t="s">
        <v>399</v>
      </c>
      <c r="H49" s="1297" t="s">
        <v>399</v>
      </c>
      <c r="I49" s="1298" t="s">
        <v>399</v>
      </c>
      <c r="J49" s="278"/>
      <c r="K49" s="278"/>
    </row>
    <row r="50" spans="1:11">
      <c r="A50" s="1295" t="s">
        <v>512</v>
      </c>
      <c r="B50" s="1296" t="s">
        <v>399</v>
      </c>
      <c r="C50" s="1296" t="s">
        <v>399</v>
      </c>
      <c r="D50" s="1297" t="s">
        <v>399</v>
      </c>
      <c r="E50" s="1297" t="s">
        <v>399</v>
      </c>
      <c r="F50" s="1296" t="s">
        <v>399</v>
      </c>
      <c r="G50" s="1296" t="s">
        <v>399</v>
      </c>
      <c r="H50" s="1297" t="s">
        <v>399</v>
      </c>
      <c r="I50" s="1298" t="s">
        <v>399</v>
      </c>
      <c r="J50" s="278"/>
      <c r="K50" s="278"/>
    </row>
    <row r="51" spans="1:11">
      <c r="A51" s="1295" t="s">
        <v>513</v>
      </c>
      <c r="B51" s="1297" t="s">
        <v>399</v>
      </c>
      <c r="C51" s="1296" t="s">
        <v>399</v>
      </c>
      <c r="D51" s="1297" t="s">
        <v>399</v>
      </c>
      <c r="E51" s="1297" t="s">
        <v>399</v>
      </c>
      <c r="F51" s="1297" t="s">
        <v>399</v>
      </c>
      <c r="G51" s="1296" t="s">
        <v>399</v>
      </c>
      <c r="H51" s="1297" t="s">
        <v>399</v>
      </c>
      <c r="I51" s="1298" t="s">
        <v>399</v>
      </c>
      <c r="J51" s="278"/>
      <c r="K51" s="278"/>
    </row>
    <row r="52" spans="1:11">
      <c r="A52" s="1295" t="s">
        <v>514</v>
      </c>
      <c r="B52" s="1302">
        <v>65</v>
      </c>
      <c r="C52" s="1296">
        <v>488</v>
      </c>
      <c r="D52" s="1302">
        <v>20</v>
      </c>
      <c r="E52" s="1297">
        <v>573</v>
      </c>
      <c r="F52" s="1302">
        <v>7820</v>
      </c>
      <c r="G52" s="1296">
        <v>23726</v>
      </c>
      <c r="H52" s="1302">
        <v>65397</v>
      </c>
      <c r="I52" s="1298">
        <v>13395</v>
      </c>
      <c r="J52" s="278"/>
      <c r="K52" s="278"/>
    </row>
    <row r="53" spans="1:11">
      <c r="A53" s="1303" t="s">
        <v>515</v>
      </c>
      <c r="B53" s="1304">
        <v>65</v>
      </c>
      <c r="C53" s="1304">
        <v>1404</v>
      </c>
      <c r="D53" s="1304">
        <v>31</v>
      </c>
      <c r="E53" s="1304">
        <v>1500</v>
      </c>
      <c r="F53" s="1305">
        <v>7820</v>
      </c>
      <c r="G53" s="1305">
        <v>26351</v>
      </c>
      <c r="H53" s="1305">
        <v>47514</v>
      </c>
      <c r="I53" s="1306">
        <v>38978</v>
      </c>
      <c r="J53" s="278"/>
      <c r="K53" s="278"/>
    </row>
    <row r="54" spans="1:11">
      <c r="A54" s="1295"/>
      <c r="B54" s="1297"/>
      <c r="C54" s="1297"/>
      <c r="D54" s="1297"/>
      <c r="E54" s="1297"/>
      <c r="F54" s="1296"/>
      <c r="G54" s="1296"/>
      <c r="H54" s="1296"/>
      <c r="I54" s="1299"/>
      <c r="J54" s="278"/>
      <c r="K54" s="278"/>
    </row>
    <row r="55" spans="1:11">
      <c r="A55" s="1295" t="s">
        <v>516</v>
      </c>
      <c r="B55" s="1297" t="s">
        <v>399</v>
      </c>
      <c r="C55" s="1296">
        <v>110</v>
      </c>
      <c r="D55" s="1302">
        <v>18</v>
      </c>
      <c r="E55" s="1297">
        <v>128</v>
      </c>
      <c r="F55" s="1297" t="s">
        <v>399</v>
      </c>
      <c r="G55" s="1296">
        <v>36714</v>
      </c>
      <c r="H55" s="1302">
        <v>40000</v>
      </c>
      <c r="I55" s="1298">
        <v>4739</v>
      </c>
      <c r="J55" s="278"/>
      <c r="K55" s="278"/>
    </row>
    <row r="56" spans="1:11">
      <c r="A56" s="1295" t="s">
        <v>517</v>
      </c>
      <c r="B56" s="1296">
        <v>4</v>
      </c>
      <c r="C56" s="1296">
        <v>138</v>
      </c>
      <c r="D56" s="1302">
        <v>7</v>
      </c>
      <c r="E56" s="1297">
        <v>149</v>
      </c>
      <c r="F56" s="1296">
        <v>2000</v>
      </c>
      <c r="G56" s="1296">
        <v>15000</v>
      </c>
      <c r="H56" s="1302">
        <v>20000</v>
      </c>
      <c r="I56" s="1298">
        <v>2209</v>
      </c>
      <c r="J56" s="278"/>
      <c r="K56" s="278"/>
    </row>
    <row r="57" spans="1:11">
      <c r="A57" s="1303" t="s">
        <v>518</v>
      </c>
      <c r="B57" s="1305">
        <v>4</v>
      </c>
      <c r="C57" s="1305">
        <v>248</v>
      </c>
      <c r="D57" s="1324">
        <v>25</v>
      </c>
      <c r="E57" s="1304">
        <v>277</v>
      </c>
      <c r="F57" s="1305">
        <v>2000</v>
      </c>
      <c r="G57" s="1305">
        <v>24631</v>
      </c>
      <c r="H57" s="1324">
        <v>34400</v>
      </c>
      <c r="I57" s="1323">
        <v>6948</v>
      </c>
      <c r="J57" s="278"/>
      <c r="K57" s="278"/>
    </row>
    <row r="58" spans="1:11">
      <c r="A58" s="1295"/>
      <c r="B58" s="1297"/>
      <c r="C58" s="1297"/>
      <c r="D58" s="1297"/>
      <c r="E58" s="1297"/>
      <c r="F58" s="1296"/>
      <c r="G58" s="1296"/>
      <c r="H58" s="1296"/>
      <c r="I58" s="1298"/>
      <c r="J58" s="278"/>
      <c r="K58" s="278"/>
    </row>
    <row r="59" spans="1:11" ht="13.5" thickBot="1">
      <c r="A59" s="1307" t="s">
        <v>519</v>
      </c>
      <c r="B59" s="1053">
        <v>506</v>
      </c>
      <c r="C59" s="1053">
        <v>11287</v>
      </c>
      <c r="D59" s="1053">
        <v>207</v>
      </c>
      <c r="E59" s="1053">
        <v>12000</v>
      </c>
      <c r="F59" s="1308">
        <v>5582</v>
      </c>
      <c r="G59" s="1308">
        <v>17038</v>
      </c>
      <c r="H59" s="1308">
        <v>36483</v>
      </c>
      <c r="I59" s="1054">
        <v>202660</v>
      </c>
    </row>
  </sheetData>
  <mergeCells count="6">
    <mergeCell ref="A1:I1"/>
    <mergeCell ref="A5:A7"/>
    <mergeCell ref="B6:B7"/>
    <mergeCell ref="F6:F7"/>
    <mergeCell ref="E6:E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94">
    <pageSetUpPr fitToPage="1"/>
  </sheetPr>
  <dimension ref="A1:J86"/>
  <sheetViews>
    <sheetView view="pageBreakPreview" topLeftCell="A37" zoomScale="75" zoomScaleNormal="75" zoomScaleSheetLayoutView="75" workbookViewId="0">
      <selection activeCell="G91" sqref="G91"/>
    </sheetView>
  </sheetViews>
  <sheetFormatPr baseColWidth="10" defaultRowHeight="12.75"/>
  <cols>
    <col min="1" max="1" width="29.5703125" style="37" customWidth="1"/>
    <col min="2" max="2" width="13" style="37" bestFit="1" customWidth="1"/>
    <col min="3" max="3" width="11.85546875" style="37" bestFit="1" customWidth="1"/>
    <col min="4" max="4" width="12.7109375" style="37" bestFit="1" customWidth="1"/>
    <col min="5" max="6" width="11.85546875" style="37" bestFit="1" customWidth="1"/>
    <col min="7" max="7" width="17.85546875" style="37" customWidth="1"/>
    <col min="8" max="8" width="15.28515625" style="37" customWidth="1"/>
    <col min="9" max="16384" width="11.42578125" style="37"/>
  </cols>
  <sheetData>
    <row r="1" spans="1:10" s="27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</row>
    <row r="2" spans="1:10" s="28" customFormat="1" ht="12.75" customHeight="1"/>
    <row r="3" spans="1:10" s="28" customFormat="1" ht="30" customHeight="1">
      <c r="A3" s="1486" t="s">
        <v>1310</v>
      </c>
      <c r="B3" s="1486"/>
      <c r="C3" s="1486"/>
      <c r="D3" s="1486"/>
      <c r="E3" s="1486"/>
      <c r="F3" s="1486"/>
      <c r="G3" s="1486"/>
      <c r="H3" s="1486"/>
      <c r="I3" s="134"/>
    </row>
    <row r="4" spans="1:10" s="28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24.75" customHeight="1">
      <c r="A5" s="1515" t="s">
        <v>455</v>
      </c>
      <c r="B5" s="919" t="s">
        <v>379</v>
      </c>
      <c r="C5" s="920"/>
      <c r="D5" s="921"/>
      <c r="E5" s="919" t="s">
        <v>386</v>
      </c>
      <c r="F5" s="921"/>
      <c r="G5" s="857" t="s">
        <v>380</v>
      </c>
      <c r="H5" s="852" t="s">
        <v>392</v>
      </c>
    </row>
    <row r="6" spans="1:10" ht="22.5" customHeight="1">
      <c r="A6" s="1516"/>
      <c r="B6" s="923" t="s">
        <v>389</v>
      </c>
      <c r="C6" s="318"/>
      <c r="D6" s="924"/>
      <c r="E6" s="923" t="s">
        <v>390</v>
      </c>
      <c r="F6" s="924"/>
      <c r="G6" s="909" t="s">
        <v>532</v>
      </c>
      <c r="H6" s="926" t="s">
        <v>396</v>
      </c>
    </row>
    <row r="7" spans="1:10" ht="29.25" customHeight="1" thickBot="1">
      <c r="A7" s="1517"/>
      <c r="B7" s="860" t="s">
        <v>393</v>
      </c>
      <c r="C7" s="307" t="s">
        <v>394</v>
      </c>
      <c r="D7" s="307" t="s">
        <v>395</v>
      </c>
      <c r="E7" s="860" t="s">
        <v>393</v>
      </c>
      <c r="F7" s="307" t="s">
        <v>394</v>
      </c>
      <c r="G7" s="300" t="s">
        <v>533</v>
      </c>
      <c r="H7" s="309" t="s">
        <v>533</v>
      </c>
    </row>
    <row r="8" spans="1:10" ht="27" customHeight="1">
      <c r="A8" s="75" t="s">
        <v>459</v>
      </c>
      <c r="B8" s="45">
        <v>7</v>
      </c>
      <c r="C8" s="131" t="s">
        <v>399</v>
      </c>
      <c r="D8" s="45">
        <v>7</v>
      </c>
      <c r="E8" s="140">
        <v>1372</v>
      </c>
      <c r="F8" s="131" t="s">
        <v>399</v>
      </c>
      <c r="G8" s="45">
        <v>10</v>
      </c>
      <c r="H8" s="140">
        <v>11</v>
      </c>
      <c r="I8" s="132"/>
      <c r="J8" s="132"/>
    </row>
    <row r="9" spans="1:10">
      <c r="A9" s="66" t="s">
        <v>460</v>
      </c>
      <c r="B9" s="48">
        <v>96</v>
      </c>
      <c r="C9" s="48" t="s">
        <v>399</v>
      </c>
      <c r="D9" s="48">
        <v>96</v>
      </c>
      <c r="E9" s="13">
        <v>1372</v>
      </c>
      <c r="F9" s="48" t="s">
        <v>399</v>
      </c>
      <c r="G9" s="48">
        <v>132</v>
      </c>
      <c r="H9" s="13">
        <v>151</v>
      </c>
      <c r="I9" s="132"/>
      <c r="J9" s="132"/>
    </row>
    <row r="10" spans="1:10">
      <c r="A10" s="66" t="s">
        <v>461</v>
      </c>
      <c r="B10" s="48">
        <v>39</v>
      </c>
      <c r="C10" s="48" t="s">
        <v>399</v>
      </c>
      <c r="D10" s="48">
        <v>39</v>
      </c>
      <c r="E10" s="13">
        <v>1372</v>
      </c>
      <c r="F10" s="48" t="s">
        <v>399</v>
      </c>
      <c r="G10" s="48">
        <v>54</v>
      </c>
      <c r="H10" s="13">
        <v>59</v>
      </c>
      <c r="I10" s="132"/>
      <c r="J10" s="132"/>
    </row>
    <row r="11" spans="1:10">
      <c r="A11" s="66" t="s">
        <v>462</v>
      </c>
      <c r="B11" s="48">
        <v>49</v>
      </c>
      <c r="C11" s="48" t="s">
        <v>399</v>
      </c>
      <c r="D11" s="48">
        <v>49</v>
      </c>
      <c r="E11" s="13">
        <v>1372</v>
      </c>
      <c r="F11" s="48" t="s">
        <v>399</v>
      </c>
      <c r="G11" s="48">
        <v>67</v>
      </c>
      <c r="H11" s="13">
        <v>53</v>
      </c>
      <c r="I11" s="132"/>
      <c r="J11" s="132"/>
    </row>
    <row r="12" spans="1:10">
      <c r="A12" s="76" t="s">
        <v>463</v>
      </c>
      <c r="B12" s="77">
        <v>191</v>
      </c>
      <c r="C12" s="77" t="s">
        <v>399</v>
      </c>
      <c r="D12" s="77">
        <v>191</v>
      </c>
      <c r="E12" s="78">
        <v>1372</v>
      </c>
      <c r="F12" s="77" t="s">
        <v>399</v>
      </c>
      <c r="G12" s="77">
        <v>263</v>
      </c>
      <c r="H12" s="78">
        <v>274</v>
      </c>
      <c r="I12" s="132"/>
      <c r="J12" s="132"/>
    </row>
    <row r="13" spans="1:10">
      <c r="A13" s="68"/>
      <c r="B13" s="73"/>
      <c r="C13" s="73"/>
      <c r="D13" s="73"/>
      <c r="E13" s="80"/>
      <c r="F13" s="73"/>
      <c r="G13" s="73"/>
      <c r="H13" s="80"/>
      <c r="I13" s="132"/>
      <c r="J13" s="132"/>
    </row>
    <row r="14" spans="1:10">
      <c r="A14" s="76" t="s">
        <v>465</v>
      </c>
      <c r="B14" s="77">
        <v>61</v>
      </c>
      <c r="C14" s="77" t="s">
        <v>399</v>
      </c>
      <c r="D14" s="77">
        <v>61</v>
      </c>
      <c r="E14" s="82">
        <v>1000</v>
      </c>
      <c r="F14" s="77" t="s">
        <v>399</v>
      </c>
      <c r="G14" s="77">
        <v>61</v>
      </c>
      <c r="H14" s="82" t="s">
        <v>399</v>
      </c>
      <c r="I14" s="132"/>
      <c r="J14" s="132"/>
    </row>
    <row r="15" spans="1:10">
      <c r="A15" s="66"/>
      <c r="B15" s="48"/>
      <c r="C15" s="48"/>
      <c r="D15" s="48"/>
      <c r="E15" s="13"/>
      <c r="F15" s="48"/>
      <c r="G15" s="48"/>
      <c r="H15" s="13"/>
      <c r="I15" s="132"/>
      <c r="J15" s="132"/>
    </row>
    <row r="16" spans="1:10">
      <c r="A16" s="66" t="s">
        <v>466</v>
      </c>
      <c r="B16" s="48">
        <v>7206</v>
      </c>
      <c r="C16" s="48" t="s">
        <v>399</v>
      </c>
      <c r="D16" s="48">
        <v>7206</v>
      </c>
      <c r="E16" s="13">
        <v>4700</v>
      </c>
      <c r="F16" s="48" t="s">
        <v>399</v>
      </c>
      <c r="G16" s="48">
        <v>33868</v>
      </c>
      <c r="H16" s="13">
        <v>19406</v>
      </c>
      <c r="I16" s="132"/>
      <c r="J16" s="132"/>
    </row>
    <row r="17" spans="1:10">
      <c r="A17" s="76" t="s">
        <v>469</v>
      </c>
      <c r="B17" s="77">
        <v>7206</v>
      </c>
      <c r="C17" s="77" t="s">
        <v>399</v>
      </c>
      <c r="D17" s="77">
        <v>7206</v>
      </c>
      <c r="E17" s="78">
        <v>4700</v>
      </c>
      <c r="F17" s="77" t="s">
        <v>399</v>
      </c>
      <c r="G17" s="77">
        <v>33868</v>
      </c>
      <c r="H17" s="78">
        <v>19406</v>
      </c>
      <c r="I17" s="132"/>
      <c r="J17" s="132"/>
    </row>
    <row r="18" spans="1:10">
      <c r="A18" s="66"/>
      <c r="B18" s="73"/>
      <c r="C18" s="73"/>
      <c r="D18" s="73"/>
      <c r="E18" s="80"/>
      <c r="F18" s="73"/>
      <c r="G18" s="73"/>
      <c r="H18" s="80"/>
      <c r="I18" s="132"/>
      <c r="J18" s="132"/>
    </row>
    <row r="19" spans="1:10">
      <c r="A19" s="76" t="s">
        <v>470</v>
      </c>
      <c r="B19" s="77">
        <v>7532</v>
      </c>
      <c r="C19" s="77">
        <v>608</v>
      </c>
      <c r="D19" s="77">
        <v>8140</v>
      </c>
      <c r="E19" s="82">
        <v>4311</v>
      </c>
      <c r="F19" s="77">
        <v>5044</v>
      </c>
      <c r="G19" s="77">
        <v>35534</v>
      </c>
      <c r="H19" s="82">
        <v>31717</v>
      </c>
      <c r="I19" s="132"/>
      <c r="J19" s="132"/>
    </row>
    <row r="20" spans="1:10">
      <c r="A20" s="68"/>
      <c r="B20" s="73"/>
      <c r="C20" s="73"/>
      <c r="D20" s="73"/>
      <c r="E20" s="80"/>
      <c r="F20" s="73"/>
      <c r="G20" s="73"/>
      <c r="H20" s="80"/>
      <c r="I20" s="132"/>
      <c r="J20" s="132"/>
    </row>
    <row r="21" spans="1:10">
      <c r="A21" s="76" t="s">
        <v>471</v>
      </c>
      <c r="B21" s="77">
        <v>251</v>
      </c>
      <c r="C21" s="77">
        <v>67</v>
      </c>
      <c r="D21" s="77">
        <v>318</v>
      </c>
      <c r="E21" s="82">
        <v>4947</v>
      </c>
      <c r="F21" s="77">
        <v>5200</v>
      </c>
      <c r="G21" s="77">
        <v>1590</v>
      </c>
      <c r="H21" s="82">
        <v>700</v>
      </c>
      <c r="I21" s="132"/>
      <c r="J21" s="132"/>
    </row>
    <row r="22" spans="1:10">
      <c r="A22" s="66"/>
      <c r="B22" s="48"/>
      <c r="C22" s="48"/>
      <c r="D22" s="48"/>
      <c r="E22" s="13"/>
      <c r="F22" s="48"/>
      <c r="G22" s="48"/>
      <c r="H22" s="13"/>
      <c r="I22" s="132"/>
      <c r="J22" s="132"/>
    </row>
    <row r="23" spans="1:10">
      <c r="A23" s="66" t="s">
        <v>472</v>
      </c>
      <c r="B23" s="48">
        <v>1370</v>
      </c>
      <c r="C23" s="48">
        <v>432</v>
      </c>
      <c r="D23" s="48">
        <v>1802</v>
      </c>
      <c r="E23" s="13">
        <v>3250</v>
      </c>
      <c r="F23" s="48">
        <v>3950</v>
      </c>
      <c r="G23" s="48">
        <v>6159</v>
      </c>
      <c r="H23" s="13">
        <v>4434</v>
      </c>
      <c r="I23" s="132"/>
      <c r="J23" s="132"/>
    </row>
    <row r="24" spans="1:10">
      <c r="A24" s="66" t="s">
        <v>473</v>
      </c>
      <c r="B24" s="48">
        <v>19632</v>
      </c>
      <c r="C24" s="48">
        <v>612</v>
      </c>
      <c r="D24" s="48">
        <v>20244</v>
      </c>
      <c r="E24" s="13">
        <v>2300</v>
      </c>
      <c r="F24" s="48">
        <v>3315</v>
      </c>
      <c r="G24" s="48">
        <v>47183</v>
      </c>
      <c r="H24" s="13">
        <v>16137</v>
      </c>
      <c r="I24" s="132"/>
      <c r="J24" s="132"/>
    </row>
    <row r="25" spans="1:10">
      <c r="A25" s="66" t="s">
        <v>474</v>
      </c>
      <c r="B25" s="48">
        <v>9582</v>
      </c>
      <c r="C25" s="48">
        <v>451</v>
      </c>
      <c r="D25" s="48">
        <v>10033</v>
      </c>
      <c r="E25" s="13">
        <v>1156</v>
      </c>
      <c r="F25" s="48">
        <v>2980</v>
      </c>
      <c r="G25" s="48">
        <v>12420</v>
      </c>
      <c r="H25" s="13">
        <v>12420</v>
      </c>
      <c r="I25" s="132"/>
      <c r="J25" s="132"/>
    </row>
    <row r="26" spans="1:10">
      <c r="A26" s="76" t="s">
        <v>475</v>
      </c>
      <c r="B26" s="77">
        <v>30584</v>
      </c>
      <c r="C26" s="77">
        <v>1495</v>
      </c>
      <c r="D26" s="77">
        <v>32079</v>
      </c>
      <c r="E26" s="78">
        <v>1984</v>
      </c>
      <c r="F26" s="77">
        <v>3397</v>
      </c>
      <c r="G26" s="77">
        <v>65762</v>
      </c>
      <c r="H26" s="78">
        <v>32991</v>
      </c>
      <c r="I26" s="132"/>
      <c r="J26" s="132"/>
    </row>
    <row r="27" spans="1:10">
      <c r="A27" s="66"/>
      <c r="B27" s="48"/>
      <c r="C27" s="48"/>
      <c r="D27" s="48"/>
      <c r="E27" s="13"/>
      <c r="F27" s="48"/>
      <c r="G27" s="48"/>
      <c r="H27" s="13"/>
      <c r="I27" s="132"/>
      <c r="J27" s="132"/>
    </row>
    <row r="28" spans="1:10">
      <c r="A28" s="66" t="s">
        <v>476</v>
      </c>
      <c r="B28" s="83">
        <v>2367</v>
      </c>
      <c r="C28" s="83">
        <v>97</v>
      </c>
      <c r="D28" s="48">
        <v>2464</v>
      </c>
      <c r="E28" s="84">
        <v>2591</v>
      </c>
      <c r="F28" s="83">
        <v>3449</v>
      </c>
      <c r="G28" s="48">
        <v>6467</v>
      </c>
      <c r="H28" s="84">
        <v>2174</v>
      </c>
      <c r="I28" s="132"/>
      <c r="J28" s="132"/>
    </row>
    <row r="29" spans="1:10">
      <c r="A29" s="66" t="s">
        <v>477</v>
      </c>
      <c r="B29" s="83">
        <v>3907</v>
      </c>
      <c r="C29" s="83">
        <v>757</v>
      </c>
      <c r="D29" s="48">
        <v>4664</v>
      </c>
      <c r="E29" s="84">
        <v>2437</v>
      </c>
      <c r="F29" s="83">
        <v>3108</v>
      </c>
      <c r="G29" s="48">
        <v>11874</v>
      </c>
      <c r="H29" s="84" t="s">
        <v>399</v>
      </c>
      <c r="I29" s="132"/>
      <c r="J29" s="132"/>
    </row>
    <row r="30" spans="1:10">
      <c r="A30" s="66" t="s">
        <v>478</v>
      </c>
      <c r="B30" s="83">
        <v>3256</v>
      </c>
      <c r="C30" s="83">
        <v>719</v>
      </c>
      <c r="D30" s="48">
        <v>3975</v>
      </c>
      <c r="E30" s="84">
        <v>1928</v>
      </c>
      <c r="F30" s="83">
        <v>2463</v>
      </c>
      <c r="G30" s="48">
        <v>8048</v>
      </c>
      <c r="H30" s="84">
        <v>4024</v>
      </c>
      <c r="I30" s="132"/>
      <c r="J30" s="132"/>
    </row>
    <row r="31" spans="1:10">
      <c r="A31" s="66" t="s">
        <v>479</v>
      </c>
      <c r="B31" s="83">
        <v>1031</v>
      </c>
      <c r="C31" s="83">
        <v>195</v>
      </c>
      <c r="D31" s="48">
        <v>1226</v>
      </c>
      <c r="E31" s="84">
        <v>2248</v>
      </c>
      <c r="F31" s="83">
        <v>2997</v>
      </c>
      <c r="G31" s="48">
        <v>2902</v>
      </c>
      <c r="H31" s="84" t="s">
        <v>399</v>
      </c>
      <c r="I31" s="132"/>
      <c r="J31" s="132"/>
    </row>
    <row r="32" spans="1:10">
      <c r="A32" s="76" t="s">
        <v>480</v>
      </c>
      <c r="B32" s="77">
        <v>10561</v>
      </c>
      <c r="C32" s="77">
        <v>1768</v>
      </c>
      <c r="D32" s="77">
        <v>12329</v>
      </c>
      <c r="E32" s="78">
        <v>2296</v>
      </c>
      <c r="F32" s="77">
        <v>2852</v>
      </c>
      <c r="G32" s="77">
        <v>29291</v>
      </c>
      <c r="H32" s="78">
        <v>6198</v>
      </c>
      <c r="I32" s="132"/>
      <c r="J32" s="132"/>
    </row>
    <row r="33" spans="1:10">
      <c r="A33" s="68"/>
      <c r="B33" s="73"/>
      <c r="C33" s="73"/>
      <c r="D33" s="73"/>
      <c r="E33" s="80"/>
      <c r="F33" s="73"/>
      <c r="G33" s="73"/>
      <c r="H33" s="80"/>
      <c r="I33" s="132"/>
      <c r="J33" s="132"/>
    </row>
    <row r="34" spans="1:10">
      <c r="A34" s="76" t="s">
        <v>481</v>
      </c>
      <c r="B34" s="81">
        <v>16603</v>
      </c>
      <c r="C34" s="81">
        <v>579</v>
      </c>
      <c r="D34" s="77">
        <v>17182</v>
      </c>
      <c r="E34" s="82">
        <v>1021</v>
      </c>
      <c r="F34" s="81">
        <v>3000</v>
      </c>
      <c r="G34" s="77">
        <v>18689</v>
      </c>
      <c r="H34" s="82">
        <v>24295</v>
      </c>
      <c r="I34" s="132"/>
      <c r="J34" s="132"/>
    </row>
    <row r="35" spans="1:10">
      <c r="A35" s="66"/>
      <c r="B35" s="48"/>
      <c r="C35" s="48"/>
      <c r="D35" s="48"/>
      <c r="E35" s="13"/>
      <c r="F35" s="48"/>
      <c r="G35" s="48"/>
      <c r="H35" s="13"/>
      <c r="I35" s="132"/>
      <c r="J35" s="132"/>
    </row>
    <row r="36" spans="1:10">
      <c r="A36" s="66" t="s">
        <v>482</v>
      </c>
      <c r="B36" s="12">
        <v>808</v>
      </c>
      <c r="C36" s="12">
        <v>71</v>
      </c>
      <c r="D36" s="48">
        <v>879</v>
      </c>
      <c r="E36" s="13">
        <v>2415</v>
      </c>
      <c r="F36" s="12">
        <v>3328</v>
      </c>
      <c r="G36" s="48">
        <v>2188</v>
      </c>
      <c r="H36" s="13">
        <v>1090</v>
      </c>
      <c r="I36" s="132"/>
      <c r="J36" s="132"/>
    </row>
    <row r="37" spans="1:10">
      <c r="A37" s="66" t="s">
        <v>483</v>
      </c>
      <c r="B37" s="48">
        <v>6453</v>
      </c>
      <c r="C37" s="48">
        <v>143</v>
      </c>
      <c r="D37" s="48">
        <v>6596</v>
      </c>
      <c r="E37" s="13">
        <v>3650</v>
      </c>
      <c r="F37" s="48">
        <v>4556</v>
      </c>
      <c r="G37" s="48">
        <v>24205</v>
      </c>
      <c r="H37" s="13">
        <v>14523</v>
      </c>
      <c r="I37" s="132"/>
      <c r="J37" s="132"/>
    </row>
    <row r="38" spans="1:10">
      <c r="A38" s="66" t="s">
        <v>484</v>
      </c>
      <c r="B38" s="12">
        <v>10008</v>
      </c>
      <c r="C38" s="12">
        <v>2827</v>
      </c>
      <c r="D38" s="48">
        <v>12835</v>
      </c>
      <c r="E38" s="13">
        <v>2300</v>
      </c>
      <c r="F38" s="12">
        <v>3600</v>
      </c>
      <c r="G38" s="48">
        <v>33196</v>
      </c>
      <c r="H38" s="13">
        <v>10000</v>
      </c>
      <c r="I38" s="132"/>
      <c r="J38" s="132"/>
    </row>
    <row r="39" spans="1:10">
      <c r="A39" s="66" t="s">
        <v>485</v>
      </c>
      <c r="B39" s="12">
        <v>14021</v>
      </c>
      <c r="C39" s="12">
        <v>1293</v>
      </c>
      <c r="D39" s="48">
        <v>15314</v>
      </c>
      <c r="E39" s="13">
        <v>2890</v>
      </c>
      <c r="F39" s="12">
        <v>3551</v>
      </c>
      <c r="G39" s="48">
        <v>45112</v>
      </c>
      <c r="H39" s="13">
        <v>11278</v>
      </c>
      <c r="I39" s="132"/>
      <c r="J39" s="132"/>
    </row>
    <row r="40" spans="1:10">
      <c r="A40" s="66" t="s">
        <v>486</v>
      </c>
      <c r="B40" s="12">
        <v>11327</v>
      </c>
      <c r="C40" s="12">
        <v>1125</v>
      </c>
      <c r="D40" s="48">
        <v>12452</v>
      </c>
      <c r="E40" s="13">
        <v>2362</v>
      </c>
      <c r="F40" s="12">
        <v>2421</v>
      </c>
      <c r="G40" s="48">
        <v>29478</v>
      </c>
      <c r="H40" s="13">
        <v>12381</v>
      </c>
      <c r="I40" s="132"/>
      <c r="J40" s="132"/>
    </row>
    <row r="41" spans="1:10">
      <c r="A41" s="66" t="s">
        <v>487</v>
      </c>
      <c r="B41" s="12">
        <v>1337</v>
      </c>
      <c r="C41" s="12">
        <v>27</v>
      </c>
      <c r="D41" s="48">
        <v>1364</v>
      </c>
      <c r="E41" s="13">
        <v>1800</v>
      </c>
      <c r="F41" s="12">
        <v>3385</v>
      </c>
      <c r="G41" s="48">
        <v>2498</v>
      </c>
      <c r="H41" s="13">
        <v>1909</v>
      </c>
      <c r="I41" s="132"/>
      <c r="J41" s="132"/>
    </row>
    <row r="42" spans="1:10">
      <c r="A42" s="66" t="s">
        <v>488</v>
      </c>
      <c r="B42" s="12">
        <v>696</v>
      </c>
      <c r="C42" s="12">
        <v>27</v>
      </c>
      <c r="D42" s="48">
        <v>723</v>
      </c>
      <c r="E42" s="13">
        <v>2227</v>
      </c>
      <c r="F42" s="12">
        <v>3000</v>
      </c>
      <c r="G42" s="48">
        <v>1631</v>
      </c>
      <c r="H42" s="13">
        <v>816</v>
      </c>
      <c r="I42" s="132"/>
      <c r="J42" s="132"/>
    </row>
    <row r="43" spans="1:10">
      <c r="A43" s="66" t="s">
        <v>489</v>
      </c>
      <c r="B43" s="12">
        <v>3180</v>
      </c>
      <c r="C43" s="12">
        <v>261</v>
      </c>
      <c r="D43" s="48">
        <v>3441</v>
      </c>
      <c r="E43" s="13">
        <v>2745</v>
      </c>
      <c r="F43" s="12">
        <v>4185</v>
      </c>
      <c r="G43" s="48">
        <v>9821</v>
      </c>
      <c r="H43" s="13">
        <v>2150</v>
      </c>
      <c r="I43" s="132"/>
      <c r="J43" s="132"/>
    </row>
    <row r="44" spans="1:10">
      <c r="A44" s="66" t="s">
        <v>490</v>
      </c>
      <c r="B44" s="12">
        <v>12500</v>
      </c>
      <c r="C44" s="12">
        <v>509</v>
      </c>
      <c r="D44" s="48">
        <v>13009</v>
      </c>
      <c r="E44" s="13">
        <v>2948</v>
      </c>
      <c r="F44" s="12">
        <v>4000</v>
      </c>
      <c r="G44" s="48">
        <v>38886</v>
      </c>
      <c r="H44" s="13">
        <v>30423</v>
      </c>
      <c r="I44" s="132"/>
      <c r="J44" s="132"/>
    </row>
    <row r="45" spans="1:10">
      <c r="A45" s="76" t="s">
        <v>491</v>
      </c>
      <c r="B45" s="77">
        <v>60330</v>
      </c>
      <c r="C45" s="77">
        <v>6283</v>
      </c>
      <c r="D45" s="77">
        <v>66613</v>
      </c>
      <c r="E45" s="78">
        <v>2740</v>
      </c>
      <c r="F45" s="77">
        <v>3451</v>
      </c>
      <c r="G45" s="77">
        <v>187015</v>
      </c>
      <c r="H45" s="78">
        <v>84570</v>
      </c>
      <c r="I45" s="132"/>
      <c r="J45" s="132"/>
    </row>
    <row r="46" spans="1:10">
      <c r="A46" s="68"/>
      <c r="B46" s="73"/>
      <c r="C46" s="73"/>
      <c r="D46" s="73"/>
      <c r="E46" s="80"/>
      <c r="F46" s="73"/>
      <c r="G46" s="73"/>
      <c r="H46" s="80"/>
      <c r="I46" s="132"/>
      <c r="J46" s="132"/>
    </row>
    <row r="47" spans="1:10">
      <c r="A47" s="76" t="s">
        <v>492</v>
      </c>
      <c r="B47" s="81">
        <v>4008</v>
      </c>
      <c r="C47" s="81">
        <v>371</v>
      </c>
      <c r="D47" s="77">
        <v>4379</v>
      </c>
      <c r="E47" s="82">
        <v>2054</v>
      </c>
      <c r="F47" s="81">
        <v>3615</v>
      </c>
      <c r="G47" s="77">
        <v>9574</v>
      </c>
      <c r="H47" s="82">
        <v>14361</v>
      </c>
      <c r="I47" s="132"/>
      <c r="J47" s="132"/>
    </row>
    <row r="48" spans="1:10">
      <c r="A48" s="66"/>
      <c r="B48" s="48"/>
      <c r="C48" s="48"/>
      <c r="D48" s="48"/>
      <c r="E48" s="13"/>
      <c r="F48" s="48"/>
      <c r="G48" s="48"/>
      <c r="H48" s="13"/>
      <c r="I48" s="132"/>
      <c r="J48" s="132"/>
    </row>
    <row r="49" spans="1:10">
      <c r="A49" s="66" t="s">
        <v>493</v>
      </c>
      <c r="B49" s="48">
        <v>27218</v>
      </c>
      <c r="C49" s="48">
        <v>3936</v>
      </c>
      <c r="D49" s="48">
        <v>31154</v>
      </c>
      <c r="E49" s="13">
        <v>1950</v>
      </c>
      <c r="F49" s="48">
        <v>5650</v>
      </c>
      <c r="G49" s="48">
        <v>75314</v>
      </c>
      <c r="H49" s="13">
        <v>15063</v>
      </c>
      <c r="I49" s="132"/>
      <c r="J49" s="132"/>
    </row>
    <row r="50" spans="1:10">
      <c r="A50" s="66" t="s">
        <v>494</v>
      </c>
      <c r="B50" s="48">
        <v>61149</v>
      </c>
      <c r="C50" s="48">
        <v>4290</v>
      </c>
      <c r="D50" s="48">
        <v>65439</v>
      </c>
      <c r="E50" s="13">
        <v>1630</v>
      </c>
      <c r="F50" s="48">
        <v>3000</v>
      </c>
      <c r="G50" s="48">
        <v>112543</v>
      </c>
      <c r="H50" s="13">
        <v>74166</v>
      </c>
      <c r="I50" s="132"/>
      <c r="J50" s="132"/>
    </row>
    <row r="51" spans="1:10">
      <c r="A51" s="66" t="s">
        <v>495</v>
      </c>
      <c r="B51" s="48">
        <v>8288</v>
      </c>
      <c r="C51" s="48">
        <v>229</v>
      </c>
      <c r="D51" s="48">
        <v>8517</v>
      </c>
      <c r="E51" s="13">
        <v>2750</v>
      </c>
      <c r="F51" s="48">
        <v>4402</v>
      </c>
      <c r="G51" s="48">
        <v>23801</v>
      </c>
      <c r="H51" s="13">
        <v>4000</v>
      </c>
      <c r="I51" s="132"/>
      <c r="J51" s="132"/>
    </row>
    <row r="52" spans="1:10">
      <c r="A52" s="66" t="s">
        <v>496</v>
      </c>
      <c r="B52" s="48">
        <v>3439</v>
      </c>
      <c r="C52" s="48">
        <v>70</v>
      </c>
      <c r="D52" s="48">
        <v>3509</v>
      </c>
      <c r="E52" s="13">
        <v>2600</v>
      </c>
      <c r="F52" s="48">
        <v>3000</v>
      </c>
      <c r="G52" s="48">
        <v>9151</v>
      </c>
      <c r="H52" s="13">
        <v>5589</v>
      </c>
      <c r="I52" s="132"/>
      <c r="J52" s="132"/>
    </row>
    <row r="53" spans="1:10">
      <c r="A53" s="66" t="s">
        <v>497</v>
      </c>
      <c r="B53" s="48">
        <v>34606</v>
      </c>
      <c r="C53" s="48">
        <v>2666</v>
      </c>
      <c r="D53" s="48">
        <v>37272</v>
      </c>
      <c r="E53" s="13">
        <v>2300</v>
      </c>
      <c r="F53" s="48">
        <v>3800</v>
      </c>
      <c r="G53" s="48">
        <v>89725</v>
      </c>
      <c r="H53" s="13">
        <v>49349</v>
      </c>
      <c r="I53" s="132"/>
      <c r="J53" s="132"/>
    </row>
    <row r="54" spans="1:10">
      <c r="A54" s="76" t="s">
        <v>498</v>
      </c>
      <c r="B54" s="77">
        <v>134700</v>
      </c>
      <c r="C54" s="77">
        <v>11191</v>
      </c>
      <c r="D54" s="77">
        <v>145891</v>
      </c>
      <c r="E54" s="78">
        <v>1960</v>
      </c>
      <c r="F54" s="77">
        <v>4151</v>
      </c>
      <c r="G54" s="77">
        <v>310534</v>
      </c>
      <c r="H54" s="78">
        <v>148167</v>
      </c>
      <c r="I54" s="132"/>
      <c r="J54" s="132"/>
    </row>
    <row r="55" spans="1:10">
      <c r="A55" s="66"/>
      <c r="B55" s="48"/>
      <c r="C55" s="48"/>
      <c r="D55" s="48"/>
      <c r="E55" s="13"/>
      <c r="F55" s="48"/>
      <c r="G55" s="48"/>
      <c r="H55" s="13"/>
      <c r="I55" s="132"/>
      <c r="J55" s="132"/>
    </row>
    <row r="56" spans="1:10">
      <c r="A56" s="66" t="s">
        <v>499</v>
      </c>
      <c r="B56" s="12">
        <v>1262</v>
      </c>
      <c r="C56" s="12">
        <v>1537</v>
      </c>
      <c r="D56" s="48">
        <v>2799</v>
      </c>
      <c r="E56" s="13">
        <v>1400</v>
      </c>
      <c r="F56" s="12">
        <v>3700</v>
      </c>
      <c r="G56" s="48">
        <v>7454</v>
      </c>
      <c r="H56" s="13">
        <v>2982</v>
      </c>
      <c r="I56" s="132"/>
      <c r="J56" s="132"/>
    </row>
    <row r="57" spans="1:10">
      <c r="A57" s="66" t="s">
        <v>500</v>
      </c>
      <c r="B57" s="12">
        <v>972</v>
      </c>
      <c r="C57" s="12">
        <v>35</v>
      </c>
      <c r="D57" s="48">
        <v>1007</v>
      </c>
      <c r="E57" s="13">
        <v>1050</v>
      </c>
      <c r="F57" s="12">
        <v>2800</v>
      </c>
      <c r="G57" s="48">
        <v>1119</v>
      </c>
      <c r="H57" s="13">
        <v>895</v>
      </c>
      <c r="I57" s="132"/>
      <c r="J57" s="132"/>
    </row>
    <row r="58" spans="1:10">
      <c r="A58" s="66" t="s">
        <v>501</v>
      </c>
      <c r="B58" s="12">
        <v>1464</v>
      </c>
      <c r="C58" s="12">
        <v>113</v>
      </c>
      <c r="D58" s="48">
        <v>1577</v>
      </c>
      <c r="E58" s="13">
        <v>2400</v>
      </c>
      <c r="F58" s="12">
        <v>4600</v>
      </c>
      <c r="G58" s="48">
        <v>4033</v>
      </c>
      <c r="H58" s="13">
        <v>807</v>
      </c>
      <c r="I58" s="132"/>
      <c r="J58" s="132"/>
    </row>
    <row r="59" spans="1:10">
      <c r="A59" s="76" t="s">
        <v>502</v>
      </c>
      <c r="B59" s="77">
        <v>3698</v>
      </c>
      <c r="C59" s="77">
        <v>1685</v>
      </c>
      <c r="D59" s="77">
        <v>5383</v>
      </c>
      <c r="E59" s="78">
        <v>1704</v>
      </c>
      <c r="F59" s="77">
        <v>3742</v>
      </c>
      <c r="G59" s="77">
        <v>12606</v>
      </c>
      <c r="H59" s="78">
        <v>4684</v>
      </c>
      <c r="I59" s="132"/>
      <c r="J59" s="132"/>
    </row>
    <row r="60" spans="1:10">
      <c r="A60" s="68"/>
      <c r="B60" s="73"/>
      <c r="C60" s="73"/>
      <c r="D60" s="73"/>
      <c r="E60" s="80"/>
      <c r="F60" s="73"/>
      <c r="G60" s="73"/>
      <c r="H60" s="80"/>
      <c r="I60" s="132"/>
      <c r="J60" s="132"/>
    </row>
    <row r="61" spans="1:10">
      <c r="A61" s="76" t="s">
        <v>503</v>
      </c>
      <c r="B61" s="77">
        <v>14642</v>
      </c>
      <c r="C61" s="77">
        <v>1586</v>
      </c>
      <c r="D61" s="77">
        <v>16228</v>
      </c>
      <c r="E61" s="82">
        <v>1150</v>
      </c>
      <c r="F61" s="77">
        <v>3300</v>
      </c>
      <c r="G61" s="77">
        <v>22072</v>
      </c>
      <c r="H61" s="82">
        <v>14788</v>
      </c>
      <c r="I61" s="132"/>
      <c r="J61" s="132"/>
    </row>
    <row r="62" spans="1:10">
      <c r="A62" s="66"/>
      <c r="B62" s="48"/>
      <c r="C62" s="48"/>
      <c r="D62" s="48"/>
      <c r="E62" s="13"/>
      <c r="F62" s="48"/>
      <c r="G62" s="48"/>
      <c r="H62" s="13"/>
      <c r="I62" s="132"/>
      <c r="J62" s="132"/>
    </row>
    <row r="63" spans="1:10">
      <c r="A63" s="66" t="s">
        <v>504</v>
      </c>
      <c r="B63" s="12">
        <v>36944</v>
      </c>
      <c r="C63" s="12" t="s">
        <v>399</v>
      </c>
      <c r="D63" s="48">
        <v>36944</v>
      </c>
      <c r="E63" s="13">
        <v>1503</v>
      </c>
      <c r="F63" s="12" t="s">
        <v>399</v>
      </c>
      <c r="G63" s="48">
        <v>55526</v>
      </c>
      <c r="H63" s="13">
        <v>33000</v>
      </c>
      <c r="I63" s="132"/>
      <c r="J63" s="132"/>
    </row>
    <row r="64" spans="1:10">
      <c r="A64" s="66" t="s">
        <v>505</v>
      </c>
      <c r="B64" s="12">
        <v>8527</v>
      </c>
      <c r="C64" s="12" t="s">
        <v>399</v>
      </c>
      <c r="D64" s="48">
        <v>8527</v>
      </c>
      <c r="E64" s="13">
        <v>1334</v>
      </c>
      <c r="F64" s="12" t="s">
        <v>399</v>
      </c>
      <c r="G64" s="48">
        <v>11375</v>
      </c>
      <c r="H64" s="13">
        <v>6800</v>
      </c>
      <c r="I64" s="132"/>
      <c r="J64" s="132"/>
    </row>
    <row r="65" spans="1:10">
      <c r="A65" s="76" t="s">
        <v>506</v>
      </c>
      <c r="B65" s="77">
        <v>45471</v>
      </c>
      <c r="C65" s="77" t="s">
        <v>399</v>
      </c>
      <c r="D65" s="77">
        <v>45471</v>
      </c>
      <c r="E65" s="78">
        <v>1471</v>
      </c>
      <c r="F65" s="77" t="s">
        <v>399</v>
      </c>
      <c r="G65" s="77">
        <v>66901</v>
      </c>
      <c r="H65" s="78">
        <v>39800</v>
      </c>
      <c r="I65" s="132"/>
      <c r="J65" s="132"/>
    </row>
    <row r="66" spans="1:10">
      <c r="A66" s="66"/>
      <c r="B66" s="48"/>
      <c r="C66" s="48"/>
      <c r="D66" s="48"/>
      <c r="E66" s="13"/>
      <c r="F66" s="48"/>
      <c r="G66" s="48"/>
      <c r="H66" s="13"/>
      <c r="I66" s="132"/>
      <c r="J66" s="132"/>
    </row>
    <row r="67" spans="1:10">
      <c r="A67" s="66" t="s">
        <v>507</v>
      </c>
      <c r="B67" s="48">
        <v>3186</v>
      </c>
      <c r="C67" s="48">
        <v>73</v>
      </c>
      <c r="D67" s="48">
        <v>3259</v>
      </c>
      <c r="E67" s="13">
        <v>1192</v>
      </c>
      <c r="F67" s="48">
        <v>2534</v>
      </c>
      <c r="G67" s="48">
        <v>3982</v>
      </c>
      <c r="H67" s="13">
        <v>3584</v>
      </c>
      <c r="I67" s="132"/>
      <c r="J67" s="132"/>
    </row>
    <row r="68" spans="1:10">
      <c r="A68" s="66" t="s">
        <v>508</v>
      </c>
      <c r="B68" s="48">
        <v>8739</v>
      </c>
      <c r="C68" s="48">
        <v>477</v>
      </c>
      <c r="D68" s="48">
        <v>9216</v>
      </c>
      <c r="E68" s="13">
        <v>2500</v>
      </c>
      <c r="F68" s="48">
        <v>3020</v>
      </c>
      <c r="G68" s="48">
        <v>23289</v>
      </c>
      <c r="H68" s="13">
        <v>20820</v>
      </c>
      <c r="I68" s="132"/>
      <c r="J68" s="132"/>
    </row>
    <row r="69" spans="1:10">
      <c r="A69" s="66" t="s">
        <v>509</v>
      </c>
      <c r="B69" s="12">
        <v>20050</v>
      </c>
      <c r="C69" s="12">
        <v>937</v>
      </c>
      <c r="D69" s="48">
        <v>20987</v>
      </c>
      <c r="E69" s="13">
        <v>1500</v>
      </c>
      <c r="F69" s="12">
        <v>2500</v>
      </c>
      <c r="G69" s="48">
        <v>32418</v>
      </c>
      <c r="H69" s="13">
        <v>19938</v>
      </c>
      <c r="I69" s="132"/>
      <c r="J69" s="132"/>
    </row>
    <row r="70" spans="1:10">
      <c r="A70" s="66" t="s">
        <v>510</v>
      </c>
      <c r="B70" s="48">
        <v>20810</v>
      </c>
      <c r="C70" s="48">
        <v>2870</v>
      </c>
      <c r="D70" s="48">
        <v>23680</v>
      </c>
      <c r="E70" s="13">
        <v>2017</v>
      </c>
      <c r="F70" s="48">
        <v>3021</v>
      </c>
      <c r="G70" s="48">
        <v>50644</v>
      </c>
      <c r="H70" s="13">
        <v>28361</v>
      </c>
      <c r="I70" s="132"/>
      <c r="J70" s="132"/>
    </row>
    <row r="71" spans="1:10">
      <c r="A71" s="66" t="s">
        <v>534</v>
      </c>
      <c r="B71" s="48">
        <v>1454</v>
      </c>
      <c r="C71" s="48">
        <v>26</v>
      </c>
      <c r="D71" s="48">
        <v>1480</v>
      </c>
      <c r="E71" s="13">
        <v>1800</v>
      </c>
      <c r="F71" s="48">
        <v>1800</v>
      </c>
      <c r="G71" s="48">
        <v>2664</v>
      </c>
      <c r="H71" s="13">
        <v>1776</v>
      </c>
      <c r="I71" s="132"/>
      <c r="J71" s="132"/>
    </row>
    <row r="72" spans="1:10">
      <c r="A72" s="66" t="s">
        <v>512</v>
      </c>
      <c r="B72" s="48">
        <v>3283</v>
      </c>
      <c r="C72" s="48">
        <v>516</v>
      </c>
      <c r="D72" s="48">
        <v>3799</v>
      </c>
      <c r="E72" s="13">
        <v>1365</v>
      </c>
      <c r="F72" s="48">
        <v>1667</v>
      </c>
      <c r="G72" s="48">
        <v>5341</v>
      </c>
      <c r="H72" s="13" t="s">
        <v>399</v>
      </c>
      <c r="I72" s="132"/>
      <c r="J72" s="132"/>
    </row>
    <row r="73" spans="1:10">
      <c r="A73" s="66" t="s">
        <v>513</v>
      </c>
      <c r="B73" s="48">
        <v>7546</v>
      </c>
      <c r="C73" s="48">
        <v>696</v>
      </c>
      <c r="D73" s="48">
        <v>8242</v>
      </c>
      <c r="E73" s="13">
        <v>1880</v>
      </c>
      <c r="F73" s="48">
        <v>4500</v>
      </c>
      <c r="G73" s="48">
        <v>17318</v>
      </c>
      <c r="H73" s="13">
        <v>7100</v>
      </c>
      <c r="I73" s="132"/>
      <c r="J73" s="132"/>
    </row>
    <row r="74" spans="1:10">
      <c r="A74" s="66" t="s">
        <v>514</v>
      </c>
      <c r="B74" s="12">
        <v>10903</v>
      </c>
      <c r="C74" s="12">
        <v>1105</v>
      </c>
      <c r="D74" s="48">
        <v>12008</v>
      </c>
      <c r="E74" s="13">
        <v>2250</v>
      </c>
      <c r="F74" s="12">
        <v>3150</v>
      </c>
      <c r="G74" s="48">
        <v>28013</v>
      </c>
      <c r="H74" s="13">
        <v>10152</v>
      </c>
      <c r="I74" s="132"/>
      <c r="J74" s="132"/>
    </row>
    <row r="75" spans="1:10">
      <c r="A75" s="76" t="s">
        <v>515</v>
      </c>
      <c r="B75" s="77">
        <v>75971</v>
      </c>
      <c r="C75" s="77">
        <v>6700</v>
      </c>
      <c r="D75" s="77">
        <v>82671</v>
      </c>
      <c r="E75" s="78">
        <v>1889</v>
      </c>
      <c r="F75" s="77">
        <v>3009</v>
      </c>
      <c r="G75" s="77">
        <v>163669</v>
      </c>
      <c r="H75" s="78">
        <v>91731</v>
      </c>
      <c r="I75" s="132"/>
      <c r="J75" s="132"/>
    </row>
    <row r="76" spans="1:10">
      <c r="A76" s="66"/>
      <c r="B76" s="48"/>
      <c r="C76" s="48"/>
      <c r="D76" s="48"/>
      <c r="E76" s="13"/>
      <c r="F76" s="48"/>
      <c r="G76" s="48"/>
      <c r="H76" s="13"/>
      <c r="I76" s="132"/>
      <c r="J76" s="132"/>
    </row>
    <row r="77" spans="1:10">
      <c r="A77" s="66" t="s">
        <v>516</v>
      </c>
      <c r="B77" s="48">
        <v>1</v>
      </c>
      <c r="C77" s="48" t="s">
        <v>399</v>
      </c>
      <c r="D77" s="48">
        <v>1</v>
      </c>
      <c r="E77" s="13">
        <v>700</v>
      </c>
      <c r="F77" s="48" t="s">
        <v>399</v>
      </c>
      <c r="G77" s="48">
        <v>1</v>
      </c>
      <c r="H77" s="13" t="s">
        <v>399</v>
      </c>
      <c r="I77" s="132"/>
      <c r="J77" s="132"/>
    </row>
    <row r="78" spans="1:10">
      <c r="A78" s="66" t="s">
        <v>517</v>
      </c>
      <c r="B78" s="48">
        <v>331</v>
      </c>
      <c r="C78" s="48" t="s">
        <v>399</v>
      </c>
      <c r="D78" s="48">
        <v>331</v>
      </c>
      <c r="E78" s="13">
        <v>700</v>
      </c>
      <c r="F78" s="48" t="s">
        <v>399</v>
      </c>
      <c r="G78" s="48">
        <v>232</v>
      </c>
      <c r="H78" s="13">
        <v>278</v>
      </c>
      <c r="I78" s="132"/>
      <c r="J78" s="132"/>
    </row>
    <row r="79" spans="1:10">
      <c r="A79" s="76" t="s">
        <v>518</v>
      </c>
      <c r="B79" s="77">
        <v>332</v>
      </c>
      <c r="C79" s="77" t="s">
        <v>399</v>
      </c>
      <c r="D79" s="77">
        <v>332</v>
      </c>
      <c r="E79" s="78">
        <v>700</v>
      </c>
      <c r="F79" s="77" t="s">
        <v>399</v>
      </c>
      <c r="G79" s="77">
        <v>233</v>
      </c>
      <c r="H79" s="78">
        <v>278</v>
      </c>
      <c r="I79" s="132"/>
      <c r="J79" s="132"/>
    </row>
    <row r="80" spans="1:10">
      <c r="A80" s="66"/>
      <c r="B80" s="48"/>
      <c r="C80" s="48"/>
      <c r="D80" s="48"/>
      <c r="E80" s="13"/>
      <c r="F80" s="48"/>
      <c r="G80" s="73"/>
      <c r="H80" s="74"/>
      <c r="I80" s="132"/>
      <c r="J80" s="132"/>
    </row>
    <row r="81" spans="1:10" ht="13.5" thickBot="1">
      <c r="A81" s="69" t="s">
        <v>519</v>
      </c>
      <c r="B81" s="55">
        <v>412141</v>
      </c>
      <c r="C81" s="55">
        <v>32333</v>
      </c>
      <c r="D81" s="55">
        <v>444474</v>
      </c>
      <c r="E81" s="55">
        <v>2041</v>
      </c>
      <c r="F81" s="55">
        <v>3602</v>
      </c>
      <c r="G81" s="55">
        <v>957662</v>
      </c>
      <c r="H81" s="56">
        <v>513960</v>
      </c>
      <c r="I81" s="132"/>
      <c r="J81" s="132"/>
    </row>
    <row r="82" spans="1:10">
      <c r="B82" s="88"/>
      <c r="C82" s="88"/>
      <c r="D82" s="88"/>
      <c r="E82" s="88"/>
      <c r="F82" s="88"/>
      <c r="G82" s="88"/>
      <c r="H82" s="88"/>
    </row>
    <row r="86" spans="1:10">
      <c r="A86" s="47"/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>
  <sheetPr codeName="Hoja78">
    <pageSetUpPr fitToPage="1"/>
  </sheetPr>
  <dimension ref="A1:I21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6" width="20.5703125" style="452" customWidth="1"/>
    <col min="7" max="7" width="14.7109375" style="452" customWidth="1"/>
    <col min="8" max="8" width="11.42578125" style="452"/>
    <col min="9" max="9" width="11.140625" style="452" customWidth="1"/>
    <col min="10" max="17" width="12" style="452" customWidth="1"/>
    <col min="18" max="16384" width="11.42578125" style="452"/>
  </cols>
  <sheetData>
    <row r="1" spans="1:9" s="482" customFormat="1" ht="18">
      <c r="A1" s="1524" t="s">
        <v>375</v>
      </c>
      <c r="B1" s="1524"/>
      <c r="C1" s="1524"/>
      <c r="D1" s="1524"/>
      <c r="E1" s="1524"/>
      <c r="F1" s="1524"/>
    </row>
    <row r="2" spans="1:9" s="483" customFormat="1" ht="12.75" customHeight="1"/>
    <row r="3" spans="1:9" s="483" customFormat="1" ht="15">
      <c r="A3" s="1532" t="s">
        <v>994</v>
      </c>
      <c r="B3" s="1532"/>
      <c r="C3" s="1532"/>
      <c r="D3" s="1532"/>
      <c r="E3" s="1532"/>
      <c r="F3" s="1532"/>
      <c r="G3" s="285"/>
      <c r="H3" s="285"/>
      <c r="I3" s="285"/>
    </row>
    <row r="4" spans="1:9" s="483" customFormat="1" ht="15">
      <c r="A4" s="1532" t="s">
        <v>686</v>
      </c>
      <c r="B4" s="1532"/>
      <c r="C4" s="1532"/>
      <c r="D4" s="1532"/>
      <c r="E4" s="1532"/>
      <c r="F4" s="1532"/>
      <c r="G4" s="333"/>
      <c r="H4" s="285"/>
      <c r="I4" s="285"/>
    </row>
    <row r="5" spans="1:9" s="483" customFormat="1" ht="13.5" customHeight="1" thickBot="1">
      <c r="A5" s="484"/>
      <c r="B5" s="485"/>
      <c r="C5" s="485"/>
      <c r="D5" s="485"/>
      <c r="E5" s="485"/>
      <c r="F5" s="485"/>
    </row>
    <row r="6" spans="1:9" ht="19.5" customHeight="1">
      <c r="A6" s="1533" t="s">
        <v>378</v>
      </c>
      <c r="B6" s="1317"/>
      <c r="C6" s="1317"/>
      <c r="D6" s="1317"/>
      <c r="E6" s="949" t="s">
        <v>521</v>
      </c>
      <c r="F6" s="873"/>
    </row>
    <row r="7" spans="1:9" ht="18" customHeight="1">
      <c r="A7" s="1534"/>
      <c r="B7" s="909" t="s">
        <v>379</v>
      </c>
      <c r="C7" s="909" t="s">
        <v>386</v>
      </c>
      <c r="D7" s="909" t="s">
        <v>380</v>
      </c>
      <c r="E7" s="909" t="s">
        <v>522</v>
      </c>
      <c r="F7" s="926" t="s">
        <v>381</v>
      </c>
    </row>
    <row r="8" spans="1:9" ht="16.5" customHeight="1">
      <c r="A8" s="1534"/>
      <c r="B8" s="909" t="s">
        <v>382</v>
      </c>
      <c r="C8" s="909" t="s">
        <v>524</v>
      </c>
      <c r="D8" s="1375" t="s">
        <v>383</v>
      </c>
      <c r="E8" s="909" t="s">
        <v>525</v>
      </c>
      <c r="F8" s="926" t="s">
        <v>384</v>
      </c>
    </row>
    <row r="9" spans="1:9" ht="13.5" thickBot="1">
      <c r="A9" s="1535"/>
      <c r="B9" s="877"/>
      <c r="C9" s="877"/>
      <c r="D9" s="877"/>
      <c r="E9" s="912" t="s">
        <v>526</v>
      </c>
      <c r="F9" s="1189"/>
    </row>
    <row r="10" spans="1:9" ht="18" customHeight="1">
      <c r="A10" s="15">
        <v>2003</v>
      </c>
      <c r="B10" s="486">
        <v>7.8</v>
      </c>
      <c r="C10" s="12">
        <v>302.26923076923083</v>
      </c>
      <c r="D10" s="486">
        <v>235.77</v>
      </c>
      <c r="E10" s="1464">
        <v>33.85</v>
      </c>
      <c r="F10" s="487">
        <v>79808.145000000004</v>
      </c>
    </row>
    <row r="11" spans="1:9">
      <c r="A11" s="15">
        <v>2004</v>
      </c>
      <c r="B11" s="486">
        <v>7.9210000000000003</v>
      </c>
      <c r="C11" s="12">
        <v>305.98914278500189</v>
      </c>
      <c r="D11" s="486">
        <v>242.374</v>
      </c>
      <c r="E11" s="1464">
        <v>25.23</v>
      </c>
      <c r="F11" s="487">
        <v>61150.960200000001</v>
      </c>
    </row>
    <row r="12" spans="1:9">
      <c r="A12" s="15">
        <v>2005</v>
      </c>
      <c r="B12" s="486">
        <v>8.6479999999999997</v>
      </c>
      <c r="C12" s="12">
        <v>326.09042553191489</v>
      </c>
      <c r="D12" s="486">
        <v>282.00299999999999</v>
      </c>
      <c r="E12" s="1464">
        <v>32.200000000000003</v>
      </c>
      <c r="F12" s="487">
        <v>90804.966</v>
      </c>
    </row>
    <row r="13" spans="1:9">
      <c r="A13" s="15">
        <v>2006</v>
      </c>
      <c r="B13" s="486">
        <v>8.2609999999999992</v>
      </c>
      <c r="C13" s="12">
        <v>313.71383609732482</v>
      </c>
      <c r="D13" s="486">
        <v>259.15899999999999</v>
      </c>
      <c r="E13" s="1464">
        <v>30.04</v>
      </c>
      <c r="F13" s="487">
        <v>77851.363599999997</v>
      </c>
    </row>
    <row r="14" spans="1:9">
      <c r="A14" s="15">
        <v>2007</v>
      </c>
      <c r="B14" s="486">
        <v>7.8570000000000002</v>
      </c>
      <c r="C14" s="12">
        <v>305.42573501336386</v>
      </c>
      <c r="D14" s="486">
        <v>239.97300000000001</v>
      </c>
      <c r="E14" s="1464">
        <v>29.9</v>
      </c>
      <c r="F14" s="487">
        <v>71751.926999999996</v>
      </c>
    </row>
    <row r="15" spans="1:9">
      <c r="A15" s="15">
        <v>2008</v>
      </c>
      <c r="B15" s="486">
        <v>8.9870000000000001</v>
      </c>
      <c r="C15" s="12">
        <v>280.39390230332702</v>
      </c>
      <c r="D15" s="486">
        <v>251.99</v>
      </c>
      <c r="E15" s="1464">
        <v>29.97</v>
      </c>
      <c r="F15" s="487">
        <v>75521.403000000006</v>
      </c>
    </row>
    <row r="16" spans="1:9">
      <c r="A16" s="15">
        <v>2009</v>
      </c>
      <c r="B16" s="486">
        <v>7.8949999999999996</v>
      </c>
      <c r="C16" s="12">
        <v>296.22039265357824</v>
      </c>
      <c r="D16" s="486">
        <v>233.86600000000001</v>
      </c>
      <c r="E16" s="1464">
        <v>29.26</v>
      </c>
      <c r="F16" s="487">
        <v>68429.191600000006</v>
      </c>
    </row>
    <row r="17" spans="1:6">
      <c r="A17" s="15">
        <v>2010</v>
      </c>
      <c r="B17" s="486">
        <v>7.43</v>
      </c>
      <c r="C17" s="12">
        <v>319.73082099596235</v>
      </c>
      <c r="D17" s="486">
        <v>237.56</v>
      </c>
      <c r="E17" s="1464">
        <v>25.07</v>
      </c>
      <c r="F17" s="487">
        <v>59556.292000000001</v>
      </c>
    </row>
    <row r="18" spans="1:6">
      <c r="A18" s="15">
        <v>2011</v>
      </c>
      <c r="B18" s="486">
        <v>6.1079999999999997</v>
      </c>
      <c r="C18" s="12">
        <v>348.93091028159796</v>
      </c>
      <c r="D18" s="486">
        <v>213.12700000000001</v>
      </c>
      <c r="E18" s="1464">
        <v>24.7</v>
      </c>
      <c r="F18" s="487">
        <v>52642.368999999999</v>
      </c>
    </row>
    <row r="19" spans="1:6">
      <c r="A19" s="15">
        <v>2012</v>
      </c>
      <c r="B19" s="486">
        <v>6.6689999999999996</v>
      </c>
      <c r="C19" s="12">
        <v>323.71420002998951</v>
      </c>
      <c r="D19" s="486">
        <v>215.88499999999999</v>
      </c>
      <c r="E19" s="1464">
        <v>30.28</v>
      </c>
      <c r="F19" s="487">
        <v>65369.978000000003</v>
      </c>
    </row>
    <row r="20" spans="1:6" ht="13.5" thickBot="1">
      <c r="A20" s="15">
        <v>2013</v>
      </c>
      <c r="B20" s="486">
        <v>6.2240000000000002</v>
      </c>
      <c r="C20" s="12">
        <f>D20/B20*10</f>
        <v>313.78695372750644</v>
      </c>
      <c r="D20" s="486">
        <v>195.30099999999999</v>
      </c>
      <c r="E20" s="1465">
        <v>29.48</v>
      </c>
      <c r="F20" s="1463">
        <f>D20*E20*10</f>
        <v>57574.734799999998</v>
      </c>
    </row>
    <row r="21" spans="1:6">
      <c r="A21" s="489"/>
      <c r="B21" s="489"/>
      <c r="C21" s="489"/>
      <c r="D21" s="489"/>
      <c r="E21" s="489"/>
      <c r="F21" s="489"/>
    </row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>
  <sheetPr codeName="Hoja79">
    <pageSetUpPr fitToPage="1"/>
  </sheetPr>
  <dimension ref="A1:I19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14.7109375" style="452" customWidth="1"/>
    <col min="2" max="9" width="21.42578125" style="452" customWidth="1"/>
    <col min="10" max="10" width="11.42578125" style="452" customWidth="1"/>
    <col min="11" max="11" width="11.140625" style="452" customWidth="1"/>
    <col min="12" max="19" width="12" style="452" customWidth="1"/>
    <col min="20" max="16384" width="11.42578125" style="452"/>
  </cols>
  <sheetData>
    <row r="1" spans="1:9" s="482" customFormat="1" ht="18">
      <c r="A1" s="1524" t="s">
        <v>375</v>
      </c>
      <c r="B1" s="1524"/>
      <c r="C1" s="1524"/>
      <c r="D1" s="1524"/>
      <c r="E1" s="1524"/>
      <c r="F1" s="1524"/>
      <c r="G1" s="1524"/>
      <c r="H1" s="1524"/>
      <c r="I1" s="1524"/>
    </row>
    <row r="2" spans="1:9" s="483" customFormat="1" ht="12.75" customHeight="1"/>
    <row r="3" spans="1:9" ht="15">
      <c r="A3" s="1532" t="s">
        <v>995</v>
      </c>
      <c r="B3" s="1532"/>
      <c r="C3" s="1532"/>
      <c r="D3" s="1532"/>
      <c r="E3" s="1532"/>
      <c r="F3" s="1532"/>
      <c r="G3" s="1532"/>
      <c r="H3" s="1532"/>
      <c r="I3" s="1532"/>
    </row>
    <row r="4" spans="1:9" ht="13.5" thickBot="1">
      <c r="A4" s="490"/>
      <c r="B4" s="491"/>
      <c r="C4" s="491"/>
      <c r="D4" s="491"/>
      <c r="E4" s="491"/>
      <c r="F4" s="491"/>
      <c r="G4" s="491"/>
      <c r="H4" s="491"/>
      <c r="I4" s="491"/>
    </row>
    <row r="5" spans="1:9" ht="21.75" customHeight="1">
      <c r="A5" s="1533" t="s">
        <v>378</v>
      </c>
      <c r="B5" s="919" t="s">
        <v>996</v>
      </c>
      <c r="C5" s="921"/>
      <c r="D5" s="919" t="s">
        <v>996</v>
      </c>
      <c r="E5" s="920"/>
      <c r="F5" s="1553" t="s">
        <v>997</v>
      </c>
      <c r="G5" s="1494"/>
      <c r="H5" s="1553" t="s">
        <v>998</v>
      </c>
      <c r="I5" s="1493"/>
    </row>
    <row r="6" spans="1:9" ht="15" customHeight="1">
      <c r="A6" s="1534"/>
      <c r="B6" s="923" t="s">
        <v>999</v>
      </c>
      <c r="C6" s="924"/>
      <c r="D6" s="923" t="s">
        <v>1000</v>
      </c>
      <c r="E6" s="924"/>
      <c r="F6" s="1658"/>
      <c r="G6" s="1660"/>
      <c r="H6" s="1658"/>
      <c r="I6" s="1659"/>
    </row>
    <row r="7" spans="1:9" ht="22.5" customHeight="1">
      <c r="A7" s="1534"/>
      <c r="B7" s="908" t="s">
        <v>379</v>
      </c>
      <c r="C7" s="908" t="s">
        <v>380</v>
      </c>
      <c r="D7" s="908" t="s">
        <v>379</v>
      </c>
      <c r="E7" s="908" t="s">
        <v>380</v>
      </c>
      <c r="F7" s="908" t="s">
        <v>379</v>
      </c>
      <c r="G7" s="908" t="s">
        <v>380</v>
      </c>
      <c r="H7" s="908" t="s">
        <v>379</v>
      </c>
      <c r="I7" s="925" t="s">
        <v>380</v>
      </c>
    </row>
    <row r="8" spans="1:9" ht="18.75" customHeight="1" thickBot="1">
      <c r="A8" s="1535"/>
      <c r="B8" s="912" t="s">
        <v>382</v>
      </c>
      <c r="C8" s="912" t="s">
        <v>383</v>
      </c>
      <c r="D8" s="912" t="s">
        <v>382</v>
      </c>
      <c r="E8" s="912" t="s">
        <v>383</v>
      </c>
      <c r="F8" s="912" t="s">
        <v>382</v>
      </c>
      <c r="G8" s="912" t="s">
        <v>383</v>
      </c>
      <c r="H8" s="912" t="s">
        <v>382</v>
      </c>
      <c r="I8" s="853" t="s">
        <v>383</v>
      </c>
    </row>
    <row r="9" spans="1:9" ht="24" customHeight="1">
      <c r="A9" s="15">
        <v>2003</v>
      </c>
      <c r="B9" s="486">
        <v>3.0449999999999999</v>
      </c>
      <c r="C9" s="486">
        <v>92.662000000000006</v>
      </c>
      <c r="D9" s="486">
        <v>1.7729999999999999</v>
      </c>
      <c r="E9" s="486">
        <v>50.88</v>
      </c>
      <c r="F9" s="486">
        <v>0.11600000000000001</v>
      </c>
      <c r="G9" s="486">
        <v>2.9630000000000001</v>
      </c>
      <c r="H9" s="486">
        <v>2.875</v>
      </c>
      <c r="I9" s="487">
        <v>122.074</v>
      </c>
    </row>
    <row r="10" spans="1:9">
      <c r="A10" s="15">
        <v>2004</v>
      </c>
      <c r="B10" s="486">
        <v>3.8980000000000001</v>
      </c>
      <c r="C10" s="486">
        <v>110.68899999999999</v>
      </c>
      <c r="D10" s="486">
        <v>1.4850000000000001</v>
      </c>
      <c r="E10" s="486">
        <v>45.975000000000001</v>
      </c>
      <c r="F10" s="486">
        <v>0.109</v>
      </c>
      <c r="G10" s="486">
        <v>2.5529999999999999</v>
      </c>
      <c r="H10" s="486">
        <v>2.4289999999999998</v>
      </c>
      <c r="I10" s="487">
        <v>83.156999999999996</v>
      </c>
    </row>
    <row r="11" spans="1:9">
      <c r="A11" s="15">
        <v>2005</v>
      </c>
      <c r="B11" s="486">
        <v>4.5540000000000003</v>
      </c>
      <c r="C11" s="486">
        <v>149.07499999999999</v>
      </c>
      <c r="D11" s="486">
        <v>1.5</v>
      </c>
      <c r="E11" s="486">
        <v>44.667999999999999</v>
      </c>
      <c r="F11" s="486">
        <v>8.5999999999999993E-2</v>
      </c>
      <c r="G11" s="486">
        <v>2.1960000000000002</v>
      </c>
      <c r="H11" s="486">
        <v>2.5089999999999999</v>
      </c>
      <c r="I11" s="487">
        <v>86.063999999999993</v>
      </c>
    </row>
    <row r="12" spans="1:9">
      <c r="A12" s="15">
        <v>2006</v>
      </c>
      <c r="B12" s="486">
        <v>4.3140000000000001</v>
      </c>
      <c r="C12" s="486">
        <v>153.99199999999999</v>
      </c>
      <c r="D12" s="486">
        <v>1.1359999999999999</v>
      </c>
      <c r="E12" s="486">
        <v>33.232999999999997</v>
      </c>
      <c r="F12" s="486">
        <v>0.14099999999999999</v>
      </c>
      <c r="G12" s="486">
        <v>6.7279999999999998</v>
      </c>
      <c r="H12" s="486">
        <v>2.67</v>
      </c>
      <c r="I12" s="487">
        <v>65.206000000000003</v>
      </c>
    </row>
    <row r="13" spans="1:9">
      <c r="A13" s="15">
        <v>2007</v>
      </c>
      <c r="B13" s="486">
        <v>4.2610000000000001</v>
      </c>
      <c r="C13" s="486">
        <v>143.47</v>
      </c>
      <c r="D13" s="486">
        <v>1.43</v>
      </c>
      <c r="E13" s="486">
        <v>40.048999999999999</v>
      </c>
      <c r="F13" s="486">
        <v>6.4000000000000001E-2</v>
      </c>
      <c r="G13" s="486">
        <v>1.6319999999999999</v>
      </c>
      <c r="H13" s="486">
        <v>2.1019999999999999</v>
      </c>
      <c r="I13" s="487">
        <v>54.822000000000003</v>
      </c>
    </row>
    <row r="14" spans="1:9">
      <c r="A14" s="15">
        <v>2008</v>
      </c>
      <c r="B14" s="486">
        <v>3.923</v>
      </c>
      <c r="C14" s="486">
        <v>141.86699999999999</v>
      </c>
      <c r="D14" s="486">
        <v>1.194</v>
      </c>
      <c r="E14" s="486">
        <v>34.216000000000001</v>
      </c>
      <c r="F14" s="486">
        <v>0.68200000000000005</v>
      </c>
      <c r="G14" s="486">
        <v>14.143000000000001</v>
      </c>
      <c r="H14" s="486">
        <v>3.1890000000000001</v>
      </c>
      <c r="I14" s="487">
        <v>61.764000000000003</v>
      </c>
    </row>
    <row r="15" spans="1:9">
      <c r="A15" s="15">
        <v>2009</v>
      </c>
      <c r="B15" s="486">
        <v>2.8820000000000001</v>
      </c>
      <c r="C15" s="486">
        <v>105.759</v>
      </c>
      <c r="D15" s="486">
        <v>1.738</v>
      </c>
      <c r="E15" s="486">
        <v>70.664000000000001</v>
      </c>
      <c r="F15" s="486">
        <v>7.8E-2</v>
      </c>
      <c r="G15" s="486">
        <v>2.0049999999999999</v>
      </c>
      <c r="H15" s="486">
        <v>3.1970000000000001</v>
      </c>
      <c r="I15" s="487">
        <v>55.438000000000002</v>
      </c>
    </row>
    <row r="16" spans="1:9">
      <c r="A16" s="15">
        <v>2010</v>
      </c>
      <c r="B16" s="486">
        <v>3.008</v>
      </c>
      <c r="C16" s="486">
        <v>112.708</v>
      </c>
      <c r="D16" s="486">
        <v>1.9870000000000001</v>
      </c>
      <c r="E16" s="486">
        <v>80.921999999999997</v>
      </c>
      <c r="F16" s="486">
        <v>8.3000000000000004E-2</v>
      </c>
      <c r="G16" s="486">
        <v>1.972</v>
      </c>
      <c r="H16" s="486">
        <v>2.3519999999999999</v>
      </c>
      <c r="I16" s="487">
        <v>41.957999999999998</v>
      </c>
    </row>
    <row r="17" spans="1:9">
      <c r="A17" s="15">
        <v>2011</v>
      </c>
      <c r="B17" s="486">
        <v>2.6480000000000001</v>
      </c>
      <c r="C17" s="486">
        <v>94.724000000000004</v>
      </c>
      <c r="D17" s="486">
        <v>2.008</v>
      </c>
      <c r="E17" s="486">
        <v>73.590999999999994</v>
      </c>
      <c r="F17" s="486">
        <v>9.8000000000000004E-2</v>
      </c>
      <c r="G17" s="486">
        <v>2.2370000000000001</v>
      </c>
      <c r="H17" s="486">
        <v>1.3540000000000001</v>
      </c>
      <c r="I17" s="487">
        <v>42.575000000000003</v>
      </c>
    </row>
    <row r="18" spans="1:9">
      <c r="A18" s="15">
        <v>2012</v>
      </c>
      <c r="B18" s="486">
        <v>2.7069999999999999</v>
      </c>
      <c r="C18" s="486">
        <v>93.549000000000007</v>
      </c>
      <c r="D18" s="486">
        <v>2.0139999999999998</v>
      </c>
      <c r="E18" s="486">
        <v>70.007999999999996</v>
      </c>
      <c r="F18" s="486">
        <v>5.2999999999999999E-2</v>
      </c>
      <c r="G18" s="486">
        <v>0.73099999999999998</v>
      </c>
      <c r="H18" s="486">
        <v>1.895</v>
      </c>
      <c r="I18" s="487">
        <v>51.595999999999997</v>
      </c>
    </row>
    <row r="19" spans="1:9" ht="13.5" thickBot="1">
      <c r="A19" s="19">
        <v>2013</v>
      </c>
      <c r="B19" s="492">
        <v>2.6309999999999998</v>
      </c>
      <c r="C19" s="492">
        <v>85.206999999999994</v>
      </c>
      <c r="D19" s="492">
        <v>1.962</v>
      </c>
      <c r="E19" s="492">
        <v>68.536000000000001</v>
      </c>
      <c r="F19" s="492">
        <v>4.2999999999999997E-2</v>
      </c>
      <c r="G19" s="492">
        <v>0.96499999999999997</v>
      </c>
      <c r="H19" s="492">
        <v>1.5880000000000001</v>
      </c>
      <c r="I19" s="488">
        <v>40.593000000000004</v>
      </c>
    </row>
  </sheetData>
  <mergeCells count="5">
    <mergeCell ref="A3:I3"/>
    <mergeCell ref="A1:I1"/>
    <mergeCell ref="F5:G6"/>
    <mergeCell ref="H5:I6"/>
    <mergeCell ref="A5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>
  <sheetPr codeName="Hoja126">
    <pageSetUpPr fitToPage="1"/>
  </sheetPr>
  <dimension ref="A1:J85"/>
  <sheetViews>
    <sheetView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33.5703125" style="271" customWidth="1"/>
    <col min="2" max="9" width="15.140625" style="271" customWidth="1"/>
    <col min="10" max="16384" width="11.42578125" style="271"/>
  </cols>
  <sheetData>
    <row r="1" spans="1:10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0" s="91" customFormat="1" ht="12.75" customHeight="1">
      <c r="A2" s="455"/>
    </row>
    <row r="3" spans="1:10" s="91" customFormat="1" ht="15">
      <c r="A3" s="1504" t="s">
        <v>1469</v>
      </c>
      <c r="B3" s="1504"/>
      <c r="C3" s="1504"/>
      <c r="D3" s="1504"/>
      <c r="E3" s="1504"/>
      <c r="F3" s="1504"/>
      <c r="G3" s="1504"/>
      <c r="H3" s="1504"/>
      <c r="I3" s="1504"/>
      <c r="J3" s="134"/>
    </row>
    <row r="4" spans="1:10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0" ht="22.5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1"/>
      <c r="I5" s="1373" t="s">
        <v>380</v>
      </c>
    </row>
    <row r="6" spans="1:10" ht="24" customHeight="1">
      <c r="A6" s="1516"/>
      <c r="B6" s="1003"/>
      <c r="C6" s="301" t="s">
        <v>394</v>
      </c>
      <c r="D6" s="303"/>
      <c r="E6" s="1381" t="s">
        <v>852</v>
      </c>
      <c r="F6" s="1249"/>
      <c r="G6" s="301" t="s">
        <v>394</v>
      </c>
      <c r="H6" s="303"/>
      <c r="I6" s="926" t="s">
        <v>533</v>
      </c>
    </row>
    <row r="7" spans="1:10" ht="25.5" customHeight="1" thickBot="1">
      <c r="A7" s="1516"/>
      <c r="B7" s="1375" t="s">
        <v>393</v>
      </c>
      <c r="C7" s="1376" t="s">
        <v>904</v>
      </c>
      <c r="D7" s="1376" t="s">
        <v>905</v>
      </c>
      <c r="E7" s="1375" t="s">
        <v>395</v>
      </c>
      <c r="F7" s="1375" t="s">
        <v>393</v>
      </c>
      <c r="G7" s="1376" t="s">
        <v>904</v>
      </c>
      <c r="H7" s="1376" t="s">
        <v>905</v>
      </c>
      <c r="I7" s="1377"/>
    </row>
    <row r="8" spans="1:10" ht="22.5" customHeight="1">
      <c r="A8" s="75" t="s">
        <v>459</v>
      </c>
      <c r="B8" s="131">
        <v>188</v>
      </c>
      <c r="C8" s="131">
        <v>297</v>
      </c>
      <c r="D8" s="45" t="s">
        <v>399</v>
      </c>
      <c r="E8" s="45">
        <v>485</v>
      </c>
      <c r="F8" s="131">
        <v>40770</v>
      </c>
      <c r="G8" s="131">
        <v>39460</v>
      </c>
      <c r="H8" s="45" t="s">
        <v>399</v>
      </c>
      <c r="I8" s="140">
        <v>19384</v>
      </c>
    </row>
    <row r="9" spans="1:10">
      <c r="A9" s="66" t="s">
        <v>460</v>
      </c>
      <c r="B9" s="12">
        <v>85</v>
      </c>
      <c r="C9" s="12">
        <v>133</v>
      </c>
      <c r="D9" s="48" t="s">
        <v>399</v>
      </c>
      <c r="E9" s="48">
        <v>218</v>
      </c>
      <c r="F9" s="12">
        <v>43070</v>
      </c>
      <c r="G9" s="12">
        <v>60000</v>
      </c>
      <c r="H9" s="48" t="s">
        <v>399</v>
      </c>
      <c r="I9" s="13">
        <v>11641</v>
      </c>
    </row>
    <row r="10" spans="1:10">
      <c r="A10" s="66" t="s">
        <v>461</v>
      </c>
      <c r="B10" s="48">
        <v>157</v>
      </c>
      <c r="C10" s="48">
        <v>241</v>
      </c>
      <c r="D10" s="48" t="s">
        <v>399</v>
      </c>
      <c r="E10" s="48">
        <v>398</v>
      </c>
      <c r="F10" s="12">
        <v>33600</v>
      </c>
      <c r="G10" s="12">
        <v>60000</v>
      </c>
      <c r="H10" s="48" t="s">
        <v>399</v>
      </c>
      <c r="I10" s="49">
        <v>19735</v>
      </c>
    </row>
    <row r="11" spans="1:10">
      <c r="A11" s="66" t="s">
        <v>462</v>
      </c>
      <c r="B11" s="12">
        <v>149</v>
      </c>
      <c r="C11" s="12">
        <v>128</v>
      </c>
      <c r="D11" s="48" t="s">
        <v>399</v>
      </c>
      <c r="E11" s="48">
        <v>277</v>
      </c>
      <c r="F11" s="12">
        <v>31350</v>
      </c>
      <c r="G11" s="12">
        <v>41430</v>
      </c>
      <c r="H11" s="48" t="s">
        <v>399</v>
      </c>
      <c r="I11" s="13">
        <v>9974</v>
      </c>
    </row>
    <row r="12" spans="1:10">
      <c r="A12" s="76" t="s">
        <v>463</v>
      </c>
      <c r="B12" s="77">
        <v>579</v>
      </c>
      <c r="C12" s="77">
        <v>799</v>
      </c>
      <c r="D12" s="77" t="s">
        <v>399</v>
      </c>
      <c r="E12" s="77">
        <v>1378</v>
      </c>
      <c r="F12" s="81">
        <v>36739</v>
      </c>
      <c r="G12" s="81">
        <v>49390</v>
      </c>
      <c r="H12" s="77" t="s">
        <v>399</v>
      </c>
      <c r="I12" s="78">
        <v>60734</v>
      </c>
    </row>
    <row r="13" spans="1:10">
      <c r="A13" s="66"/>
      <c r="B13" s="48"/>
      <c r="C13" s="48"/>
      <c r="D13" s="48"/>
      <c r="E13" s="48"/>
      <c r="F13" s="12"/>
      <c r="G13" s="12"/>
      <c r="H13" s="48"/>
      <c r="I13" s="49"/>
    </row>
    <row r="14" spans="1:10">
      <c r="A14" s="76" t="s">
        <v>464</v>
      </c>
      <c r="B14" s="77">
        <v>38</v>
      </c>
      <c r="C14" s="77" t="s">
        <v>399</v>
      </c>
      <c r="D14" s="77" t="s">
        <v>399</v>
      </c>
      <c r="E14" s="77">
        <v>38</v>
      </c>
      <c r="F14" s="81">
        <v>24737</v>
      </c>
      <c r="G14" s="81" t="s">
        <v>399</v>
      </c>
      <c r="H14" s="77" t="s">
        <v>399</v>
      </c>
      <c r="I14" s="78">
        <v>940</v>
      </c>
    </row>
    <row r="15" spans="1:10">
      <c r="A15" s="66"/>
      <c r="B15" s="48"/>
      <c r="C15" s="48"/>
      <c r="D15" s="48"/>
      <c r="E15" s="48"/>
      <c r="F15" s="12"/>
      <c r="G15" s="12"/>
      <c r="H15" s="48"/>
      <c r="I15" s="49"/>
    </row>
    <row r="16" spans="1:10">
      <c r="A16" s="76" t="s">
        <v>465</v>
      </c>
      <c r="B16" s="77">
        <v>8</v>
      </c>
      <c r="C16" s="77" t="s">
        <v>399</v>
      </c>
      <c r="D16" s="77" t="s">
        <v>399</v>
      </c>
      <c r="E16" s="77">
        <v>8</v>
      </c>
      <c r="F16" s="81">
        <v>23000</v>
      </c>
      <c r="G16" s="81" t="s">
        <v>399</v>
      </c>
      <c r="H16" s="77" t="s">
        <v>399</v>
      </c>
      <c r="I16" s="78">
        <v>184</v>
      </c>
    </row>
    <row r="17" spans="1:9">
      <c r="A17" s="66"/>
      <c r="B17" s="48"/>
      <c r="C17" s="48"/>
      <c r="D17" s="48"/>
      <c r="E17" s="48"/>
      <c r="F17" s="12"/>
      <c r="G17" s="12"/>
      <c r="H17" s="48"/>
      <c r="I17" s="49"/>
    </row>
    <row r="18" spans="1:9">
      <c r="A18" s="66" t="s">
        <v>544</v>
      </c>
      <c r="B18" s="12">
        <v>10</v>
      </c>
      <c r="C18" s="12">
        <v>20</v>
      </c>
      <c r="D18" s="48" t="s">
        <v>399</v>
      </c>
      <c r="E18" s="48">
        <v>30</v>
      </c>
      <c r="F18" s="12">
        <v>18500</v>
      </c>
      <c r="G18" s="12">
        <v>32000</v>
      </c>
      <c r="H18" s="48" t="s">
        <v>399</v>
      </c>
      <c r="I18" s="13">
        <v>825</v>
      </c>
    </row>
    <row r="19" spans="1:9">
      <c r="A19" s="66" t="s">
        <v>467</v>
      </c>
      <c r="B19" s="12">
        <v>15</v>
      </c>
      <c r="C19" s="48" t="s">
        <v>399</v>
      </c>
      <c r="D19" s="48" t="s">
        <v>399</v>
      </c>
      <c r="E19" s="48">
        <v>15</v>
      </c>
      <c r="F19" s="12">
        <v>27000</v>
      </c>
      <c r="G19" s="48" t="s">
        <v>399</v>
      </c>
      <c r="H19" s="48" t="s">
        <v>399</v>
      </c>
      <c r="I19" s="13">
        <v>405</v>
      </c>
    </row>
    <row r="20" spans="1:9">
      <c r="A20" s="66" t="s">
        <v>468</v>
      </c>
      <c r="B20" s="12">
        <v>30</v>
      </c>
      <c r="C20" s="12">
        <v>15</v>
      </c>
      <c r="D20" s="48" t="s">
        <v>399</v>
      </c>
      <c r="E20" s="48">
        <v>45</v>
      </c>
      <c r="F20" s="12">
        <v>20000</v>
      </c>
      <c r="G20" s="12">
        <v>35000</v>
      </c>
      <c r="H20" s="48" t="s">
        <v>399</v>
      </c>
      <c r="I20" s="13">
        <v>1125</v>
      </c>
    </row>
    <row r="21" spans="1:9">
      <c r="A21" s="76" t="s">
        <v>469</v>
      </c>
      <c r="B21" s="77">
        <v>55</v>
      </c>
      <c r="C21" s="77">
        <v>35</v>
      </c>
      <c r="D21" s="77" t="s">
        <v>399</v>
      </c>
      <c r="E21" s="77">
        <v>90</v>
      </c>
      <c r="F21" s="81">
        <v>21636</v>
      </c>
      <c r="G21" s="81">
        <v>33286</v>
      </c>
      <c r="H21" s="77" t="s">
        <v>399</v>
      </c>
      <c r="I21" s="78">
        <v>2355</v>
      </c>
    </row>
    <row r="22" spans="1:9">
      <c r="A22" s="66"/>
      <c r="B22" s="48"/>
      <c r="C22" s="48"/>
      <c r="D22" s="48"/>
      <c r="E22" s="48"/>
      <c r="F22" s="12"/>
      <c r="G22" s="12"/>
      <c r="H22" s="48"/>
      <c r="I22" s="49"/>
    </row>
    <row r="23" spans="1:9">
      <c r="A23" s="76" t="s">
        <v>470</v>
      </c>
      <c r="B23" s="77" t="s">
        <v>399</v>
      </c>
      <c r="C23" s="77">
        <v>229</v>
      </c>
      <c r="D23" s="77" t="s">
        <v>399</v>
      </c>
      <c r="E23" s="77">
        <v>229</v>
      </c>
      <c r="F23" s="81" t="s">
        <v>399</v>
      </c>
      <c r="G23" s="81">
        <v>19799</v>
      </c>
      <c r="H23" s="77" t="s">
        <v>399</v>
      </c>
      <c r="I23" s="78">
        <v>4534</v>
      </c>
    </row>
    <row r="24" spans="1:9">
      <c r="A24" s="66"/>
      <c r="B24" s="48"/>
      <c r="C24" s="48"/>
      <c r="D24" s="48"/>
      <c r="E24" s="48"/>
      <c r="F24" s="12"/>
      <c r="G24" s="12"/>
      <c r="H24" s="48"/>
      <c r="I24" s="49"/>
    </row>
    <row r="25" spans="1:9">
      <c r="A25" s="76" t="s">
        <v>471</v>
      </c>
      <c r="B25" s="77" t="s">
        <v>399</v>
      </c>
      <c r="C25" s="77">
        <v>114</v>
      </c>
      <c r="D25" s="77" t="s">
        <v>399</v>
      </c>
      <c r="E25" s="77">
        <v>114</v>
      </c>
      <c r="F25" s="81" t="s">
        <v>399</v>
      </c>
      <c r="G25" s="81">
        <v>33800</v>
      </c>
      <c r="H25" s="77" t="s">
        <v>399</v>
      </c>
      <c r="I25" s="78">
        <v>3853</v>
      </c>
    </row>
    <row r="26" spans="1:9">
      <c r="A26" s="66"/>
      <c r="B26" s="48"/>
      <c r="C26" s="48"/>
      <c r="D26" s="48"/>
      <c r="E26" s="48"/>
      <c r="F26" s="12"/>
      <c r="G26" s="12"/>
      <c r="H26" s="48"/>
      <c r="I26" s="49"/>
    </row>
    <row r="27" spans="1:9">
      <c r="A27" s="66" t="s">
        <v>472</v>
      </c>
      <c r="B27" s="48" t="s">
        <v>399</v>
      </c>
      <c r="C27" s="48" t="s">
        <v>399</v>
      </c>
      <c r="D27" s="48" t="s">
        <v>399</v>
      </c>
      <c r="E27" s="48" t="s">
        <v>399</v>
      </c>
      <c r="F27" s="48" t="s">
        <v>399</v>
      </c>
      <c r="G27" s="12" t="s">
        <v>399</v>
      </c>
      <c r="H27" s="48" t="s">
        <v>399</v>
      </c>
      <c r="I27" s="49" t="s">
        <v>399</v>
      </c>
    </row>
    <row r="28" spans="1:9">
      <c r="A28" s="66" t="s">
        <v>473</v>
      </c>
      <c r="B28" s="48" t="s">
        <v>399</v>
      </c>
      <c r="C28" s="48">
        <v>20</v>
      </c>
      <c r="D28" s="48" t="s">
        <v>399</v>
      </c>
      <c r="E28" s="48">
        <v>20</v>
      </c>
      <c r="F28" s="48">
        <v>15250</v>
      </c>
      <c r="G28" s="12">
        <v>38000</v>
      </c>
      <c r="H28" s="48" t="s">
        <v>399</v>
      </c>
      <c r="I28" s="49">
        <v>760</v>
      </c>
    </row>
    <row r="29" spans="1:9">
      <c r="A29" s="66" t="s">
        <v>474</v>
      </c>
      <c r="B29" s="48" t="s">
        <v>399</v>
      </c>
      <c r="C29" s="12">
        <v>693</v>
      </c>
      <c r="D29" s="48">
        <v>1</v>
      </c>
      <c r="E29" s="48">
        <v>694</v>
      </c>
      <c r="F29" s="48" t="s">
        <v>399</v>
      </c>
      <c r="G29" s="12">
        <v>30000</v>
      </c>
      <c r="H29" s="48">
        <v>35000</v>
      </c>
      <c r="I29" s="13">
        <v>20825</v>
      </c>
    </row>
    <row r="30" spans="1:9">
      <c r="A30" s="76" t="s">
        <v>475</v>
      </c>
      <c r="B30" s="77" t="s">
        <v>399</v>
      </c>
      <c r="C30" s="77">
        <v>713</v>
      </c>
      <c r="D30" s="77">
        <v>1</v>
      </c>
      <c r="E30" s="77">
        <v>714</v>
      </c>
      <c r="F30" s="81" t="s">
        <v>399</v>
      </c>
      <c r="G30" s="81">
        <v>30224</v>
      </c>
      <c r="H30" s="77">
        <v>35000</v>
      </c>
      <c r="I30" s="78">
        <v>21585</v>
      </c>
    </row>
    <row r="31" spans="1:9">
      <c r="A31" s="66"/>
      <c r="B31" s="48"/>
      <c r="C31" s="48"/>
      <c r="D31" s="48"/>
      <c r="E31" s="48"/>
      <c r="F31" s="12"/>
      <c r="G31" s="12"/>
      <c r="H31" s="48"/>
      <c r="I31" s="49"/>
    </row>
    <row r="32" spans="1:9">
      <c r="A32" s="66" t="s">
        <v>476</v>
      </c>
      <c r="B32" s="83">
        <v>1</v>
      </c>
      <c r="C32" s="83">
        <v>176</v>
      </c>
      <c r="D32" s="48" t="s">
        <v>399</v>
      </c>
      <c r="E32" s="48">
        <v>177</v>
      </c>
      <c r="F32" s="83">
        <v>12590</v>
      </c>
      <c r="G32" s="83">
        <v>28270</v>
      </c>
      <c r="H32" s="48" t="s">
        <v>399</v>
      </c>
      <c r="I32" s="13">
        <v>4988</v>
      </c>
    </row>
    <row r="33" spans="1:9">
      <c r="A33" s="66" t="s">
        <v>477</v>
      </c>
      <c r="B33" s="83" t="s">
        <v>399</v>
      </c>
      <c r="C33" s="83">
        <v>18</v>
      </c>
      <c r="D33" s="48" t="s">
        <v>399</v>
      </c>
      <c r="E33" s="48">
        <v>18</v>
      </c>
      <c r="F33" s="83" t="s">
        <v>399</v>
      </c>
      <c r="G33" s="83">
        <v>26400</v>
      </c>
      <c r="H33" s="48" t="s">
        <v>399</v>
      </c>
      <c r="I33" s="13">
        <v>475</v>
      </c>
    </row>
    <row r="34" spans="1:9">
      <c r="A34" s="66" t="s">
        <v>478</v>
      </c>
      <c r="B34" s="83" t="s">
        <v>399</v>
      </c>
      <c r="C34" s="83">
        <v>31</v>
      </c>
      <c r="D34" s="48" t="s">
        <v>399</v>
      </c>
      <c r="E34" s="48">
        <v>31</v>
      </c>
      <c r="F34" s="83" t="s">
        <v>399</v>
      </c>
      <c r="G34" s="83">
        <v>29116</v>
      </c>
      <c r="H34" s="48" t="s">
        <v>399</v>
      </c>
      <c r="I34" s="13">
        <v>903</v>
      </c>
    </row>
    <row r="35" spans="1:9">
      <c r="A35" s="66" t="s">
        <v>479</v>
      </c>
      <c r="B35" s="83" t="s">
        <v>399</v>
      </c>
      <c r="C35" s="83">
        <v>250</v>
      </c>
      <c r="D35" s="48" t="s">
        <v>399</v>
      </c>
      <c r="E35" s="48">
        <v>250</v>
      </c>
      <c r="F35" s="83" t="s">
        <v>399</v>
      </c>
      <c r="G35" s="83">
        <v>24980</v>
      </c>
      <c r="H35" s="48" t="s">
        <v>399</v>
      </c>
      <c r="I35" s="13">
        <v>6245</v>
      </c>
    </row>
    <row r="36" spans="1:9">
      <c r="A36" s="76" t="s">
        <v>480</v>
      </c>
      <c r="B36" s="77">
        <v>1</v>
      </c>
      <c r="C36" s="77">
        <v>475</v>
      </c>
      <c r="D36" s="77" t="s">
        <v>399</v>
      </c>
      <c r="E36" s="77">
        <v>476</v>
      </c>
      <c r="F36" s="81">
        <v>12590</v>
      </c>
      <c r="G36" s="81">
        <v>26523</v>
      </c>
      <c r="H36" s="77" t="s">
        <v>399</v>
      </c>
      <c r="I36" s="78">
        <v>12611</v>
      </c>
    </row>
    <row r="37" spans="1:9">
      <c r="A37" s="66"/>
      <c r="B37" s="48"/>
      <c r="C37" s="48"/>
      <c r="D37" s="48"/>
      <c r="E37" s="48"/>
      <c r="F37" s="12"/>
      <c r="G37" s="12"/>
      <c r="H37" s="12"/>
      <c r="I37" s="49"/>
    </row>
    <row r="38" spans="1:9">
      <c r="A38" s="76" t="s">
        <v>481</v>
      </c>
      <c r="B38" s="77">
        <v>18</v>
      </c>
      <c r="C38" s="77">
        <v>115</v>
      </c>
      <c r="D38" s="77" t="s">
        <v>399</v>
      </c>
      <c r="E38" s="77">
        <v>133</v>
      </c>
      <c r="F38" s="81">
        <v>12300</v>
      </c>
      <c r="G38" s="81">
        <v>27840</v>
      </c>
      <c r="H38" s="77" t="s">
        <v>399</v>
      </c>
      <c r="I38" s="78">
        <v>3423</v>
      </c>
    </row>
    <row r="39" spans="1:9">
      <c r="A39" s="66"/>
      <c r="B39" s="48"/>
      <c r="C39" s="48"/>
      <c r="D39" s="48"/>
      <c r="E39" s="48"/>
      <c r="F39" s="12"/>
      <c r="G39" s="12"/>
      <c r="H39" s="12"/>
      <c r="I39" s="49"/>
    </row>
    <row r="40" spans="1:9">
      <c r="A40" s="66" t="s">
        <v>545</v>
      </c>
      <c r="B40" s="48" t="s">
        <v>399</v>
      </c>
      <c r="C40" s="12">
        <v>11</v>
      </c>
      <c r="D40" s="48" t="s">
        <v>399</v>
      </c>
      <c r="E40" s="48">
        <v>11</v>
      </c>
      <c r="F40" s="48" t="s">
        <v>399</v>
      </c>
      <c r="G40" s="12">
        <v>14500</v>
      </c>
      <c r="H40" s="48" t="s">
        <v>399</v>
      </c>
      <c r="I40" s="13">
        <v>160</v>
      </c>
    </row>
    <row r="41" spans="1:9">
      <c r="A41" s="66" t="s">
        <v>483</v>
      </c>
      <c r="B41" s="12" t="s">
        <v>399</v>
      </c>
      <c r="C41" s="12">
        <v>50</v>
      </c>
      <c r="D41" s="48" t="s">
        <v>399</v>
      </c>
      <c r="E41" s="48">
        <v>50</v>
      </c>
      <c r="F41" s="12" t="s">
        <v>399</v>
      </c>
      <c r="G41" s="12">
        <v>35000</v>
      </c>
      <c r="H41" s="48" t="s">
        <v>399</v>
      </c>
      <c r="I41" s="13">
        <v>1750</v>
      </c>
    </row>
    <row r="42" spans="1:9">
      <c r="A42" s="66" t="s">
        <v>484</v>
      </c>
      <c r="B42" s="12" t="s">
        <v>399</v>
      </c>
      <c r="C42" s="12">
        <v>50</v>
      </c>
      <c r="D42" s="48" t="s">
        <v>399</v>
      </c>
      <c r="E42" s="48">
        <v>50</v>
      </c>
      <c r="F42" s="12" t="s">
        <v>399</v>
      </c>
      <c r="G42" s="12">
        <v>40000</v>
      </c>
      <c r="H42" s="48" t="s">
        <v>399</v>
      </c>
      <c r="I42" s="13">
        <v>2000</v>
      </c>
    </row>
    <row r="43" spans="1:9">
      <c r="A43" s="66" t="s">
        <v>485</v>
      </c>
      <c r="B43" s="48" t="s">
        <v>399</v>
      </c>
      <c r="C43" s="12">
        <v>4</v>
      </c>
      <c r="D43" s="48" t="s">
        <v>399</v>
      </c>
      <c r="E43" s="48">
        <v>4</v>
      </c>
      <c r="F43" s="48" t="s">
        <v>399</v>
      </c>
      <c r="G43" s="12">
        <v>60000</v>
      </c>
      <c r="H43" s="48" t="s">
        <v>399</v>
      </c>
      <c r="I43" s="13">
        <v>240</v>
      </c>
    </row>
    <row r="44" spans="1:9">
      <c r="A44" s="66" t="s">
        <v>486</v>
      </c>
      <c r="B44" s="12" t="s">
        <v>399</v>
      </c>
      <c r="C44" s="12">
        <v>52</v>
      </c>
      <c r="D44" s="48" t="s">
        <v>399</v>
      </c>
      <c r="E44" s="48">
        <v>52</v>
      </c>
      <c r="F44" s="12" t="s">
        <v>399</v>
      </c>
      <c r="G44" s="12">
        <v>23000</v>
      </c>
      <c r="H44" s="48" t="s">
        <v>399</v>
      </c>
      <c r="I44" s="13">
        <v>1196</v>
      </c>
    </row>
    <row r="45" spans="1:9">
      <c r="A45" s="66" t="s">
        <v>487</v>
      </c>
      <c r="B45" s="48" t="s">
        <v>399</v>
      </c>
      <c r="C45" s="12">
        <v>42</v>
      </c>
      <c r="D45" s="48" t="s">
        <v>399</v>
      </c>
      <c r="E45" s="48">
        <v>42</v>
      </c>
      <c r="F45" s="48" t="s">
        <v>399</v>
      </c>
      <c r="G45" s="12">
        <v>40000</v>
      </c>
      <c r="H45" s="48" t="s">
        <v>399</v>
      </c>
      <c r="I45" s="13">
        <v>1680</v>
      </c>
    </row>
    <row r="46" spans="1:9">
      <c r="A46" s="66" t="s">
        <v>488</v>
      </c>
      <c r="B46" s="12" t="s">
        <v>399</v>
      </c>
      <c r="C46" s="12" t="s">
        <v>399</v>
      </c>
      <c r="D46" s="48" t="s">
        <v>399</v>
      </c>
      <c r="E46" s="48" t="s">
        <v>399</v>
      </c>
      <c r="F46" s="12" t="s">
        <v>399</v>
      </c>
      <c r="G46" s="12" t="s">
        <v>399</v>
      </c>
      <c r="H46" s="48" t="s">
        <v>399</v>
      </c>
      <c r="I46" s="13" t="s">
        <v>399</v>
      </c>
    </row>
    <row r="47" spans="1:9">
      <c r="A47" s="66" t="s">
        <v>489</v>
      </c>
      <c r="B47" s="48" t="s">
        <v>399</v>
      </c>
      <c r="C47" s="12">
        <v>11</v>
      </c>
      <c r="D47" s="48" t="s">
        <v>399</v>
      </c>
      <c r="E47" s="48">
        <v>11</v>
      </c>
      <c r="F47" s="48" t="s">
        <v>399</v>
      </c>
      <c r="G47" s="12">
        <v>40000</v>
      </c>
      <c r="H47" s="48" t="s">
        <v>399</v>
      </c>
      <c r="I47" s="13">
        <v>440</v>
      </c>
    </row>
    <row r="48" spans="1:9">
      <c r="A48" s="66" t="s">
        <v>490</v>
      </c>
      <c r="B48" s="12">
        <v>2</v>
      </c>
      <c r="C48" s="12">
        <v>13</v>
      </c>
      <c r="D48" s="48" t="s">
        <v>399</v>
      </c>
      <c r="E48" s="48">
        <v>15</v>
      </c>
      <c r="F48" s="12">
        <v>20000</v>
      </c>
      <c r="G48" s="12">
        <v>37300</v>
      </c>
      <c r="H48" s="48" t="s">
        <v>399</v>
      </c>
      <c r="I48" s="13">
        <v>525</v>
      </c>
    </row>
    <row r="49" spans="1:9">
      <c r="A49" s="76" t="s">
        <v>491</v>
      </c>
      <c r="B49" s="77">
        <v>2</v>
      </c>
      <c r="C49" s="77">
        <v>233</v>
      </c>
      <c r="D49" s="77" t="s">
        <v>399</v>
      </c>
      <c r="E49" s="77">
        <v>235</v>
      </c>
      <c r="F49" s="81">
        <v>20000</v>
      </c>
      <c r="G49" s="81">
        <v>34122</v>
      </c>
      <c r="H49" s="77" t="s">
        <v>399</v>
      </c>
      <c r="I49" s="78">
        <v>7991</v>
      </c>
    </row>
    <row r="50" spans="1:9">
      <c r="A50" s="66"/>
      <c r="B50" s="48"/>
      <c r="C50" s="48"/>
      <c r="D50" s="48"/>
      <c r="E50" s="48"/>
      <c r="F50" s="12"/>
      <c r="G50" s="12"/>
      <c r="H50" s="12"/>
      <c r="I50" s="49"/>
    </row>
    <row r="51" spans="1:9">
      <c r="A51" s="76" t="s">
        <v>492</v>
      </c>
      <c r="B51" s="77" t="s">
        <v>399</v>
      </c>
      <c r="C51" s="77">
        <v>126</v>
      </c>
      <c r="D51" s="77" t="s">
        <v>399</v>
      </c>
      <c r="E51" s="77">
        <v>126</v>
      </c>
      <c r="F51" s="81" t="s">
        <v>399</v>
      </c>
      <c r="G51" s="81">
        <v>28000</v>
      </c>
      <c r="H51" s="77" t="s">
        <v>399</v>
      </c>
      <c r="I51" s="78">
        <v>3528</v>
      </c>
    </row>
    <row r="52" spans="1:9">
      <c r="A52" s="66"/>
      <c r="B52" s="48"/>
      <c r="C52" s="48"/>
      <c r="D52" s="48"/>
      <c r="E52" s="48"/>
      <c r="F52" s="12"/>
      <c r="G52" s="12"/>
      <c r="H52" s="12"/>
      <c r="I52" s="49"/>
    </row>
    <row r="53" spans="1:9">
      <c r="A53" s="66" t="s">
        <v>493</v>
      </c>
      <c r="B53" s="48" t="s">
        <v>399</v>
      </c>
      <c r="C53" s="12">
        <v>25</v>
      </c>
      <c r="D53" s="48" t="s">
        <v>399</v>
      </c>
      <c r="E53" s="48">
        <v>25</v>
      </c>
      <c r="F53" s="48" t="s">
        <v>399</v>
      </c>
      <c r="G53" s="12">
        <v>25000</v>
      </c>
      <c r="H53" s="48" t="s">
        <v>399</v>
      </c>
      <c r="I53" s="13">
        <v>625</v>
      </c>
    </row>
    <row r="54" spans="1:9">
      <c r="A54" s="66" t="s">
        <v>494</v>
      </c>
      <c r="B54" s="48" t="s">
        <v>399</v>
      </c>
      <c r="C54" s="12">
        <v>10</v>
      </c>
      <c r="D54" s="48" t="s">
        <v>399</v>
      </c>
      <c r="E54" s="48">
        <v>10</v>
      </c>
      <c r="F54" s="48" t="s">
        <v>399</v>
      </c>
      <c r="G54" s="12">
        <v>12900</v>
      </c>
      <c r="H54" s="48" t="s">
        <v>399</v>
      </c>
      <c r="I54" s="13">
        <v>129</v>
      </c>
    </row>
    <row r="55" spans="1:9">
      <c r="A55" s="66" t="s">
        <v>495</v>
      </c>
      <c r="B55" s="48" t="s">
        <v>399</v>
      </c>
      <c r="C55" s="12" t="s">
        <v>399</v>
      </c>
      <c r="D55" s="48" t="s">
        <v>399</v>
      </c>
      <c r="E55" s="48" t="s">
        <v>399</v>
      </c>
      <c r="F55" s="48" t="s">
        <v>399</v>
      </c>
      <c r="G55" s="12" t="s">
        <v>399</v>
      </c>
      <c r="H55" s="48" t="s">
        <v>399</v>
      </c>
      <c r="I55" s="13" t="s">
        <v>399</v>
      </c>
    </row>
    <row r="56" spans="1:9">
      <c r="A56" s="66" t="s">
        <v>496</v>
      </c>
      <c r="B56" s="48" t="s">
        <v>399</v>
      </c>
      <c r="C56" s="12" t="s">
        <v>399</v>
      </c>
      <c r="D56" s="48" t="s">
        <v>399</v>
      </c>
      <c r="E56" s="48" t="s">
        <v>399</v>
      </c>
      <c r="F56" s="85" t="s">
        <v>399</v>
      </c>
      <c r="G56" s="12" t="s">
        <v>399</v>
      </c>
      <c r="H56" s="48" t="s">
        <v>399</v>
      </c>
      <c r="I56" s="13" t="s">
        <v>399</v>
      </c>
    </row>
    <row r="57" spans="1:9">
      <c r="A57" s="66" t="s">
        <v>497</v>
      </c>
      <c r="B57" s="48" t="s">
        <v>399</v>
      </c>
      <c r="C57" s="12">
        <v>256</v>
      </c>
      <c r="D57" s="48" t="s">
        <v>399</v>
      </c>
      <c r="E57" s="48">
        <v>256</v>
      </c>
      <c r="F57" s="48" t="s">
        <v>399</v>
      </c>
      <c r="G57" s="12">
        <v>33000</v>
      </c>
      <c r="H57" s="48" t="s">
        <v>399</v>
      </c>
      <c r="I57" s="13">
        <v>8448</v>
      </c>
    </row>
    <row r="58" spans="1:9">
      <c r="A58" s="76" t="s">
        <v>573</v>
      </c>
      <c r="B58" s="77" t="s">
        <v>399</v>
      </c>
      <c r="C58" s="77">
        <v>291</v>
      </c>
      <c r="D58" s="77" t="s">
        <v>399</v>
      </c>
      <c r="E58" s="77">
        <v>291</v>
      </c>
      <c r="F58" s="81" t="s">
        <v>399</v>
      </c>
      <c r="G58" s="81">
        <v>31622</v>
      </c>
      <c r="H58" s="77" t="s">
        <v>399</v>
      </c>
      <c r="I58" s="78">
        <v>9202</v>
      </c>
    </row>
    <row r="59" spans="1:9">
      <c r="A59" s="66"/>
      <c r="B59" s="48"/>
      <c r="C59" s="48"/>
      <c r="D59" s="48"/>
      <c r="E59" s="48"/>
      <c r="F59" s="12"/>
      <c r="G59" s="12"/>
      <c r="H59" s="12"/>
      <c r="I59" s="49"/>
    </row>
    <row r="60" spans="1:9">
      <c r="A60" s="66" t="s">
        <v>499</v>
      </c>
      <c r="B60" s="48" t="s">
        <v>399</v>
      </c>
      <c r="C60" s="12">
        <v>173</v>
      </c>
      <c r="D60" s="12" t="s">
        <v>399</v>
      </c>
      <c r="E60" s="48">
        <v>173</v>
      </c>
      <c r="F60" s="48" t="s">
        <v>399</v>
      </c>
      <c r="G60" s="12">
        <v>30000</v>
      </c>
      <c r="H60" s="12" t="s">
        <v>399</v>
      </c>
      <c r="I60" s="13">
        <v>5190</v>
      </c>
    </row>
    <row r="61" spans="1:9">
      <c r="A61" s="66" t="s">
        <v>500</v>
      </c>
      <c r="B61" s="12">
        <v>5</v>
      </c>
      <c r="C61" s="12">
        <v>123</v>
      </c>
      <c r="D61" s="48" t="s">
        <v>399</v>
      </c>
      <c r="E61" s="48">
        <v>128</v>
      </c>
      <c r="F61" s="12">
        <v>9000</v>
      </c>
      <c r="G61" s="12">
        <v>32606</v>
      </c>
      <c r="H61" s="48" t="s">
        <v>399</v>
      </c>
      <c r="I61" s="13">
        <v>4056</v>
      </c>
    </row>
    <row r="62" spans="1:9">
      <c r="A62" s="66" t="s">
        <v>501</v>
      </c>
      <c r="B62" s="48" t="s">
        <v>399</v>
      </c>
      <c r="C62" s="12">
        <v>664</v>
      </c>
      <c r="D62" s="48" t="s">
        <v>399</v>
      </c>
      <c r="E62" s="48">
        <v>664</v>
      </c>
      <c r="F62" s="48" t="s">
        <v>399</v>
      </c>
      <c r="G62" s="12">
        <v>21277</v>
      </c>
      <c r="H62" s="48" t="s">
        <v>399</v>
      </c>
      <c r="I62" s="13">
        <v>14128</v>
      </c>
    </row>
    <row r="63" spans="1:9">
      <c r="A63" s="76" t="s">
        <v>502</v>
      </c>
      <c r="B63" s="77">
        <v>5</v>
      </c>
      <c r="C63" s="77">
        <v>960</v>
      </c>
      <c r="D63" s="77" t="s">
        <v>399</v>
      </c>
      <c r="E63" s="77">
        <v>965</v>
      </c>
      <c r="F63" s="81">
        <v>9000</v>
      </c>
      <c r="G63" s="81">
        <v>24300</v>
      </c>
      <c r="H63" s="77" t="s">
        <v>399</v>
      </c>
      <c r="I63" s="78">
        <v>23374</v>
      </c>
    </row>
    <row r="64" spans="1:9">
      <c r="A64" s="66"/>
      <c r="B64" s="48"/>
      <c r="C64" s="48"/>
      <c r="D64" s="48"/>
      <c r="E64" s="48"/>
      <c r="F64" s="12"/>
      <c r="G64" s="12"/>
      <c r="H64" s="12"/>
      <c r="I64" s="49"/>
    </row>
    <row r="65" spans="1:9">
      <c r="A65" s="76" t="s">
        <v>503</v>
      </c>
      <c r="B65" s="77" t="s">
        <v>399</v>
      </c>
      <c r="C65" s="77">
        <v>233</v>
      </c>
      <c r="D65" s="77" t="s">
        <v>399</v>
      </c>
      <c r="E65" s="77">
        <v>233</v>
      </c>
      <c r="F65" s="81" t="s">
        <v>399</v>
      </c>
      <c r="G65" s="81">
        <v>22000</v>
      </c>
      <c r="H65" s="77" t="s">
        <v>399</v>
      </c>
      <c r="I65" s="78">
        <v>5126</v>
      </c>
    </row>
    <row r="66" spans="1:9">
      <c r="A66" s="66"/>
      <c r="B66" s="48"/>
      <c r="C66" s="48"/>
      <c r="D66" s="48"/>
      <c r="E66" s="48"/>
      <c r="F66" s="12"/>
      <c r="G66" s="12"/>
      <c r="H66" s="12"/>
      <c r="I66" s="49"/>
    </row>
    <row r="67" spans="1:9">
      <c r="A67" s="66" t="s">
        <v>504</v>
      </c>
      <c r="B67" s="48" t="s">
        <v>399</v>
      </c>
      <c r="C67" s="12">
        <v>20</v>
      </c>
      <c r="D67" s="48" t="s">
        <v>399</v>
      </c>
      <c r="E67" s="48">
        <v>20</v>
      </c>
      <c r="F67" s="48" t="s">
        <v>399</v>
      </c>
      <c r="G67" s="12">
        <v>17800</v>
      </c>
      <c r="H67" s="48" t="s">
        <v>399</v>
      </c>
      <c r="I67" s="13">
        <v>356</v>
      </c>
    </row>
    <row r="68" spans="1:9">
      <c r="A68" s="66" t="s">
        <v>505</v>
      </c>
      <c r="B68" s="48" t="s">
        <v>399</v>
      </c>
      <c r="C68" s="12" t="s">
        <v>399</v>
      </c>
      <c r="D68" s="48" t="s">
        <v>399</v>
      </c>
      <c r="E68" s="48" t="s">
        <v>399</v>
      </c>
      <c r="F68" s="48" t="s">
        <v>399</v>
      </c>
      <c r="G68" s="12" t="s">
        <v>399</v>
      </c>
      <c r="H68" s="48" t="s">
        <v>399</v>
      </c>
      <c r="I68" s="13" t="s">
        <v>399</v>
      </c>
    </row>
    <row r="69" spans="1:9">
      <c r="A69" s="76" t="s">
        <v>506</v>
      </c>
      <c r="B69" s="77" t="s">
        <v>399</v>
      </c>
      <c r="C69" s="77">
        <v>20</v>
      </c>
      <c r="D69" s="77" t="s">
        <v>399</v>
      </c>
      <c r="E69" s="77">
        <v>20</v>
      </c>
      <c r="F69" s="81" t="s">
        <v>399</v>
      </c>
      <c r="G69" s="81">
        <v>17800</v>
      </c>
      <c r="H69" s="77" t="s">
        <v>399</v>
      </c>
      <c r="I69" s="78">
        <v>356</v>
      </c>
    </row>
    <row r="70" spans="1:9">
      <c r="A70" s="66"/>
      <c r="B70" s="48"/>
      <c r="C70" s="48"/>
      <c r="D70" s="48"/>
      <c r="E70" s="48"/>
      <c r="F70" s="12"/>
      <c r="G70" s="12"/>
      <c r="H70" s="12"/>
      <c r="I70" s="49"/>
    </row>
    <row r="71" spans="1:9">
      <c r="A71" s="66" t="s">
        <v>507</v>
      </c>
      <c r="B71" s="48" t="s">
        <v>399</v>
      </c>
      <c r="C71" s="12">
        <v>62</v>
      </c>
      <c r="D71" s="12" t="s">
        <v>399</v>
      </c>
      <c r="E71" s="48">
        <v>62</v>
      </c>
      <c r="F71" s="48" t="s">
        <v>399</v>
      </c>
      <c r="G71" s="12">
        <v>22927</v>
      </c>
      <c r="H71" s="12" t="s">
        <v>399</v>
      </c>
      <c r="I71" s="13">
        <v>1422</v>
      </c>
    </row>
    <row r="72" spans="1:9">
      <c r="A72" s="66" t="s">
        <v>508</v>
      </c>
      <c r="B72" s="48" t="s">
        <v>399</v>
      </c>
      <c r="C72" s="12">
        <v>115</v>
      </c>
      <c r="D72" s="48" t="s">
        <v>399</v>
      </c>
      <c r="E72" s="48">
        <v>115</v>
      </c>
      <c r="F72" s="48" t="s">
        <v>399</v>
      </c>
      <c r="G72" s="12">
        <v>48913</v>
      </c>
      <c r="H72" s="48" t="s">
        <v>399</v>
      </c>
      <c r="I72" s="13">
        <v>5625</v>
      </c>
    </row>
    <row r="73" spans="1:9">
      <c r="A73" s="66" t="s">
        <v>509</v>
      </c>
      <c r="B73" s="12">
        <v>6</v>
      </c>
      <c r="C73" s="12">
        <v>75</v>
      </c>
      <c r="D73" s="48" t="s">
        <v>399</v>
      </c>
      <c r="E73" s="48">
        <v>81</v>
      </c>
      <c r="F73" s="12">
        <v>12000</v>
      </c>
      <c r="G73" s="12">
        <v>25000</v>
      </c>
      <c r="H73" s="48" t="s">
        <v>399</v>
      </c>
      <c r="I73" s="13">
        <v>1947</v>
      </c>
    </row>
    <row r="74" spans="1:9">
      <c r="A74" s="66" t="s">
        <v>510</v>
      </c>
      <c r="B74" s="85" t="s">
        <v>399</v>
      </c>
      <c r="C74" s="12">
        <v>279</v>
      </c>
      <c r="D74" s="48" t="s">
        <v>399</v>
      </c>
      <c r="E74" s="48">
        <v>279</v>
      </c>
      <c r="F74" s="85" t="s">
        <v>399</v>
      </c>
      <c r="G74" s="12">
        <v>23444</v>
      </c>
      <c r="H74" s="48" t="s">
        <v>399</v>
      </c>
      <c r="I74" s="13">
        <v>6541</v>
      </c>
    </row>
    <row r="75" spans="1:9">
      <c r="A75" s="66" t="s">
        <v>511</v>
      </c>
      <c r="B75" s="12" t="s">
        <v>399</v>
      </c>
      <c r="C75" s="12">
        <v>30</v>
      </c>
      <c r="D75" s="48" t="s">
        <v>399</v>
      </c>
      <c r="E75" s="48">
        <v>30</v>
      </c>
      <c r="F75" s="12" t="s">
        <v>399</v>
      </c>
      <c r="G75" s="12">
        <v>24000</v>
      </c>
      <c r="H75" s="48" t="s">
        <v>399</v>
      </c>
      <c r="I75" s="13">
        <v>720</v>
      </c>
    </row>
    <row r="76" spans="1:9">
      <c r="A76" s="66" t="s">
        <v>512</v>
      </c>
      <c r="B76" s="12" t="s">
        <v>399</v>
      </c>
      <c r="C76" s="12">
        <v>26</v>
      </c>
      <c r="D76" s="48" t="s">
        <v>399</v>
      </c>
      <c r="E76" s="48">
        <v>26</v>
      </c>
      <c r="F76" s="12" t="s">
        <v>399</v>
      </c>
      <c r="G76" s="12">
        <v>27000</v>
      </c>
      <c r="H76" s="48" t="s">
        <v>399</v>
      </c>
      <c r="I76" s="13">
        <v>702</v>
      </c>
    </row>
    <row r="77" spans="1:9">
      <c r="A77" s="66" t="s">
        <v>513</v>
      </c>
      <c r="B77" s="48" t="s">
        <v>399</v>
      </c>
      <c r="C77" s="12">
        <v>163</v>
      </c>
      <c r="D77" s="48" t="s">
        <v>399</v>
      </c>
      <c r="E77" s="48">
        <v>163</v>
      </c>
      <c r="F77" s="48" t="s">
        <v>399</v>
      </c>
      <c r="G77" s="12">
        <v>40000</v>
      </c>
      <c r="H77" s="48" t="s">
        <v>399</v>
      </c>
      <c r="I77" s="13">
        <v>6520</v>
      </c>
    </row>
    <row r="78" spans="1:9">
      <c r="A78" s="66" t="s">
        <v>514</v>
      </c>
      <c r="B78" s="85">
        <v>1</v>
      </c>
      <c r="C78" s="12">
        <v>59</v>
      </c>
      <c r="D78" s="48" t="s">
        <v>399</v>
      </c>
      <c r="E78" s="48">
        <v>60</v>
      </c>
      <c r="F78" s="85">
        <v>7500</v>
      </c>
      <c r="G78" s="12">
        <v>26737</v>
      </c>
      <c r="H78" s="48" t="s">
        <v>399</v>
      </c>
      <c r="I78" s="13">
        <v>1585</v>
      </c>
    </row>
    <row r="79" spans="1:9">
      <c r="A79" s="76" t="s">
        <v>515</v>
      </c>
      <c r="B79" s="77">
        <v>7</v>
      </c>
      <c r="C79" s="77">
        <v>809</v>
      </c>
      <c r="D79" s="77" t="s">
        <v>399</v>
      </c>
      <c r="E79" s="77">
        <v>816</v>
      </c>
      <c r="F79" s="81">
        <v>11357</v>
      </c>
      <c r="G79" s="81">
        <v>30880</v>
      </c>
      <c r="H79" s="77" t="s">
        <v>399</v>
      </c>
      <c r="I79" s="78">
        <v>25062</v>
      </c>
    </row>
    <row r="80" spans="1:9">
      <c r="A80" s="66"/>
      <c r="B80" s="48"/>
      <c r="C80" s="48"/>
      <c r="D80" s="48"/>
      <c r="E80" s="48"/>
      <c r="F80" s="12"/>
      <c r="G80" s="12"/>
      <c r="H80" s="12"/>
      <c r="I80" s="49"/>
    </row>
    <row r="81" spans="1:9">
      <c r="A81" s="66" t="s">
        <v>516</v>
      </c>
      <c r="B81" s="85">
        <v>18</v>
      </c>
      <c r="C81" s="12">
        <v>134</v>
      </c>
      <c r="D81" s="48" t="s">
        <v>399</v>
      </c>
      <c r="E81" s="48">
        <v>152</v>
      </c>
      <c r="F81" s="85">
        <v>25000</v>
      </c>
      <c r="G81" s="12">
        <v>36925</v>
      </c>
      <c r="H81" s="48" t="s">
        <v>399</v>
      </c>
      <c r="I81" s="13">
        <v>5398</v>
      </c>
    </row>
    <row r="82" spans="1:9">
      <c r="A82" s="66" t="s">
        <v>517</v>
      </c>
      <c r="B82" s="12">
        <v>12</v>
      </c>
      <c r="C82" s="12">
        <v>193</v>
      </c>
      <c r="D82" s="48">
        <v>1</v>
      </c>
      <c r="E82" s="48">
        <v>206</v>
      </c>
      <c r="F82" s="12">
        <v>15000</v>
      </c>
      <c r="G82" s="12">
        <v>25000</v>
      </c>
      <c r="H82" s="48">
        <v>35000</v>
      </c>
      <c r="I82" s="13">
        <v>5045</v>
      </c>
    </row>
    <row r="83" spans="1:9">
      <c r="A83" s="76" t="s">
        <v>518</v>
      </c>
      <c r="B83" s="77">
        <v>30</v>
      </c>
      <c r="C83" s="77">
        <v>327</v>
      </c>
      <c r="D83" s="77">
        <v>1</v>
      </c>
      <c r="E83" s="77">
        <v>358</v>
      </c>
      <c r="F83" s="81">
        <v>21000</v>
      </c>
      <c r="G83" s="81">
        <v>29887</v>
      </c>
      <c r="H83" s="77">
        <v>35000</v>
      </c>
      <c r="I83" s="78">
        <v>10443</v>
      </c>
    </row>
    <row r="84" spans="1:9">
      <c r="A84" s="66"/>
      <c r="B84" s="48"/>
      <c r="C84" s="48"/>
      <c r="D84" s="48"/>
      <c r="E84" s="48"/>
      <c r="F84" s="12"/>
      <c r="G84" s="12"/>
      <c r="H84" s="12"/>
      <c r="I84" s="13"/>
    </row>
    <row r="85" spans="1:9" ht="13.5" thickBot="1">
      <c r="A85" s="69" t="s">
        <v>519</v>
      </c>
      <c r="B85" s="55">
        <v>743</v>
      </c>
      <c r="C85" s="55">
        <v>5479</v>
      </c>
      <c r="D85" s="55">
        <v>2</v>
      </c>
      <c r="E85" s="55">
        <v>6224</v>
      </c>
      <c r="F85" s="226">
        <v>33129</v>
      </c>
      <c r="G85" s="226">
        <v>31139</v>
      </c>
      <c r="H85" s="226">
        <v>35000</v>
      </c>
      <c r="I85" s="56">
        <v>195301</v>
      </c>
    </row>
  </sheetData>
  <mergeCells count="3">
    <mergeCell ref="A1:I1"/>
    <mergeCell ref="A5:A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>
  <sheetPr codeName="Hoja155">
    <pageSetUpPr fitToPage="1"/>
  </sheetPr>
  <dimension ref="A1:K86"/>
  <sheetViews>
    <sheetView view="pageBreakPreview" topLeftCell="A31" zoomScale="75" zoomScaleNormal="75" zoomScaleSheetLayoutView="75" workbookViewId="0">
      <selection activeCell="I84" sqref="I84"/>
    </sheetView>
  </sheetViews>
  <sheetFormatPr baseColWidth="10" defaultRowHeight="12.75"/>
  <cols>
    <col min="1" max="1" width="36.5703125" style="271" customWidth="1"/>
    <col min="2" max="9" width="17.140625" style="271" customWidth="1"/>
    <col min="10" max="10" width="0" style="271" hidden="1" customWidth="1"/>
    <col min="11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2.75" customHeight="1">
      <c r="A2" s="331"/>
      <c r="B2" s="331"/>
      <c r="C2" s="331"/>
      <c r="D2" s="331"/>
      <c r="E2" s="331"/>
      <c r="F2" s="331"/>
      <c r="G2" s="331"/>
      <c r="H2" s="331"/>
      <c r="I2" s="331"/>
    </row>
    <row r="3" spans="1:11" s="91" customFormat="1" ht="15">
      <c r="A3" s="1504" t="s">
        <v>1470</v>
      </c>
      <c r="B3" s="1504"/>
      <c r="C3" s="1504"/>
      <c r="D3" s="1504"/>
      <c r="E3" s="1504"/>
      <c r="F3" s="1504"/>
      <c r="G3" s="1504"/>
      <c r="H3" s="1504"/>
      <c r="I3" s="1504"/>
      <c r="J3" s="134"/>
      <c r="K3" s="134"/>
    </row>
    <row r="4" spans="1:11" s="91" customFormat="1" ht="14.25" customHeight="1" thickBot="1">
      <c r="A4" s="343"/>
      <c r="B4" s="343"/>
      <c r="C4" s="343"/>
      <c r="D4" s="343"/>
      <c r="E4" s="343"/>
      <c r="F4" s="343"/>
      <c r="G4" s="343"/>
      <c r="H4" s="343"/>
      <c r="I4" s="343"/>
    </row>
    <row r="5" spans="1:11" ht="41.25" customHeight="1">
      <c r="A5" s="865"/>
      <c r="B5" s="919" t="s">
        <v>996</v>
      </c>
      <c r="C5" s="921"/>
      <c r="D5" s="919" t="s">
        <v>996</v>
      </c>
      <c r="E5" s="921"/>
      <c r="F5" s="1553" t="s">
        <v>997</v>
      </c>
      <c r="G5" s="1494"/>
      <c r="H5" s="1553" t="s">
        <v>998</v>
      </c>
      <c r="I5" s="1493"/>
    </row>
    <row r="6" spans="1:11" ht="14.25" customHeight="1">
      <c r="A6" s="1370" t="s">
        <v>560</v>
      </c>
      <c r="B6" s="923" t="s">
        <v>999</v>
      </c>
      <c r="C6" s="924"/>
      <c r="D6" s="923" t="s">
        <v>1000</v>
      </c>
      <c r="E6" s="924"/>
      <c r="F6" s="1658"/>
      <c r="G6" s="1660"/>
      <c r="H6" s="1658"/>
      <c r="I6" s="1659"/>
    </row>
    <row r="7" spans="1:11" ht="23.25" customHeight="1">
      <c r="A7" s="1370" t="s">
        <v>538</v>
      </c>
      <c r="B7" s="1376" t="s">
        <v>379</v>
      </c>
      <c r="C7" s="908" t="s">
        <v>380</v>
      </c>
      <c r="D7" s="1376" t="s">
        <v>379</v>
      </c>
      <c r="E7" s="908" t="s">
        <v>380</v>
      </c>
      <c r="F7" s="1376" t="s">
        <v>379</v>
      </c>
      <c r="G7" s="908" t="s">
        <v>380</v>
      </c>
      <c r="H7" s="1376" t="s">
        <v>379</v>
      </c>
      <c r="I7" s="925" t="s">
        <v>380</v>
      </c>
    </row>
    <row r="8" spans="1:11" ht="31.5" customHeight="1" thickBot="1">
      <c r="A8" s="1370"/>
      <c r="B8" s="909" t="s">
        <v>389</v>
      </c>
      <c r="C8" s="1375" t="s">
        <v>533</v>
      </c>
      <c r="D8" s="909" t="s">
        <v>389</v>
      </c>
      <c r="E8" s="1375" t="s">
        <v>533</v>
      </c>
      <c r="F8" s="909" t="s">
        <v>389</v>
      </c>
      <c r="G8" s="1375" t="s">
        <v>533</v>
      </c>
      <c r="H8" s="909" t="s">
        <v>389</v>
      </c>
      <c r="I8" s="1377" t="s">
        <v>533</v>
      </c>
    </row>
    <row r="9" spans="1:11" ht="21.75" customHeight="1">
      <c r="A9" s="75" t="s">
        <v>459</v>
      </c>
      <c r="B9" s="256">
        <v>243</v>
      </c>
      <c r="C9" s="256">
        <v>9712</v>
      </c>
      <c r="D9" s="256">
        <v>242</v>
      </c>
      <c r="E9" s="256">
        <v>9672</v>
      </c>
      <c r="F9" s="45" t="s">
        <v>399</v>
      </c>
      <c r="G9" s="45" t="s">
        <v>399</v>
      </c>
      <c r="H9" s="131" t="s">
        <v>399</v>
      </c>
      <c r="I9" s="140" t="s">
        <v>399</v>
      </c>
    </row>
    <row r="10" spans="1:11">
      <c r="A10" s="66" t="s">
        <v>460</v>
      </c>
      <c r="B10" s="12">
        <v>110</v>
      </c>
      <c r="C10" s="12">
        <v>5874</v>
      </c>
      <c r="D10" s="85">
        <v>108</v>
      </c>
      <c r="E10" s="85">
        <v>5767</v>
      </c>
      <c r="F10" s="48" t="s">
        <v>399</v>
      </c>
      <c r="G10" s="48" t="s">
        <v>399</v>
      </c>
      <c r="H10" s="48" t="s">
        <v>399</v>
      </c>
      <c r="I10" s="49" t="s">
        <v>399</v>
      </c>
    </row>
    <row r="11" spans="1:11">
      <c r="A11" s="66" t="s">
        <v>461</v>
      </c>
      <c r="B11" s="85">
        <v>199</v>
      </c>
      <c r="C11" s="85">
        <v>9868</v>
      </c>
      <c r="D11" s="85">
        <v>199</v>
      </c>
      <c r="E11" s="85">
        <v>9867</v>
      </c>
      <c r="F11" s="48" t="s">
        <v>399</v>
      </c>
      <c r="G11" s="48" t="s">
        <v>399</v>
      </c>
      <c r="H11" s="48" t="s">
        <v>399</v>
      </c>
      <c r="I11" s="49" t="s">
        <v>399</v>
      </c>
    </row>
    <row r="12" spans="1:11">
      <c r="A12" s="66" t="s">
        <v>462</v>
      </c>
      <c r="B12" s="12">
        <v>140</v>
      </c>
      <c r="C12" s="12">
        <v>5041</v>
      </c>
      <c r="D12" s="12">
        <v>137</v>
      </c>
      <c r="E12" s="12">
        <v>4933</v>
      </c>
      <c r="F12" s="48" t="s">
        <v>399</v>
      </c>
      <c r="G12" s="48" t="s">
        <v>399</v>
      </c>
      <c r="H12" s="12" t="s">
        <v>399</v>
      </c>
      <c r="I12" s="13" t="s">
        <v>399</v>
      </c>
    </row>
    <row r="13" spans="1:11">
      <c r="A13" s="76" t="s">
        <v>463</v>
      </c>
      <c r="B13" s="77">
        <v>692</v>
      </c>
      <c r="C13" s="77">
        <v>30495</v>
      </c>
      <c r="D13" s="77">
        <v>686</v>
      </c>
      <c r="E13" s="77">
        <v>30239</v>
      </c>
      <c r="F13" s="77" t="s">
        <v>399</v>
      </c>
      <c r="G13" s="77" t="s">
        <v>399</v>
      </c>
      <c r="H13" s="77" t="s">
        <v>399</v>
      </c>
      <c r="I13" s="78" t="s">
        <v>399</v>
      </c>
    </row>
    <row r="14" spans="1:11">
      <c r="A14" s="66"/>
      <c r="B14" s="48"/>
      <c r="C14" s="48"/>
      <c r="D14" s="48"/>
      <c r="E14" s="48"/>
      <c r="F14" s="48"/>
      <c r="G14" s="48"/>
      <c r="H14" s="48"/>
      <c r="I14" s="49"/>
    </row>
    <row r="15" spans="1:11">
      <c r="A15" s="76" t="s">
        <v>464</v>
      </c>
      <c r="B15" s="77">
        <v>37</v>
      </c>
      <c r="C15" s="77">
        <v>925</v>
      </c>
      <c r="D15" s="77" t="s">
        <v>399</v>
      </c>
      <c r="E15" s="77" t="s">
        <v>399</v>
      </c>
      <c r="F15" s="77">
        <v>1</v>
      </c>
      <c r="G15" s="77">
        <v>15</v>
      </c>
      <c r="H15" s="77" t="s">
        <v>399</v>
      </c>
      <c r="I15" s="78" t="s">
        <v>399</v>
      </c>
    </row>
    <row r="16" spans="1:11">
      <c r="A16" s="66"/>
      <c r="B16" s="48"/>
      <c r="C16" s="48"/>
      <c r="D16" s="48"/>
      <c r="E16" s="48"/>
      <c r="F16" s="48"/>
      <c r="G16" s="48"/>
      <c r="H16" s="48"/>
      <c r="I16" s="49"/>
    </row>
    <row r="17" spans="1:9">
      <c r="A17" s="76" t="s">
        <v>465</v>
      </c>
      <c r="B17" s="77">
        <v>8</v>
      </c>
      <c r="C17" s="77">
        <v>184</v>
      </c>
      <c r="D17" s="77" t="s">
        <v>399</v>
      </c>
      <c r="E17" s="77" t="s">
        <v>399</v>
      </c>
      <c r="F17" s="77" t="s">
        <v>399</v>
      </c>
      <c r="G17" s="77" t="s">
        <v>399</v>
      </c>
      <c r="H17" s="77" t="s">
        <v>399</v>
      </c>
      <c r="I17" s="78" t="s">
        <v>399</v>
      </c>
    </row>
    <row r="18" spans="1:9">
      <c r="A18" s="66"/>
      <c r="B18" s="48"/>
      <c r="C18" s="48"/>
      <c r="D18" s="48"/>
      <c r="E18" s="48"/>
      <c r="F18" s="48"/>
      <c r="G18" s="48"/>
      <c r="H18" s="48"/>
      <c r="I18" s="49"/>
    </row>
    <row r="19" spans="1:9">
      <c r="A19" s="66" t="s">
        <v>544</v>
      </c>
      <c r="B19" s="12">
        <v>30</v>
      </c>
      <c r="C19" s="12">
        <v>825</v>
      </c>
      <c r="D19" s="12" t="s">
        <v>399</v>
      </c>
      <c r="E19" s="12" t="s">
        <v>399</v>
      </c>
      <c r="F19" s="12" t="s">
        <v>399</v>
      </c>
      <c r="G19" s="12" t="s">
        <v>399</v>
      </c>
      <c r="H19" s="12" t="s">
        <v>399</v>
      </c>
      <c r="I19" s="13" t="s">
        <v>399</v>
      </c>
    </row>
    <row r="20" spans="1:9">
      <c r="A20" s="66" t="s">
        <v>467</v>
      </c>
      <c r="B20" s="12">
        <v>15</v>
      </c>
      <c r="C20" s="12">
        <v>405</v>
      </c>
      <c r="D20" s="48" t="s">
        <v>399</v>
      </c>
      <c r="E20" s="48" t="s">
        <v>399</v>
      </c>
      <c r="F20" s="48" t="s">
        <v>399</v>
      </c>
      <c r="G20" s="48" t="s">
        <v>399</v>
      </c>
      <c r="H20" s="48" t="s">
        <v>399</v>
      </c>
      <c r="I20" s="49" t="s">
        <v>399</v>
      </c>
    </row>
    <row r="21" spans="1:9">
      <c r="A21" s="66" t="s">
        <v>468</v>
      </c>
      <c r="B21" s="12">
        <v>45</v>
      </c>
      <c r="C21" s="12">
        <v>1125</v>
      </c>
      <c r="D21" s="12" t="s">
        <v>399</v>
      </c>
      <c r="E21" s="12" t="s">
        <v>399</v>
      </c>
      <c r="F21" s="48" t="s">
        <v>399</v>
      </c>
      <c r="G21" s="48" t="s">
        <v>399</v>
      </c>
      <c r="H21" s="48" t="s">
        <v>399</v>
      </c>
      <c r="I21" s="49" t="s">
        <v>399</v>
      </c>
    </row>
    <row r="22" spans="1:9">
      <c r="A22" s="76" t="s">
        <v>469</v>
      </c>
      <c r="B22" s="77">
        <v>90</v>
      </c>
      <c r="C22" s="77">
        <v>2355</v>
      </c>
      <c r="D22" s="77" t="s">
        <v>399</v>
      </c>
      <c r="E22" s="77" t="s">
        <v>399</v>
      </c>
      <c r="F22" s="77" t="s">
        <v>399</v>
      </c>
      <c r="G22" s="77" t="s">
        <v>399</v>
      </c>
      <c r="H22" s="77" t="s">
        <v>399</v>
      </c>
      <c r="I22" s="78" t="s">
        <v>399</v>
      </c>
    </row>
    <row r="23" spans="1:9">
      <c r="A23" s="66"/>
      <c r="B23" s="48"/>
      <c r="C23" s="48"/>
      <c r="D23" s="48"/>
      <c r="E23" s="48"/>
      <c r="F23" s="48"/>
      <c r="G23" s="48"/>
      <c r="H23" s="48"/>
      <c r="I23" s="49"/>
    </row>
    <row r="24" spans="1:9">
      <c r="A24" s="76" t="s">
        <v>470</v>
      </c>
      <c r="B24" s="77">
        <v>55</v>
      </c>
      <c r="C24" s="77">
        <v>1485</v>
      </c>
      <c r="D24" s="77">
        <v>57</v>
      </c>
      <c r="E24" s="77">
        <v>1539</v>
      </c>
      <c r="F24" s="77" t="s">
        <v>399</v>
      </c>
      <c r="G24" s="77" t="s">
        <v>399</v>
      </c>
      <c r="H24" s="77">
        <v>117</v>
      </c>
      <c r="I24" s="78">
        <v>1510</v>
      </c>
    </row>
    <row r="25" spans="1:9">
      <c r="A25" s="66"/>
      <c r="B25" s="48"/>
      <c r="C25" s="48"/>
      <c r="D25" s="48"/>
      <c r="E25" s="48"/>
      <c r="F25" s="48"/>
      <c r="G25" s="48"/>
      <c r="H25" s="48"/>
      <c r="I25" s="49"/>
    </row>
    <row r="26" spans="1:9">
      <c r="A26" s="76" t="s">
        <v>471</v>
      </c>
      <c r="B26" s="77">
        <v>10</v>
      </c>
      <c r="C26" s="77">
        <v>320</v>
      </c>
      <c r="D26" s="77">
        <v>84</v>
      </c>
      <c r="E26" s="77">
        <v>3108</v>
      </c>
      <c r="F26" s="77">
        <v>5</v>
      </c>
      <c r="G26" s="77">
        <v>80</v>
      </c>
      <c r="H26" s="77">
        <v>15</v>
      </c>
      <c r="I26" s="78">
        <v>345</v>
      </c>
    </row>
    <row r="27" spans="1:9">
      <c r="A27" s="66"/>
      <c r="B27" s="48"/>
      <c r="C27" s="48"/>
      <c r="D27" s="48"/>
      <c r="E27" s="48"/>
      <c r="F27" s="48"/>
      <c r="G27" s="48"/>
      <c r="H27" s="48"/>
      <c r="I27" s="49"/>
    </row>
    <row r="28" spans="1:9">
      <c r="A28" s="66" t="s">
        <v>472</v>
      </c>
      <c r="B28" s="48" t="s">
        <v>399</v>
      </c>
      <c r="C28" s="48" t="s">
        <v>399</v>
      </c>
      <c r="D28" s="48" t="s">
        <v>399</v>
      </c>
      <c r="E28" s="48" t="s">
        <v>399</v>
      </c>
      <c r="F28" s="48" t="s">
        <v>399</v>
      </c>
      <c r="G28" s="48" t="s">
        <v>399</v>
      </c>
      <c r="H28" s="48" t="s">
        <v>399</v>
      </c>
      <c r="I28" s="49" t="s">
        <v>399</v>
      </c>
    </row>
    <row r="29" spans="1:9">
      <c r="A29" s="66" t="s">
        <v>473</v>
      </c>
      <c r="B29" s="48" t="s">
        <v>399</v>
      </c>
      <c r="C29" s="48" t="s">
        <v>399</v>
      </c>
      <c r="D29" s="85">
        <v>20</v>
      </c>
      <c r="E29" s="85">
        <v>760</v>
      </c>
      <c r="F29" s="48" t="s">
        <v>399</v>
      </c>
      <c r="G29" s="48" t="s">
        <v>399</v>
      </c>
      <c r="H29" s="48" t="s">
        <v>399</v>
      </c>
      <c r="I29" s="49" t="s">
        <v>399</v>
      </c>
    </row>
    <row r="30" spans="1:9">
      <c r="A30" s="66" t="s">
        <v>474</v>
      </c>
      <c r="B30" s="12" t="s">
        <v>399</v>
      </c>
      <c r="C30" s="12" t="s">
        <v>399</v>
      </c>
      <c r="D30" s="12" t="s">
        <v>399</v>
      </c>
      <c r="E30" s="12" t="s">
        <v>399</v>
      </c>
      <c r="F30" s="12" t="s">
        <v>399</v>
      </c>
      <c r="G30" s="12" t="s">
        <v>399</v>
      </c>
      <c r="H30" s="85">
        <v>694</v>
      </c>
      <c r="I30" s="133">
        <v>20825</v>
      </c>
    </row>
    <row r="31" spans="1:9">
      <c r="A31" s="76" t="s">
        <v>475</v>
      </c>
      <c r="B31" s="77" t="s">
        <v>399</v>
      </c>
      <c r="C31" s="77" t="s">
        <v>399</v>
      </c>
      <c r="D31" s="77">
        <v>20</v>
      </c>
      <c r="E31" s="77">
        <v>760</v>
      </c>
      <c r="F31" s="77" t="s">
        <v>399</v>
      </c>
      <c r="G31" s="77" t="s">
        <v>399</v>
      </c>
      <c r="H31" s="77">
        <v>694</v>
      </c>
      <c r="I31" s="78">
        <v>20825</v>
      </c>
    </row>
    <row r="32" spans="1:9">
      <c r="A32" s="66"/>
      <c r="B32" s="48"/>
      <c r="C32" s="48"/>
      <c r="D32" s="48"/>
      <c r="E32" s="48"/>
      <c r="F32" s="48"/>
      <c r="G32" s="48"/>
      <c r="H32" s="48"/>
      <c r="I32" s="49"/>
    </row>
    <row r="33" spans="1:9">
      <c r="A33" s="66" t="s">
        <v>476</v>
      </c>
      <c r="B33" s="83">
        <v>106</v>
      </c>
      <c r="C33" s="83">
        <v>2993</v>
      </c>
      <c r="D33" s="83">
        <v>42</v>
      </c>
      <c r="E33" s="83">
        <v>1247</v>
      </c>
      <c r="F33" s="83">
        <v>11</v>
      </c>
      <c r="G33" s="83">
        <v>150</v>
      </c>
      <c r="H33" s="83">
        <v>18</v>
      </c>
      <c r="I33" s="84">
        <v>598</v>
      </c>
    </row>
    <row r="34" spans="1:9">
      <c r="A34" s="66" t="s">
        <v>477</v>
      </c>
      <c r="B34" s="48">
        <v>14</v>
      </c>
      <c r="C34" s="48">
        <v>380</v>
      </c>
      <c r="D34" s="48" t="s">
        <v>399</v>
      </c>
      <c r="E34" s="48" t="s">
        <v>399</v>
      </c>
      <c r="F34" s="48" t="s">
        <v>399</v>
      </c>
      <c r="G34" s="48" t="s">
        <v>399</v>
      </c>
      <c r="H34" s="83">
        <v>4</v>
      </c>
      <c r="I34" s="84">
        <v>95</v>
      </c>
    </row>
    <row r="35" spans="1:9">
      <c r="A35" s="66" t="s">
        <v>478</v>
      </c>
      <c r="B35" s="83">
        <v>11</v>
      </c>
      <c r="C35" s="83">
        <v>325</v>
      </c>
      <c r="D35" s="83">
        <v>20</v>
      </c>
      <c r="E35" s="83">
        <v>578</v>
      </c>
      <c r="F35" s="83" t="s">
        <v>399</v>
      </c>
      <c r="G35" s="83" t="s">
        <v>399</v>
      </c>
      <c r="H35" s="83" t="s">
        <v>399</v>
      </c>
      <c r="I35" s="84" t="s">
        <v>399</v>
      </c>
    </row>
    <row r="36" spans="1:9">
      <c r="A36" s="66" t="s">
        <v>479</v>
      </c>
      <c r="B36" s="83">
        <v>30</v>
      </c>
      <c r="C36" s="83">
        <v>749</v>
      </c>
      <c r="D36" s="83">
        <v>220</v>
      </c>
      <c r="E36" s="83">
        <v>5496</v>
      </c>
      <c r="F36" s="83" t="s">
        <v>399</v>
      </c>
      <c r="G36" s="83" t="s">
        <v>399</v>
      </c>
      <c r="H36" s="83" t="s">
        <v>399</v>
      </c>
      <c r="I36" s="84" t="s">
        <v>399</v>
      </c>
    </row>
    <row r="37" spans="1:9">
      <c r="A37" s="76" t="s">
        <v>480</v>
      </c>
      <c r="B37" s="77">
        <v>161</v>
      </c>
      <c r="C37" s="77">
        <v>4447</v>
      </c>
      <c r="D37" s="77">
        <v>282</v>
      </c>
      <c r="E37" s="77">
        <v>7321</v>
      </c>
      <c r="F37" s="77">
        <v>11</v>
      </c>
      <c r="G37" s="77">
        <v>150</v>
      </c>
      <c r="H37" s="77">
        <v>22</v>
      </c>
      <c r="I37" s="78">
        <v>693</v>
      </c>
    </row>
    <row r="38" spans="1:9">
      <c r="A38" s="66"/>
      <c r="B38" s="48"/>
      <c r="C38" s="48"/>
      <c r="D38" s="48"/>
      <c r="E38" s="48"/>
      <c r="F38" s="48"/>
      <c r="G38" s="48"/>
      <c r="H38" s="48"/>
      <c r="I38" s="49"/>
    </row>
    <row r="39" spans="1:9">
      <c r="A39" s="76" t="s">
        <v>481</v>
      </c>
      <c r="B39" s="77">
        <v>20</v>
      </c>
      <c r="C39" s="77">
        <v>513</v>
      </c>
      <c r="D39" s="77">
        <v>113</v>
      </c>
      <c r="E39" s="77">
        <v>2910</v>
      </c>
      <c r="F39" s="77" t="s">
        <v>399</v>
      </c>
      <c r="G39" s="77" t="s">
        <v>399</v>
      </c>
      <c r="H39" s="77" t="s">
        <v>399</v>
      </c>
      <c r="I39" s="78" t="s">
        <v>399</v>
      </c>
    </row>
    <row r="40" spans="1:9">
      <c r="A40" s="66"/>
      <c r="B40" s="48"/>
      <c r="C40" s="48"/>
      <c r="D40" s="48"/>
      <c r="E40" s="48"/>
      <c r="F40" s="48"/>
      <c r="G40" s="48"/>
      <c r="H40" s="48"/>
      <c r="I40" s="49"/>
    </row>
    <row r="41" spans="1:9">
      <c r="A41" s="66" t="s">
        <v>545</v>
      </c>
      <c r="B41" s="12">
        <v>9</v>
      </c>
      <c r="C41" s="12">
        <v>131</v>
      </c>
      <c r="D41" s="12" t="s">
        <v>399</v>
      </c>
      <c r="E41" s="12" t="s">
        <v>399</v>
      </c>
      <c r="F41" s="48" t="s">
        <v>399</v>
      </c>
      <c r="G41" s="48" t="s">
        <v>399</v>
      </c>
      <c r="H41" s="48">
        <v>2</v>
      </c>
      <c r="I41" s="49">
        <v>29</v>
      </c>
    </row>
    <row r="42" spans="1:9">
      <c r="A42" s="66" t="s">
        <v>483</v>
      </c>
      <c r="B42" s="12" t="s">
        <v>399</v>
      </c>
      <c r="C42" s="12" t="s">
        <v>399</v>
      </c>
      <c r="D42" s="48">
        <v>50</v>
      </c>
      <c r="E42" s="48">
        <v>1750</v>
      </c>
      <c r="F42" s="48" t="s">
        <v>399</v>
      </c>
      <c r="G42" s="48" t="s">
        <v>399</v>
      </c>
      <c r="H42" s="12" t="s">
        <v>399</v>
      </c>
      <c r="I42" s="13" t="s">
        <v>399</v>
      </c>
    </row>
    <row r="43" spans="1:9">
      <c r="A43" s="66" t="s">
        <v>484</v>
      </c>
      <c r="B43" s="12">
        <v>50</v>
      </c>
      <c r="C43" s="12">
        <v>2000</v>
      </c>
      <c r="D43" s="12" t="s">
        <v>399</v>
      </c>
      <c r="E43" s="12" t="s">
        <v>399</v>
      </c>
      <c r="F43" s="12" t="s">
        <v>399</v>
      </c>
      <c r="G43" s="12" t="s">
        <v>399</v>
      </c>
      <c r="H43" s="12" t="s">
        <v>399</v>
      </c>
      <c r="I43" s="13" t="s">
        <v>399</v>
      </c>
    </row>
    <row r="44" spans="1:9">
      <c r="A44" s="66" t="s">
        <v>485</v>
      </c>
      <c r="B44" s="85">
        <v>4</v>
      </c>
      <c r="C44" s="85">
        <v>240</v>
      </c>
      <c r="D44" s="48" t="s">
        <v>399</v>
      </c>
      <c r="E44" s="48" t="s">
        <v>399</v>
      </c>
      <c r="F44" s="48" t="s">
        <v>399</v>
      </c>
      <c r="G44" s="48" t="s">
        <v>399</v>
      </c>
      <c r="H44" s="12" t="s">
        <v>399</v>
      </c>
      <c r="I44" s="13" t="s">
        <v>399</v>
      </c>
    </row>
    <row r="45" spans="1:9">
      <c r="A45" s="66" t="s">
        <v>486</v>
      </c>
      <c r="B45" s="12">
        <v>26</v>
      </c>
      <c r="C45" s="12">
        <v>598</v>
      </c>
      <c r="D45" s="12">
        <v>20</v>
      </c>
      <c r="E45" s="12">
        <v>460</v>
      </c>
      <c r="F45" s="12">
        <v>1</v>
      </c>
      <c r="G45" s="12">
        <v>23</v>
      </c>
      <c r="H45" s="12">
        <v>5</v>
      </c>
      <c r="I45" s="13">
        <v>115</v>
      </c>
    </row>
    <row r="46" spans="1:9">
      <c r="A46" s="66" t="s">
        <v>487</v>
      </c>
      <c r="B46" s="12">
        <v>20</v>
      </c>
      <c r="C46" s="12">
        <v>756</v>
      </c>
      <c r="D46" s="12">
        <v>22</v>
      </c>
      <c r="E46" s="12">
        <v>924</v>
      </c>
      <c r="F46" s="48" t="s">
        <v>399</v>
      </c>
      <c r="G46" s="48" t="s">
        <v>399</v>
      </c>
      <c r="H46" s="85" t="s">
        <v>399</v>
      </c>
      <c r="I46" s="133" t="s">
        <v>399</v>
      </c>
    </row>
    <row r="47" spans="1:9">
      <c r="A47" s="66" t="s">
        <v>488</v>
      </c>
      <c r="B47" s="12" t="s">
        <v>399</v>
      </c>
      <c r="C47" s="12" t="s">
        <v>399</v>
      </c>
      <c r="D47" s="12" t="s">
        <v>399</v>
      </c>
      <c r="E47" s="12" t="s">
        <v>399</v>
      </c>
      <c r="F47" s="48" t="s">
        <v>399</v>
      </c>
      <c r="G47" s="48" t="s">
        <v>399</v>
      </c>
      <c r="H47" s="12" t="s">
        <v>399</v>
      </c>
      <c r="I47" s="13" t="s">
        <v>399</v>
      </c>
    </row>
    <row r="48" spans="1:9">
      <c r="A48" s="66" t="s">
        <v>489</v>
      </c>
      <c r="B48" s="12">
        <v>6</v>
      </c>
      <c r="C48" s="12">
        <v>240</v>
      </c>
      <c r="D48" s="12">
        <v>5</v>
      </c>
      <c r="E48" s="12">
        <v>200</v>
      </c>
      <c r="F48" s="48" t="s">
        <v>399</v>
      </c>
      <c r="G48" s="48" t="s">
        <v>399</v>
      </c>
      <c r="H48" s="48" t="s">
        <v>399</v>
      </c>
      <c r="I48" s="49" t="s">
        <v>399</v>
      </c>
    </row>
    <row r="49" spans="1:9">
      <c r="A49" s="66" t="s">
        <v>490</v>
      </c>
      <c r="B49" s="12">
        <v>2</v>
      </c>
      <c r="C49" s="12">
        <v>40</v>
      </c>
      <c r="D49" s="12">
        <v>13</v>
      </c>
      <c r="E49" s="12">
        <v>485</v>
      </c>
      <c r="F49" s="48" t="s">
        <v>399</v>
      </c>
      <c r="G49" s="48" t="s">
        <v>399</v>
      </c>
      <c r="H49" s="12" t="s">
        <v>399</v>
      </c>
      <c r="I49" s="13" t="s">
        <v>399</v>
      </c>
    </row>
    <row r="50" spans="1:9">
      <c r="A50" s="76" t="s">
        <v>491</v>
      </c>
      <c r="B50" s="77">
        <v>117</v>
      </c>
      <c r="C50" s="77">
        <v>4005</v>
      </c>
      <c r="D50" s="77">
        <v>110</v>
      </c>
      <c r="E50" s="77">
        <v>3819</v>
      </c>
      <c r="F50" s="77">
        <v>1</v>
      </c>
      <c r="G50" s="77">
        <v>23</v>
      </c>
      <c r="H50" s="77">
        <v>7</v>
      </c>
      <c r="I50" s="78">
        <v>144</v>
      </c>
    </row>
    <row r="51" spans="1:9">
      <c r="A51" s="66"/>
      <c r="B51" s="48"/>
      <c r="C51" s="48"/>
      <c r="D51" s="48"/>
      <c r="E51" s="48"/>
      <c r="F51" s="48"/>
      <c r="G51" s="48"/>
      <c r="H51" s="48"/>
      <c r="I51" s="49"/>
    </row>
    <row r="52" spans="1:9">
      <c r="A52" s="76" t="s">
        <v>492</v>
      </c>
      <c r="B52" s="77">
        <v>50</v>
      </c>
      <c r="C52" s="77">
        <v>1400</v>
      </c>
      <c r="D52" s="77">
        <v>53</v>
      </c>
      <c r="E52" s="77">
        <v>1484</v>
      </c>
      <c r="F52" s="77">
        <v>11</v>
      </c>
      <c r="G52" s="77">
        <v>308</v>
      </c>
      <c r="H52" s="77">
        <v>12</v>
      </c>
      <c r="I52" s="78">
        <v>336</v>
      </c>
    </row>
    <row r="53" spans="1:9">
      <c r="A53" s="66"/>
      <c r="B53" s="48"/>
      <c r="C53" s="48"/>
      <c r="D53" s="48"/>
      <c r="E53" s="48"/>
      <c r="F53" s="48"/>
      <c r="G53" s="48"/>
      <c r="H53" s="48"/>
      <c r="I53" s="49"/>
    </row>
    <row r="54" spans="1:9">
      <c r="A54" s="66" t="s">
        <v>493</v>
      </c>
      <c r="B54" s="48" t="s">
        <v>399</v>
      </c>
      <c r="C54" s="48" t="s">
        <v>399</v>
      </c>
      <c r="D54" s="48" t="s">
        <v>399</v>
      </c>
      <c r="E54" s="48" t="s">
        <v>399</v>
      </c>
      <c r="F54" s="48" t="s">
        <v>399</v>
      </c>
      <c r="G54" s="48" t="s">
        <v>399</v>
      </c>
      <c r="H54" s="12">
        <v>25</v>
      </c>
      <c r="I54" s="13">
        <v>625</v>
      </c>
    </row>
    <row r="55" spans="1:9">
      <c r="A55" s="66" t="s">
        <v>494</v>
      </c>
      <c r="B55" s="12">
        <v>10</v>
      </c>
      <c r="C55" s="12">
        <v>129</v>
      </c>
      <c r="D55" s="48" t="s">
        <v>399</v>
      </c>
      <c r="E55" s="48" t="s">
        <v>399</v>
      </c>
      <c r="F55" s="48" t="s">
        <v>399</v>
      </c>
      <c r="G55" s="48" t="s">
        <v>399</v>
      </c>
      <c r="H55" s="48" t="s">
        <v>399</v>
      </c>
      <c r="I55" s="49" t="s">
        <v>399</v>
      </c>
    </row>
    <row r="56" spans="1:9">
      <c r="A56" s="66" t="s">
        <v>495</v>
      </c>
      <c r="B56" s="12" t="s">
        <v>399</v>
      </c>
      <c r="C56" s="12" t="s">
        <v>399</v>
      </c>
      <c r="D56" s="48" t="s">
        <v>399</v>
      </c>
      <c r="E56" s="48" t="s">
        <v>399</v>
      </c>
      <c r="F56" s="48" t="s">
        <v>399</v>
      </c>
      <c r="G56" s="48" t="s">
        <v>399</v>
      </c>
      <c r="H56" s="48" t="s">
        <v>399</v>
      </c>
      <c r="I56" s="49" t="s">
        <v>399</v>
      </c>
    </row>
    <row r="57" spans="1:9">
      <c r="A57" s="66" t="s">
        <v>496</v>
      </c>
      <c r="B57" s="12" t="s">
        <v>399</v>
      </c>
      <c r="C57" s="12" t="s">
        <v>399</v>
      </c>
      <c r="D57" s="12" t="s">
        <v>399</v>
      </c>
      <c r="E57" s="12" t="s">
        <v>399</v>
      </c>
      <c r="F57" s="12" t="s">
        <v>399</v>
      </c>
      <c r="G57" s="12" t="s">
        <v>399</v>
      </c>
      <c r="H57" s="48" t="s">
        <v>399</v>
      </c>
      <c r="I57" s="49" t="s">
        <v>399</v>
      </c>
    </row>
    <row r="58" spans="1:9">
      <c r="A58" s="66" t="s">
        <v>497</v>
      </c>
      <c r="B58" s="12">
        <v>26</v>
      </c>
      <c r="C58" s="12">
        <v>840</v>
      </c>
      <c r="D58" s="12">
        <v>136</v>
      </c>
      <c r="E58" s="12">
        <v>4477</v>
      </c>
      <c r="F58" s="12">
        <v>8</v>
      </c>
      <c r="G58" s="12">
        <v>253</v>
      </c>
      <c r="H58" s="12">
        <v>86</v>
      </c>
      <c r="I58" s="13">
        <v>2878</v>
      </c>
    </row>
    <row r="59" spans="1:9">
      <c r="A59" s="76" t="s">
        <v>573</v>
      </c>
      <c r="B59" s="77">
        <v>36</v>
      </c>
      <c r="C59" s="77">
        <v>969</v>
      </c>
      <c r="D59" s="77">
        <v>136</v>
      </c>
      <c r="E59" s="77">
        <v>4477</v>
      </c>
      <c r="F59" s="77">
        <v>8</v>
      </c>
      <c r="G59" s="77">
        <v>253</v>
      </c>
      <c r="H59" s="77">
        <v>111</v>
      </c>
      <c r="I59" s="78">
        <v>3503</v>
      </c>
    </row>
    <row r="60" spans="1:9">
      <c r="A60" s="66"/>
      <c r="B60" s="48"/>
      <c r="C60" s="48"/>
      <c r="D60" s="48"/>
      <c r="E60" s="48"/>
      <c r="F60" s="48"/>
      <c r="G60" s="48"/>
      <c r="H60" s="48"/>
      <c r="I60" s="49"/>
    </row>
    <row r="61" spans="1:9">
      <c r="A61" s="66" t="s">
        <v>499</v>
      </c>
      <c r="B61" s="12">
        <v>76</v>
      </c>
      <c r="C61" s="12">
        <v>2280</v>
      </c>
      <c r="D61" s="12">
        <v>67</v>
      </c>
      <c r="E61" s="12">
        <v>2010</v>
      </c>
      <c r="F61" s="12" t="s">
        <v>399</v>
      </c>
      <c r="G61" s="12" t="s">
        <v>399</v>
      </c>
      <c r="H61" s="12">
        <v>30</v>
      </c>
      <c r="I61" s="13">
        <v>900</v>
      </c>
    </row>
    <row r="62" spans="1:9">
      <c r="A62" s="66" t="s">
        <v>500</v>
      </c>
      <c r="B62" s="12">
        <v>27</v>
      </c>
      <c r="C62" s="12">
        <v>867</v>
      </c>
      <c r="D62" s="12">
        <v>101</v>
      </c>
      <c r="E62" s="12">
        <v>3189</v>
      </c>
      <c r="F62" s="12" t="s">
        <v>399</v>
      </c>
      <c r="G62" s="12" t="s">
        <v>399</v>
      </c>
      <c r="H62" s="48" t="s">
        <v>399</v>
      </c>
      <c r="I62" s="49" t="s">
        <v>399</v>
      </c>
    </row>
    <row r="63" spans="1:9">
      <c r="A63" s="66" t="s">
        <v>501</v>
      </c>
      <c r="B63" s="12">
        <v>190</v>
      </c>
      <c r="C63" s="12">
        <v>4940</v>
      </c>
      <c r="D63" s="12">
        <v>82</v>
      </c>
      <c r="E63" s="12">
        <v>2132</v>
      </c>
      <c r="F63" s="12" t="s">
        <v>399</v>
      </c>
      <c r="G63" s="12" t="s">
        <v>399</v>
      </c>
      <c r="H63" s="12">
        <v>392</v>
      </c>
      <c r="I63" s="13">
        <v>7056</v>
      </c>
    </row>
    <row r="64" spans="1:9">
      <c r="A64" s="76" t="s">
        <v>502</v>
      </c>
      <c r="B64" s="77">
        <v>293</v>
      </c>
      <c r="C64" s="77">
        <v>8087</v>
      </c>
      <c r="D64" s="77">
        <v>250</v>
      </c>
      <c r="E64" s="77">
        <v>7331</v>
      </c>
      <c r="F64" s="77" t="s">
        <v>399</v>
      </c>
      <c r="G64" s="77" t="s">
        <v>399</v>
      </c>
      <c r="H64" s="77">
        <v>422</v>
      </c>
      <c r="I64" s="78">
        <v>7956</v>
      </c>
    </row>
    <row r="65" spans="1:9">
      <c r="A65" s="66"/>
      <c r="B65" s="48"/>
      <c r="C65" s="48"/>
      <c r="D65" s="48"/>
      <c r="E65" s="48"/>
      <c r="F65" s="48"/>
      <c r="G65" s="48"/>
      <c r="H65" s="48"/>
      <c r="I65" s="49"/>
    </row>
    <row r="66" spans="1:9">
      <c r="A66" s="76" t="s">
        <v>503</v>
      </c>
      <c r="B66" s="77">
        <v>84</v>
      </c>
      <c r="C66" s="77">
        <v>1848</v>
      </c>
      <c r="D66" s="77">
        <v>90</v>
      </c>
      <c r="E66" s="77">
        <v>1980</v>
      </c>
      <c r="F66" s="77" t="s">
        <v>399</v>
      </c>
      <c r="G66" s="77" t="s">
        <v>399</v>
      </c>
      <c r="H66" s="77">
        <v>59</v>
      </c>
      <c r="I66" s="78">
        <v>1298</v>
      </c>
    </row>
    <row r="67" spans="1:9">
      <c r="A67" s="66"/>
      <c r="B67" s="48"/>
      <c r="C67" s="48"/>
      <c r="D67" s="48"/>
      <c r="E67" s="48"/>
      <c r="F67" s="48"/>
      <c r="G67" s="48"/>
      <c r="H67" s="48"/>
      <c r="I67" s="49"/>
    </row>
    <row r="68" spans="1:9">
      <c r="A68" s="66" t="s">
        <v>504</v>
      </c>
      <c r="B68" s="48" t="s">
        <v>399</v>
      </c>
      <c r="C68" s="12" t="s">
        <v>399</v>
      </c>
      <c r="D68" s="48" t="s">
        <v>399</v>
      </c>
      <c r="E68" s="12" t="s">
        <v>399</v>
      </c>
      <c r="F68" s="48" t="s">
        <v>399</v>
      </c>
      <c r="G68" s="48" t="s">
        <v>399</v>
      </c>
      <c r="H68" s="85">
        <v>20</v>
      </c>
      <c r="I68" s="133">
        <v>356</v>
      </c>
    </row>
    <row r="69" spans="1:9">
      <c r="A69" s="66" t="s">
        <v>505</v>
      </c>
      <c r="B69" s="48" t="s">
        <v>399</v>
      </c>
      <c r="C69" s="12" t="s">
        <v>399</v>
      </c>
      <c r="D69" s="48" t="s">
        <v>399</v>
      </c>
      <c r="E69" s="12" t="s">
        <v>399</v>
      </c>
      <c r="F69" s="48" t="s">
        <v>399</v>
      </c>
      <c r="G69" s="48" t="s">
        <v>399</v>
      </c>
      <c r="H69" s="48" t="s">
        <v>399</v>
      </c>
      <c r="I69" s="49" t="s">
        <v>399</v>
      </c>
    </row>
    <row r="70" spans="1:9">
      <c r="A70" s="76" t="s">
        <v>506</v>
      </c>
      <c r="B70" s="77" t="s">
        <v>399</v>
      </c>
      <c r="C70" s="77" t="s">
        <v>399</v>
      </c>
      <c r="D70" s="77" t="s">
        <v>399</v>
      </c>
      <c r="E70" s="77" t="s">
        <v>399</v>
      </c>
      <c r="F70" s="77" t="s">
        <v>399</v>
      </c>
      <c r="G70" s="77" t="s">
        <v>399</v>
      </c>
      <c r="H70" s="77">
        <v>20</v>
      </c>
      <c r="I70" s="78">
        <v>356</v>
      </c>
    </row>
    <row r="71" spans="1:9">
      <c r="A71" s="66"/>
      <c r="B71" s="48"/>
      <c r="C71" s="48"/>
      <c r="D71" s="48"/>
      <c r="E71" s="48"/>
      <c r="F71" s="48"/>
      <c r="G71" s="48"/>
      <c r="H71" s="48"/>
      <c r="I71" s="49"/>
    </row>
    <row r="72" spans="1:9">
      <c r="A72" s="66" t="s">
        <v>507</v>
      </c>
      <c r="B72" s="12">
        <v>61</v>
      </c>
      <c r="C72" s="12">
        <v>1389</v>
      </c>
      <c r="D72" s="48" t="s">
        <v>399</v>
      </c>
      <c r="E72" s="48" t="s">
        <v>399</v>
      </c>
      <c r="F72" s="48" t="s">
        <v>399</v>
      </c>
      <c r="G72" s="48" t="s">
        <v>399</v>
      </c>
      <c r="H72" s="12">
        <v>1</v>
      </c>
      <c r="I72" s="13">
        <v>33</v>
      </c>
    </row>
    <row r="73" spans="1:9">
      <c r="A73" s="66" t="s">
        <v>508</v>
      </c>
      <c r="B73" s="12">
        <v>50</v>
      </c>
      <c r="C73" s="12">
        <v>2446</v>
      </c>
      <c r="D73" s="12">
        <v>65</v>
      </c>
      <c r="E73" s="12">
        <v>3179</v>
      </c>
      <c r="F73" s="48" t="s">
        <v>399</v>
      </c>
      <c r="G73" s="48" t="s">
        <v>399</v>
      </c>
      <c r="H73" s="12" t="s">
        <v>399</v>
      </c>
      <c r="I73" s="13" t="s">
        <v>399</v>
      </c>
    </row>
    <row r="74" spans="1:9">
      <c r="A74" s="66" t="s">
        <v>509</v>
      </c>
      <c r="B74" s="12">
        <v>59</v>
      </c>
      <c r="C74" s="12">
        <v>1422</v>
      </c>
      <c r="D74" s="12">
        <v>16</v>
      </c>
      <c r="E74" s="12">
        <v>389</v>
      </c>
      <c r="F74" s="12">
        <v>6</v>
      </c>
      <c r="G74" s="12">
        <v>136</v>
      </c>
      <c r="H74" s="48" t="s">
        <v>399</v>
      </c>
      <c r="I74" s="49" t="s">
        <v>399</v>
      </c>
    </row>
    <row r="75" spans="1:9">
      <c r="A75" s="66" t="s">
        <v>510</v>
      </c>
      <c r="B75" s="12">
        <v>197</v>
      </c>
      <c r="C75" s="12">
        <v>3589</v>
      </c>
      <c r="D75" s="12" t="s">
        <v>399</v>
      </c>
      <c r="E75" s="12" t="s">
        <v>399</v>
      </c>
      <c r="F75" s="48" t="s">
        <v>399</v>
      </c>
      <c r="G75" s="48" t="s">
        <v>399</v>
      </c>
      <c r="H75" s="12">
        <v>82</v>
      </c>
      <c r="I75" s="13">
        <v>2952</v>
      </c>
    </row>
    <row r="76" spans="1:9">
      <c r="A76" s="66" t="s">
        <v>511</v>
      </c>
      <c r="B76" s="12">
        <v>30</v>
      </c>
      <c r="C76" s="12">
        <v>720</v>
      </c>
      <c r="D76" s="48" t="s">
        <v>399</v>
      </c>
      <c r="E76" s="48" t="s">
        <v>399</v>
      </c>
      <c r="F76" s="48" t="s">
        <v>399</v>
      </c>
      <c r="G76" s="48" t="s">
        <v>399</v>
      </c>
      <c r="H76" s="48" t="s">
        <v>399</v>
      </c>
      <c r="I76" s="49" t="s">
        <v>399</v>
      </c>
    </row>
    <row r="77" spans="1:9">
      <c r="A77" s="66" t="s">
        <v>512</v>
      </c>
      <c r="B77" s="12">
        <v>10</v>
      </c>
      <c r="C77" s="12">
        <v>270</v>
      </c>
      <c r="D77" s="48" t="s">
        <v>399</v>
      </c>
      <c r="E77" s="48" t="s">
        <v>399</v>
      </c>
      <c r="F77" s="48" t="s">
        <v>399</v>
      </c>
      <c r="G77" s="48" t="s">
        <v>399</v>
      </c>
      <c r="H77" s="85">
        <v>16</v>
      </c>
      <c r="I77" s="133">
        <v>432</v>
      </c>
    </row>
    <row r="78" spans="1:9">
      <c r="A78" s="66" t="s">
        <v>513</v>
      </c>
      <c r="B78" s="12">
        <v>163</v>
      </c>
      <c r="C78" s="12">
        <v>6520</v>
      </c>
      <c r="D78" s="48" t="s">
        <v>399</v>
      </c>
      <c r="E78" s="48" t="s">
        <v>399</v>
      </c>
      <c r="F78" s="48" t="s">
        <v>399</v>
      </c>
      <c r="G78" s="48" t="s">
        <v>399</v>
      </c>
      <c r="H78" s="48" t="s">
        <v>399</v>
      </c>
      <c r="I78" s="49" t="s">
        <v>399</v>
      </c>
    </row>
    <row r="79" spans="1:9">
      <c r="A79" s="66" t="s">
        <v>514</v>
      </c>
      <c r="B79" s="12">
        <v>50</v>
      </c>
      <c r="C79" s="12">
        <v>1375</v>
      </c>
      <c r="D79" s="48" t="s">
        <v>399</v>
      </c>
      <c r="E79" s="48" t="s">
        <v>399</v>
      </c>
      <c r="F79" s="48" t="s">
        <v>399</v>
      </c>
      <c r="G79" s="48" t="s">
        <v>399</v>
      </c>
      <c r="H79" s="12">
        <v>10</v>
      </c>
      <c r="I79" s="13">
        <v>210</v>
      </c>
    </row>
    <row r="80" spans="1:9">
      <c r="A80" s="76" t="s">
        <v>515</v>
      </c>
      <c r="B80" s="77">
        <v>620</v>
      </c>
      <c r="C80" s="77">
        <v>17731</v>
      </c>
      <c r="D80" s="77">
        <v>81</v>
      </c>
      <c r="E80" s="77">
        <v>3568</v>
      </c>
      <c r="F80" s="77">
        <v>6</v>
      </c>
      <c r="G80" s="77">
        <v>136</v>
      </c>
      <c r="H80" s="77">
        <v>109</v>
      </c>
      <c r="I80" s="78">
        <v>3627</v>
      </c>
    </row>
    <row r="81" spans="1:9">
      <c r="A81" s="66"/>
      <c r="B81" s="48"/>
      <c r="C81" s="48"/>
      <c r="D81" s="48"/>
      <c r="E81" s="48"/>
      <c r="F81" s="48"/>
      <c r="G81" s="48"/>
      <c r="H81" s="48"/>
      <c r="I81" s="49"/>
    </row>
    <row r="82" spans="1:9">
      <c r="A82" s="66" t="s">
        <v>516</v>
      </c>
      <c r="B82" s="85">
        <v>152</v>
      </c>
      <c r="C82" s="85">
        <v>5398</v>
      </c>
      <c r="D82" s="48" t="s">
        <v>399</v>
      </c>
      <c r="E82" s="48" t="s">
        <v>399</v>
      </c>
      <c r="F82" s="48" t="s">
        <v>399</v>
      </c>
      <c r="G82" s="48" t="s">
        <v>399</v>
      </c>
      <c r="H82" s="12" t="s">
        <v>399</v>
      </c>
      <c r="I82" s="13" t="s">
        <v>399</v>
      </c>
    </row>
    <row r="83" spans="1:9">
      <c r="A83" s="66" t="s">
        <v>517</v>
      </c>
      <c r="B83" s="12">
        <v>206</v>
      </c>
      <c r="C83" s="12">
        <v>5045</v>
      </c>
      <c r="D83" s="48" t="s">
        <v>399</v>
      </c>
      <c r="E83" s="48" t="s">
        <v>399</v>
      </c>
      <c r="F83" s="48" t="s">
        <v>399</v>
      </c>
      <c r="G83" s="48" t="s">
        <v>399</v>
      </c>
      <c r="H83" s="48" t="s">
        <v>399</v>
      </c>
      <c r="I83" s="49" t="s">
        <v>399</v>
      </c>
    </row>
    <row r="84" spans="1:9">
      <c r="A84" s="76" t="s">
        <v>518</v>
      </c>
      <c r="B84" s="77">
        <v>358</v>
      </c>
      <c r="C84" s="77">
        <v>10443</v>
      </c>
      <c r="D84" s="77" t="s">
        <v>399</v>
      </c>
      <c r="E84" s="77" t="s">
        <v>399</v>
      </c>
      <c r="F84" s="77" t="s">
        <v>399</v>
      </c>
      <c r="G84" s="77" t="s">
        <v>399</v>
      </c>
      <c r="H84" s="77" t="s">
        <v>399</v>
      </c>
      <c r="I84" s="78" t="s">
        <v>399</v>
      </c>
    </row>
    <row r="85" spans="1:9">
      <c r="A85" s="66"/>
      <c r="B85" s="48"/>
      <c r="C85" s="48"/>
      <c r="D85" s="48"/>
      <c r="E85" s="48"/>
      <c r="F85" s="48"/>
      <c r="G85" s="48"/>
      <c r="H85" s="48"/>
      <c r="I85" s="49"/>
    </row>
    <row r="86" spans="1:9" ht="13.5" thickBot="1">
      <c r="A86" s="69" t="s">
        <v>519</v>
      </c>
      <c r="B86" s="55">
        <v>2631</v>
      </c>
      <c r="C86" s="55">
        <v>85207</v>
      </c>
      <c r="D86" s="55">
        <v>1962</v>
      </c>
      <c r="E86" s="55">
        <v>68536</v>
      </c>
      <c r="F86" s="55">
        <v>43</v>
      </c>
      <c r="G86" s="55">
        <v>965</v>
      </c>
      <c r="H86" s="55">
        <v>1588</v>
      </c>
      <c r="I86" s="56">
        <v>40593</v>
      </c>
    </row>
  </sheetData>
  <mergeCells count="4">
    <mergeCell ref="A1:I1"/>
    <mergeCell ref="F5:G6"/>
    <mergeCell ref="H5:I6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>
  <sheetPr codeName="Hoja127">
    <pageSetUpPr fitToPage="1"/>
  </sheetPr>
  <dimension ref="A1:F20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20.5703125" style="452" customWidth="1"/>
    <col min="2" max="6" width="18.7109375" style="452" customWidth="1"/>
    <col min="7" max="8" width="11.42578125" style="452"/>
    <col min="9" max="9" width="11.140625" style="452" customWidth="1"/>
    <col min="10" max="17" width="12" style="452" customWidth="1"/>
    <col min="18" max="16384" width="11.42578125" style="452"/>
  </cols>
  <sheetData>
    <row r="1" spans="1:6" s="482" customFormat="1" ht="18">
      <c r="A1" s="1524" t="s">
        <v>375</v>
      </c>
      <c r="B1" s="1524"/>
      <c r="C1" s="1524"/>
      <c r="D1" s="1524"/>
      <c r="E1" s="1524"/>
      <c r="F1" s="1524"/>
    </row>
    <row r="2" spans="1:6" s="483" customFormat="1" ht="12.75" customHeight="1"/>
    <row r="3" spans="1:6" s="483" customFormat="1" ht="15">
      <c r="A3" s="1532" t="s">
        <v>1471</v>
      </c>
      <c r="B3" s="1532"/>
      <c r="C3" s="1532"/>
      <c r="D3" s="1532"/>
      <c r="E3" s="1532"/>
      <c r="F3" s="1532"/>
    </row>
    <row r="4" spans="1:6" s="483" customFormat="1" ht="15">
      <c r="A4" s="1532" t="s">
        <v>686</v>
      </c>
      <c r="B4" s="1532"/>
      <c r="C4" s="1532"/>
      <c r="D4" s="1532"/>
      <c r="E4" s="1532"/>
      <c r="F4" s="1532"/>
    </row>
    <row r="5" spans="1:6" s="483" customFormat="1" ht="13.5" customHeight="1" thickBot="1">
      <c r="A5" s="484"/>
      <c r="B5" s="485"/>
      <c r="C5" s="485"/>
      <c r="D5" s="485"/>
      <c r="E5" s="485"/>
      <c r="F5" s="485"/>
    </row>
    <row r="6" spans="1:6" s="1382" customFormat="1" ht="24" customHeight="1">
      <c r="A6" s="1533" t="s">
        <v>378</v>
      </c>
      <c r="B6" s="1317"/>
      <c r="C6" s="1317"/>
      <c r="D6" s="1317"/>
      <c r="E6" s="949" t="s">
        <v>521</v>
      </c>
      <c r="F6" s="873"/>
    </row>
    <row r="7" spans="1:6" s="1382" customFormat="1" ht="24" customHeight="1">
      <c r="A7" s="1534"/>
      <c r="B7" s="909" t="s">
        <v>379</v>
      </c>
      <c r="C7" s="909" t="s">
        <v>386</v>
      </c>
      <c r="D7" s="909" t="s">
        <v>380</v>
      </c>
      <c r="E7" s="909" t="s">
        <v>522</v>
      </c>
      <c r="F7" s="926" t="s">
        <v>381</v>
      </c>
    </row>
    <row r="8" spans="1:6" s="1382" customFormat="1" ht="24" customHeight="1">
      <c r="A8" s="1534"/>
      <c r="B8" s="909" t="s">
        <v>382</v>
      </c>
      <c r="C8" s="909" t="s">
        <v>524</v>
      </c>
      <c r="D8" s="909" t="s">
        <v>383</v>
      </c>
      <c r="E8" s="909" t="s">
        <v>525</v>
      </c>
      <c r="F8" s="926" t="s">
        <v>384</v>
      </c>
    </row>
    <row r="9" spans="1:6" s="1382" customFormat="1" ht="24" customHeight="1" thickBot="1">
      <c r="A9" s="1535"/>
      <c r="B9" s="877"/>
      <c r="C9" s="877"/>
      <c r="D9" s="877"/>
      <c r="E9" s="912" t="s">
        <v>526</v>
      </c>
      <c r="F9" s="1189"/>
    </row>
    <row r="10" spans="1:6" ht="24.75" customHeight="1">
      <c r="A10" s="15">
        <v>2003</v>
      </c>
      <c r="B10" s="486">
        <v>14.464</v>
      </c>
      <c r="C10" s="486">
        <v>41.620575221238944</v>
      </c>
      <c r="D10" s="486">
        <v>60.2</v>
      </c>
      <c r="E10" s="493">
        <v>173.73</v>
      </c>
      <c r="F10" s="13">
        <v>104585.46</v>
      </c>
    </row>
    <row r="11" spans="1:6">
      <c r="A11" s="15">
        <v>2004</v>
      </c>
      <c r="B11" s="486">
        <v>13.522</v>
      </c>
      <c r="C11" s="486">
        <v>40.361632894542225</v>
      </c>
      <c r="D11" s="486">
        <v>54.576999999999998</v>
      </c>
      <c r="E11" s="493">
        <v>164.29</v>
      </c>
      <c r="F11" s="13">
        <v>89664.553299999985</v>
      </c>
    </row>
    <row r="12" spans="1:6">
      <c r="A12" s="15">
        <v>2005</v>
      </c>
      <c r="B12" s="486">
        <v>13.419</v>
      </c>
      <c r="C12" s="486">
        <v>35.742603770772789</v>
      </c>
      <c r="D12" s="486">
        <v>47.963000000000001</v>
      </c>
      <c r="E12" s="493">
        <v>166.84</v>
      </c>
      <c r="F12" s="13">
        <v>80021.469200000007</v>
      </c>
    </row>
    <row r="13" spans="1:6">
      <c r="A13" s="15">
        <v>2006</v>
      </c>
      <c r="B13" s="486">
        <v>11.999000000000001</v>
      </c>
      <c r="C13" s="486">
        <v>46.845570464205352</v>
      </c>
      <c r="D13" s="486">
        <v>56.21</v>
      </c>
      <c r="E13" s="493">
        <v>161.22999999999999</v>
      </c>
      <c r="F13" s="13">
        <v>90627.382999999987</v>
      </c>
    </row>
    <row r="14" spans="1:6">
      <c r="A14" s="15">
        <v>2007</v>
      </c>
      <c r="B14" s="486">
        <v>11.012</v>
      </c>
      <c r="C14" s="486">
        <v>32.143116600072645</v>
      </c>
      <c r="D14" s="486">
        <v>35.396000000000001</v>
      </c>
      <c r="E14" s="493">
        <v>158.58000000000001</v>
      </c>
      <c r="F14" s="13">
        <v>56130.976800000004</v>
      </c>
    </row>
    <row r="15" spans="1:6">
      <c r="A15" s="15">
        <v>2008</v>
      </c>
      <c r="B15" s="486">
        <v>10.243</v>
      </c>
      <c r="C15" s="486">
        <v>43.121155911354094</v>
      </c>
      <c r="D15" s="486">
        <v>44.168999999999997</v>
      </c>
      <c r="E15" s="493">
        <v>173.75</v>
      </c>
      <c r="F15" s="13">
        <v>76743.637499999997</v>
      </c>
    </row>
    <row r="16" spans="1:6">
      <c r="A16" s="15">
        <v>2009</v>
      </c>
      <c r="B16" s="486">
        <v>10.387</v>
      </c>
      <c r="C16" s="486">
        <v>44.598055261384417</v>
      </c>
      <c r="D16" s="486">
        <v>46.323999999999998</v>
      </c>
      <c r="E16" s="493">
        <v>158.05000000000001</v>
      </c>
      <c r="F16" s="13">
        <v>73215.081999999995</v>
      </c>
    </row>
    <row r="17" spans="1:6">
      <c r="A17" s="15">
        <v>2010</v>
      </c>
      <c r="B17" s="486">
        <v>10.178000000000001</v>
      </c>
      <c r="C17" s="486">
        <v>49.481234034191388</v>
      </c>
      <c r="D17" s="486">
        <v>50.362000000000002</v>
      </c>
      <c r="E17" s="493">
        <v>156.43</v>
      </c>
      <c r="F17" s="13">
        <v>78781.276600000012</v>
      </c>
    </row>
    <row r="18" spans="1:6">
      <c r="A18" s="15">
        <v>2011</v>
      </c>
      <c r="B18" s="486">
        <v>11.065</v>
      </c>
      <c r="C18" s="486">
        <v>52.865793041120661</v>
      </c>
      <c r="D18" s="486">
        <v>58.496000000000002</v>
      </c>
      <c r="E18" s="493">
        <v>142.11000000000001</v>
      </c>
      <c r="F18" s="13">
        <v>83128.665600000008</v>
      </c>
    </row>
    <row r="19" spans="1:6">
      <c r="A19" s="15">
        <v>2012</v>
      </c>
      <c r="B19" s="486">
        <v>10.231</v>
      </c>
      <c r="C19" s="486">
        <v>49.078291467109771</v>
      </c>
      <c r="D19" s="486">
        <v>50.212000000000003</v>
      </c>
      <c r="E19" s="493">
        <v>157.54</v>
      </c>
      <c r="F19" s="13">
        <v>79103.984800000006</v>
      </c>
    </row>
    <row r="20" spans="1:6" ht="13.5" thickBot="1">
      <c r="A20" s="19">
        <v>2013</v>
      </c>
      <c r="B20" s="492">
        <v>10.132</v>
      </c>
      <c r="C20" s="492">
        <f>D20/B20*10</f>
        <v>48.709040663245162</v>
      </c>
      <c r="D20" s="492">
        <v>49.351999999999997</v>
      </c>
      <c r="E20" s="1415">
        <v>180</v>
      </c>
      <c r="F20" s="440">
        <f>D20*E20*10</f>
        <v>88833.599999999991</v>
      </c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>
  <sheetPr codeName="Hoja128">
    <pageSetUpPr fitToPage="1"/>
  </sheetPr>
  <dimension ref="A1:K85"/>
  <sheetViews>
    <sheetView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32.140625" style="271" customWidth="1"/>
    <col min="2" max="9" width="16.8554687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2.75" customHeight="1">
      <c r="A2" s="455"/>
    </row>
    <row r="3" spans="1:11" s="91" customFormat="1" ht="15">
      <c r="A3" s="1504" t="s">
        <v>1472</v>
      </c>
      <c r="B3" s="1504"/>
      <c r="C3" s="1504"/>
      <c r="D3" s="1504"/>
      <c r="E3" s="1504"/>
      <c r="F3" s="1504"/>
      <c r="G3" s="1504"/>
      <c r="H3" s="1504"/>
      <c r="I3" s="1504"/>
      <c r="J3" s="134"/>
      <c r="K3" s="134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866" customFormat="1" ht="21.75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1"/>
      <c r="I5" s="1501" t="s">
        <v>387</v>
      </c>
    </row>
    <row r="6" spans="1:11" s="866" customFormat="1" ht="21.75" customHeight="1">
      <c r="A6" s="1516"/>
      <c r="B6" s="1671" t="s">
        <v>393</v>
      </c>
      <c r="C6" s="301" t="s">
        <v>394</v>
      </c>
      <c r="D6" s="303"/>
      <c r="E6" s="1671" t="s">
        <v>395</v>
      </c>
      <c r="F6" s="1671" t="s">
        <v>393</v>
      </c>
      <c r="G6" s="301" t="s">
        <v>394</v>
      </c>
      <c r="H6" s="303"/>
      <c r="I6" s="1502"/>
    </row>
    <row r="7" spans="1:11" s="866" customFormat="1" ht="21.75" customHeight="1" thickBot="1">
      <c r="A7" s="1516"/>
      <c r="B7" s="1676"/>
      <c r="C7" s="1376" t="s">
        <v>904</v>
      </c>
      <c r="D7" s="1376" t="s">
        <v>905</v>
      </c>
      <c r="E7" s="1676"/>
      <c r="F7" s="1676"/>
      <c r="G7" s="1376" t="s">
        <v>904</v>
      </c>
      <c r="H7" s="1376" t="s">
        <v>905</v>
      </c>
      <c r="I7" s="1502"/>
    </row>
    <row r="8" spans="1:11" ht="19.5" customHeight="1">
      <c r="A8" s="75" t="s">
        <v>459</v>
      </c>
      <c r="B8" s="131" t="s">
        <v>399</v>
      </c>
      <c r="C8" s="131" t="s">
        <v>399</v>
      </c>
      <c r="D8" s="45" t="s">
        <v>399</v>
      </c>
      <c r="E8" s="45" t="s">
        <v>399</v>
      </c>
      <c r="F8" s="131" t="s">
        <v>399</v>
      </c>
      <c r="G8" s="131" t="s">
        <v>399</v>
      </c>
      <c r="H8" s="45" t="s">
        <v>399</v>
      </c>
      <c r="I8" s="140" t="s">
        <v>399</v>
      </c>
      <c r="J8" s="278"/>
      <c r="K8" s="278"/>
    </row>
    <row r="9" spans="1:11">
      <c r="A9" s="66" t="s">
        <v>460</v>
      </c>
      <c r="B9" s="12">
        <v>1</v>
      </c>
      <c r="C9" s="12" t="s">
        <v>399</v>
      </c>
      <c r="D9" s="48" t="s">
        <v>399</v>
      </c>
      <c r="E9" s="48">
        <v>1</v>
      </c>
      <c r="F9" s="12">
        <v>3500</v>
      </c>
      <c r="G9" s="12" t="s">
        <v>399</v>
      </c>
      <c r="H9" s="48" t="s">
        <v>399</v>
      </c>
      <c r="I9" s="13">
        <v>4</v>
      </c>
      <c r="J9" s="278"/>
      <c r="K9" s="278"/>
    </row>
    <row r="10" spans="1:11">
      <c r="A10" s="66" t="s">
        <v>461</v>
      </c>
      <c r="B10" s="48" t="s">
        <v>399</v>
      </c>
      <c r="C10" s="48" t="s">
        <v>399</v>
      </c>
      <c r="D10" s="48" t="s">
        <v>399</v>
      </c>
      <c r="E10" s="48" t="s">
        <v>399</v>
      </c>
      <c r="F10" s="12" t="s">
        <v>399</v>
      </c>
      <c r="G10" s="12" t="s">
        <v>399</v>
      </c>
      <c r="H10" s="48" t="s">
        <v>399</v>
      </c>
      <c r="I10" s="49" t="s">
        <v>399</v>
      </c>
      <c r="J10" s="278"/>
      <c r="K10" s="278"/>
    </row>
    <row r="11" spans="1:11">
      <c r="A11" s="66" t="s">
        <v>462</v>
      </c>
      <c r="B11" s="12" t="s">
        <v>399</v>
      </c>
      <c r="C11" s="12" t="s">
        <v>399</v>
      </c>
      <c r="D11" s="48" t="s">
        <v>399</v>
      </c>
      <c r="E11" s="48" t="s">
        <v>399</v>
      </c>
      <c r="F11" s="12" t="s">
        <v>399</v>
      </c>
      <c r="G11" s="12" t="s">
        <v>399</v>
      </c>
      <c r="H11" s="48" t="s">
        <v>399</v>
      </c>
      <c r="I11" s="13" t="s">
        <v>399</v>
      </c>
      <c r="J11" s="278"/>
      <c r="K11" s="278"/>
    </row>
    <row r="12" spans="1:11">
      <c r="A12" s="76" t="s">
        <v>463</v>
      </c>
      <c r="B12" s="77">
        <v>1</v>
      </c>
      <c r="C12" s="77" t="s">
        <v>399</v>
      </c>
      <c r="D12" s="77" t="s">
        <v>399</v>
      </c>
      <c r="E12" s="77">
        <v>1</v>
      </c>
      <c r="F12" s="81">
        <v>3500</v>
      </c>
      <c r="G12" s="81" t="s">
        <v>399</v>
      </c>
      <c r="H12" s="77" t="s">
        <v>399</v>
      </c>
      <c r="I12" s="78">
        <v>4</v>
      </c>
      <c r="J12" s="278"/>
      <c r="K12" s="278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78"/>
      <c r="K13" s="278"/>
    </row>
    <row r="14" spans="1:11">
      <c r="A14" s="76" t="s">
        <v>464</v>
      </c>
      <c r="B14" s="77" t="s">
        <v>399</v>
      </c>
      <c r="C14" s="77" t="s">
        <v>399</v>
      </c>
      <c r="D14" s="77" t="s">
        <v>399</v>
      </c>
      <c r="E14" s="77" t="s">
        <v>399</v>
      </c>
      <c r="F14" s="81" t="s">
        <v>399</v>
      </c>
      <c r="G14" s="81" t="s">
        <v>399</v>
      </c>
      <c r="H14" s="77" t="s">
        <v>399</v>
      </c>
      <c r="I14" s="78" t="s">
        <v>399</v>
      </c>
      <c r="J14" s="278"/>
      <c r="K14" s="278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78"/>
      <c r="K15" s="278"/>
    </row>
    <row r="16" spans="1:11">
      <c r="A16" s="76" t="s">
        <v>465</v>
      </c>
      <c r="B16" s="77" t="s">
        <v>399</v>
      </c>
      <c r="C16" s="77" t="s">
        <v>399</v>
      </c>
      <c r="D16" s="77" t="s">
        <v>399</v>
      </c>
      <c r="E16" s="77" t="s">
        <v>399</v>
      </c>
      <c r="F16" s="81" t="s">
        <v>399</v>
      </c>
      <c r="G16" s="81" t="s">
        <v>399</v>
      </c>
      <c r="H16" s="77" t="s">
        <v>399</v>
      </c>
      <c r="I16" s="78" t="s">
        <v>399</v>
      </c>
      <c r="J16" s="278"/>
      <c r="K16" s="278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78"/>
      <c r="K17" s="278"/>
    </row>
    <row r="18" spans="1:11">
      <c r="A18" s="66" t="s">
        <v>544</v>
      </c>
      <c r="B18" s="12" t="s">
        <v>399</v>
      </c>
      <c r="C18" s="12">
        <v>1</v>
      </c>
      <c r="D18" s="48" t="s">
        <v>399</v>
      </c>
      <c r="E18" s="48">
        <v>1</v>
      </c>
      <c r="F18" s="12" t="s">
        <v>399</v>
      </c>
      <c r="G18" s="12">
        <v>3400</v>
      </c>
      <c r="H18" s="48" t="s">
        <v>399</v>
      </c>
      <c r="I18" s="13">
        <v>3</v>
      </c>
      <c r="J18" s="278"/>
      <c r="K18" s="278"/>
    </row>
    <row r="19" spans="1:11">
      <c r="A19" s="66" t="s">
        <v>467</v>
      </c>
      <c r="B19" s="12" t="s">
        <v>399</v>
      </c>
      <c r="C19" s="48" t="s">
        <v>399</v>
      </c>
      <c r="D19" s="48" t="s">
        <v>399</v>
      </c>
      <c r="E19" s="48" t="s">
        <v>399</v>
      </c>
      <c r="F19" s="12" t="s">
        <v>399</v>
      </c>
      <c r="G19" s="48" t="s">
        <v>399</v>
      </c>
      <c r="H19" s="48" t="s">
        <v>399</v>
      </c>
      <c r="I19" s="13" t="s">
        <v>399</v>
      </c>
      <c r="J19" s="278"/>
      <c r="K19" s="278"/>
    </row>
    <row r="20" spans="1:11">
      <c r="A20" s="66" t="s">
        <v>468</v>
      </c>
      <c r="B20" s="12" t="s">
        <v>399</v>
      </c>
      <c r="C20" s="12" t="s">
        <v>399</v>
      </c>
      <c r="D20" s="48" t="s">
        <v>399</v>
      </c>
      <c r="E20" s="48" t="s">
        <v>399</v>
      </c>
      <c r="F20" s="12" t="s">
        <v>399</v>
      </c>
      <c r="G20" s="12" t="s">
        <v>399</v>
      </c>
      <c r="H20" s="48" t="s">
        <v>399</v>
      </c>
      <c r="I20" s="13" t="s">
        <v>399</v>
      </c>
      <c r="J20" s="278"/>
      <c r="K20" s="278"/>
    </row>
    <row r="21" spans="1:11">
      <c r="A21" s="76" t="s">
        <v>469</v>
      </c>
      <c r="B21" s="77" t="s">
        <v>399</v>
      </c>
      <c r="C21" s="77">
        <v>1</v>
      </c>
      <c r="D21" s="77" t="s">
        <v>399</v>
      </c>
      <c r="E21" s="77">
        <v>1</v>
      </c>
      <c r="F21" s="81" t="s">
        <v>399</v>
      </c>
      <c r="G21" s="81">
        <v>3400</v>
      </c>
      <c r="H21" s="77" t="s">
        <v>399</v>
      </c>
      <c r="I21" s="78">
        <v>3</v>
      </c>
      <c r="J21" s="278"/>
      <c r="K21" s="278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78"/>
      <c r="K22" s="278"/>
    </row>
    <row r="23" spans="1:11">
      <c r="A23" s="76" t="s">
        <v>470</v>
      </c>
      <c r="B23" s="77">
        <v>444</v>
      </c>
      <c r="C23" s="77">
        <v>740</v>
      </c>
      <c r="D23" s="77" t="s">
        <v>399</v>
      </c>
      <c r="E23" s="77">
        <v>1184</v>
      </c>
      <c r="F23" s="81">
        <v>2403</v>
      </c>
      <c r="G23" s="81">
        <v>2831</v>
      </c>
      <c r="H23" s="77" t="s">
        <v>399</v>
      </c>
      <c r="I23" s="78">
        <v>3162</v>
      </c>
      <c r="J23" s="278"/>
      <c r="K23" s="278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78"/>
      <c r="K24" s="278"/>
    </row>
    <row r="25" spans="1:11">
      <c r="A25" s="76" t="s">
        <v>471</v>
      </c>
      <c r="B25" s="77" t="s">
        <v>399</v>
      </c>
      <c r="C25" s="77">
        <v>28</v>
      </c>
      <c r="D25" s="77" t="s">
        <v>399</v>
      </c>
      <c r="E25" s="77">
        <v>28</v>
      </c>
      <c r="F25" s="81" t="s">
        <v>399</v>
      </c>
      <c r="G25" s="81">
        <v>3500</v>
      </c>
      <c r="H25" s="77" t="s">
        <v>399</v>
      </c>
      <c r="I25" s="78">
        <v>98</v>
      </c>
      <c r="J25" s="278"/>
      <c r="K25" s="278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J26" s="278"/>
      <c r="K26" s="278"/>
    </row>
    <row r="27" spans="1:11">
      <c r="A27" s="66" t="s">
        <v>472</v>
      </c>
      <c r="B27" s="85">
        <v>2</v>
      </c>
      <c r="C27" s="48">
        <v>3</v>
      </c>
      <c r="D27" s="48" t="s">
        <v>399</v>
      </c>
      <c r="E27" s="48">
        <v>5</v>
      </c>
      <c r="F27" s="85">
        <v>3000</v>
      </c>
      <c r="G27" s="12">
        <v>5667</v>
      </c>
      <c r="H27" s="48" t="s">
        <v>399</v>
      </c>
      <c r="I27" s="49">
        <v>23</v>
      </c>
      <c r="J27" s="278"/>
      <c r="K27" s="278"/>
    </row>
    <row r="28" spans="1:11">
      <c r="A28" s="66" t="s">
        <v>473</v>
      </c>
      <c r="B28" s="85">
        <v>2</v>
      </c>
      <c r="C28" s="48">
        <v>14</v>
      </c>
      <c r="D28" s="48" t="s">
        <v>399</v>
      </c>
      <c r="E28" s="48">
        <v>16</v>
      </c>
      <c r="F28" s="85">
        <v>1500</v>
      </c>
      <c r="G28" s="12">
        <v>3714</v>
      </c>
      <c r="H28" s="48" t="s">
        <v>399</v>
      </c>
      <c r="I28" s="49">
        <v>55</v>
      </c>
      <c r="J28" s="278"/>
      <c r="K28" s="278"/>
    </row>
    <row r="29" spans="1:11">
      <c r="A29" s="66" t="s">
        <v>474</v>
      </c>
      <c r="B29" s="85">
        <v>13</v>
      </c>
      <c r="C29" s="12">
        <v>19</v>
      </c>
      <c r="D29" s="48" t="s">
        <v>399</v>
      </c>
      <c r="E29" s="48">
        <v>32</v>
      </c>
      <c r="F29" s="85">
        <v>3000</v>
      </c>
      <c r="G29" s="12">
        <v>6000</v>
      </c>
      <c r="H29" s="48" t="s">
        <v>399</v>
      </c>
      <c r="I29" s="13">
        <v>153</v>
      </c>
      <c r="J29" s="278"/>
      <c r="K29" s="278"/>
    </row>
    <row r="30" spans="1:11">
      <c r="A30" s="76" t="s">
        <v>475</v>
      </c>
      <c r="B30" s="77">
        <v>17</v>
      </c>
      <c r="C30" s="77">
        <v>36</v>
      </c>
      <c r="D30" s="77" t="s">
        <v>399</v>
      </c>
      <c r="E30" s="77">
        <v>53</v>
      </c>
      <c r="F30" s="81">
        <v>2824</v>
      </c>
      <c r="G30" s="81">
        <v>5083</v>
      </c>
      <c r="H30" s="77" t="s">
        <v>399</v>
      </c>
      <c r="I30" s="78">
        <v>231</v>
      </c>
      <c r="J30" s="278"/>
      <c r="K30" s="278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78"/>
      <c r="K31" s="278"/>
    </row>
    <row r="32" spans="1:11">
      <c r="A32" s="66" t="s">
        <v>476</v>
      </c>
      <c r="B32" s="83" t="s">
        <v>399</v>
      </c>
      <c r="C32" s="83">
        <v>4</v>
      </c>
      <c r="D32" s="48" t="s">
        <v>399</v>
      </c>
      <c r="E32" s="48">
        <v>4</v>
      </c>
      <c r="F32" s="83" t="s">
        <v>399</v>
      </c>
      <c r="G32" s="83">
        <v>6315</v>
      </c>
      <c r="H32" s="48" t="s">
        <v>399</v>
      </c>
      <c r="I32" s="13">
        <v>25</v>
      </c>
      <c r="J32" s="278"/>
      <c r="K32" s="278"/>
    </row>
    <row r="33" spans="1:11">
      <c r="A33" s="66" t="s">
        <v>477</v>
      </c>
      <c r="B33" s="83" t="s">
        <v>399</v>
      </c>
      <c r="C33" s="83">
        <v>1</v>
      </c>
      <c r="D33" s="48" t="s">
        <v>399</v>
      </c>
      <c r="E33" s="48">
        <v>1</v>
      </c>
      <c r="F33" s="83" t="s">
        <v>399</v>
      </c>
      <c r="G33" s="83">
        <v>6160</v>
      </c>
      <c r="H33" s="48" t="s">
        <v>399</v>
      </c>
      <c r="I33" s="13">
        <v>6</v>
      </c>
      <c r="J33" s="278"/>
      <c r="K33" s="278"/>
    </row>
    <row r="34" spans="1:11">
      <c r="A34" s="66" t="s">
        <v>478</v>
      </c>
      <c r="B34" s="83" t="s">
        <v>399</v>
      </c>
      <c r="C34" s="83" t="s">
        <v>399</v>
      </c>
      <c r="D34" s="48" t="s">
        <v>399</v>
      </c>
      <c r="E34" s="48" t="s">
        <v>399</v>
      </c>
      <c r="F34" s="83" t="s">
        <v>399</v>
      </c>
      <c r="G34" s="83" t="s">
        <v>399</v>
      </c>
      <c r="H34" s="48" t="s">
        <v>399</v>
      </c>
      <c r="I34" s="13" t="s">
        <v>399</v>
      </c>
      <c r="J34" s="278"/>
      <c r="K34" s="278"/>
    </row>
    <row r="35" spans="1:11">
      <c r="A35" s="66" t="s">
        <v>479</v>
      </c>
      <c r="B35" s="83" t="s">
        <v>399</v>
      </c>
      <c r="C35" s="83" t="s">
        <v>399</v>
      </c>
      <c r="D35" s="48" t="s">
        <v>399</v>
      </c>
      <c r="E35" s="48" t="s">
        <v>399</v>
      </c>
      <c r="F35" s="83" t="s">
        <v>399</v>
      </c>
      <c r="G35" s="83" t="s">
        <v>399</v>
      </c>
      <c r="H35" s="48" t="s">
        <v>399</v>
      </c>
      <c r="I35" s="13" t="s">
        <v>399</v>
      </c>
      <c r="J35" s="278"/>
      <c r="K35" s="278"/>
    </row>
    <row r="36" spans="1:11">
      <c r="A36" s="76" t="s">
        <v>480</v>
      </c>
      <c r="B36" s="77" t="s">
        <v>399</v>
      </c>
      <c r="C36" s="77">
        <v>5</v>
      </c>
      <c r="D36" s="77" t="s">
        <v>399</v>
      </c>
      <c r="E36" s="77">
        <v>5</v>
      </c>
      <c r="F36" s="81" t="s">
        <v>399</v>
      </c>
      <c r="G36" s="81">
        <v>6284</v>
      </c>
      <c r="H36" s="77" t="s">
        <v>399</v>
      </c>
      <c r="I36" s="78">
        <v>31</v>
      </c>
      <c r="J36" s="278"/>
      <c r="K36" s="278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78"/>
      <c r="K37" s="278"/>
    </row>
    <row r="38" spans="1:11">
      <c r="A38" s="76" t="s">
        <v>481</v>
      </c>
      <c r="B38" s="77" t="s">
        <v>399</v>
      </c>
      <c r="C38" s="77" t="s">
        <v>399</v>
      </c>
      <c r="D38" s="77" t="s">
        <v>399</v>
      </c>
      <c r="E38" s="77" t="s">
        <v>399</v>
      </c>
      <c r="F38" s="81" t="s">
        <v>399</v>
      </c>
      <c r="G38" s="81" t="s">
        <v>399</v>
      </c>
      <c r="H38" s="77" t="s">
        <v>399</v>
      </c>
      <c r="I38" s="78" t="s">
        <v>399</v>
      </c>
      <c r="J38" s="278"/>
      <c r="K38" s="278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78"/>
      <c r="K39" s="278"/>
    </row>
    <row r="40" spans="1:11">
      <c r="A40" s="66" t="s">
        <v>545</v>
      </c>
      <c r="B40" s="48" t="s">
        <v>399</v>
      </c>
      <c r="C40" s="12">
        <v>12</v>
      </c>
      <c r="D40" s="48" t="s">
        <v>399</v>
      </c>
      <c r="E40" s="48">
        <v>12</v>
      </c>
      <c r="F40" s="48" t="s">
        <v>399</v>
      </c>
      <c r="G40" s="12">
        <v>5200</v>
      </c>
      <c r="H40" s="48" t="s">
        <v>399</v>
      </c>
      <c r="I40" s="13">
        <v>62</v>
      </c>
      <c r="J40" s="278"/>
      <c r="K40" s="278"/>
    </row>
    <row r="41" spans="1:11">
      <c r="A41" s="66" t="s">
        <v>483</v>
      </c>
      <c r="B41" s="12" t="s">
        <v>399</v>
      </c>
      <c r="C41" s="12" t="s">
        <v>399</v>
      </c>
      <c r="D41" s="48" t="s">
        <v>399</v>
      </c>
      <c r="E41" s="48" t="s">
        <v>399</v>
      </c>
      <c r="F41" s="12" t="s">
        <v>399</v>
      </c>
      <c r="G41" s="12" t="s">
        <v>399</v>
      </c>
      <c r="H41" s="48" t="s">
        <v>399</v>
      </c>
      <c r="I41" s="13" t="s">
        <v>399</v>
      </c>
      <c r="J41" s="278"/>
      <c r="K41" s="278"/>
    </row>
    <row r="42" spans="1:11">
      <c r="A42" s="66" t="s">
        <v>484</v>
      </c>
      <c r="B42" s="12" t="s">
        <v>399</v>
      </c>
      <c r="C42" s="12">
        <v>6</v>
      </c>
      <c r="D42" s="48" t="s">
        <v>399</v>
      </c>
      <c r="E42" s="48">
        <v>6</v>
      </c>
      <c r="F42" s="12" t="s">
        <v>399</v>
      </c>
      <c r="G42" s="12">
        <v>6800</v>
      </c>
      <c r="H42" s="48" t="s">
        <v>399</v>
      </c>
      <c r="I42" s="13">
        <v>41</v>
      </c>
      <c r="J42" s="278"/>
      <c r="K42" s="278"/>
    </row>
    <row r="43" spans="1:11">
      <c r="A43" s="66" t="s">
        <v>485</v>
      </c>
      <c r="B43" s="48" t="s">
        <v>399</v>
      </c>
      <c r="C43" s="12" t="s">
        <v>399</v>
      </c>
      <c r="D43" s="48" t="s">
        <v>399</v>
      </c>
      <c r="E43" s="48" t="s">
        <v>399</v>
      </c>
      <c r="F43" s="48" t="s">
        <v>399</v>
      </c>
      <c r="G43" s="12" t="s">
        <v>399</v>
      </c>
      <c r="H43" s="48" t="s">
        <v>399</v>
      </c>
      <c r="I43" s="13" t="s">
        <v>399</v>
      </c>
      <c r="J43" s="278"/>
      <c r="K43" s="278"/>
    </row>
    <row r="44" spans="1:11">
      <c r="A44" s="66" t="s">
        <v>486</v>
      </c>
      <c r="B44" s="12" t="s">
        <v>399</v>
      </c>
      <c r="C44" s="12" t="s">
        <v>399</v>
      </c>
      <c r="D44" s="48" t="s">
        <v>399</v>
      </c>
      <c r="E44" s="48" t="s">
        <v>399</v>
      </c>
      <c r="F44" s="12" t="s">
        <v>399</v>
      </c>
      <c r="G44" s="12" t="s">
        <v>399</v>
      </c>
      <c r="H44" s="48" t="s">
        <v>399</v>
      </c>
      <c r="I44" s="13" t="s">
        <v>399</v>
      </c>
      <c r="J44" s="278"/>
      <c r="K44" s="278"/>
    </row>
    <row r="45" spans="1:11">
      <c r="A45" s="66" t="s">
        <v>487</v>
      </c>
      <c r="B45" s="48">
        <v>2</v>
      </c>
      <c r="C45" s="12">
        <v>4</v>
      </c>
      <c r="D45" s="48" t="s">
        <v>399</v>
      </c>
      <c r="E45" s="48">
        <v>6</v>
      </c>
      <c r="F45" s="48">
        <v>6000</v>
      </c>
      <c r="G45" s="12">
        <v>12000</v>
      </c>
      <c r="H45" s="48" t="s">
        <v>399</v>
      </c>
      <c r="I45" s="13">
        <v>60</v>
      </c>
      <c r="J45" s="278"/>
      <c r="K45" s="278"/>
    </row>
    <row r="46" spans="1:11">
      <c r="A46" s="66" t="s">
        <v>488</v>
      </c>
      <c r="B46" s="12" t="s">
        <v>399</v>
      </c>
      <c r="C46" s="12" t="s">
        <v>399</v>
      </c>
      <c r="D46" s="48" t="s">
        <v>399</v>
      </c>
      <c r="E46" s="48" t="s">
        <v>399</v>
      </c>
      <c r="F46" s="12" t="s">
        <v>399</v>
      </c>
      <c r="G46" s="12" t="s">
        <v>399</v>
      </c>
      <c r="H46" s="48" t="s">
        <v>399</v>
      </c>
      <c r="I46" s="13" t="s">
        <v>399</v>
      </c>
    </row>
    <row r="47" spans="1:11">
      <c r="A47" s="66" t="s">
        <v>489</v>
      </c>
      <c r="B47" s="48" t="s">
        <v>399</v>
      </c>
      <c r="C47" s="12">
        <v>56</v>
      </c>
      <c r="D47" s="48" t="s">
        <v>399</v>
      </c>
      <c r="E47" s="48">
        <v>56</v>
      </c>
      <c r="F47" s="48" t="s">
        <v>399</v>
      </c>
      <c r="G47" s="12">
        <v>4500</v>
      </c>
      <c r="H47" s="48" t="s">
        <v>399</v>
      </c>
      <c r="I47" s="13">
        <v>252</v>
      </c>
    </row>
    <row r="48" spans="1:11">
      <c r="A48" s="66" t="s">
        <v>490</v>
      </c>
      <c r="B48" s="12">
        <v>9</v>
      </c>
      <c r="C48" s="12">
        <v>11</v>
      </c>
      <c r="D48" s="48" t="s">
        <v>399</v>
      </c>
      <c r="E48" s="48">
        <v>20</v>
      </c>
      <c r="F48" s="12">
        <v>1250</v>
      </c>
      <c r="G48" s="12">
        <v>2600</v>
      </c>
      <c r="H48" s="48" t="s">
        <v>399</v>
      </c>
      <c r="I48" s="13">
        <v>40</v>
      </c>
    </row>
    <row r="49" spans="1:9">
      <c r="A49" s="76" t="s">
        <v>491</v>
      </c>
      <c r="B49" s="77">
        <v>11</v>
      </c>
      <c r="C49" s="77">
        <v>89</v>
      </c>
      <c r="D49" s="77" t="s">
        <v>399</v>
      </c>
      <c r="E49" s="77">
        <v>100</v>
      </c>
      <c r="F49" s="81">
        <v>2114</v>
      </c>
      <c r="G49" s="81">
        <v>4852</v>
      </c>
      <c r="H49" s="77" t="s">
        <v>399</v>
      </c>
      <c r="I49" s="78">
        <v>455</v>
      </c>
    </row>
    <row r="50" spans="1:9">
      <c r="A50" s="66"/>
      <c r="B50" s="48"/>
      <c r="C50" s="48"/>
      <c r="D50" s="48"/>
      <c r="E50" s="48"/>
      <c r="F50" s="12"/>
      <c r="G50" s="12"/>
      <c r="H50" s="12"/>
      <c r="I50" s="49"/>
    </row>
    <row r="51" spans="1:9">
      <c r="A51" s="76" t="s">
        <v>492</v>
      </c>
      <c r="B51" s="77" t="s">
        <v>399</v>
      </c>
      <c r="C51" s="77">
        <v>47</v>
      </c>
      <c r="D51" s="77">
        <v>35</v>
      </c>
      <c r="E51" s="77">
        <v>82</v>
      </c>
      <c r="F51" s="81" t="s">
        <v>399</v>
      </c>
      <c r="G51" s="81">
        <v>5000</v>
      </c>
      <c r="H51" s="77">
        <v>10000</v>
      </c>
      <c r="I51" s="78">
        <v>585</v>
      </c>
    </row>
    <row r="52" spans="1:9">
      <c r="A52" s="66"/>
      <c r="B52" s="48"/>
      <c r="C52" s="48"/>
      <c r="D52" s="48"/>
      <c r="E52" s="48"/>
      <c r="F52" s="12"/>
      <c r="G52" s="12"/>
      <c r="H52" s="12"/>
      <c r="I52" s="49"/>
    </row>
    <row r="53" spans="1:9">
      <c r="A53" s="66" t="s">
        <v>493</v>
      </c>
      <c r="B53" s="48" t="s">
        <v>399</v>
      </c>
      <c r="C53" s="12" t="s">
        <v>399</v>
      </c>
      <c r="D53" s="48" t="s">
        <v>399</v>
      </c>
      <c r="E53" s="48" t="s">
        <v>399</v>
      </c>
      <c r="F53" s="48" t="s">
        <v>399</v>
      </c>
      <c r="G53" s="12" t="s">
        <v>399</v>
      </c>
      <c r="H53" s="48" t="s">
        <v>399</v>
      </c>
      <c r="I53" s="13" t="s">
        <v>399</v>
      </c>
    </row>
    <row r="54" spans="1:9">
      <c r="A54" s="66" t="s">
        <v>494</v>
      </c>
      <c r="B54" s="48" t="s">
        <v>399</v>
      </c>
      <c r="C54" s="12">
        <v>10</v>
      </c>
      <c r="D54" s="48" t="s">
        <v>399</v>
      </c>
      <c r="E54" s="48">
        <v>10</v>
      </c>
      <c r="F54" s="48" t="s">
        <v>399</v>
      </c>
      <c r="G54" s="12">
        <v>4900</v>
      </c>
      <c r="H54" s="48" t="s">
        <v>399</v>
      </c>
      <c r="I54" s="13">
        <v>49</v>
      </c>
    </row>
    <row r="55" spans="1:9">
      <c r="A55" s="66" t="s">
        <v>495</v>
      </c>
      <c r="B55" s="48" t="s">
        <v>399</v>
      </c>
      <c r="C55" s="12" t="s">
        <v>399</v>
      </c>
      <c r="D55" s="48" t="s">
        <v>399</v>
      </c>
      <c r="E55" s="48" t="s">
        <v>399</v>
      </c>
      <c r="F55" s="48" t="s">
        <v>399</v>
      </c>
      <c r="G55" s="12" t="s">
        <v>399</v>
      </c>
      <c r="H55" s="48" t="s">
        <v>399</v>
      </c>
      <c r="I55" s="13" t="s">
        <v>399</v>
      </c>
    </row>
    <row r="56" spans="1:9">
      <c r="A56" s="66" t="s">
        <v>496</v>
      </c>
      <c r="B56" s="48" t="s">
        <v>399</v>
      </c>
      <c r="C56" s="12">
        <v>230</v>
      </c>
      <c r="D56" s="48" t="s">
        <v>399</v>
      </c>
      <c r="E56" s="48">
        <v>230</v>
      </c>
      <c r="F56" s="48" t="s">
        <v>399</v>
      </c>
      <c r="G56" s="12">
        <v>5000</v>
      </c>
      <c r="H56" s="48" t="s">
        <v>399</v>
      </c>
      <c r="I56" s="13">
        <v>1150</v>
      </c>
    </row>
    <row r="57" spans="1:9">
      <c r="A57" s="66" t="s">
        <v>497</v>
      </c>
      <c r="B57" s="48" t="s">
        <v>399</v>
      </c>
      <c r="C57" s="12">
        <v>62</v>
      </c>
      <c r="D57" s="48" t="s">
        <v>399</v>
      </c>
      <c r="E57" s="48">
        <v>62</v>
      </c>
      <c r="F57" s="48" t="s">
        <v>399</v>
      </c>
      <c r="G57" s="12">
        <v>5500</v>
      </c>
      <c r="H57" s="48" t="s">
        <v>399</v>
      </c>
      <c r="I57" s="13">
        <v>341</v>
      </c>
    </row>
    <row r="58" spans="1:9">
      <c r="A58" s="76" t="s">
        <v>573</v>
      </c>
      <c r="B58" s="77" t="s">
        <v>399</v>
      </c>
      <c r="C58" s="77">
        <v>302</v>
      </c>
      <c r="D58" s="77" t="s">
        <v>399</v>
      </c>
      <c r="E58" s="77">
        <v>302</v>
      </c>
      <c r="F58" s="81" t="s">
        <v>399</v>
      </c>
      <c r="G58" s="81">
        <v>5099</v>
      </c>
      <c r="H58" s="77" t="s">
        <v>399</v>
      </c>
      <c r="I58" s="78">
        <v>1540</v>
      </c>
    </row>
    <row r="59" spans="1:9">
      <c r="A59" s="66"/>
      <c r="B59" s="48"/>
      <c r="C59" s="48"/>
      <c r="D59" s="48"/>
      <c r="E59" s="48"/>
      <c r="F59" s="12"/>
      <c r="G59" s="12"/>
      <c r="H59" s="12"/>
      <c r="I59" s="49"/>
    </row>
    <row r="60" spans="1:9">
      <c r="A60" s="66" t="s">
        <v>499</v>
      </c>
      <c r="B60" s="48" t="s">
        <v>399</v>
      </c>
      <c r="C60" s="12" t="s">
        <v>399</v>
      </c>
      <c r="D60" s="12" t="s">
        <v>399</v>
      </c>
      <c r="E60" s="48" t="s">
        <v>399</v>
      </c>
      <c r="F60" s="48" t="s">
        <v>399</v>
      </c>
      <c r="G60" s="12" t="s">
        <v>399</v>
      </c>
      <c r="H60" s="12" t="s">
        <v>399</v>
      </c>
      <c r="I60" s="13" t="s">
        <v>399</v>
      </c>
    </row>
    <row r="61" spans="1:9">
      <c r="A61" s="66" t="s">
        <v>500</v>
      </c>
      <c r="B61" s="12" t="s">
        <v>399</v>
      </c>
      <c r="C61" s="12" t="s">
        <v>399</v>
      </c>
      <c r="D61" s="48" t="s">
        <v>399</v>
      </c>
      <c r="E61" s="48" t="s">
        <v>399</v>
      </c>
      <c r="F61" s="12" t="s">
        <v>399</v>
      </c>
      <c r="G61" s="12" t="s">
        <v>399</v>
      </c>
      <c r="H61" s="48" t="s">
        <v>399</v>
      </c>
      <c r="I61" s="13" t="s">
        <v>399</v>
      </c>
    </row>
    <row r="62" spans="1:9">
      <c r="A62" s="66" t="s">
        <v>501</v>
      </c>
      <c r="B62" s="48" t="s">
        <v>399</v>
      </c>
      <c r="C62" s="12">
        <v>1</v>
      </c>
      <c r="D62" s="48" t="s">
        <v>399</v>
      </c>
      <c r="E62" s="48">
        <v>1</v>
      </c>
      <c r="F62" s="48" t="s">
        <v>399</v>
      </c>
      <c r="G62" s="12">
        <v>3400</v>
      </c>
      <c r="H62" s="48" t="s">
        <v>399</v>
      </c>
      <c r="I62" s="13">
        <v>3</v>
      </c>
    </row>
    <row r="63" spans="1:9">
      <c r="A63" s="76" t="s">
        <v>502</v>
      </c>
      <c r="B63" s="77" t="s">
        <v>399</v>
      </c>
      <c r="C63" s="77">
        <v>1</v>
      </c>
      <c r="D63" s="77" t="s">
        <v>399</v>
      </c>
      <c r="E63" s="77">
        <v>1</v>
      </c>
      <c r="F63" s="81" t="s">
        <v>399</v>
      </c>
      <c r="G63" s="81">
        <v>3400</v>
      </c>
      <c r="H63" s="77" t="s">
        <v>399</v>
      </c>
      <c r="I63" s="78">
        <v>3</v>
      </c>
    </row>
    <row r="64" spans="1:9">
      <c r="A64" s="66"/>
      <c r="B64" s="48"/>
      <c r="C64" s="48"/>
      <c r="D64" s="48"/>
      <c r="E64" s="48"/>
      <c r="F64" s="12"/>
      <c r="G64" s="12"/>
      <c r="H64" s="12"/>
      <c r="I64" s="49"/>
    </row>
    <row r="65" spans="1:9">
      <c r="A65" s="76" t="s">
        <v>503</v>
      </c>
      <c r="B65" s="77" t="s">
        <v>399</v>
      </c>
      <c r="C65" s="77">
        <v>9</v>
      </c>
      <c r="D65" s="77" t="s">
        <v>399</v>
      </c>
      <c r="E65" s="77">
        <v>9</v>
      </c>
      <c r="F65" s="81" t="s">
        <v>399</v>
      </c>
      <c r="G65" s="81">
        <v>5000</v>
      </c>
      <c r="H65" s="77" t="s">
        <v>399</v>
      </c>
      <c r="I65" s="78">
        <v>45</v>
      </c>
    </row>
    <row r="66" spans="1:9">
      <c r="A66" s="66"/>
      <c r="B66" s="48"/>
      <c r="C66" s="48"/>
      <c r="D66" s="48"/>
      <c r="E66" s="48"/>
      <c r="F66" s="12"/>
      <c r="G66" s="12"/>
      <c r="H66" s="12"/>
      <c r="I66" s="49"/>
    </row>
    <row r="67" spans="1:9">
      <c r="A67" s="66" t="s">
        <v>504</v>
      </c>
      <c r="B67" s="48" t="s">
        <v>399</v>
      </c>
      <c r="C67" s="12">
        <v>83</v>
      </c>
      <c r="D67" s="85">
        <v>354</v>
      </c>
      <c r="E67" s="48">
        <v>437</v>
      </c>
      <c r="F67" s="48" t="s">
        <v>399</v>
      </c>
      <c r="G67" s="12">
        <v>5310</v>
      </c>
      <c r="H67" s="85">
        <v>6478</v>
      </c>
      <c r="I67" s="13">
        <v>2734</v>
      </c>
    </row>
    <row r="68" spans="1:9">
      <c r="A68" s="66" t="s">
        <v>505</v>
      </c>
      <c r="B68" s="48" t="s">
        <v>399</v>
      </c>
      <c r="C68" s="12">
        <v>48</v>
      </c>
      <c r="D68" s="85">
        <v>215</v>
      </c>
      <c r="E68" s="48">
        <v>263</v>
      </c>
      <c r="F68" s="48" t="s">
        <v>399</v>
      </c>
      <c r="G68" s="12">
        <v>5689</v>
      </c>
      <c r="H68" s="85">
        <v>6656</v>
      </c>
      <c r="I68" s="13">
        <v>1704</v>
      </c>
    </row>
    <row r="69" spans="1:9">
      <c r="A69" s="76" t="s">
        <v>506</v>
      </c>
      <c r="B69" s="77" t="s">
        <v>399</v>
      </c>
      <c r="C69" s="77">
        <v>131</v>
      </c>
      <c r="D69" s="77">
        <v>569</v>
      </c>
      <c r="E69" s="77">
        <v>700</v>
      </c>
      <c r="F69" s="81" t="s">
        <v>399</v>
      </c>
      <c r="G69" s="81">
        <v>5449</v>
      </c>
      <c r="H69" s="77">
        <v>6545</v>
      </c>
      <c r="I69" s="78">
        <v>4438</v>
      </c>
    </row>
    <row r="70" spans="1:9">
      <c r="A70" s="66"/>
      <c r="B70" s="48"/>
      <c r="C70" s="48"/>
      <c r="D70" s="48"/>
      <c r="E70" s="48"/>
      <c r="F70" s="12"/>
      <c r="G70" s="12"/>
      <c r="H70" s="12"/>
      <c r="I70" s="49"/>
    </row>
    <row r="71" spans="1:9">
      <c r="A71" s="66" t="s">
        <v>507</v>
      </c>
      <c r="B71" s="48" t="s">
        <v>399</v>
      </c>
      <c r="C71" s="12">
        <v>36</v>
      </c>
      <c r="D71" s="12">
        <v>2</v>
      </c>
      <c r="E71" s="48">
        <v>38</v>
      </c>
      <c r="F71" s="48" t="s">
        <v>399</v>
      </c>
      <c r="G71" s="12">
        <v>5500</v>
      </c>
      <c r="H71" s="12">
        <v>7500</v>
      </c>
      <c r="I71" s="13">
        <v>213</v>
      </c>
    </row>
    <row r="72" spans="1:9">
      <c r="A72" s="66" t="s">
        <v>508</v>
      </c>
      <c r="B72" s="85">
        <v>182</v>
      </c>
      <c r="C72" s="12">
        <v>67</v>
      </c>
      <c r="D72" s="48" t="s">
        <v>399</v>
      </c>
      <c r="E72" s="48">
        <v>249</v>
      </c>
      <c r="F72" s="85">
        <v>3500</v>
      </c>
      <c r="G72" s="12">
        <v>5000</v>
      </c>
      <c r="H72" s="48" t="s">
        <v>399</v>
      </c>
      <c r="I72" s="13">
        <v>972</v>
      </c>
    </row>
    <row r="73" spans="1:9">
      <c r="A73" s="66" t="s">
        <v>509</v>
      </c>
      <c r="B73" s="12">
        <v>10</v>
      </c>
      <c r="C73" s="12">
        <v>290</v>
      </c>
      <c r="D73" s="48" t="s">
        <v>399</v>
      </c>
      <c r="E73" s="48">
        <v>300</v>
      </c>
      <c r="F73" s="12">
        <v>2000</v>
      </c>
      <c r="G73" s="12">
        <v>4500</v>
      </c>
      <c r="H73" s="48" t="s">
        <v>399</v>
      </c>
      <c r="I73" s="13">
        <v>1325</v>
      </c>
    </row>
    <row r="74" spans="1:9">
      <c r="A74" s="66" t="s">
        <v>510</v>
      </c>
      <c r="B74" s="85">
        <v>1417</v>
      </c>
      <c r="C74" s="12">
        <v>4529</v>
      </c>
      <c r="D74" s="48" t="s">
        <v>399</v>
      </c>
      <c r="E74" s="48">
        <v>5946</v>
      </c>
      <c r="F74" s="85">
        <v>2572</v>
      </c>
      <c r="G74" s="12">
        <v>6182</v>
      </c>
      <c r="H74" s="48" t="s">
        <v>399</v>
      </c>
      <c r="I74" s="13">
        <v>31643</v>
      </c>
    </row>
    <row r="75" spans="1:9">
      <c r="A75" s="66" t="s">
        <v>511</v>
      </c>
      <c r="B75" s="12" t="s">
        <v>399</v>
      </c>
      <c r="C75" s="12" t="s">
        <v>399</v>
      </c>
      <c r="D75" s="48" t="s">
        <v>399</v>
      </c>
      <c r="E75" s="48" t="s">
        <v>399</v>
      </c>
      <c r="F75" s="12" t="s">
        <v>399</v>
      </c>
      <c r="G75" s="12" t="s">
        <v>399</v>
      </c>
      <c r="H75" s="48" t="s">
        <v>399</v>
      </c>
      <c r="I75" s="13" t="s">
        <v>399</v>
      </c>
    </row>
    <row r="76" spans="1:9">
      <c r="A76" s="66" t="s">
        <v>512</v>
      </c>
      <c r="B76" s="12">
        <v>94</v>
      </c>
      <c r="C76" s="12">
        <v>213</v>
      </c>
      <c r="D76" s="48" t="s">
        <v>399</v>
      </c>
      <c r="E76" s="48">
        <v>307</v>
      </c>
      <c r="F76" s="12">
        <v>1675</v>
      </c>
      <c r="G76" s="12">
        <v>2655</v>
      </c>
      <c r="H76" s="48" t="s">
        <v>399</v>
      </c>
      <c r="I76" s="13">
        <v>723</v>
      </c>
    </row>
    <row r="77" spans="1:9">
      <c r="A77" s="66" t="s">
        <v>513</v>
      </c>
      <c r="B77" s="85">
        <v>55</v>
      </c>
      <c r="C77" s="12">
        <v>243</v>
      </c>
      <c r="D77" s="48" t="s">
        <v>399</v>
      </c>
      <c r="E77" s="48">
        <v>298</v>
      </c>
      <c r="F77" s="85">
        <v>1000</v>
      </c>
      <c r="G77" s="12">
        <v>6500</v>
      </c>
      <c r="H77" s="48" t="s">
        <v>399</v>
      </c>
      <c r="I77" s="13">
        <v>1635</v>
      </c>
    </row>
    <row r="78" spans="1:9">
      <c r="A78" s="66" t="s">
        <v>514</v>
      </c>
      <c r="B78" s="85">
        <v>225</v>
      </c>
      <c r="C78" s="12">
        <v>303</v>
      </c>
      <c r="D78" s="48" t="s">
        <v>399</v>
      </c>
      <c r="E78" s="48">
        <v>528</v>
      </c>
      <c r="F78" s="85">
        <v>3250</v>
      </c>
      <c r="G78" s="12">
        <v>5000</v>
      </c>
      <c r="H78" s="48" t="s">
        <v>399</v>
      </c>
      <c r="I78" s="13">
        <v>2246</v>
      </c>
    </row>
    <row r="79" spans="1:9">
      <c r="A79" s="76" t="s">
        <v>515</v>
      </c>
      <c r="B79" s="77">
        <v>1983</v>
      </c>
      <c r="C79" s="77">
        <v>5681</v>
      </c>
      <c r="D79" s="77">
        <v>2</v>
      </c>
      <c r="E79" s="77">
        <v>7666</v>
      </c>
      <c r="F79" s="81">
        <v>2645</v>
      </c>
      <c r="G79" s="81">
        <v>5896</v>
      </c>
      <c r="H79" s="77">
        <v>7500</v>
      </c>
      <c r="I79" s="78">
        <v>38757</v>
      </c>
    </row>
    <row r="80" spans="1:9">
      <c r="A80" s="66"/>
      <c r="B80" s="48"/>
      <c r="C80" s="48"/>
      <c r="D80" s="48"/>
      <c r="E80" s="48"/>
      <c r="F80" s="12"/>
      <c r="G80" s="12"/>
      <c r="H80" s="12"/>
      <c r="I80" s="49"/>
    </row>
    <row r="81" spans="1:9">
      <c r="A81" s="66" t="s">
        <v>516</v>
      </c>
      <c r="B81" s="48" t="s">
        <v>399</v>
      </c>
      <c r="C81" s="12" t="s">
        <v>399</v>
      </c>
      <c r="D81" s="48" t="s">
        <v>399</v>
      </c>
      <c r="E81" s="48" t="s">
        <v>399</v>
      </c>
      <c r="F81" s="48" t="s">
        <v>399</v>
      </c>
      <c r="G81" s="12" t="s">
        <v>399</v>
      </c>
      <c r="H81" s="48" t="s">
        <v>399</v>
      </c>
      <c r="I81" s="13" t="s">
        <v>399</v>
      </c>
    </row>
    <row r="82" spans="1:9">
      <c r="A82" s="66" t="s">
        <v>517</v>
      </c>
      <c r="B82" s="12" t="s">
        <v>399</v>
      </c>
      <c r="C82" s="12" t="s">
        <v>399</v>
      </c>
      <c r="D82" s="48" t="s">
        <v>399</v>
      </c>
      <c r="E82" s="48" t="s">
        <v>399</v>
      </c>
      <c r="F82" s="12" t="s">
        <v>399</v>
      </c>
      <c r="G82" s="12" t="s">
        <v>399</v>
      </c>
      <c r="H82" s="48" t="s">
        <v>399</v>
      </c>
      <c r="I82" s="13" t="s">
        <v>399</v>
      </c>
    </row>
    <row r="83" spans="1:9">
      <c r="A83" s="76" t="s">
        <v>518</v>
      </c>
      <c r="B83" s="77" t="s">
        <v>399</v>
      </c>
      <c r="C83" s="77" t="s">
        <v>399</v>
      </c>
      <c r="D83" s="77" t="s">
        <v>399</v>
      </c>
      <c r="E83" s="77" t="s">
        <v>399</v>
      </c>
      <c r="F83" s="81" t="s">
        <v>399</v>
      </c>
      <c r="G83" s="81" t="s">
        <v>399</v>
      </c>
      <c r="H83" s="77" t="s">
        <v>399</v>
      </c>
      <c r="I83" s="78" t="s">
        <v>399</v>
      </c>
    </row>
    <row r="84" spans="1:9">
      <c r="A84" s="66"/>
      <c r="B84" s="48"/>
      <c r="C84" s="48"/>
      <c r="D84" s="48"/>
      <c r="E84" s="48"/>
      <c r="F84" s="12"/>
      <c r="G84" s="12"/>
      <c r="H84" s="12"/>
      <c r="I84" s="13"/>
    </row>
    <row r="85" spans="1:9" ht="13.5" thickBot="1">
      <c r="A85" s="69" t="s">
        <v>519</v>
      </c>
      <c r="B85" s="55">
        <v>2456</v>
      </c>
      <c r="C85" s="55">
        <v>7070</v>
      </c>
      <c r="D85" s="55">
        <v>606</v>
      </c>
      <c r="E85" s="55">
        <v>10132</v>
      </c>
      <c r="F85" s="226">
        <v>2601</v>
      </c>
      <c r="G85" s="226">
        <v>5499</v>
      </c>
      <c r="H85" s="226">
        <v>6748</v>
      </c>
      <c r="I85" s="56">
        <v>49352</v>
      </c>
    </row>
  </sheetData>
  <mergeCells count="7">
    <mergeCell ref="A1:I1"/>
    <mergeCell ref="A5:A7"/>
    <mergeCell ref="I5:I7"/>
    <mergeCell ref="B6:B7"/>
    <mergeCell ref="F6:F7"/>
    <mergeCell ref="E6:E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>
  <sheetPr codeName="Hoja129">
    <pageSetUpPr fitToPage="1"/>
  </sheetPr>
  <dimension ref="A1:J21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18.7109375" style="452" customWidth="1"/>
    <col min="2" max="2" width="22.28515625" style="452" customWidth="1"/>
    <col min="3" max="4" width="18.7109375" style="452" customWidth="1"/>
    <col min="5" max="5" width="21" style="452" customWidth="1"/>
    <col min="6" max="6" width="18.7109375" style="452" customWidth="1"/>
    <col min="7" max="8" width="11.42578125" style="452"/>
    <col min="9" max="9" width="11.140625" style="452" customWidth="1"/>
    <col min="10" max="17" width="12" style="452" customWidth="1"/>
    <col min="18" max="16384" width="11.42578125" style="452"/>
  </cols>
  <sheetData>
    <row r="1" spans="1:10" s="482" customFormat="1" ht="18">
      <c r="A1" s="1524" t="s">
        <v>375</v>
      </c>
      <c r="B1" s="1524"/>
      <c r="C1" s="1524"/>
      <c r="D1" s="1524"/>
      <c r="E1" s="1524"/>
      <c r="F1" s="1524"/>
    </row>
    <row r="2" spans="1:10" s="483" customFormat="1" ht="12.75" customHeight="1"/>
    <row r="3" spans="1:10" s="483" customFormat="1" ht="15">
      <c r="A3" s="1532" t="s">
        <v>1001</v>
      </c>
      <c r="B3" s="1532"/>
      <c r="C3" s="1532"/>
      <c r="D3" s="1532"/>
      <c r="E3" s="1532"/>
      <c r="F3" s="1532"/>
      <c r="G3" s="285"/>
      <c r="H3" s="285"/>
      <c r="I3" s="285"/>
      <c r="J3" s="285"/>
    </row>
    <row r="4" spans="1:10" s="483" customFormat="1" ht="15">
      <c r="A4" s="1532" t="s">
        <v>686</v>
      </c>
      <c r="B4" s="1532"/>
      <c r="C4" s="1532"/>
      <c r="D4" s="1532"/>
      <c r="E4" s="1532"/>
      <c r="F4" s="1532"/>
      <c r="G4" s="333"/>
      <c r="H4" s="285"/>
      <c r="I4" s="285"/>
      <c r="J4" s="285"/>
    </row>
    <row r="5" spans="1:10" s="483" customFormat="1" ht="13.5" customHeight="1" thickBot="1">
      <c r="A5" s="484"/>
      <c r="B5" s="485"/>
      <c r="C5" s="485"/>
      <c r="D5" s="485"/>
      <c r="E5" s="485"/>
      <c r="F5" s="485"/>
    </row>
    <row r="6" spans="1:10" s="1382" customFormat="1" ht="27" customHeight="1">
      <c r="A6" s="1533" t="s">
        <v>378</v>
      </c>
      <c r="B6" s="1317"/>
      <c r="C6" s="1317"/>
      <c r="D6" s="1317"/>
      <c r="E6" s="949" t="s">
        <v>521</v>
      </c>
      <c r="F6" s="873"/>
    </row>
    <row r="7" spans="1:10" s="1382" customFormat="1" ht="27" customHeight="1">
      <c r="A7" s="1534"/>
      <c r="B7" s="909" t="s">
        <v>379</v>
      </c>
      <c r="C7" s="909" t="s">
        <v>386</v>
      </c>
      <c r="D7" s="909" t="s">
        <v>380</v>
      </c>
      <c r="E7" s="909" t="s">
        <v>522</v>
      </c>
      <c r="F7" s="926" t="s">
        <v>381</v>
      </c>
    </row>
    <row r="8" spans="1:10" s="1382" customFormat="1" ht="27" customHeight="1">
      <c r="A8" s="1534"/>
      <c r="B8" s="909" t="s">
        <v>382</v>
      </c>
      <c r="C8" s="909" t="s">
        <v>524</v>
      </c>
      <c r="D8" s="909" t="s">
        <v>383</v>
      </c>
      <c r="E8" s="909" t="s">
        <v>525</v>
      </c>
      <c r="F8" s="926" t="s">
        <v>384</v>
      </c>
    </row>
    <row r="9" spans="1:10" s="1382" customFormat="1" ht="27" customHeight="1" thickBot="1">
      <c r="A9" s="1535"/>
      <c r="B9" s="877"/>
      <c r="C9" s="877"/>
      <c r="D9" s="877"/>
      <c r="E9" s="912" t="s">
        <v>526</v>
      </c>
      <c r="F9" s="1189"/>
    </row>
    <row r="10" spans="1:10" ht="24" customHeight="1">
      <c r="A10" s="15">
        <v>2003</v>
      </c>
      <c r="B10" s="486">
        <v>37.704999999999998</v>
      </c>
      <c r="C10" s="12">
        <v>253.75944834902532</v>
      </c>
      <c r="D10" s="486">
        <v>956.8</v>
      </c>
      <c r="E10" s="493">
        <v>47.66</v>
      </c>
      <c r="F10" s="13">
        <v>456010.88</v>
      </c>
    </row>
    <row r="11" spans="1:10">
      <c r="A11" s="15">
        <v>2004</v>
      </c>
      <c r="B11" s="486">
        <v>36.646999999999998</v>
      </c>
      <c r="C11" s="12">
        <v>284.2314514148498</v>
      </c>
      <c r="D11" s="486">
        <v>1041.623</v>
      </c>
      <c r="E11" s="493">
        <v>32.15</v>
      </c>
      <c r="F11" s="13">
        <v>334881.79450000002</v>
      </c>
    </row>
    <row r="12" spans="1:10">
      <c r="A12" s="15">
        <v>2005</v>
      </c>
      <c r="B12" s="486">
        <v>37.673000000000002</v>
      </c>
      <c r="C12" s="12">
        <v>263.28484591086453</v>
      </c>
      <c r="D12" s="486">
        <v>991.87300000000005</v>
      </c>
      <c r="E12" s="493">
        <v>51.12</v>
      </c>
      <c r="F12" s="13">
        <v>507045.47759999998</v>
      </c>
    </row>
    <row r="13" spans="1:10">
      <c r="A13" s="15">
        <v>2006</v>
      </c>
      <c r="B13" s="486">
        <v>37.298000000000002</v>
      </c>
      <c r="C13" s="12">
        <v>264.32007078127515</v>
      </c>
      <c r="D13" s="486">
        <v>985.86099999999999</v>
      </c>
      <c r="E13" s="493">
        <v>39.4</v>
      </c>
      <c r="F13" s="13">
        <v>388429.234</v>
      </c>
    </row>
    <row r="14" spans="1:10">
      <c r="A14" s="15">
        <v>2007</v>
      </c>
      <c r="B14" s="486">
        <v>34.911999999999999</v>
      </c>
      <c r="C14" s="12">
        <v>271.4287351054079</v>
      </c>
      <c r="D14" s="486">
        <v>947.61199999999997</v>
      </c>
      <c r="E14" s="493">
        <v>42.16</v>
      </c>
      <c r="F14" s="13">
        <v>399513.21919999993</v>
      </c>
    </row>
    <row r="15" spans="1:10">
      <c r="A15" s="15">
        <v>2008</v>
      </c>
      <c r="B15" s="486">
        <v>32.86</v>
      </c>
      <c r="C15" s="12">
        <v>270.61259890444308</v>
      </c>
      <c r="D15" s="486">
        <v>889.23299999999995</v>
      </c>
      <c r="E15" s="493">
        <v>49</v>
      </c>
      <c r="F15" s="13">
        <v>435724.17</v>
      </c>
    </row>
    <row r="16" spans="1:10">
      <c r="A16" s="15">
        <v>2009</v>
      </c>
      <c r="B16" s="486">
        <v>32.557000000000002</v>
      </c>
      <c r="C16" s="12">
        <v>261.99834137051943</v>
      </c>
      <c r="D16" s="486">
        <v>852.98800000000006</v>
      </c>
      <c r="E16" s="493">
        <v>37.69</v>
      </c>
      <c r="F16" s="13">
        <v>321491.17719999998</v>
      </c>
    </row>
    <row r="17" spans="1:9">
      <c r="A17" s="15">
        <v>2010</v>
      </c>
      <c r="B17" s="486">
        <v>31.256</v>
      </c>
      <c r="C17" s="12">
        <v>258.95508062452006</v>
      </c>
      <c r="D17" s="486">
        <v>809.39</v>
      </c>
      <c r="E17" s="493">
        <v>46.84</v>
      </c>
      <c r="F17" s="13">
        <v>379118.27600000007</v>
      </c>
    </row>
    <row r="18" spans="1:9">
      <c r="A18" s="15">
        <v>2011</v>
      </c>
      <c r="B18" s="486">
        <v>32.619999999999997</v>
      </c>
      <c r="C18" s="12">
        <v>266.22808093194362</v>
      </c>
      <c r="D18" s="486">
        <v>868.43600000000004</v>
      </c>
      <c r="E18" s="493">
        <v>30</v>
      </c>
      <c r="F18" s="13">
        <v>260530.8</v>
      </c>
    </row>
    <row r="19" spans="1:9">
      <c r="A19" s="15">
        <v>2012</v>
      </c>
      <c r="B19" s="486">
        <v>33.195999999999998</v>
      </c>
      <c r="C19" s="12">
        <v>264.16616459814441</v>
      </c>
      <c r="D19" s="486">
        <v>876.92600000000004</v>
      </c>
      <c r="E19" s="493">
        <v>43.9</v>
      </c>
      <c r="F19" s="13">
        <v>384970.51400000002</v>
      </c>
    </row>
    <row r="20" spans="1:9" ht="13.5" thickBot="1">
      <c r="A20" s="15">
        <v>2013</v>
      </c>
      <c r="B20" s="486">
        <v>33.668999999999997</v>
      </c>
      <c r="C20" s="12">
        <f>D20/B20*10</f>
        <v>268.58029641509995</v>
      </c>
      <c r="D20" s="486">
        <v>904.28300000000002</v>
      </c>
      <c r="E20" s="649">
        <v>41.73</v>
      </c>
      <c r="F20" s="440">
        <f>D20*E20*10</f>
        <v>377357.29589999997</v>
      </c>
    </row>
    <row r="21" spans="1:9">
      <c r="A21" s="489"/>
      <c r="B21" s="489"/>
      <c r="C21" s="489"/>
      <c r="D21" s="489"/>
      <c r="E21" s="489"/>
      <c r="F21" s="489"/>
      <c r="I21" s="452" t="s">
        <v>377</v>
      </c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>
  <sheetPr codeName="Hoja130">
    <pageSetUpPr fitToPage="1"/>
  </sheetPr>
  <dimension ref="A1:G20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20.28515625" style="452" customWidth="1"/>
    <col min="2" max="5" width="24" style="452" customWidth="1"/>
    <col min="6" max="6" width="12.5703125" style="452" customWidth="1"/>
    <col min="7" max="7" width="14.7109375" style="452" customWidth="1"/>
    <col min="8" max="9" width="11.42578125" style="452"/>
    <col min="10" max="10" width="11.140625" style="452" customWidth="1"/>
    <col min="11" max="18" width="12" style="452" customWidth="1"/>
    <col min="19" max="16384" width="11.42578125" style="452"/>
  </cols>
  <sheetData>
    <row r="1" spans="1:7" s="482" customFormat="1" ht="18">
      <c r="A1" s="1524" t="s">
        <v>375</v>
      </c>
      <c r="B1" s="1524"/>
      <c r="C1" s="1524"/>
      <c r="D1" s="1524"/>
      <c r="E1" s="1524"/>
      <c r="F1" s="332"/>
      <c r="G1" s="332"/>
    </row>
    <row r="2" spans="1:7" s="483" customFormat="1" ht="12.75" customHeight="1"/>
    <row r="3" spans="1:7" ht="15">
      <c r="A3" s="1532" t="s">
        <v>1002</v>
      </c>
      <c r="B3" s="1532"/>
      <c r="C3" s="1532"/>
      <c r="D3" s="1532"/>
      <c r="E3" s="1532"/>
    </row>
    <row r="4" spans="1:7" ht="15">
      <c r="A4" s="1532" t="s">
        <v>1003</v>
      </c>
      <c r="B4" s="1532"/>
      <c r="C4" s="1532"/>
      <c r="D4" s="1532"/>
      <c r="E4" s="1532"/>
    </row>
    <row r="5" spans="1:7" ht="13.5" thickBot="1">
      <c r="A5" s="490"/>
      <c r="B5" s="491"/>
      <c r="C5" s="491"/>
      <c r="D5" s="491"/>
      <c r="E5" s="495"/>
    </row>
    <row r="6" spans="1:7" s="1382" customFormat="1" ht="25.5" customHeight="1">
      <c r="A6" s="865"/>
      <c r="B6" s="1490" t="s">
        <v>1004</v>
      </c>
      <c r="C6" s="1492"/>
      <c r="D6" s="1490" t="s">
        <v>1005</v>
      </c>
      <c r="E6" s="1491"/>
    </row>
    <row r="7" spans="1:7" s="1382" customFormat="1" ht="25.5" customHeight="1">
      <c r="A7" s="1371" t="s">
        <v>378</v>
      </c>
      <c r="B7" s="908" t="s">
        <v>379</v>
      </c>
      <c r="C7" s="908" t="s">
        <v>380</v>
      </c>
      <c r="D7" s="908" t="s">
        <v>379</v>
      </c>
      <c r="E7" s="925" t="s">
        <v>380</v>
      </c>
    </row>
    <row r="8" spans="1:7" s="1382" customFormat="1" ht="25.5" customHeight="1" thickBot="1">
      <c r="A8" s="869"/>
      <c r="B8" s="912" t="s">
        <v>382</v>
      </c>
      <c r="C8" s="912" t="s">
        <v>383</v>
      </c>
      <c r="D8" s="912" t="s">
        <v>382</v>
      </c>
      <c r="E8" s="853" t="s">
        <v>383</v>
      </c>
    </row>
    <row r="9" spans="1:7" ht="18.75" customHeight="1">
      <c r="A9" s="15">
        <v>2003</v>
      </c>
      <c r="B9" s="486">
        <v>10.742000000000001</v>
      </c>
      <c r="C9" s="486">
        <v>313.66399999999999</v>
      </c>
      <c r="D9" s="486">
        <v>26.963000000000001</v>
      </c>
      <c r="E9" s="487">
        <v>731.00800000000004</v>
      </c>
    </row>
    <row r="10" spans="1:7">
      <c r="A10" s="15">
        <v>2004</v>
      </c>
      <c r="B10" s="486">
        <v>10.257</v>
      </c>
      <c r="C10" s="486">
        <v>308.96899999999999</v>
      </c>
      <c r="D10" s="486">
        <v>26.39</v>
      </c>
      <c r="E10" s="487">
        <v>732.654</v>
      </c>
    </row>
    <row r="11" spans="1:7">
      <c r="A11" s="15">
        <v>2005</v>
      </c>
      <c r="B11" s="486">
        <v>11.263</v>
      </c>
      <c r="C11" s="486">
        <v>318.774</v>
      </c>
      <c r="D11" s="486">
        <v>26.411000000000001</v>
      </c>
      <c r="E11" s="487">
        <v>673.09900000000005</v>
      </c>
    </row>
    <row r="12" spans="1:7">
      <c r="A12" s="15">
        <v>2006</v>
      </c>
      <c r="B12" s="486">
        <v>11.817</v>
      </c>
      <c r="C12" s="486">
        <v>341.25400000000002</v>
      </c>
      <c r="D12" s="486">
        <v>25.481999999999999</v>
      </c>
      <c r="E12" s="487">
        <v>644.60699999999997</v>
      </c>
    </row>
    <row r="13" spans="1:7">
      <c r="A13" s="15">
        <v>2007</v>
      </c>
      <c r="B13" s="486">
        <v>9.8800000000000008</v>
      </c>
      <c r="C13" s="486">
        <v>306.01900000000001</v>
      </c>
      <c r="D13" s="486">
        <v>25.033000000000001</v>
      </c>
      <c r="E13" s="487">
        <v>641.59299999999996</v>
      </c>
    </row>
    <row r="14" spans="1:7">
      <c r="A14" s="15">
        <v>2008</v>
      </c>
      <c r="B14" s="486">
        <v>8.7989999999999995</v>
      </c>
      <c r="C14" s="486">
        <v>270.572</v>
      </c>
      <c r="D14" s="486">
        <v>24.061</v>
      </c>
      <c r="E14" s="487">
        <v>618.66099999999994</v>
      </c>
    </row>
    <row r="15" spans="1:7">
      <c r="A15" s="15">
        <v>2009</v>
      </c>
      <c r="B15" s="486">
        <v>9.0449999999999999</v>
      </c>
      <c r="C15" s="486">
        <v>267.56200000000001</v>
      </c>
      <c r="D15" s="486">
        <v>23.512</v>
      </c>
      <c r="E15" s="487">
        <v>585.42600000000004</v>
      </c>
    </row>
    <row r="16" spans="1:7">
      <c r="A16" s="15">
        <v>2010</v>
      </c>
      <c r="B16" s="486">
        <v>7.7069999999999999</v>
      </c>
      <c r="C16" s="486">
        <v>225.82900000000001</v>
      </c>
      <c r="D16" s="486">
        <v>23.548999999999999</v>
      </c>
      <c r="E16" s="487">
        <v>583.56100000000004</v>
      </c>
    </row>
    <row r="17" spans="1:5">
      <c r="A17" s="15">
        <v>2011</v>
      </c>
      <c r="B17" s="486">
        <v>8.6050000000000004</v>
      </c>
      <c r="C17" s="486">
        <v>244.577</v>
      </c>
      <c r="D17" s="486">
        <v>24.015000000000001</v>
      </c>
      <c r="E17" s="487">
        <v>623.85900000000004</v>
      </c>
    </row>
    <row r="18" spans="1:5">
      <c r="A18" s="15">
        <v>2012</v>
      </c>
      <c r="B18" s="486">
        <v>8.4969999999999999</v>
      </c>
      <c r="C18" s="486">
        <v>248.374</v>
      </c>
      <c r="D18" s="486">
        <v>24.699000000000002</v>
      </c>
      <c r="E18" s="487">
        <v>628.55200000000002</v>
      </c>
    </row>
    <row r="19" spans="1:5" ht="13.5" thickBot="1">
      <c r="A19" s="19">
        <v>2013</v>
      </c>
      <c r="B19" s="492">
        <v>8.23</v>
      </c>
      <c r="C19" s="492">
        <v>228.928</v>
      </c>
      <c r="D19" s="492">
        <v>25.437999999999999</v>
      </c>
      <c r="E19" s="488">
        <v>675.35500000000002</v>
      </c>
    </row>
    <row r="20" spans="1:5">
      <c r="A20" s="496"/>
    </row>
  </sheetData>
  <mergeCells count="5">
    <mergeCell ref="A1:E1"/>
    <mergeCell ref="A3:E3"/>
    <mergeCell ref="A4:E4"/>
    <mergeCell ref="B6:C6"/>
    <mergeCell ref="D6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7" orientation="portrait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>
  <sheetPr codeName="Hoja131">
    <pageSetUpPr fitToPage="1"/>
  </sheetPr>
  <dimension ref="A1:K85"/>
  <sheetViews>
    <sheetView view="pageBreakPreview" topLeftCell="A40" zoomScale="75" zoomScaleNormal="75" zoomScaleSheetLayoutView="75" workbookViewId="0">
      <selection activeCell="D19" sqref="D19"/>
    </sheetView>
  </sheetViews>
  <sheetFormatPr baseColWidth="10" defaultRowHeight="12.75"/>
  <cols>
    <col min="1" max="1" width="35.42578125" style="271" customWidth="1"/>
    <col min="2" max="9" width="16.14062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2.75" customHeight="1">
      <c r="A2" s="455"/>
    </row>
    <row r="3" spans="1:11" s="91" customFormat="1" ht="15">
      <c r="A3" s="1504" t="s">
        <v>1473</v>
      </c>
      <c r="B3" s="1504"/>
      <c r="C3" s="1504"/>
      <c r="D3" s="1504"/>
      <c r="E3" s="1504"/>
      <c r="F3" s="1504"/>
      <c r="G3" s="1504"/>
      <c r="H3" s="1504"/>
      <c r="I3" s="1504"/>
      <c r="J3" s="134"/>
      <c r="K3" s="134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866" customFormat="1" ht="24.75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501" t="s">
        <v>387</v>
      </c>
    </row>
    <row r="6" spans="1:11" s="866" customFormat="1" ht="24.75" customHeight="1">
      <c r="A6" s="1516"/>
      <c r="B6" s="1499" t="s">
        <v>393</v>
      </c>
      <c r="C6" s="301" t="s">
        <v>394</v>
      </c>
      <c r="D6" s="302"/>
      <c r="E6" s="1499" t="s">
        <v>395</v>
      </c>
      <c r="F6" s="1499" t="s">
        <v>393</v>
      </c>
      <c r="G6" s="301" t="s">
        <v>394</v>
      </c>
      <c r="H6" s="303"/>
      <c r="I6" s="1502"/>
    </row>
    <row r="7" spans="1:11" s="866" customFormat="1" ht="24.75" customHeight="1" thickBot="1">
      <c r="A7" s="1516"/>
      <c r="B7" s="1628"/>
      <c r="C7" s="1376" t="s">
        <v>904</v>
      </c>
      <c r="D7" s="1376" t="s">
        <v>905</v>
      </c>
      <c r="E7" s="1687"/>
      <c r="F7" s="1628"/>
      <c r="G7" s="1376" t="s">
        <v>904</v>
      </c>
      <c r="H7" s="1376" t="s">
        <v>905</v>
      </c>
      <c r="I7" s="1502"/>
    </row>
    <row r="8" spans="1:11" ht="18.75" customHeight="1">
      <c r="A8" s="75" t="s">
        <v>459</v>
      </c>
      <c r="B8" s="131" t="s">
        <v>399</v>
      </c>
      <c r="C8" s="131">
        <v>109</v>
      </c>
      <c r="D8" s="256">
        <v>127</v>
      </c>
      <c r="E8" s="45">
        <v>236</v>
      </c>
      <c r="F8" s="131" t="s">
        <v>399</v>
      </c>
      <c r="G8" s="131">
        <v>26760</v>
      </c>
      <c r="H8" s="256">
        <v>28720</v>
      </c>
      <c r="I8" s="140">
        <v>6564</v>
      </c>
      <c r="J8" s="278"/>
      <c r="K8" s="278"/>
    </row>
    <row r="9" spans="1:11">
      <c r="A9" s="66" t="s">
        <v>460</v>
      </c>
      <c r="B9" s="12" t="s">
        <v>399</v>
      </c>
      <c r="C9" s="12">
        <v>63</v>
      </c>
      <c r="D9" s="85">
        <v>74</v>
      </c>
      <c r="E9" s="48">
        <v>137</v>
      </c>
      <c r="F9" s="12" t="s">
        <v>399</v>
      </c>
      <c r="G9" s="12">
        <v>23500</v>
      </c>
      <c r="H9" s="85">
        <v>25000</v>
      </c>
      <c r="I9" s="13">
        <v>3331</v>
      </c>
      <c r="J9" s="278"/>
      <c r="K9" s="278"/>
    </row>
    <row r="10" spans="1:11">
      <c r="A10" s="66" t="s">
        <v>461</v>
      </c>
      <c r="B10" s="48" t="s">
        <v>399</v>
      </c>
      <c r="C10" s="48">
        <v>65</v>
      </c>
      <c r="D10" s="85">
        <v>82</v>
      </c>
      <c r="E10" s="48">
        <v>147</v>
      </c>
      <c r="F10" s="12" t="s">
        <v>399</v>
      </c>
      <c r="G10" s="12">
        <v>21000</v>
      </c>
      <c r="H10" s="85">
        <v>27000</v>
      </c>
      <c r="I10" s="49">
        <v>3579</v>
      </c>
      <c r="J10" s="278"/>
      <c r="K10" s="278"/>
    </row>
    <row r="11" spans="1:11">
      <c r="A11" s="66" t="s">
        <v>462</v>
      </c>
      <c r="B11" s="12" t="s">
        <v>399</v>
      </c>
      <c r="C11" s="12">
        <v>201</v>
      </c>
      <c r="D11" s="85">
        <v>50</v>
      </c>
      <c r="E11" s="48">
        <v>251</v>
      </c>
      <c r="F11" s="12" t="s">
        <v>399</v>
      </c>
      <c r="G11" s="12">
        <v>22330</v>
      </c>
      <c r="H11" s="85">
        <v>22930</v>
      </c>
      <c r="I11" s="13">
        <v>5635</v>
      </c>
      <c r="J11" s="278"/>
      <c r="K11" s="278"/>
    </row>
    <row r="12" spans="1:11">
      <c r="A12" s="76" t="s">
        <v>463</v>
      </c>
      <c r="B12" s="77" t="s">
        <v>399</v>
      </c>
      <c r="C12" s="77">
        <v>438</v>
      </c>
      <c r="D12" s="377">
        <v>333</v>
      </c>
      <c r="E12" s="77">
        <v>771</v>
      </c>
      <c r="F12" s="81" t="s">
        <v>399</v>
      </c>
      <c r="G12" s="81">
        <v>23403</v>
      </c>
      <c r="H12" s="377">
        <v>26600</v>
      </c>
      <c r="I12" s="78">
        <v>19109</v>
      </c>
      <c r="J12" s="278"/>
      <c r="K12" s="278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78"/>
      <c r="K13" s="278"/>
    </row>
    <row r="14" spans="1:11">
      <c r="A14" s="76" t="s">
        <v>464</v>
      </c>
      <c r="B14" s="77">
        <v>50</v>
      </c>
      <c r="C14" s="77">
        <v>45</v>
      </c>
      <c r="D14" s="377">
        <v>20</v>
      </c>
      <c r="E14" s="77">
        <v>115</v>
      </c>
      <c r="F14" s="81">
        <v>15000</v>
      </c>
      <c r="G14" s="81">
        <v>25000</v>
      </c>
      <c r="H14" s="377">
        <v>40000</v>
      </c>
      <c r="I14" s="78">
        <v>2675</v>
      </c>
      <c r="J14" s="278"/>
      <c r="K14" s="278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78"/>
      <c r="K15" s="278"/>
    </row>
    <row r="16" spans="1:11">
      <c r="A16" s="76" t="s">
        <v>465</v>
      </c>
      <c r="B16" s="77">
        <v>8</v>
      </c>
      <c r="C16" s="77" t="s">
        <v>399</v>
      </c>
      <c r="D16" s="377" t="s">
        <v>399</v>
      </c>
      <c r="E16" s="77">
        <v>8</v>
      </c>
      <c r="F16" s="81">
        <v>20000</v>
      </c>
      <c r="G16" s="81" t="s">
        <v>399</v>
      </c>
      <c r="H16" s="377" t="s">
        <v>399</v>
      </c>
      <c r="I16" s="78">
        <v>160</v>
      </c>
      <c r="J16" s="278"/>
      <c r="K16" s="278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78"/>
      <c r="K17" s="278"/>
    </row>
    <row r="18" spans="1:11">
      <c r="A18" s="66" t="s">
        <v>544</v>
      </c>
      <c r="B18" s="12" t="s">
        <v>399</v>
      </c>
      <c r="C18" s="12">
        <v>71</v>
      </c>
      <c r="D18" s="85">
        <v>35</v>
      </c>
      <c r="E18" s="48">
        <v>106</v>
      </c>
      <c r="F18" s="12" t="s">
        <v>399</v>
      </c>
      <c r="G18" s="12">
        <v>25500</v>
      </c>
      <c r="H18" s="85">
        <v>39000</v>
      </c>
      <c r="I18" s="13">
        <v>3176</v>
      </c>
      <c r="J18" s="278"/>
      <c r="K18" s="278"/>
    </row>
    <row r="19" spans="1:11">
      <c r="A19" s="66" t="s">
        <v>467</v>
      </c>
      <c r="B19" s="12">
        <v>46</v>
      </c>
      <c r="C19" s="85">
        <v>35</v>
      </c>
      <c r="D19" s="85">
        <v>44</v>
      </c>
      <c r="E19" s="48">
        <v>125</v>
      </c>
      <c r="F19" s="12">
        <v>17000</v>
      </c>
      <c r="G19" s="85">
        <v>25000</v>
      </c>
      <c r="H19" s="85">
        <v>42000</v>
      </c>
      <c r="I19" s="13">
        <v>3505</v>
      </c>
      <c r="J19" s="278"/>
      <c r="K19" s="278"/>
    </row>
    <row r="20" spans="1:11">
      <c r="A20" s="66" t="s">
        <v>468</v>
      </c>
      <c r="B20" s="12">
        <v>67</v>
      </c>
      <c r="C20" s="12">
        <v>86</v>
      </c>
      <c r="D20" s="85">
        <v>32</v>
      </c>
      <c r="E20" s="48">
        <v>185</v>
      </c>
      <c r="F20" s="12">
        <v>17525</v>
      </c>
      <c r="G20" s="12">
        <v>25000</v>
      </c>
      <c r="H20" s="85">
        <v>43000</v>
      </c>
      <c r="I20" s="13">
        <v>4700</v>
      </c>
      <c r="J20" s="278"/>
      <c r="K20" s="278"/>
    </row>
    <row r="21" spans="1:11">
      <c r="A21" s="76" t="s">
        <v>469</v>
      </c>
      <c r="B21" s="77">
        <v>113</v>
      </c>
      <c r="C21" s="77">
        <v>192</v>
      </c>
      <c r="D21" s="377">
        <v>111</v>
      </c>
      <c r="E21" s="77">
        <v>416</v>
      </c>
      <c r="F21" s="81">
        <v>17311</v>
      </c>
      <c r="G21" s="81">
        <v>25185</v>
      </c>
      <c r="H21" s="377">
        <v>41342</v>
      </c>
      <c r="I21" s="78">
        <v>11381</v>
      </c>
      <c r="J21" s="278"/>
      <c r="K21" s="278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78"/>
      <c r="K22" s="278"/>
    </row>
    <row r="23" spans="1:11">
      <c r="A23" s="76" t="s">
        <v>470</v>
      </c>
      <c r="B23" s="77" t="s">
        <v>399</v>
      </c>
      <c r="C23" s="77">
        <v>285</v>
      </c>
      <c r="D23" s="377">
        <v>265</v>
      </c>
      <c r="E23" s="77">
        <v>550</v>
      </c>
      <c r="F23" s="81" t="s">
        <v>399</v>
      </c>
      <c r="G23" s="81">
        <v>23860</v>
      </c>
      <c r="H23" s="377">
        <v>27170</v>
      </c>
      <c r="I23" s="78">
        <v>14000</v>
      </c>
      <c r="J23" s="278"/>
      <c r="K23" s="278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78"/>
      <c r="K24" s="278"/>
    </row>
    <row r="25" spans="1:11">
      <c r="A25" s="76" t="s">
        <v>471</v>
      </c>
      <c r="B25" s="77" t="s">
        <v>399</v>
      </c>
      <c r="C25" s="77">
        <v>82</v>
      </c>
      <c r="D25" s="377">
        <v>31</v>
      </c>
      <c r="E25" s="77">
        <v>113</v>
      </c>
      <c r="F25" s="81" t="s">
        <v>399</v>
      </c>
      <c r="G25" s="81">
        <v>23500</v>
      </c>
      <c r="H25" s="377">
        <v>33000</v>
      </c>
      <c r="I25" s="78">
        <v>2950</v>
      </c>
      <c r="J25" s="278"/>
      <c r="K25" s="278"/>
    </row>
    <row r="26" spans="1:11" s="452" customFormat="1">
      <c r="A26" s="66"/>
      <c r="B26" s="48"/>
      <c r="C26" s="48"/>
      <c r="D26" s="48"/>
      <c r="E26" s="48"/>
      <c r="F26" s="12"/>
      <c r="G26" s="12"/>
      <c r="H26" s="48"/>
      <c r="I26" s="49"/>
      <c r="J26" s="497"/>
      <c r="K26" s="497"/>
    </row>
    <row r="27" spans="1:11">
      <c r="A27" s="66" t="s">
        <v>472</v>
      </c>
      <c r="B27" s="48" t="s">
        <v>399</v>
      </c>
      <c r="C27" s="48" t="s">
        <v>399</v>
      </c>
      <c r="D27" s="48" t="s">
        <v>399</v>
      </c>
      <c r="E27" s="48" t="s">
        <v>399</v>
      </c>
      <c r="F27" s="48" t="s">
        <v>399</v>
      </c>
      <c r="G27" s="12" t="s">
        <v>399</v>
      </c>
      <c r="H27" s="48" t="s">
        <v>399</v>
      </c>
      <c r="I27" s="49" t="s">
        <v>399</v>
      </c>
      <c r="J27" s="278"/>
      <c r="K27" s="278"/>
    </row>
    <row r="28" spans="1:11">
      <c r="A28" s="66" t="s">
        <v>473</v>
      </c>
      <c r="B28" s="48" t="s">
        <v>399</v>
      </c>
      <c r="C28" s="48" t="s">
        <v>399</v>
      </c>
      <c r="D28" s="48" t="s">
        <v>399</v>
      </c>
      <c r="E28" s="48" t="s">
        <v>399</v>
      </c>
      <c r="F28" s="48" t="s">
        <v>399</v>
      </c>
      <c r="G28" s="12" t="s">
        <v>399</v>
      </c>
      <c r="H28" s="48" t="s">
        <v>399</v>
      </c>
      <c r="I28" s="49" t="s">
        <v>399</v>
      </c>
      <c r="J28" s="278"/>
      <c r="K28" s="278"/>
    </row>
    <row r="29" spans="1:11">
      <c r="A29" s="66" t="s">
        <v>474</v>
      </c>
      <c r="B29" s="48" t="s">
        <v>399</v>
      </c>
      <c r="C29" s="12">
        <v>2</v>
      </c>
      <c r="D29" s="48" t="s">
        <v>399</v>
      </c>
      <c r="E29" s="48">
        <v>2</v>
      </c>
      <c r="F29" s="48" t="s">
        <v>399</v>
      </c>
      <c r="G29" s="12">
        <v>35000</v>
      </c>
      <c r="H29" s="85">
        <v>50000</v>
      </c>
      <c r="I29" s="13">
        <v>70</v>
      </c>
      <c r="J29" s="278"/>
      <c r="K29" s="278"/>
    </row>
    <row r="30" spans="1:11">
      <c r="A30" s="76" t="s">
        <v>475</v>
      </c>
      <c r="B30" s="77" t="s">
        <v>399</v>
      </c>
      <c r="C30" s="77">
        <v>2</v>
      </c>
      <c r="D30" s="377" t="s">
        <v>399</v>
      </c>
      <c r="E30" s="77">
        <v>2</v>
      </c>
      <c r="F30" s="81" t="s">
        <v>399</v>
      </c>
      <c r="G30" s="81">
        <v>35000</v>
      </c>
      <c r="H30" s="377" t="s">
        <v>399</v>
      </c>
      <c r="I30" s="78">
        <v>70</v>
      </c>
      <c r="J30" s="278"/>
      <c r="K30" s="278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78"/>
      <c r="K31" s="278"/>
    </row>
    <row r="32" spans="1:11">
      <c r="A32" s="66" t="s">
        <v>476</v>
      </c>
      <c r="B32" s="83">
        <v>1</v>
      </c>
      <c r="C32" s="83">
        <v>269</v>
      </c>
      <c r="D32" s="85">
        <v>14</v>
      </c>
      <c r="E32" s="48">
        <v>284</v>
      </c>
      <c r="F32" s="83">
        <v>12886</v>
      </c>
      <c r="G32" s="83">
        <v>26114</v>
      </c>
      <c r="H32" s="85">
        <v>34194</v>
      </c>
      <c r="I32" s="13">
        <v>7516</v>
      </c>
      <c r="J32" s="278"/>
      <c r="K32" s="278"/>
    </row>
    <row r="33" spans="1:11">
      <c r="A33" s="66" t="s">
        <v>477</v>
      </c>
      <c r="B33" s="83" t="s">
        <v>399</v>
      </c>
      <c r="C33" s="83">
        <v>203</v>
      </c>
      <c r="D33" s="85">
        <v>3</v>
      </c>
      <c r="E33" s="48">
        <v>206</v>
      </c>
      <c r="F33" s="83" t="s">
        <v>399</v>
      </c>
      <c r="G33" s="83">
        <v>26292</v>
      </c>
      <c r="H33" s="85">
        <v>35200</v>
      </c>
      <c r="I33" s="13">
        <v>5443</v>
      </c>
      <c r="J33" s="278"/>
      <c r="K33" s="278"/>
    </row>
    <row r="34" spans="1:11">
      <c r="A34" s="66" t="s">
        <v>478</v>
      </c>
      <c r="B34" s="83" t="s">
        <v>399</v>
      </c>
      <c r="C34" s="83">
        <v>127</v>
      </c>
      <c r="D34" s="48" t="s">
        <v>399</v>
      </c>
      <c r="E34" s="48">
        <v>127</v>
      </c>
      <c r="F34" s="83" t="s">
        <v>399</v>
      </c>
      <c r="G34" s="83">
        <v>27186</v>
      </c>
      <c r="H34" s="48" t="s">
        <v>399</v>
      </c>
      <c r="I34" s="13">
        <v>3453</v>
      </c>
      <c r="J34" s="278"/>
      <c r="K34" s="278"/>
    </row>
    <row r="35" spans="1:11">
      <c r="A35" s="66" t="s">
        <v>479</v>
      </c>
      <c r="B35" s="83" t="s">
        <v>399</v>
      </c>
      <c r="C35" s="83">
        <v>254</v>
      </c>
      <c r="D35" s="48" t="s">
        <v>399</v>
      </c>
      <c r="E35" s="48">
        <v>254</v>
      </c>
      <c r="F35" s="83" t="s">
        <v>399</v>
      </c>
      <c r="G35" s="83">
        <v>24970</v>
      </c>
      <c r="H35" s="48" t="s">
        <v>399</v>
      </c>
      <c r="I35" s="13">
        <v>6342</v>
      </c>
      <c r="J35" s="278"/>
      <c r="K35" s="278"/>
    </row>
    <row r="36" spans="1:11">
      <c r="A36" s="76" t="s">
        <v>480</v>
      </c>
      <c r="B36" s="77">
        <v>1</v>
      </c>
      <c r="C36" s="77">
        <v>853</v>
      </c>
      <c r="D36" s="377">
        <v>17</v>
      </c>
      <c r="E36" s="77">
        <v>871</v>
      </c>
      <c r="F36" s="81">
        <v>12886</v>
      </c>
      <c r="G36" s="81">
        <v>25975</v>
      </c>
      <c r="H36" s="377">
        <v>34372</v>
      </c>
      <c r="I36" s="78">
        <v>22754</v>
      </c>
      <c r="J36" s="278"/>
      <c r="K36" s="278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78"/>
      <c r="K37" s="278"/>
    </row>
    <row r="38" spans="1:11">
      <c r="A38" s="76" t="s">
        <v>481</v>
      </c>
      <c r="B38" s="77" t="s">
        <v>399</v>
      </c>
      <c r="C38" s="77">
        <v>243</v>
      </c>
      <c r="D38" s="377" t="s">
        <v>399</v>
      </c>
      <c r="E38" s="77">
        <v>243</v>
      </c>
      <c r="F38" s="81" t="s">
        <v>399</v>
      </c>
      <c r="G38" s="81">
        <v>29820</v>
      </c>
      <c r="H38" s="377" t="s">
        <v>399</v>
      </c>
      <c r="I38" s="78">
        <v>7246</v>
      </c>
      <c r="J38" s="278"/>
      <c r="K38" s="278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78"/>
      <c r="K39" s="278"/>
    </row>
    <row r="40" spans="1:11">
      <c r="A40" s="66" t="s">
        <v>545</v>
      </c>
      <c r="B40" s="48" t="s">
        <v>399</v>
      </c>
      <c r="C40" s="12">
        <v>20</v>
      </c>
      <c r="D40" s="48">
        <v>5</v>
      </c>
      <c r="E40" s="48">
        <v>25</v>
      </c>
      <c r="F40" s="48" t="s">
        <v>399</v>
      </c>
      <c r="G40" s="12">
        <v>22600</v>
      </c>
      <c r="H40" s="48">
        <v>38200</v>
      </c>
      <c r="I40" s="13">
        <v>643</v>
      </c>
      <c r="J40" s="278"/>
      <c r="K40" s="278"/>
    </row>
    <row r="41" spans="1:11">
      <c r="A41" s="66" t="s">
        <v>483</v>
      </c>
      <c r="B41" s="12" t="s">
        <v>399</v>
      </c>
      <c r="C41" s="12">
        <v>75</v>
      </c>
      <c r="D41" s="85">
        <v>5</v>
      </c>
      <c r="E41" s="48">
        <v>80</v>
      </c>
      <c r="F41" s="12" t="s">
        <v>399</v>
      </c>
      <c r="G41" s="12">
        <v>27866</v>
      </c>
      <c r="H41" s="85">
        <v>62000</v>
      </c>
      <c r="I41" s="13">
        <v>2400</v>
      </c>
      <c r="J41" s="278"/>
      <c r="K41" s="278"/>
    </row>
    <row r="42" spans="1:11">
      <c r="A42" s="66" t="s">
        <v>484</v>
      </c>
      <c r="B42" s="12" t="s">
        <v>399</v>
      </c>
      <c r="C42" s="12">
        <v>17</v>
      </c>
      <c r="D42" s="85">
        <v>9</v>
      </c>
      <c r="E42" s="48">
        <v>26</v>
      </c>
      <c r="F42" s="12" t="s">
        <v>399</v>
      </c>
      <c r="G42" s="12">
        <v>24941</v>
      </c>
      <c r="H42" s="85">
        <v>39500</v>
      </c>
      <c r="I42" s="13">
        <v>780</v>
      </c>
      <c r="J42" s="278"/>
      <c r="K42" s="278"/>
    </row>
    <row r="43" spans="1:11">
      <c r="A43" s="66" t="s">
        <v>485</v>
      </c>
      <c r="B43" s="48" t="s">
        <v>399</v>
      </c>
      <c r="C43" s="12">
        <v>6</v>
      </c>
      <c r="D43" s="85">
        <v>1</v>
      </c>
      <c r="E43" s="48">
        <v>7</v>
      </c>
      <c r="F43" s="48" t="s">
        <v>399</v>
      </c>
      <c r="G43" s="12">
        <v>50000</v>
      </c>
      <c r="H43" s="85">
        <v>84500</v>
      </c>
      <c r="I43" s="13">
        <v>385</v>
      </c>
      <c r="J43" s="278"/>
      <c r="K43" s="278"/>
    </row>
    <row r="44" spans="1:11">
      <c r="A44" s="66" t="s">
        <v>486</v>
      </c>
      <c r="B44" s="12" t="s">
        <v>399</v>
      </c>
      <c r="C44" s="12">
        <v>26</v>
      </c>
      <c r="D44" s="85">
        <v>6</v>
      </c>
      <c r="E44" s="48">
        <v>32</v>
      </c>
      <c r="F44" s="12" t="s">
        <v>399</v>
      </c>
      <c r="G44" s="12">
        <v>29076</v>
      </c>
      <c r="H44" s="85">
        <v>34000</v>
      </c>
      <c r="I44" s="13">
        <v>960</v>
      </c>
      <c r="J44" s="278"/>
      <c r="K44" s="278"/>
    </row>
    <row r="45" spans="1:11">
      <c r="A45" s="66" t="s">
        <v>487</v>
      </c>
      <c r="B45" s="48">
        <v>7</v>
      </c>
      <c r="C45" s="12">
        <v>151</v>
      </c>
      <c r="D45" s="48" t="s">
        <v>399</v>
      </c>
      <c r="E45" s="48">
        <v>158</v>
      </c>
      <c r="F45" s="48">
        <v>19000</v>
      </c>
      <c r="G45" s="12">
        <v>40975</v>
      </c>
      <c r="H45" s="48" t="s">
        <v>399</v>
      </c>
      <c r="I45" s="13">
        <v>6320</v>
      </c>
      <c r="J45" s="278"/>
      <c r="K45" s="278"/>
    </row>
    <row r="46" spans="1:11">
      <c r="A46" s="66" t="s">
        <v>488</v>
      </c>
      <c r="B46" s="12" t="s">
        <v>399</v>
      </c>
      <c r="C46" s="12">
        <v>132</v>
      </c>
      <c r="D46" s="48">
        <v>58</v>
      </c>
      <c r="E46" s="48">
        <v>190</v>
      </c>
      <c r="F46" s="12" t="s">
        <v>399</v>
      </c>
      <c r="G46" s="12">
        <v>28640</v>
      </c>
      <c r="H46" s="48">
        <v>33130</v>
      </c>
      <c r="I46" s="13">
        <v>5702</v>
      </c>
      <c r="J46" s="278"/>
      <c r="K46" s="278"/>
    </row>
    <row r="47" spans="1:11">
      <c r="A47" s="66" t="s">
        <v>489</v>
      </c>
      <c r="B47" s="48" t="s">
        <v>399</v>
      </c>
      <c r="C47" s="12">
        <v>41</v>
      </c>
      <c r="D47" s="85" t="s">
        <v>399</v>
      </c>
      <c r="E47" s="48">
        <v>41</v>
      </c>
      <c r="F47" s="48" t="s">
        <v>399</v>
      </c>
      <c r="G47" s="12">
        <v>35000</v>
      </c>
      <c r="H47" s="85" t="s">
        <v>399</v>
      </c>
      <c r="I47" s="13">
        <v>1435</v>
      </c>
      <c r="J47" s="278"/>
      <c r="K47" s="278"/>
    </row>
    <row r="48" spans="1:11">
      <c r="A48" s="66" t="s">
        <v>490</v>
      </c>
      <c r="B48" s="12" t="s">
        <v>399</v>
      </c>
      <c r="C48" s="12">
        <v>7</v>
      </c>
      <c r="D48" s="85">
        <v>8</v>
      </c>
      <c r="E48" s="48">
        <v>15</v>
      </c>
      <c r="F48" s="12" t="s">
        <v>399</v>
      </c>
      <c r="G48" s="12">
        <v>35000</v>
      </c>
      <c r="H48" s="85">
        <v>50000</v>
      </c>
      <c r="I48" s="13">
        <v>645</v>
      </c>
      <c r="J48" s="278"/>
      <c r="K48" s="278"/>
    </row>
    <row r="49" spans="1:11">
      <c r="A49" s="76" t="s">
        <v>491</v>
      </c>
      <c r="B49" s="77">
        <v>7</v>
      </c>
      <c r="C49" s="77">
        <v>475</v>
      </c>
      <c r="D49" s="377">
        <v>92</v>
      </c>
      <c r="E49" s="77">
        <v>574</v>
      </c>
      <c r="F49" s="81">
        <v>19000</v>
      </c>
      <c r="G49" s="81">
        <v>32989</v>
      </c>
      <c r="H49" s="377">
        <v>37680</v>
      </c>
      <c r="I49" s="78">
        <v>19270</v>
      </c>
      <c r="J49" s="278"/>
      <c r="K49" s="278"/>
    </row>
    <row r="50" spans="1:11">
      <c r="A50" s="66"/>
      <c r="B50" s="48"/>
      <c r="C50" s="48"/>
      <c r="D50" s="48"/>
      <c r="E50" s="48"/>
      <c r="F50" s="12"/>
      <c r="G50" s="12"/>
      <c r="H50" s="12"/>
      <c r="I50" s="49"/>
      <c r="J50" s="278"/>
      <c r="K50" s="278"/>
    </row>
    <row r="51" spans="1:11">
      <c r="A51" s="76" t="s">
        <v>492</v>
      </c>
      <c r="B51" s="77" t="s">
        <v>399</v>
      </c>
      <c r="C51" s="77">
        <v>27</v>
      </c>
      <c r="D51" s="377">
        <v>8</v>
      </c>
      <c r="E51" s="77">
        <v>35</v>
      </c>
      <c r="F51" s="81" t="s">
        <v>399</v>
      </c>
      <c r="G51" s="81">
        <v>23000</v>
      </c>
      <c r="H51" s="377">
        <v>27000</v>
      </c>
      <c r="I51" s="78">
        <v>837</v>
      </c>
      <c r="J51" s="278"/>
      <c r="K51" s="278"/>
    </row>
    <row r="52" spans="1:11">
      <c r="A52" s="66"/>
      <c r="B52" s="48"/>
      <c r="C52" s="48"/>
      <c r="D52" s="48"/>
      <c r="E52" s="48"/>
      <c r="F52" s="12"/>
      <c r="G52" s="12"/>
      <c r="H52" s="12"/>
      <c r="I52" s="49"/>
      <c r="J52" s="278"/>
      <c r="K52" s="278"/>
    </row>
    <row r="53" spans="1:11">
      <c r="A53" s="66" t="s">
        <v>493</v>
      </c>
      <c r="B53" s="48" t="s">
        <v>399</v>
      </c>
      <c r="C53" s="12">
        <v>1000</v>
      </c>
      <c r="D53" s="48" t="s">
        <v>399</v>
      </c>
      <c r="E53" s="48">
        <v>1000</v>
      </c>
      <c r="F53" s="48" t="s">
        <v>399</v>
      </c>
      <c r="G53" s="12">
        <v>80000</v>
      </c>
      <c r="H53" s="48" t="s">
        <v>399</v>
      </c>
      <c r="I53" s="13">
        <v>80000</v>
      </c>
      <c r="J53" s="278"/>
      <c r="K53" s="278"/>
    </row>
    <row r="54" spans="1:11">
      <c r="A54" s="66" t="s">
        <v>494</v>
      </c>
      <c r="B54" s="48" t="s">
        <v>399</v>
      </c>
      <c r="C54" s="12" t="s">
        <v>399</v>
      </c>
      <c r="D54" s="48" t="s">
        <v>399</v>
      </c>
      <c r="E54" s="48" t="s">
        <v>399</v>
      </c>
      <c r="F54" s="48" t="s">
        <v>399</v>
      </c>
      <c r="G54" s="12" t="s">
        <v>399</v>
      </c>
      <c r="H54" s="48" t="s">
        <v>399</v>
      </c>
      <c r="I54" s="13" t="s">
        <v>399</v>
      </c>
      <c r="J54" s="278"/>
      <c r="K54" s="278"/>
    </row>
    <row r="55" spans="1:11">
      <c r="A55" s="66" t="s">
        <v>495</v>
      </c>
      <c r="B55" s="48" t="s">
        <v>399</v>
      </c>
      <c r="C55" s="12">
        <v>20</v>
      </c>
      <c r="D55" s="48" t="s">
        <v>399</v>
      </c>
      <c r="E55" s="48">
        <v>20</v>
      </c>
      <c r="F55" s="48" t="s">
        <v>399</v>
      </c>
      <c r="G55" s="12">
        <v>13000</v>
      </c>
      <c r="H55" s="48" t="s">
        <v>399</v>
      </c>
      <c r="I55" s="13">
        <v>260</v>
      </c>
      <c r="J55" s="278"/>
      <c r="K55" s="278"/>
    </row>
    <row r="56" spans="1:11">
      <c r="A56" s="66" t="s">
        <v>496</v>
      </c>
      <c r="B56" s="48" t="s">
        <v>399</v>
      </c>
      <c r="C56" s="12" t="s">
        <v>399</v>
      </c>
      <c r="D56" s="48" t="s">
        <v>399</v>
      </c>
      <c r="E56" s="48" t="s">
        <v>399</v>
      </c>
      <c r="F56" s="48" t="s">
        <v>399</v>
      </c>
      <c r="G56" s="12" t="s">
        <v>399</v>
      </c>
      <c r="H56" s="48" t="s">
        <v>399</v>
      </c>
      <c r="I56" s="13" t="s">
        <v>399</v>
      </c>
      <c r="J56" s="278"/>
      <c r="K56" s="278"/>
    </row>
    <row r="57" spans="1:11">
      <c r="A57" s="66" t="s">
        <v>497</v>
      </c>
      <c r="B57" s="48" t="s">
        <v>399</v>
      </c>
      <c r="C57" s="12">
        <v>140</v>
      </c>
      <c r="D57" s="48" t="s">
        <v>399</v>
      </c>
      <c r="E57" s="48">
        <v>140</v>
      </c>
      <c r="F57" s="48" t="s">
        <v>399</v>
      </c>
      <c r="G57" s="12">
        <v>25500</v>
      </c>
      <c r="H57" s="48" t="s">
        <v>399</v>
      </c>
      <c r="I57" s="13">
        <v>3570</v>
      </c>
      <c r="J57" s="278"/>
      <c r="K57" s="278"/>
    </row>
    <row r="58" spans="1:11">
      <c r="A58" s="76" t="s">
        <v>573</v>
      </c>
      <c r="B58" s="77" t="s">
        <v>399</v>
      </c>
      <c r="C58" s="77">
        <v>1160</v>
      </c>
      <c r="D58" s="377" t="s">
        <v>399</v>
      </c>
      <c r="E58" s="77">
        <v>1160</v>
      </c>
      <c r="F58" s="81" t="s">
        <v>399</v>
      </c>
      <c r="G58" s="81">
        <v>72267</v>
      </c>
      <c r="H58" s="377" t="s">
        <v>399</v>
      </c>
      <c r="I58" s="78">
        <v>83830</v>
      </c>
      <c r="J58" s="278"/>
      <c r="K58" s="278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78"/>
      <c r="K59" s="278"/>
    </row>
    <row r="60" spans="1:11">
      <c r="A60" s="66" t="s">
        <v>499</v>
      </c>
      <c r="B60" s="48" t="s">
        <v>399</v>
      </c>
      <c r="C60" s="12">
        <v>821</v>
      </c>
      <c r="D60" s="12" t="s">
        <v>399</v>
      </c>
      <c r="E60" s="48">
        <v>821</v>
      </c>
      <c r="F60" s="48" t="s">
        <v>399</v>
      </c>
      <c r="G60" s="12">
        <v>30000</v>
      </c>
      <c r="H60" s="12" t="s">
        <v>399</v>
      </c>
      <c r="I60" s="13">
        <v>24630</v>
      </c>
      <c r="J60" s="278"/>
      <c r="K60" s="278"/>
    </row>
    <row r="61" spans="1:11">
      <c r="A61" s="66" t="s">
        <v>500</v>
      </c>
      <c r="B61" s="12" t="s">
        <v>399</v>
      </c>
      <c r="C61" s="12">
        <v>693</v>
      </c>
      <c r="D61" s="85">
        <v>2</v>
      </c>
      <c r="E61" s="48">
        <v>695</v>
      </c>
      <c r="F61" s="12" t="s">
        <v>399</v>
      </c>
      <c r="G61" s="12">
        <v>16457</v>
      </c>
      <c r="H61" s="85">
        <v>25000</v>
      </c>
      <c r="I61" s="13">
        <v>11455</v>
      </c>
      <c r="J61" s="278"/>
      <c r="K61" s="278"/>
    </row>
    <row r="62" spans="1:11">
      <c r="A62" s="66" t="s">
        <v>501</v>
      </c>
      <c r="B62" s="48" t="s">
        <v>399</v>
      </c>
      <c r="C62" s="12">
        <v>419</v>
      </c>
      <c r="D62" s="48" t="s">
        <v>399</v>
      </c>
      <c r="E62" s="48">
        <v>419</v>
      </c>
      <c r="F62" s="48" t="s">
        <v>399</v>
      </c>
      <c r="G62" s="12">
        <v>27924</v>
      </c>
      <c r="H62" s="48" t="s">
        <v>399</v>
      </c>
      <c r="I62" s="13">
        <v>11700</v>
      </c>
      <c r="J62" s="278"/>
      <c r="K62" s="278"/>
    </row>
    <row r="63" spans="1:11">
      <c r="A63" s="76" t="s">
        <v>502</v>
      </c>
      <c r="B63" s="77" t="s">
        <v>399</v>
      </c>
      <c r="C63" s="77">
        <v>1933</v>
      </c>
      <c r="D63" s="377">
        <v>2</v>
      </c>
      <c r="E63" s="77">
        <v>1935</v>
      </c>
      <c r="F63" s="81" t="s">
        <v>399</v>
      </c>
      <c r="G63" s="81">
        <v>24695</v>
      </c>
      <c r="H63" s="377">
        <v>25000</v>
      </c>
      <c r="I63" s="78">
        <v>47785</v>
      </c>
      <c r="J63" s="278"/>
      <c r="K63" s="278"/>
    </row>
    <row r="64" spans="1:11">
      <c r="A64" s="66"/>
      <c r="B64" s="48"/>
      <c r="C64" s="48"/>
      <c r="D64" s="48"/>
      <c r="E64" s="48"/>
      <c r="F64" s="12"/>
      <c r="G64" s="12"/>
      <c r="H64" s="12"/>
      <c r="I64" s="49"/>
      <c r="J64" s="278"/>
      <c r="K64" s="278"/>
    </row>
    <row r="65" spans="1:11">
      <c r="A65" s="76" t="s">
        <v>503</v>
      </c>
      <c r="B65" s="77" t="s">
        <v>399</v>
      </c>
      <c r="C65" s="77">
        <v>14893</v>
      </c>
      <c r="D65" s="377" t="s">
        <v>399</v>
      </c>
      <c r="E65" s="77">
        <v>14893</v>
      </c>
      <c r="F65" s="81" t="s">
        <v>399</v>
      </c>
      <c r="G65" s="81">
        <v>24863</v>
      </c>
      <c r="H65" s="377" t="s">
        <v>399</v>
      </c>
      <c r="I65" s="78">
        <v>370285</v>
      </c>
      <c r="J65" s="278"/>
      <c r="K65" s="278"/>
    </row>
    <row r="66" spans="1:11">
      <c r="A66" s="66"/>
      <c r="B66" s="48"/>
      <c r="C66" s="48"/>
      <c r="D66" s="48"/>
      <c r="E66" s="48"/>
      <c r="F66" s="12"/>
      <c r="G66" s="12"/>
      <c r="H66" s="12"/>
      <c r="I66" s="49"/>
      <c r="J66" s="278"/>
      <c r="K66" s="278"/>
    </row>
    <row r="67" spans="1:11">
      <c r="A67" s="66" t="s">
        <v>504</v>
      </c>
      <c r="B67" s="48" t="s">
        <v>399</v>
      </c>
      <c r="C67" s="12">
        <v>17</v>
      </c>
      <c r="D67" s="48" t="s">
        <v>399</v>
      </c>
      <c r="E67" s="48">
        <v>17</v>
      </c>
      <c r="F67" s="48" t="s">
        <v>399</v>
      </c>
      <c r="G67" s="12">
        <v>24710</v>
      </c>
      <c r="H67" s="48" t="s">
        <v>399</v>
      </c>
      <c r="I67" s="13">
        <v>420</v>
      </c>
      <c r="J67" s="278"/>
      <c r="K67" s="278"/>
    </row>
    <row r="68" spans="1:11">
      <c r="A68" s="66" t="s">
        <v>505</v>
      </c>
      <c r="B68" s="48" t="s">
        <v>399</v>
      </c>
      <c r="C68" s="12">
        <v>19</v>
      </c>
      <c r="D68" s="48" t="s">
        <v>399</v>
      </c>
      <c r="E68" s="48">
        <v>19</v>
      </c>
      <c r="F68" s="48" t="s">
        <v>399</v>
      </c>
      <c r="G68" s="12">
        <v>21160</v>
      </c>
      <c r="H68" s="48" t="s">
        <v>399</v>
      </c>
      <c r="I68" s="13">
        <v>402</v>
      </c>
      <c r="J68" s="278"/>
      <c r="K68" s="278"/>
    </row>
    <row r="69" spans="1:11">
      <c r="A69" s="76" t="s">
        <v>506</v>
      </c>
      <c r="B69" s="77" t="s">
        <v>399</v>
      </c>
      <c r="C69" s="77">
        <v>36</v>
      </c>
      <c r="D69" s="377" t="s">
        <v>399</v>
      </c>
      <c r="E69" s="77">
        <v>36</v>
      </c>
      <c r="F69" s="81" t="s">
        <v>399</v>
      </c>
      <c r="G69" s="81">
        <v>22836</v>
      </c>
      <c r="H69" s="377" t="s">
        <v>399</v>
      </c>
      <c r="I69" s="78">
        <v>822</v>
      </c>
      <c r="J69" s="278"/>
      <c r="K69" s="278"/>
    </row>
    <row r="70" spans="1:11">
      <c r="A70" s="66"/>
      <c r="B70" s="48"/>
      <c r="C70" s="48"/>
      <c r="D70" s="48"/>
      <c r="E70" s="48"/>
      <c r="F70" s="12"/>
      <c r="G70" s="12"/>
      <c r="H70" s="12"/>
      <c r="I70" s="49"/>
      <c r="J70" s="278"/>
      <c r="K70" s="278"/>
    </row>
    <row r="71" spans="1:11">
      <c r="A71" s="66" t="s">
        <v>507</v>
      </c>
      <c r="B71" s="48" t="s">
        <v>399</v>
      </c>
      <c r="C71" s="12">
        <v>7079</v>
      </c>
      <c r="D71" s="12" t="s">
        <v>399</v>
      </c>
      <c r="E71" s="48">
        <v>7079</v>
      </c>
      <c r="F71" s="48" t="s">
        <v>399</v>
      </c>
      <c r="G71" s="12">
        <v>21863</v>
      </c>
      <c r="H71" s="12" t="s">
        <v>399</v>
      </c>
      <c r="I71" s="13">
        <v>154769</v>
      </c>
      <c r="J71" s="278"/>
      <c r="K71" s="278"/>
    </row>
    <row r="72" spans="1:11">
      <c r="A72" s="66" t="s">
        <v>508</v>
      </c>
      <c r="B72" s="48" t="s">
        <v>399</v>
      </c>
      <c r="C72" s="12">
        <v>102</v>
      </c>
      <c r="D72" s="48" t="s">
        <v>399</v>
      </c>
      <c r="E72" s="48">
        <v>102</v>
      </c>
      <c r="F72" s="48" t="s">
        <v>399</v>
      </c>
      <c r="G72" s="12">
        <v>42647</v>
      </c>
      <c r="H72" s="48" t="s">
        <v>399</v>
      </c>
      <c r="I72" s="13">
        <v>4350</v>
      </c>
      <c r="J72" s="278"/>
      <c r="K72" s="278"/>
    </row>
    <row r="73" spans="1:11">
      <c r="A73" s="66" t="s">
        <v>509</v>
      </c>
      <c r="B73" s="12">
        <v>2</v>
      </c>
      <c r="C73" s="12">
        <v>298</v>
      </c>
      <c r="D73" s="48" t="s">
        <v>399</v>
      </c>
      <c r="E73" s="48">
        <v>300</v>
      </c>
      <c r="F73" s="12">
        <v>10000</v>
      </c>
      <c r="G73" s="12">
        <v>25000</v>
      </c>
      <c r="H73" s="48" t="s">
        <v>399</v>
      </c>
      <c r="I73" s="13">
        <v>7470</v>
      </c>
      <c r="J73" s="278"/>
      <c r="K73" s="278"/>
    </row>
    <row r="74" spans="1:11">
      <c r="A74" s="66" t="s">
        <v>510</v>
      </c>
      <c r="B74" s="48" t="s">
        <v>399</v>
      </c>
      <c r="C74" s="12">
        <v>3231</v>
      </c>
      <c r="D74" s="48" t="s">
        <v>399</v>
      </c>
      <c r="E74" s="48">
        <v>3231</v>
      </c>
      <c r="F74" s="48" t="s">
        <v>399</v>
      </c>
      <c r="G74" s="12">
        <v>31639</v>
      </c>
      <c r="H74" s="48" t="s">
        <v>399</v>
      </c>
      <c r="I74" s="13">
        <v>102226</v>
      </c>
      <c r="J74" s="278"/>
      <c r="K74" s="278"/>
    </row>
    <row r="75" spans="1:11">
      <c r="A75" s="66" t="s">
        <v>511</v>
      </c>
      <c r="B75" s="12" t="s">
        <v>399</v>
      </c>
      <c r="C75" s="12">
        <v>105</v>
      </c>
      <c r="D75" s="48" t="s">
        <v>399</v>
      </c>
      <c r="E75" s="48">
        <v>105</v>
      </c>
      <c r="F75" s="12" t="s">
        <v>399</v>
      </c>
      <c r="G75" s="12">
        <v>18305</v>
      </c>
      <c r="H75" s="48" t="s">
        <v>399</v>
      </c>
      <c r="I75" s="13">
        <v>1922</v>
      </c>
      <c r="J75" s="278"/>
      <c r="K75" s="278"/>
    </row>
    <row r="76" spans="1:11">
      <c r="A76" s="66" t="s">
        <v>512</v>
      </c>
      <c r="B76" s="12" t="s">
        <v>399</v>
      </c>
      <c r="C76" s="12">
        <v>77</v>
      </c>
      <c r="D76" s="48" t="s">
        <v>399</v>
      </c>
      <c r="E76" s="48">
        <v>77</v>
      </c>
      <c r="F76" s="12" t="s">
        <v>399</v>
      </c>
      <c r="G76" s="12">
        <v>23635</v>
      </c>
      <c r="H76" s="48" t="s">
        <v>399</v>
      </c>
      <c r="I76" s="13">
        <v>1820</v>
      </c>
      <c r="J76" s="278"/>
      <c r="K76" s="278"/>
    </row>
    <row r="77" spans="1:11">
      <c r="A77" s="66" t="s">
        <v>513</v>
      </c>
      <c r="B77" s="48">
        <v>4</v>
      </c>
      <c r="C77" s="12">
        <v>383</v>
      </c>
      <c r="D77" s="48" t="s">
        <v>399</v>
      </c>
      <c r="E77" s="48">
        <v>387</v>
      </c>
      <c r="F77" s="48">
        <v>11200</v>
      </c>
      <c r="G77" s="12">
        <v>30000</v>
      </c>
      <c r="H77" s="48" t="s">
        <v>399</v>
      </c>
      <c r="I77" s="13">
        <v>11535</v>
      </c>
      <c r="J77" s="278"/>
      <c r="K77" s="278"/>
    </row>
    <row r="78" spans="1:11">
      <c r="A78" s="66" t="s">
        <v>514</v>
      </c>
      <c r="B78" s="85">
        <v>1</v>
      </c>
      <c r="C78" s="12">
        <v>165</v>
      </c>
      <c r="D78" s="48" t="s">
        <v>399</v>
      </c>
      <c r="E78" s="48">
        <v>166</v>
      </c>
      <c r="F78" s="85">
        <v>5950</v>
      </c>
      <c r="G78" s="12">
        <v>24341</v>
      </c>
      <c r="H78" s="48" t="s">
        <v>399</v>
      </c>
      <c r="I78" s="13">
        <v>4022</v>
      </c>
    </row>
    <row r="79" spans="1:11">
      <c r="A79" s="76" t="s">
        <v>515</v>
      </c>
      <c r="B79" s="77">
        <v>7</v>
      </c>
      <c r="C79" s="77">
        <v>11440</v>
      </c>
      <c r="D79" s="377" t="s">
        <v>399</v>
      </c>
      <c r="E79" s="77">
        <v>11447</v>
      </c>
      <c r="F79" s="81">
        <v>10107</v>
      </c>
      <c r="G79" s="81">
        <v>25178</v>
      </c>
      <c r="H79" s="377" t="s">
        <v>399</v>
      </c>
      <c r="I79" s="78">
        <v>288114</v>
      </c>
    </row>
    <row r="80" spans="1:11">
      <c r="A80" s="66"/>
      <c r="B80" s="48"/>
      <c r="C80" s="48"/>
      <c r="D80" s="48"/>
      <c r="E80" s="48"/>
      <c r="F80" s="12"/>
      <c r="G80" s="12"/>
      <c r="H80" s="12"/>
      <c r="I80" s="49"/>
    </row>
    <row r="81" spans="1:9">
      <c r="A81" s="66" t="s">
        <v>516</v>
      </c>
      <c r="B81" s="85">
        <v>11</v>
      </c>
      <c r="C81" s="12">
        <v>218</v>
      </c>
      <c r="D81" s="85">
        <v>2</v>
      </c>
      <c r="E81" s="48">
        <v>231</v>
      </c>
      <c r="F81" s="85">
        <v>10000</v>
      </c>
      <c r="G81" s="12">
        <v>33894</v>
      </c>
      <c r="H81" s="85">
        <v>50000</v>
      </c>
      <c r="I81" s="13">
        <v>7599</v>
      </c>
    </row>
    <row r="82" spans="1:9">
      <c r="A82" s="66" t="s">
        <v>517</v>
      </c>
      <c r="B82" s="12" t="s">
        <v>399</v>
      </c>
      <c r="C82" s="12">
        <v>267</v>
      </c>
      <c r="D82" s="85">
        <v>2</v>
      </c>
      <c r="E82" s="48">
        <v>269</v>
      </c>
      <c r="F82" s="12" t="s">
        <v>399</v>
      </c>
      <c r="G82" s="12">
        <v>20000</v>
      </c>
      <c r="H82" s="85">
        <v>30000</v>
      </c>
      <c r="I82" s="13">
        <v>5396</v>
      </c>
    </row>
    <row r="83" spans="1:9">
      <c r="A83" s="76" t="s">
        <v>518</v>
      </c>
      <c r="B83" s="77">
        <v>11</v>
      </c>
      <c r="C83" s="77">
        <v>485</v>
      </c>
      <c r="D83" s="377">
        <v>4</v>
      </c>
      <c r="E83" s="77">
        <v>500</v>
      </c>
      <c r="F83" s="81">
        <v>10000</v>
      </c>
      <c r="G83" s="81">
        <v>26245</v>
      </c>
      <c r="H83" s="377">
        <v>40000</v>
      </c>
      <c r="I83" s="78">
        <v>12995</v>
      </c>
    </row>
    <row r="84" spans="1:9">
      <c r="A84" s="66"/>
      <c r="B84" s="48"/>
      <c r="C84" s="48"/>
      <c r="D84" s="48"/>
      <c r="E84" s="48"/>
      <c r="F84" s="12"/>
      <c r="G84" s="12"/>
      <c r="H84" s="12"/>
      <c r="I84" s="13"/>
    </row>
    <row r="85" spans="1:9" ht="13.5" thickBot="1">
      <c r="A85" s="69" t="s">
        <v>519</v>
      </c>
      <c r="B85" s="55">
        <v>197</v>
      </c>
      <c r="C85" s="55">
        <v>32589</v>
      </c>
      <c r="D85" s="55">
        <v>883</v>
      </c>
      <c r="E85" s="55">
        <v>33669</v>
      </c>
      <c r="F85" s="226">
        <v>16207</v>
      </c>
      <c r="G85" s="226">
        <v>26823</v>
      </c>
      <c r="H85" s="226">
        <v>30517</v>
      </c>
      <c r="I85" s="56">
        <v>904283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>
  <sheetPr codeName="Hoja156">
    <pageSetUpPr fitToPage="1"/>
  </sheetPr>
  <dimension ref="A1:E86"/>
  <sheetViews>
    <sheetView view="pageBreakPreview" topLeftCell="A31" zoomScale="75" zoomScaleNormal="75" zoomScaleSheetLayoutView="75" workbookViewId="0">
      <selection activeCell="D19" sqref="D19"/>
    </sheetView>
  </sheetViews>
  <sheetFormatPr baseColWidth="10" defaultRowHeight="12.75"/>
  <cols>
    <col min="1" max="1" width="35.7109375" style="271" customWidth="1"/>
    <col min="2" max="5" width="24.42578125" style="271" customWidth="1"/>
    <col min="6" max="16384" width="11.42578125" style="271"/>
  </cols>
  <sheetData>
    <row r="1" spans="1:5" s="90" customFormat="1" ht="18">
      <c r="A1" s="1519" t="s">
        <v>375</v>
      </c>
      <c r="B1" s="1519"/>
      <c r="C1" s="1519"/>
      <c r="D1" s="1519"/>
      <c r="E1" s="1519"/>
    </row>
    <row r="2" spans="1:5" s="91" customFormat="1" ht="12.75" customHeight="1">
      <c r="A2" s="455"/>
    </row>
    <row r="3" spans="1:5" s="91" customFormat="1" ht="15">
      <c r="A3" s="1504" t="s">
        <v>1006</v>
      </c>
      <c r="B3" s="1504"/>
      <c r="C3" s="1504"/>
      <c r="D3" s="1504"/>
      <c r="E3" s="1504"/>
    </row>
    <row r="4" spans="1:5" s="91" customFormat="1" ht="15">
      <c r="A4" s="1504" t="s">
        <v>1474</v>
      </c>
      <c r="B4" s="1504"/>
      <c r="C4" s="1504"/>
      <c r="D4" s="1504"/>
      <c r="E4" s="1504"/>
    </row>
    <row r="5" spans="1:5" s="91" customFormat="1" ht="13.5" customHeight="1" thickBot="1">
      <c r="A5" s="5"/>
      <c r="B5" s="6"/>
      <c r="C5" s="6"/>
      <c r="D5" s="6"/>
      <c r="E5" s="6"/>
    </row>
    <row r="6" spans="1:5" s="866" customFormat="1" ht="24.75" customHeight="1">
      <c r="A6" s="1515" t="s">
        <v>455</v>
      </c>
      <c r="B6" s="1490" t="s">
        <v>1004</v>
      </c>
      <c r="C6" s="1492"/>
      <c r="D6" s="1490" t="s">
        <v>1005</v>
      </c>
      <c r="E6" s="1491"/>
    </row>
    <row r="7" spans="1:5" s="866" customFormat="1" ht="24.75" customHeight="1">
      <c r="A7" s="1516"/>
      <c r="B7" s="1376" t="s">
        <v>379</v>
      </c>
      <c r="C7" s="908" t="s">
        <v>380</v>
      </c>
      <c r="D7" s="1376" t="s">
        <v>379</v>
      </c>
      <c r="E7" s="925" t="s">
        <v>380</v>
      </c>
    </row>
    <row r="8" spans="1:5" s="866" customFormat="1" ht="24.75" customHeight="1" thickBot="1">
      <c r="A8" s="1516"/>
      <c r="B8" s="909" t="s">
        <v>389</v>
      </c>
      <c r="C8" s="1375" t="s">
        <v>533</v>
      </c>
      <c r="D8" s="909" t="s">
        <v>389</v>
      </c>
      <c r="E8" s="1377" t="s">
        <v>533</v>
      </c>
    </row>
    <row r="9" spans="1:5" ht="16.5" customHeight="1">
      <c r="A9" s="75" t="s">
        <v>459</v>
      </c>
      <c r="B9" s="256" t="s">
        <v>399</v>
      </c>
      <c r="C9" s="256" t="s">
        <v>399</v>
      </c>
      <c r="D9" s="131">
        <v>236</v>
      </c>
      <c r="E9" s="140">
        <v>6564</v>
      </c>
    </row>
    <row r="10" spans="1:5">
      <c r="A10" s="66" t="s">
        <v>460</v>
      </c>
      <c r="B10" s="12" t="s">
        <v>399</v>
      </c>
      <c r="C10" s="12" t="s">
        <v>399</v>
      </c>
      <c r="D10" s="85">
        <v>137</v>
      </c>
      <c r="E10" s="133">
        <v>3331</v>
      </c>
    </row>
    <row r="11" spans="1:5">
      <c r="A11" s="66" t="s">
        <v>461</v>
      </c>
      <c r="B11" s="48" t="s">
        <v>399</v>
      </c>
      <c r="C11" s="48" t="s">
        <v>399</v>
      </c>
      <c r="D11" s="48">
        <v>147</v>
      </c>
      <c r="E11" s="49">
        <v>3579</v>
      </c>
    </row>
    <row r="12" spans="1:5">
      <c r="A12" s="66" t="s">
        <v>462</v>
      </c>
      <c r="B12" s="85" t="s">
        <v>399</v>
      </c>
      <c r="C12" s="85" t="s">
        <v>399</v>
      </c>
      <c r="D12" s="12">
        <v>251</v>
      </c>
      <c r="E12" s="13">
        <v>5635</v>
      </c>
    </row>
    <row r="13" spans="1:5">
      <c r="A13" s="76" t="s">
        <v>463</v>
      </c>
      <c r="B13" s="77" t="s">
        <v>399</v>
      </c>
      <c r="C13" s="77" t="s">
        <v>399</v>
      </c>
      <c r="D13" s="77">
        <v>771</v>
      </c>
      <c r="E13" s="78">
        <v>19109</v>
      </c>
    </row>
    <row r="14" spans="1:5">
      <c r="A14" s="66"/>
      <c r="B14" s="48"/>
      <c r="C14" s="48"/>
      <c r="D14" s="48"/>
      <c r="E14" s="49"/>
    </row>
    <row r="15" spans="1:5">
      <c r="A15" s="76" t="s">
        <v>464</v>
      </c>
      <c r="B15" s="77" t="s">
        <v>399</v>
      </c>
      <c r="C15" s="77" t="s">
        <v>399</v>
      </c>
      <c r="D15" s="77">
        <v>115</v>
      </c>
      <c r="E15" s="78">
        <v>2675</v>
      </c>
    </row>
    <row r="16" spans="1:5">
      <c r="A16" s="66"/>
      <c r="B16" s="48"/>
      <c r="C16" s="48"/>
      <c r="D16" s="48"/>
      <c r="E16" s="49"/>
    </row>
    <row r="17" spans="1:5">
      <c r="A17" s="76" t="s">
        <v>465</v>
      </c>
      <c r="B17" s="77">
        <v>8</v>
      </c>
      <c r="C17" s="77">
        <v>160</v>
      </c>
      <c r="D17" s="77" t="s">
        <v>399</v>
      </c>
      <c r="E17" s="78" t="s">
        <v>399</v>
      </c>
    </row>
    <row r="18" spans="1:5">
      <c r="A18" s="66"/>
      <c r="B18" s="48"/>
      <c r="C18" s="48"/>
      <c r="D18" s="48"/>
      <c r="E18" s="49"/>
    </row>
    <row r="19" spans="1:5">
      <c r="A19" s="66" t="s">
        <v>544</v>
      </c>
      <c r="B19" s="12">
        <v>36</v>
      </c>
      <c r="C19" s="12">
        <v>425</v>
      </c>
      <c r="D19" s="12">
        <v>70</v>
      </c>
      <c r="E19" s="13">
        <v>2751</v>
      </c>
    </row>
    <row r="20" spans="1:5">
      <c r="A20" s="66" t="s">
        <v>467</v>
      </c>
      <c r="B20" s="85">
        <v>125</v>
      </c>
      <c r="C20" s="85">
        <v>3505</v>
      </c>
      <c r="D20" s="12" t="s">
        <v>399</v>
      </c>
      <c r="E20" s="13" t="s">
        <v>399</v>
      </c>
    </row>
    <row r="21" spans="1:5">
      <c r="A21" s="66" t="s">
        <v>468</v>
      </c>
      <c r="B21" s="85">
        <v>185</v>
      </c>
      <c r="C21" s="85">
        <v>4700</v>
      </c>
      <c r="D21" s="12" t="s">
        <v>399</v>
      </c>
      <c r="E21" s="13" t="s">
        <v>399</v>
      </c>
    </row>
    <row r="22" spans="1:5">
      <c r="A22" s="76" t="s">
        <v>469</v>
      </c>
      <c r="B22" s="77">
        <v>346</v>
      </c>
      <c r="C22" s="77">
        <v>8630</v>
      </c>
      <c r="D22" s="77">
        <v>70</v>
      </c>
      <c r="E22" s="78">
        <v>2751</v>
      </c>
    </row>
    <row r="23" spans="1:5">
      <c r="A23" s="66"/>
      <c r="B23" s="48"/>
      <c r="C23" s="48"/>
      <c r="D23" s="48"/>
      <c r="E23" s="49"/>
    </row>
    <row r="24" spans="1:5">
      <c r="A24" s="76" t="s">
        <v>470</v>
      </c>
      <c r="B24" s="77">
        <v>50</v>
      </c>
      <c r="C24" s="77">
        <v>2500</v>
      </c>
      <c r="D24" s="77">
        <v>500</v>
      </c>
      <c r="E24" s="78">
        <v>11500</v>
      </c>
    </row>
    <row r="25" spans="1:5">
      <c r="A25" s="66"/>
      <c r="B25" s="48"/>
      <c r="C25" s="48"/>
      <c r="D25" s="48"/>
      <c r="E25" s="49"/>
    </row>
    <row r="26" spans="1:5">
      <c r="A26" s="76" t="s">
        <v>471</v>
      </c>
      <c r="B26" s="77">
        <v>21</v>
      </c>
      <c r="C26" s="77">
        <v>567</v>
      </c>
      <c r="D26" s="77">
        <v>92</v>
      </c>
      <c r="E26" s="78">
        <v>2383</v>
      </c>
    </row>
    <row r="27" spans="1:5">
      <c r="A27" s="66"/>
      <c r="B27" s="48"/>
      <c r="C27" s="48"/>
      <c r="D27" s="48"/>
      <c r="E27" s="49"/>
    </row>
    <row r="28" spans="1:5">
      <c r="A28" s="66" t="s">
        <v>472</v>
      </c>
      <c r="B28" s="48" t="s">
        <v>399</v>
      </c>
      <c r="C28" s="48" t="s">
        <v>399</v>
      </c>
      <c r="D28" s="48" t="s">
        <v>399</v>
      </c>
      <c r="E28" s="49" t="s">
        <v>399</v>
      </c>
    </row>
    <row r="29" spans="1:5">
      <c r="A29" s="66" t="s">
        <v>473</v>
      </c>
      <c r="B29" s="48" t="s">
        <v>399</v>
      </c>
      <c r="C29" s="48" t="s">
        <v>399</v>
      </c>
      <c r="D29" s="48" t="s">
        <v>399</v>
      </c>
      <c r="E29" s="49" t="s">
        <v>399</v>
      </c>
    </row>
    <row r="30" spans="1:5">
      <c r="A30" s="66" t="s">
        <v>474</v>
      </c>
      <c r="B30" s="12" t="s">
        <v>399</v>
      </c>
      <c r="C30" s="12" t="s">
        <v>399</v>
      </c>
      <c r="D30" s="12">
        <v>2</v>
      </c>
      <c r="E30" s="13">
        <v>70</v>
      </c>
    </row>
    <row r="31" spans="1:5">
      <c r="A31" s="76" t="s">
        <v>475</v>
      </c>
      <c r="B31" s="77" t="s">
        <v>399</v>
      </c>
      <c r="C31" s="77" t="s">
        <v>399</v>
      </c>
      <c r="D31" s="77">
        <v>2</v>
      </c>
      <c r="E31" s="78">
        <v>70</v>
      </c>
    </row>
    <row r="32" spans="1:5">
      <c r="A32" s="66"/>
      <c r="B32" s="48"/>
      <c r="C32" s="48"/>
      <c r="D32" s="48"/>
      <c r="E32" s="49"/>
    </row>
    <row r="33" spans="1:5">
      <c r="A33" s="66" t="s">
        <v>476</v>
      </c>
      <c r="B33" s="83">
        <v>114</v>
      </c>
      <c r="C33" s="83">
        <v>3006</v>
      </c>
      <c r="D33" s="83">
        <v>170</v>
      </c>
      <c r="E33" s="84">
        <v>4510</v>
      </c>
    </row>
    <row r="34" spans="1:5">
      <c r="A34" s="66" t="s">
        <v>477</v>
      </c>
      <c r="B34" s="83">
        <v>152</v>
      </c>
      <c r="C34" s="83">
        <v>4137</v>
      </c>
      <c r="D34" s="83">
        <v>54</v>
      </c>
      <c r="E34" s="84">
        <v>1306</v>
      </c>
    </row>
    <row r="35" spans="1:5">
      <c r="A35" s="66" t="s">
        <v>478</v>
      </c>
      <c r="B35" s="83">
        <v>64</v>
      </c>
      <c r="C35" s="83">
        <v>1727</v>
      </c>
      <c r="D35" s="83">
        <v>63</v>
      </c>
      <c r="E35" s="84">
        <v>1726</v>
      </c>
    </row>
    <row r="36" spans="1:5">
      <c r="A36" s="66" t="s">
        <v>479</v>
      </c>
      <c r="B36" s="83">
        <v>51</v>
      </c>
      <c r="C36" s="83">
        <v>1268</v>
      </c>
      <c r="D36" s="83">
        <v>203</v>
      </c>
      <c r="E36" s="84">
        <v>5074</v>
      </c>
    </row>
    <row r="37" spans="1:5">
      <c r="A37" s="76" t="s">
        <v>480</v>
      </c>
      <c r="B37" s="77">
        <v>381</v>
      </c>
      <c r="C37" s="77">
        <v>10138</v>
      </c>
      <c r="D37" s="77">
        <v>490</v>
      </c>
      <c r="E37" s="78">
        <v>12616</v>
      </c>
    </row>
    <row r="38" spans="1:5">
      <c r="A38" s="66"/>
      <c r="B38" s="48"/>
      <c r="C38" s="48"/>
      <c r="D38" s="48"/>
      <c r="E38" s="49"/>
    </row>
    <row r="39" spans="1:5">
      <c r="A39" s="76" t="s">
        <v>481</v>
      </c>
      <c r="B39" s="77">
        <v>207</v>
      </c>
      <c r="C39" s="77">
        <v>6159</v>
      </c>
      <c r="D39" s="77">
        <v>36</v>
      </c>
      <c r="E39" s="78">
        <v>1087</v>
      </c>
    </row>
    <row r="40" spans="1:5">
      <c r="A40" s="66"/>
      <c r="B40" s="48"/>
      <c r="C40" s="48"/>
      <c r="D40" s="48"/>
      <c r="E40" s="49"/>
    </row>
    <row r="41" spans="1:5">
      <c r="A41" s="66" t="s">
        <v>545</v>
      </c>
      <c r="B41" s="12" t="s">
        <v>399</v>
      </c>
      <c r="C41" s="12" t="s">
        <v>399</v>
      </c>
      <c r="D41" s="12">
        <v>25</v>
      </c>
      <c r="E41" s="13">
        <v>643</v>
      </c>
    </row>
    <row r="42" spans="1:5">
      <c r="A42" s="66" t="s">
        <v>483</v>
      </c>
      <c r="B42" s="12" t="s">
        <v>399</v>
      </c>
      <c r="C42" s="12" t="s">
        <v>399</v>
      </c>
      <c r="D42" s="12">
        <v>80</v>
      </c>
      <c r="E42" s="13">
        <v>2400</v>
      </c>
    </row>
    <row r="43" spans="1:5">
      <c r="A43" s="66" t="s">
        <v>484</v>
      </c>
      <c r="B43" s="12">
        <v>4</v>
      </c>
      <c r="C43" s="12">
        <v>86</v>
      </c>
      <c r="D43" s="12">
        <v>22</v>
      </c>
      <c r="E43" s="13">
        <v>694</v>
      </c>
    </row>
    <row r="44" spans="1:5">
      <c r="A44" s="66" t="s">
        <v>485</v>
      </c>
      <c r="B44" s="12">
        <v>7</v>
      </c>
      <c r="C44" s="12">
        <v>385</v>
      </c>
      <c r="D44" s="48" t="s">
        <v>399</v>
      </c>
      <c r="E44" s="49" t="s">
        <v>399</v>
      </c>
    </row>
    <row r="45" spans="1:5">
      <c r="A45" s="66" t="s">
        <v>486</v>
      </c>
      <c r="B45" s="12">
        <v>16</v>
      </c>
      <c r="C45" s="12">
        <v>480</v>
      </c>
      <c r="D45" s="12">
        <v>16</v>
      </c>
      <c r="E45" s="13">
        <v>480</v>
      </c>
    </row>
    <row r="46" spans="1:5">
      <c r="A46" s="66" t="s">
        <v>487</v>
      </c>
      <c r="B46" s="12">
        <v>100</v>
      </c>
      <c r="C46" s="12">
        <v>3933</v>
      </c>
      <c r="D46" s="12">
        <v>58</v>
      </c>
      <c r="E46" s="13">
        <v>2387</v>
      </c>
    </row>
    <row r="47" spans="1:5">
      <c r="A47" s="66" t="s">
        <v>488</v>
      </c>
      <c r="B47" s="12">
        <v>40</v>
      </c>
      <c r="C47" s="12">
        <v>1188</v>
      </c>
      <c r="D47" s="12">
        <v>150</v>
      </c>
      <c r="E47" s="13">
        <v>4514</v>
      </c>
    </row>
    <row r="48" spans="1:5">
      <c r="A48" s="66" t="s">
        <v>489</v>
      </c>
      <c r="B48" s="12">
        <v>31</v>
      </c>
      <c r="C48" s="12">
        <v>1085</v>
      </c>
      <c r="D48" s="12">
        <v>10</v>
      </c>
      <c r="E48" s="13">
        <v>350</v>
      </c>
    </row>
    <row r="49" spans="1:5">
      <c r="A49" s="66" t="s">
        <v>490</v>
      </c>
      <c r="B49" s="12">
        <v>8</v>
      </c>
      <c r="C49" s="12">
        <v>340</v>
      </c>
      <c r="D49" s="12">
        <v>7</v>
      </c>
      <c r="E49" s="13">
        <v>305</v>
      </c>
    </row>
    <row r="50" spans="1:5">
      <c r="A50" s="76" t="s">
        <v>491</v>
      </c>
      <c r="B50" s="77">
        <v>206</v>
      </c>
      <c r="C50" s="77">
        <v>7497</v>
      </c>
      <c r="D50" s="77">
        <v>368</v>
      </c>
      <c r="E50" s="78">
        <v>11773</v>
      </c>
    </row>
    <row r="51" spans="1:5">
      <c r="A51" s="66"/>
      <c r="B51" s="48"/>
      <c r="C51" s="48"/>
      <c r="D51" s="48"/>
      <c r="E51" s="49"/>
    </row>
    <row r="52" spans="1:5">
      <c r="A52" s="76" t="s">
        <v>492</v>
      </c>
      <c r="B52" s="77">
        <v>18</v>
      </c>
      <c r="C52" s="77">
        <v>430</v>
      </c>
      <c r="D52" s="77">
        <v>17</v>
      </c>
      <c r="E52" s="78">
        <v>407</v>
      </c>
    </row>
    <row r="53" spans="1:5">
      <c r="A53" s="66"/>
      <c r="B53" s="48"/>
      <c r="C53" s="48"/>
      <c r="D53" s="48"/>
      <c r="E53" s="49"/>
    </row>
    <row r="54" spans="1:5">
      <c r="A54" s="66" t="s">
        <v>493</v>
      </c>
      <c r="B54" s="85">
        <v>650</v>
      </c>
      <c r="C54" s="85">
        <v>33000</v>
      </c>
      <c r="D54" s="12">
        <v>350</v>
      </c>
      <c r="E54" s="13">
        <v>47000</v>
      </c>
    </row>
    <row r="55" spans="1:5">
      <c r="A55" s="66" t="s">
        <v>494</v>
      </c>
      <c r="B55" s="12" t="s">
        <v>399</v>
      </c>
      <c r="C55" s="12" t="s">
        <v>399</v>
      </c>
      <c r="D55" s="48" t="s">
        <v>399</v>
      </c>
      <c r="E55" s="49" t="s">
        <v>399</v>
      </c>
    </row>
    <row r="56" spans="1:5">
      <c r="A56" s="66" t="s">
        <v>495</v>
      </c>
      <c r="B56" s="12">
        <v>15</v>
      </c>
      <c r="C56" s="12">
        <v>195</v>
      </c>
      <c r="D56" s="48">
        <v>5</v>
      </c>
      <c r="E56" s="49">
        <v>65</v>
      </c>
    </row>
    <row r="57" spans="1:5">
      <c r="A57" s="66" t="s">
        <v>496</v>
      </c>
      <c r="B57" s="12" t="s">
        <v>399</v>
      </c>
      <c r="C57" s="12" t="s">
        <v>399</v>
      </c>
      <c r="D57" s="12" t="s">
        <v>399</v>
      </c>
      <c r="E57" s="13" t="s">
        <v>399</v>
      </c>
    </row>
    <row r="58" spans="1:5">
      <c r="A58" s="66" t="s">
        <v>497</v>
      </c>
      <c r="B58" s="12">
        <v>134</v>
      </c>
      <c r="C58" s="12">
        <v>3430</v>
      </c>
      <c r="D58" s="12">
        <v>6</v>
      </c>
      <c r="E58" s="13">
        <v>140</v>
      </c>
    </row>
    <row r="59" spans="1:5">
      <c r="A59" s="76" t="s">
        <v>573</v>
      </c>
      <c r="B59" s="77">
        <v>799</v>
      </c>
      <c r="C59" s="77">
        <v>36625</v>
      </c>
      <c r="D59" s="77">
        <v>361</v>
      </c>
      <c r="E59" s="78">
        <v>47205</v>
      </c>
    </row>
    <row r="60" spans="1:5">
      <c r="A60" s="498"/>
      <c r="B60" s="48"/>
      <c r="C60" s="48"/>
      <c r="D60" s="48"/>
      <c r="E60" s="49"/>
    </row>
    <row r="61" spans="1:5">
      <c r="A61" s="66" t="s">
        <v>499</v>
      </c>
      <c r="B61" s="12">
        <v>165</v>
      </c>
      <c r="C61" s="12">
        <v>4620</v>
      </c>
      <c r="D61" s="12">
        <v>656</v>
      </c>
      <c r="E61" s="13">
        <v>20010</v>
      </c>
    </row>
    <row r="62" spans="1:5">
      <c r="A62" s="66" t="s">
        <v>500</v>
      </c>
      <c r="B62" s="12">
        <v>657</v>
      </c>
      <c r="C62" s="12">
        <v>10841</v>
      </c>
      <c r="D62" s="12">
        <v>38</v>
      </c>
      <c r="E62" s="13">
        <v>614</v>
      </c>
    </row>
    <row r="63" spans="1:5">
      <c r="A63" s="66" t="s">
        <v>501</v>
      </c>
      <c r="B63" s="12">
        <v>415</v>
      </c>
      <c r="C63" s="12">
        <v>11604</v>
      </c>
      <c r="D63" s="12">
        <v>4</v>
      </c>
      <c r="E63" s="13">
        <v>96</v>
      </c>
    </row>
    <row r="64" spans="1:5">
      <c r="A64" s="76" t="s">
        <v>502</v>
      </c>
      <c r="B64" s="77">
        <v>1237</v>
      </c>
      <c r="C64" s="77">
        <v>27065</v>
      </c>
      <c r="D64" s="77">
        <v>698</v>
      </c>
      <c r="E64" s="78">
        <v>20720</v>
      </c>
    </row>
    <row r="65" spans="1:5">
      <c r="A65" s="66"/>
      <c r="B65" s="48"/>
      <c r="C65" s="48"/>
      <c r="D65" s="48"/>
      <c r="E65" s="49"/>
    </row>
    <row r="66" spans="1:5">
      <c r="A66" s="76" t="s">
        <v>503</v>
      </c>
      <c r="B66" s="77">
        <v>2784</v>
      </c>
      <c r="C66" s="77">
        <v>68765</v>
      </c>
      <c r="D66" s="77">
        <v>12109</v>
      </c>
      <c r="E66" s="78">
        <v>301520</v>
      </c>
    </row>
    <row r="67" spans="1:5">
      <c r="A67" s="66"/>
      <c r="B67" s="48"/>
      <c r="C67" s="48"/>
      <c r="D67" s="48"/>
      <c r="E67" s="49"/>
    </row>
    <row r="68" spans="1:5">
      <c r="A68" s="66" t="s">
        <v>504</v>
      </c>
      <c r="B68" s="48">
        <v>17</v>
      </c>
      <c r="C68" s="12">
        <v>420</v>
      </c>
      <c r="D68" s="48" t="s">
        <v>399</v>
      </c>
      <c r="E68" s="13" t="s">
        <v>399</v>
      </c>
    </row>
    <row r="69" spans="1:5">
      <c r="A69" s="66" t="s">
        <v>505</v>
      </c>
      <c r="B69" s="48">
        <v>19</v>
      </c>
      <c r="C69" s="12">
        <v>402</v>
      </c>
      <c r="D69" s="48" t="s">
        <v>399</v>
      </c>
      <c r="E69" s="13" t="s">
        <v>399</v>
      </c>
    </row>
    <row r="70" spans="1:5">
      <c r="A70" s="76" t="s">
        <v>506</v>
      </c>
      <c r="B70" s="77">
        <v>36</v>
      </c>
      <c r="C70" s="77">
        <v>822</v>
      </c>
      <c r="D70" s="77" t="s">
        <v>399</v>
      </c>
      <c r="E70" s="78" t="s">
        <v>399</v>
      </c>
    </row>
    <row r="71" spans="1:5">
      <c r="A71" s="66"/>
      <c r="B71" s="48"/>
      <c r="C71" s="48"/>
      <c r="D71" s="48"/>
      <c r="E71" s="49"/>
    </row>
    <row r="72" spans="1:5">
      <c r="A72" s="66" t="s">
        <v>507</v>
      </c>
      <c r="B72" s="12" t="s">
        <v>399</v>
      </c>
      <c r="C72" s="12" t="s">
        <v>399</v>
      </c>
      <c r="D72" s="12">
        <v>7079</v>
      </c>
      <c r="E72" s="13">
        <v>154769</v>
      </c>
    </row>
    <row r="73" spans="1:5">
      <c r="A73" s="66" t="s">
        <v>508</v>
      </c>
      <c r="B73" s="12">
        <v>89</v>
      </c>
      <c r="C73" s="12">
        <v>3802</v>
      </c>
      <c r="D73" s="12">
        <v>13</v>
      </c>
      <c r="E73" s="13">
        <v>548</v>
      </c>
    </row>
    <row r="74" spans="1:5">
      <c r="A74" s="66" t="s">
        <v>509</v>
      </c>
      <c r="B74" s="12">
        <v>150</v>
      </c>
      <c r="C74" s="12">
        <v>3735</v>
      </c>
      <c r="D74" s="12">
        <v>150</v>
      </c>
      <c r="E74" s="13">
        <v>3735</v>
      </c>
    </row>
    <row r="75" spans="1:5">
      <c r="A75" s="66" t="s">
        <v>510</v>
      </c>
      <c r="B75" s="12">
        <v>1043</v>
      </c>
      <c r="C75" s="12">
        <v>28661</v>
      </c>
      <c r="D75" s="12">
        <v>2188</v>
      </c>
      <c r="E75" s="13">
        <v>73565</v>
      </c>
    </row>
    <row r="76" spans="1:5">
      <c r="A76" s="66" t="s">
        <v>511</v>
      </c>
      <c r="B76" s="12">
        <v>63</v>
      </c>
      <c r="C76" s="12">
        <v>1153</v>
      </c>
      <c r="D76" s="12">
        <v>42</v>
      </c>
      <c r="E76" s="13">
        <v>769</v>
      </c>
    </row>
    <row r="77" spans="1:5">
      <c r="A77" s="66" t="s">
        <v>512</v>
      </c>
      <c r="B77" s="12">
        <v>72</v>
      </c>
      <c r="C77" s="12">
        <v>1700</v>
      </c>
      <c r="D77" s="48">
        <v>5</v>
      </c>
      <c r="E77" s="49">
        <v>120</v>
      </c>
    </row>
    <row r="78" spans="1:5">
      <c r="A78" s="66" t="s">
        <v>513</v>
      </c>
      <c r="B78" s="12">
        <v>283</v>
      </c>
      <c r="C78" s="12">
        <v>8075</v>
      </c>
      <c r="D78" s="12">
        <v>104</v>
      </c>
      <c r="E78" s="13">
        <v>3460</v>
      </c>
    </row>
    <row r="79" spans="1:5">
      <c r="A79" s="66" t="s">
        <v>514</v>
      </c>
      <c r="B79" s="12">
        <v>150</v>
      </c>
      <c r="C79" s="12">
        <v>3713</v>
      </c>
      <c r="D79" s="85">
        <v>16</v>
      </c>
      <c r="E79" s="133">
        <v>309</v>
      </c>
    </row>
    <row r="80" spans="1:5">
      <c r="A80" s="76" t="s">
        <v>515</v>
      </c>
      <c r="B80" s="77">
        <v>1850</v>
      </c>
      <c r="C80" s="77">
        <v>50839</v>
      </c>
      <c r="D80" s="77">
        <v>9597</v>
      </c>
      <c r="E80" s="78">
        <v>237275</v>
      </c>
    </row>
    <row r="81" spans="1:5">
      <c r="A81" s="66"/>
      <c r="B81" s="48"/>
      <c r="C81" s="48"/>
      <c r="D81" s="48"/>
      <c r="E81" s="49"/>
    </row>
    <row r="82" spans="1:5">
      <c r="A82" s="66" t="s">
        <v>516</v>
      </c>
      <c r="B82" s="85">
        <v>231</v>
      </c>
      <c r="C82" s="85">
        <v>7599</v>
      </c>
      <c r="D82" s="12" t="s">
        <v>399</v>
      </c>
      <c r="E82" s="13" t="s">
        <v>399</v>
      </c>
    </row>
    <row r="83" spans="1:5">
      <c r="A83" s="66" t="s">
        <v>517</v>
      </c>
      <c r="B83" s="12">
        <v>56</v>
      </c>
      <c r="C83" s="12">
        <v>1132</v>
      </c>
      <c r="D83" s="12">
        <v>212</v>
      </c>
      <c r="E83" s="13">
        <v>4264</v>
      </c>
    </row>
    <row r="84" spans="1:5">
      <c r="A84" s="76" t="s">
        <v>518</v>
      </c>
      <c r="B84" s="77">
        <v>287</v>
      </c>
      <c r="C84" s="77">
        <v>8731</v>
      </c>
      <c r="D84" s="77">
        <v>212</v>
      </c>
      <c r="E84" s="78">
        <v>4264</v>
      </c>
    </row>
    <row r="85" spans="1:5">
      <c r="A85" s="66"/>
      <c r="B85" s="48"/>
      <c r="C85" s="48"/>
      <c r="D85" s="48"/>
      <c r="E85" s="49"/>
    </row>
    <row r="86" spans="1:5" ht="13.5" thickBot="1">
      <c r="A86" s="69" t="s">
        <v>519</v>
      </c>
      <c r="B86" s="55">
        <v>8230</v>
      </c>
      <c r="C86" s="55">
        <v>228928</v>
      </c>
      <c r="D86" s="55">
        <v>25438</v>
      </c>
      <c r="E86" s="56">
        <v>675355</v>
      </c>
    </row>
  </sheetData>
  <mergeCells count="6">
    <mergeCell ref="A1:E1"/>
    <mergeCell ref="B6:C6"/>
    <mergeCell ref="D6:E6"/>
    <mergeCell ref="A3:E3"/>
    <mergeCell ref="A6:A8"/>
    <mergeCell ref="A4:E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9">
    <pageSetUpPr fitToPage="1"/>
  </sheetPr>
  <dimension ref="A1:I20"/>
  <sheetViews>
    <sheetView showGridLines="0" view="pageBreakPreview" topLeftCell="A53" zoomScale="75" zoomScaleNormal="75" zoomScaleSheetLayoutView="75" workbookViewId="0">
      <selection activeCell="G22" sqref="G22"/>
    </sheetView>
  </sheetViews>
  <sheetFormatPr baseColWidth="10" defaultRowHeight="12.75"/>
  <cols>
    <col min="1" max="7" width="22.28515625" customWidth="1"/>
    <col min="8" max="8" width="5.85546875" customWidth="1"/>
  </cols>
  <sheetData>
    <row r="1" spans="1:9" s="2" customFormat="1" ht="18">
      <c r="A1" s="1481" t="s">
        <v>375</v>
      </c>
      <c r="B1" s="1481"/>
      <c r="C1" s="1481"/>
      <c r="D1" s="1481"/>
      <c r="E1" s="1481"/>
      <c r="F1" s="1481"/>
      <c r="G1" s="1481"/>
    </row>
    <row r="2" spans="1:9" s="3" customFormat="1" ht="12.75" customHeight="1"/>
    <row r="3" spans="1:9" s="3" customFormat="1" ht="29.25" customHeight="1">
      <c r="A3" s="1527" t="s">
        <v>553</v>
      </c>
      <c r="B3" s="1527"/>
      <c r="C3" s="1527"/>
      <c r="D3" s="1527"/>
      <c r="E3" s="1527"/>
      <c r="F3" s="1527"/>
      <c r="G3" s="1527"/>
    </row>
    <row r="4" spans="1:9" s="3" customFormat="1" ht="13.5" customHeight="1" thickBot="1">
      <c r="A4" s="5"/>
      <c r="B4" s="6"/>
      <c r="C4" s="6"/>
      <c r="D4" s="6"/>
      <c r="E4" s="6"/>
      <c r="F4" s="6"/>
      <c r="G4" s="6"/>
    </row>
    <row r="5" spans="1:9">
      <c r="A5" s="1520" t="s">
        <v>378</v>
      </c>
      <c r="B5" s="92"/>
      <c r="C5" s="92"/>
      <c r="D5" s="92"/>
      <c r="E5" s="93"/>
      <c r="F5" s="93" t="s">
        <v>521</v>
      </c>
      <c r="G5" s="94"/>
    </row>
    <row r="6" spans="1:9" ht="14.25">
      <c r="A6" s="1521"/>
      <c r="B6" s="95" t="s">
        <v>379</v>
      </c>
      <c r="C6" s="95" t="s">
        <v>386</v>
      </c>
      <c r="D6" s="95" t="s">
        <v>380</v>
      </c>
      <c r="E6" s="96" t="s">
        <v>450</v>
      </c>
      <c r="F6" s="95" t="s">
        <v>522</v>
      </c>
      <c r="G6" s="97" t="s">
        <v>523</v>
      </c>
    </row>
    <row r="7" spans="1:9">
      <c r="A7" s="1521"/>
      <c r="B7" s="96" t="s">
        <v>382</v>
      </c>
      <c r="C7" s="95" t="s">
        <v>524</v>
      </c>
      <c r="D7" s="96" t="s">
        <v>383</v>
      </c>
      <c r="E7" s="96" t="s">
        <v>383</v>
      </c>
      <c r="F7" s="95" t="s">
        <v>525</v>
      </c>
      <c r="G7" s="97" t="s">
        <v>384</v>
      </c>
    </row>
    <row r="8" spans="1:9" ht="21.75" customHeight="1" thickBot="1">
      <c r="A8" s="1522"/>
      <c r="B8" s="98"/>
      <c r="C8" s="98"/>
      <c r="D8" s="98"/>
      <c r="E8" s="99"/>
      <c r="F8" s="99" t="s">
        <v>554</v>
      </c>
      <c r="G8" s="100"/>
    </row>
    <row r="9" spans="1:9" ht="20.25" customHeight="1">
      <c r="A9" s="164">
        <v>2003</v>
      </c>
      <c r="B9" s="103">
        <v>108.072</v>
      </c>
      <c r="C9" s="104">
        <v>16.36982752239248</v>
      </c>
      <c r="D9" s="103">
        <v>176.91200000000001</v>
      </c>
      <c r="E9" s="105"/>
      <c r="F9" s="105">
        <v>14.29</v>
      </c>
      <c r="G9" s="106">
        <v>25280.724799999996</v>
      </c>
      <c r="H9" s="107"/>
      <c r="I9" s="143"/>
    </row>
    <row r="10" spans="1:9">
      <c r="A10" s="164">
        <v>2004</v>
      </c>
      <c r="B10" s="103">
        <v>90.668999999999997</v>
      </c>
      <c r="C10" s="104">
        <v>17.946376380019629</v>
      </c>
      <c r="D10" s="103">
        <v>162.71799999999999</v>
      </c>
      <c r="E10" s="105"/>
      <c r="F10" s="105">
        <v>12.42</v>
      </c>
      <c r="G10" s="106">
        <v>20209.5756</v>
      </c>
      <c r="H10" s="107"/>
      <c r="I10" s="143"/>
    </row>
    <row r="11" spans="1:9">
      <c r="A11" s="164">
        <v>2005</v>
      </c>
      <c r="B11" s="103">
        <v>88.745999999999995</v>
      </c>
      <c r="C11" s="104">
        <v>14.546683794199176</v>
      </c>
      <c r="D11" s="103">
        <v>129.096</v>
      </c>
      <c r="E11" s="105"/>
      <c r="F11" s="105">
        <v>13.13</v>
      </c>
      <c r="G11" s="106">
        <v>16950.304800000002</v>
      </c>
      <c r="H11" s="107"/>
      <c r="I11" s="143"/>
    </row>
    <row r="12" spans="1:9">
      <c r="A12" s="164">
        <v>2006</v>
      </c>
      <c r="B12" s="103">
        <v>106.07299999999999</v>
      </c>
      <c r="C12" s="104">
        <v>15.555042282201883</v>
      </c>
      <c r="D12" s="103">
        <v>164.99700000000001</v>
      </c>
      <c r="E12" s="105"/>
      <c r="F12" s="105">
        <v>12.8</v>
      </c>
      <c r="G12" s="106">
        <v>21119.616000000002</v>
      </c>
      <c r="H12" s="107"/>
    </row>
    <row r="13" spans="1:9">
      <c r="A13" s="164">
        <v>2007</v>
      </c>
      <c r="B13" s="103">
        <v>111.744</v>
      </c>
      <c r="C13" s="104">
        <v>23.389980670103093</v>
      </c>
      <c r="D13" s="103">
        <v>261.36900000000003</v>
      </c>
      <c r="E13" s="105"/>
      <c r="F13" s="105">
        <v>17.79</v>
      </c>
      <c r="G13" s="106">
        <v>46497.545100000003</v>
      </c>
      <c r="H13" s="107"/>
    </row>
    <row r="14" spans="1:9">
      <c r="A14" s="164">
        <v>2008</v>
      </c>
      <c r="B14" s="103">
        <v>111.51300000000001</v>
      </c>
      <c r="C14" s="104">
        <v>25.39721826154798</v>
      </c>
      <c r="D14" s="103">
        <v>283.21199999999999</v>
      </c>
      <c r="E14" s="105"/>
      <c r="F14" s="105">
        <v>16.03</v>
      </c>
      <c r="G14" s="106">
        <v>45398.883600000001</v>
      </c>
      <c r="H14" s="107"/>
    </row>
    <row r="15" spans="1:9">
      <c r="A15" s="164">
        <v>2009</v>
      </c>
      <c r="B15" s="103">
        <v>132.161</v>
      </c>
      <c r="C15" s="104">
        <v>13.670144747694099</v>
      </c>
      <c r="D15" s="103">
        <v>180.666</v>
      </c>
      <c r="E15" s="165" t="s">
        <v>399</v>
      </c>
      <c r="F15" s="105">
        <v>12.18</v>
      </c>
      <c r="G15" s="106">
        <v>22005.1188</v>
      </c>
      <c r="H15" s="107"/>
    </row>
    <row r="16" spans="1:9">
      <c r="A16" s="164">
        <v>2010</v>
      </c>
      <c r="B16" s="103">
        <v>135.488</v>
      </c>
      <c r="C16" s="104">
        <v>19.070323571091166</v>
      </c>
      <c r="D16" s="103">
        <v>258.38</v>
      </c>
      <c r="E16" s="165" t="s">
        <v>399</v>
      </c>
      <c r="F16" s="105">
        <v>14.65</v>
      </c>
      <c r="G16" s="106">
        <v>37852.67</v>
      </c>
      <c r="H16" s="107"/>
    </row>
    <row r="17" spans="1:8">
      <c r="A17" s="164">
        <v>2011</v>
      </c>
      <c r="B17" s="103">
        <v>149.321</v>
      </c>
      <c r="C17" s="104">
        <v>24.248431232043718</v>
      </c>
      <c r="D17" s="103">
        <v>362.08</v>
      </c>
      <c r="E17" s="165" t="s">
        <v>399</v>
      </c>
      <c r="F17" s="105">
        <v>18.36</v>
      </c>
      <c r="G17" s="106">
        <v>66477.887999999992</v>
      </c>
      <c r="H17" s="107"/>
    </row>
    <row r="18" spans="1:8">
      <c r="A18" s="164">
        <v>2012</v>
      </c>
      <c r="B18" s="103">
        <v>161.702</v>
      </c>
      <c r="C18" s="104">
        <v>15.873334900001236</v>
      </c>
      <c r="D18" s="103">
        <v>256.67500000000001</v>
      </c>
      <c r="E18" s="165" t="s">
        <v>399</v>
      </c>
      <c r="F18" s="167">
        <v>21.92</v>
      </c>
      <c r="G18" s="248">
        <v>56263.16</v>
      </c>
      <c r="H18" s="107"/>
    </row>
    <row r="19" spans="1:8" ht="13.5" thickBot="1">
      <c r="A19" s="286">
        <v>2013</v>
      </c>
      <c r="B19" s="166">
        <v>155.73400000000001</v>
      </c>
      <c r="C19" s="232">
        <f>D19/B19*10</f>
        <v>24.679196578781767</v>
      </c>
      <c r="D19" s="166">
        <v>384.339</v>
      </c>
      <c r="E19" s="287" t="s">
        <v>399</v>
      </c>
      <c r="F19" s="1356">
        <v>16.95</v>
      </c>
      <c r="G19" s="946">
        <f>D19*F19*10</f>
        <v>65145.460500000001</v>
      </c>
      <c r="H19" s="107"/>
    </row>
    <row r="20" spans="1:8" ht="13.15" customHeight="1">
      <c r="A20" s="1537" t="s">
        <v>527</v>
      </c>
      <c r="B20" s="1537"/>
      <c r="C20" s="1537"/>
      <c r="D20" s="112"/>
      <c r="E20" s="112"/>
      <c r="F20" s="112"/>
      <c r="G20" s="112"/>
    </row>
  </sheetData>
  <mergeCells count="4">
    <mergeCell ref="A1:G1"/>
    <mergeCell ref="A3:G3"/>
    <mergeCell ref="A5:A8"/>
    <mergeCell ref="A20:C2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>
  <sheetPr codeName="Hoja132">
    <pageSetUpPr fitToPage="1"/>
  </sheetPr>
  <dimension ref="A1:J21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3" width="18.7109375" style="452" customWidth="1"/>
    <col min="4" max="4" width="22.85546875" style="452" customWidth="1"/>
    <col min="5" max="6" width="18.7109375" style="452" customWidth="1"/>
    <col min="7" max="8" width="11.42578125" style="452"/>
    <col min="9" max="9" width="11.140625" style="452" customWidth="1"/>
    <col min="10" max="17" width="12" style="452" customWidth="1"/>
    <col min="18" max="16384" width="11.42578125" style="452"/>
  </cols>
  <sheetData>
    <row r="1" spans="1:10" s="482" customFormat="1" ht="18">
      <c r="A1" s="1524" t="s">
        <v>375</v>
      </c>
      <c r="B1" s="1524"/>
      <c r="C1" s="1524"/>
      <c r="D1" s="1524"/>
      <c r="E1" s="1524"/>
      <c r="F1" s="1524"/>
    </row>
    <row r="2" spans="1:10" s="483" customFormat="1" ht="12.75" customHeight="1"/>
    <row r="3" spans="1:10" s="483" customFormat="1" ht="15">
      <c r="A3" s="1532" t="s">
        <v>1007</v>
      </c>
      <c r="B3" s="1532"/>
      <c r="C3" s="1532"/>
      <c r="D3" s="1532"/>
      <c r="E3" s="1532"/>
      <c r="F3" s="1532"/>
      <c r="G3" s="285"/>
      <c r="H3" s="285"/>
      <c r="I3" s="285"/>
      <c r="J3" s="285"/>
    </row>
    <row r="4" spans="1:10" s="483" customFormat="1" ht="15">
      <c r="A4" s="1532" t="s">
        <v>679</v>
      </c>
      <c r="B4" s="1532"/>
      <c r="C4" s="1532"/>
      <c r="D4" s="1532"/>
      <c r="E4" s="1532"/>
      <c r="F4" s="1532"/>
      <c r="G4" s="333"/>
      <c r="H4" s="333"/>
      <c r="I4" s="285"/>
      <c r="J4" s="285"/>
    </row>
    <row r="5" spans="1:10" s="483" customFormat="1" ht="13.5" customHeight="1" thickBot="1">
      <c r="A5" s="484"/>
      <c r="B5" s="485"/>
      <c r="C5" s="485"/>
      <c r="D5" s="485"/>
      <c r="E5" s="485"/>
      <c r="F5" s="485"/>
    </row>
    <row r="6" spans="1:10" s="1382" customFormat="1" ht="24.75" customHeight="1">
      <c r="A6" s="1533" t="s">
        <v>378</v>
      </c>
      <c r="B6" s="1317"/>
      <c r="C6" s="1317"/>
      <c r="D6" s="1317"/>
      <c r="E6" s="949" t="s">
        <v>521</v>
      </c>
      <c r="F6" s="873"/>
    </row>
    <row r="7" spans="1:10" s="1382" customFormat="1" ht="24.75" customHeight="1">
      <c r="A7" s="1534"/>
      <c r="B7" s="909" t="s">
        <v>379</v>
      </c>
      <c r="C7" s="909" t="s">
        <v>386</v>
      </c>
      <c r="D7" s="909" t="s">
        <v>380</v>
      </c>
      <c r="E7" s="909" t="s">
        <v>522</v>
      </c>
      <c r="F7" s="926" t="s">
        <v>381</v>
      </c>
    </row>
    <row r="8" spans="1:10" s="1382" customFormat="1" ht="24.75" customHeight="1">
      <c r="A8" s="1534"/>
      <c r="B8" s="909" t="s">
        <v>382</v>
      </c>
      <c r="C8" s="909" t="s">
        <v>524</v>
      </c>
      <c r="D8" s="1375" t="s">
        <v>383</v>
      </c>
      <c r="E8" s="909" t="s">
        <v>525</v>
      </c>
      <c r="F8" s="926" t="s">
        <v>384</v>
      </c>
    </row>
    <row r="9" spans="1:10" s="1382" customFormat="1" ht="24.75" customHeight="1" thickBot="1">
      <c r="A9" s="1535"/>
      <c r="B9" s="877"/>
      <c r="C9" s="877"/>
      <c r="D9" s="877"/>
      <c r="E9" s="912" t="s">
        <v>526</v>
      </c>
      <c r="F9" s="1189"/>
    </row>
    <row r="10" spans="1:10" ht="18.75" customHeight="1">
      <c r="A10" s="15">
        <v>2003</v>
      </c>
      <c r="B10" s="499">
        <v>2.8</v>
      </c>
      <c r="C10" s="85">
        <v>257.85714285714289</v>
      </c>
      <c r="D10" s="499">
        <v>72.2</v>
      </c>
      <c r="E10" s="500">
        <v>50.62</v>
      </c>
      <c r="F10" s="133">
        <v>36547.64</v>
      </c>
    </row>
    <row r="11" spans="1:10">
      <c r="A11" s="15">
        <v>2004</v>
      </c>
      <c r="B11" s="499">
        <v>2.95</v>
      </c>
      <c r="C11" s="85">
        <v>261.23050847457625</v>
      </c>
      <c r="D11" s="499">
        <v>77.063000000000002</v>
      </c>
      <c r="E11" s="500">
        <v>52.48</v>
      </c>
      <c r="F11" s="133">
        <v>40442.662400000001</v>
      </c>
    </row>
    <row r="12" spans="1:10">
      <c r="A12" s="15">
        <v>2005</v>
      </c>
      <c r="B12" s="499">
        <v>3.0169999999999999</v>
      </c>
      <c r="C12" s="85">
        <v>265.47563805104409</v>
      </c>
      <c r="D12" s="499">
        <v>80.093999999999994</v>
      </c>
      <c r="E12" s="500">
        <v>53.99</v>
      </c>
      <c r="F12" s="133">
        <v>43242.750599999999</v>
      </c>
    </row>
    <row r="13" spans="1:10">
      <c r="A13" s="15">
        <v>2006</v>
      </c>
      <c r="B13" s="499">
        <v>2.855</v>
      </c>
      <c r="C13" s="85">
        <v>252.84413309982486</v>
      </c>
      <c r="D13" s="499">
        <v>72.186999999999998</v>
      </c>
      <c r="E13" s="500">
        <v>55.38</v>
      </c>
      <c r="F13" s="133">
        <v>39977.160600000003</v>
      </c>
    </row>
    <row r="14" spans="1:10">
      <c r="A14" s="15">
        <v>2007</v>
      </c>
      <c r="B14" s="499">
        <v>2.516</v>
      </c>
      <c r="C14" s="85">
        <v>253.12400635930047</v>
      </c>
      <c r="D14" s="499">
        <v>63.686</v>
      </c>
      <c r="E14" s="500">
        <v>55.35</v>
      </c>
      <c r="F14" s="133">
        <v>35250.201000000001</v>
      </c>
    </row>
    <row r="15" spans="1:10">
      <c r="A15" s="15">
        <v>2008</v>
      </c>
      <c r="B15" s="499">
        <v>2.3969999999999998</v>
      </c>
      <c r="C15" s="85">
        <v>258.18105965790573</v>
      </c>
      <c r="D15" s="499">
        <v>61.886000000000003</v>
      </c>
      <c r="E15" s="500">
        <v>49.34</v>
      </c>
      <c r="F15" s="133">
        <v>30534.5524</v>
      </c>
    </row>
    <row r="16" spans="1:10">
      <c r="A16" s="15">
        <v>2009</v>
      </c>
      <c r="B16" s="499">
        <v>2.492</v>
      </c>
      <c r="C16" s="85">
        <v>250</v>
      </c>
      <c r="D16" s="499">
        <v>62.3</v>
      </c>
      <c r="E16" s="500">
        <v>45.71</v>
      </c>
      <c r="F16" s="133">
        <v>28477.33</v>
      </c>
    </row>
    <row r="17" spans="1:6">
      <c r="A17" s="15">
        <v>2010</v>
      </c>
      <c r="B17" s="499">
        <v>2.3940000000000001</v>
      </c>
      <c r="C17" s="85">
        <v>249.80367585630742</v>
      </c>
      <c r="D17" s="499">
        <v>59.802999999999997</v>
      </c>
      <c r="E17" s="500">
        <v>54.13</v>
      </c>
      <c r="F17" s="133">
        <v>32371.3639</v>
      </c>
    </row>
    <row r="18" spans="1:6">
      <c r="A18" s="15">
        <v>2011</v>
      </c>
      <c r="B18" s="499">
        <v>2.4969999999999999</v>
      </c>
      <c r="C18" s="85">
        <v>243.23988786543853</v>
      </c>
      <c r="D18" s="499">
        <v>60.737000000000002</v>
      </c>
      <c r="E18" s="500">
        <v>50.09</v>
      </c>
      <c r="F18" s="133">
        <v>30423.1633</v>
      </c>
    </row>
    <row r="19" spans="1:6">
      <c r="A19" s="15">
        <v>2012</v>
      </c>
      <c r="B19" s="499">
        <v>2.3969999999999998</v>
      </c>
      <c r="C19" s="85">
        <v>245.96161869002924</v>
      </c>
      <c r="D19" s="499">
        <v>58.957000000000001</v>
      </c>
      <c r="E19" s="500">
        <v>50.1</v>
      </c>
      <c r="F19" s="133">
        <v>29537.456999999999</v>
      </c>
    </row>
    <row r="20" spans="1:6" ht="13.5" thickBot="1">
      <c r="A20" s="19">
        <v>2013</v>
      </c>
      <c r="B20" s="501">
        <v>2.2309999999999999</v>
      </c>
      <c r="C20" s="502">
        <f>D20/B20*10</f>
        <v>263.05244285073957</v>
      </c>
      <c r="D20" s="501">
        <v>58.686999999999998</v>
      </c>
      <c r="E20" s="1466">
        <v>48.8</v>
      </c>
      <c r="F20" s="1417">
        <f>D20*E20*10</f>
        <v>28639.255999999994</v>
      </c>
    </row>
    <row r="21" spans="1:6" ht="13.15" customHeight="1">
      <c r="A21" s="503" t="s">
        <v>1110</v>
      </c>
      <c r="B21" s="489"/>
      <c r="C21" s="489"/>
      <c r="D21" s="489"/>
      <c r="E21" s="489"/>
      <c r="F21" s="489"/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>
  <sheetPr codeName="Hoja133">
    <pageSetUpPr fitToPage="1"/>
  </sheetPr>
  <dimension ref="A1:K85"/>
  <sheetViews>
    <sheetView view="pageBreakPreview" topLeftCell="A49" zoomScale="75" zoomScaleNormal="75" zoomScaleSheetLayoutView="75" workbookViewId="0">
      <selection activeCell="D19" sqref="D19"/>
    </sheetView>
  </sheetViews>
  <sheetFormatPr baseColWidth="10" defaultRowHeight="12.75"/>
  <cols>
    <col min="1" max="1" width="37.42578125" style="271" customWidth="1"/>
    <col min="2" max="9" width="12.710937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2.75" customHeight="1">
      <c r="A2" s="455"/>
    </row>
    <row r="3" spans="1:11" s="91" customFormat="1" ht="15">
      <c r="A3" s="1504" t="s">
        <v>1475</v>
      </c>
      <c r="B3" s="1504"/>
      <c r="C3" s="1504"/>
      <c r="D3" s="1504"/>
      <c r="E3" s="1504"/>
      <c r="F3" s="1504"/>
      <c r="G3" s="1504"/>
      <c r="H3" s="1504"/>
      <c r="I3" s="1504"/>
      <c r="J3" s="134"/>
      <c r="K3" s="134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866" customFormat="1" ht="25.5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501" t="s">
        <v>387</v>
      </c>
    </row>
    <row r="6" spans="1:11" s="866" customFormat="1" ht="25.5" customHeight="1">
      <c r="A6" s="1516"/>
      <c r="B6" s="1499" t="s">
        <v>393</v>
      </c>
      <c r="C6" s="301" t="s">
        <v>394</v>
      </c>
      <c r="D6" s="302"/>
      <c r="E6" s="1499" t="s">
        <v>395</v>
      </c>
      <c r="F6" s="1499" t="s">
        <v>393</v>
      </c>
      <c r="G6" s="301" t="s">
        <v>394</v>
      </c>
      <c r="H6" s="303"/>
      <c r="I6" s="1502"/>
    </row>
    <row r="7" spans="1:11" s="866" customFormat="1" ht="25.5" customHeight="1" thickBot="1">
      <c r="A7" s="1516"/>
      <c r="B7" s="1628"/>
      <c r="C7" s="1376" t="s">
        <v>904</v>
      </c>
      <c r="D7" s="1376" t="s">
        <v>905</v>
      </c>
      <c r="E7" s="1687"/>
      <c r="F7" s="1628"/>
      <c r="G7" s="1376" t="s">
        <v>904</v>
      </c>
      <c r="H7" s="1376" t="s">
        <v>905</v>
      </c>
      <c r="I7" s="1502"/>
    </row>
    <row r="8" spans="1:11" ht="21.75" customHeight="1">
      <c r="A8" s="75" t="s">
        <v>459</v>
      </c>
      <c r="B8" s="131" t="s">
        <v>399</v>
      </c>
      <c r="C8" s="131" t="s">
        <v>399</v>
      </c>
      <c r="D8" s="45" t="s">
        <v>399</v>
      </c>
      <c r="E8" s="45" t="s">
        <v>399</v>
      </c>
      <c r="F8" s="131" t="s">
        <v>399</v>
      </c>
      <c r="G8" s="131" t="s">
        <v>399</v>
      </c>
      <c r="H8" s="45" t="s">
        <v>399</v>
      </c>
      <c r="I8" s="140" t="s">
        <v>399</v>
      </c>
      <c r="J8" s="278"/>
      <c r="K8" s="278"/>
    </row>
    <row r="9" spans="1:11">
      <c r="A9" s="66" t="s">
        <v>460</v>
      </c>
      <c r="B9" s="12" t="s">
        <v>399</v>
      </c>
      <c r="C9" s="12" t="s">
        <v>399</v>
      </c>
      <c r="D9" s="48" t="s">
        <v>399</v>
      </c>
      <c r="E9" s="48" t="s">
        <v>399</v>
      </c>
      <c r="F9" s="12" t="s">
        <v>399</v>
      </c>
      <c r="G9" s="12" t="s">
        <v>399</v>
      </c>
      <c r="H9" s="48" t="s">
        <v>399</v>
      </c>
      <c r="I9" s="13" t="s">
        <v>399</v>
      </c>
      <c r="J9" s="278"/>
      <c r="K9" s="278"/>
    </row>
    <row r="10" spans="1:11">
      <c r="A10" s="66" t="s">
        <v>461</v>
      </c>
      <c r="B10" s="48" t="s">
        <v>399</v>
      </c>
      <c r="C10" s="48" t="s">
        <v>399</v>
      </c>
      <c r="D10" s="48" t="s">
        <v>399</v>
      </c>
      <c r="E10" s="48" t="s">
        <v>399</v>
      </c>
      <c r="F10" s="12" t="s">
        <v>399</v>
      </c>
      <c r="G10" s="12" t="s">
        <v>399</v>
      </c>
      <c r="H10" s="48" t="s">
        <v>399</v>
      </c>
      <c r="I10" s="49" t="s">
        <v>399</v>
      </c>
      <c r="J10" s="278"/>
      <c r="K10" s="278"/>
    </row>
    <row r="11" spans="1:11">
      <c r="A11" s="66" t="s">
        <v>462</v>
      </c>
      <c r="B11" s="12" t="s">
        <v>399</v>
      </c>
      <c r="C11" s="12" t="s">
        <v>399</v>
      </c>
      <c r="D11" s="48" t="s">
        <v>399</v>
      </c>
      <c r="E11" s="48" t="s">
        <v>399</v>
      </c>
      <c r="F11" s="12" t="s">
        <v>399</v>
      </c>
      <c r="G11" s="12" t="s">
        <v>399</v>
      </c>
      <c r="H11" s="48" t="s">
        <v>399</v>
      </c>
      <c r="I11" s="13" t="s">
        <v>399</v>
      </c>
      <c r="J11" s="278"/>
      <c r="K11" s="278"/>
    </row>
    <row r="12" spans="1:11">
      <c r="A12" s="76" t="s">
        <v>463</v>
      </c>
      <c r="B12" s="77" t="s">
        <v>399</v>
      </c>
      <c r="C12" s="77" t="s">
        <v>399</v>
      </c>
      <c r="D12" s="77" t="s">
        <v>399</v>
      </c>
      <c r="E12" s="77" t="s">
        <v>399</v>
      </c>
      <c r="F12" s="81" t="s">
        <v>399</v>
      </c>
      <c r="G12" s="81" t="s">
        <v>399</v>
      </c>
      <c r="H12" s="77" t="s">
        <v>399</v>
      </c>
      <c r="I12" s="78" t="s">
        <v>399</v>
      </c>
      <c r="J12" s="278"/>
      <c r="K12" s="278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78"/>
      <c r="K13" s="278"/>
    </row>
    <row r="14" spans="1:11">
      <c r="A14" s="76" t="s">
        <v>464</v>
      </c>
      <c r="B14" s="77" t="s">
        <v>399</v>
      </c>
      <c r="C14" s="77" t="s">
        <v>399</v>
      </c>
      <c r="D14" s="77" t="s">
        <v>399</v>
      </c>
      <c r="E14" s="77" t="s">
        <v>399</v>
      </c>
      <c r="F14" s="81" t="s">
        <v>399</v>
      </c>
      <c r="G14" s="81" t="s">
        <v>399</v>
      </c>
      <c r="H14" s="77" t="s">
        <v>399</v>
      </c>
      <c r="I14" s="78" t="s">
        <v>399</v>
      </c>
      <c r="J14" s="278"/>
      <c r="K14" s="278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78"/>
      <c r="K15" s="278"/>
    </row>
    <row r="16" spans="1:11">
      <c r="A16" s="76" t="s">
        <v>465</v>
      </c>
      <c r="B16" s="77">
        <v>1</v>
      </c>
      <c r="C16" s="77" t="s">
        <v>399</v>
      </c>
      <c r="D16" s="77" t="s">
        <v>399</v>
      </c>
      <c r="E16" s="77">
        <v>1</v>
      </c>
      <c r="F16" s="81">
        <v>15000</v>
      </c>
      <c r="G16" s="81" t="s">
        <v>399</v>
      </c>
      <c r="H16" s="77" t="s">
        <v>399</v>
      </c>
      <c r="I16" s="78">
        <v>15</v>
      </c>
      <c r="J16" s="278"/>
      <c r="K16" s="278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78"/>
      <c r="K17" s="278"/>
    </row>
    <row r="18" spans="1:11">
      <c r="A18" s="66" t="s">
        <v>544</v>
      </c>
      <c r="B18" s="12" t="s">
        <v>399</v>
      </c>
      <c r="C18" s="12">
        <v>4</v>
      </c>
      <c r="D18" s="48" t="s">
        <v>399</v>
      </c>
      <c r="E18" s="48">
        <v>4</v>
      </c>
      <c r="F18" s="12" t="s">
        <v>399</v>
      </c>
      <c r="G18" s="12">
        <v>25000</v>
      </c>
      <c r="H18" s="48" t="s">
        <v>399</v>
      </c>
      <c r="I18" s="13">
        <v>100</v>
      </c>
      <c r="J18" s="278"/>
      <c r="K18" s="278"/>
    </row>
    <row r="19" spans="1:11">
      <c r="A19" s="66" t="s">
        <v>467</v>
      </c>
      <c r="B19" s="12">
        <v>5</v>
      </c>
      <c r="C19" s="85">
        <v>5</v>
      </c>
      <c r="D19" s="85">
        <v>1</v>
      </c>
      <c r="E19" s="48">
        <v>11</v>
      </c>
      <c r="F19" s="12">
        <v>17000</v>
      </c>
      <c r="G19" s="85">
        <v>25000</v>
      </c>
      <c r="H19" s="85">
        <v>40000</v>
      </c>
      <c r="I19" s="13">
        <v>250</v>
      </c>
      <c r="J19" s="278"/>
      <c r="K19" s="278"/>
    </row>
    <row r="20" spans="1:11">
      <c r="A20" s="66" t="s">
        <v>468</v>
      </c>
      <c r="B20" s="12">
        <v>3</v>
      </c>
      <c r="C20" s="12">
        <v>8</v>
      </c>
      <c r="D20" s="85">
        <v>4</v>
      </c>
      <c r="E20" s="48">
        <v>15</v>
      </c>
      <c r="F20" s="12">
        <v>15500</v>
      </c>
      <c r="G20" s="12">
        <v>25000</v>
      </c>
      <c r="H20" s="85">
        <v>34000</v>
      </c>
      <c r="I20" s="13">
        <v>383</v>
      </c>
      <c r="J20" s="278"/>
      <c r="K20" s="278"/>
    </row>
    <row r="21" spans="1:11">
      <c r="A21" s="76" t="s">
        <v>469</v>
      </c>
      <c r="B21" s="77">
        <v>8</v>
      </c>
      <c r="C21" s="77">
        <v>17</v>
      </c>
      <c r="D21" s="77">
        <v>5</v>
      </c>
      <c r="E21" s="77">
        <v>30</v>
      </c>
      <c r="F21" s="81">
        <v>16438</v>
      </c>
      <c r="G21" s="81">
        <v>25000</v>
      </c>
      <c r="H21" s="77">
        <v>35200</v>
      </c>
      <c r="I21" s="78">
        <v>733</v>
      </c>
      <c r="J21" s="278"/>
      <c r="K21" s="278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78"/>
      <c r="K22" s="278"/>
    </row>
    <row r="23" spans="1:11">
      <c r="A23" s="76" t="s">
        <v>470</v>
      </c>
      <c r="B23" s="77" t="s">
        <v>399</v>
      </c>
      <c r="C23" s="77">
        <v>219</v>
      </c>
      <c r="D23" s="77">
        <v>20</v>
      </c>
      <c r="E23" s="77">
        <v>239</v>
      </c>
      <c r="F23" s="81" t="s">
        <v>399</v>
      </c>
      <c r="G23" s="81">
        <v>30292</v>
      </c>
      <c r="H23" s="77">
        <v>32550</v>
      </c>
      <c r="I23" s="78">
        <v>7285</v>
      </c>
      <c r="J23" s="278"/>
      <c r="K23" s="278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78"/>
      <c r="K24" s="278"/>
    </row>
    <row r="25" spans="1:11">
      <c r="A25" s="76" t="s">
        <v>471</v>
      </c>
      <c r="B25" s="77" t="s">
        <v>399</v>
      </c>
      <c r="C25" s="77">
        <v>17</v>
      </c>
      <c r="D25" s="77">
        <v>1</v>
      </c>
      <c r="E25" s="77">
        <v>18</v>
      </c>
      <c r="F25" s="81" t="s">
        <v>399</v>
      </c>
      <c r="G25" s="81">
        <v>26000</v>
      </c>
      <c r="H25" s="77">
        <v>31000</v>
      </c>
      <c r="I25" s="78">
        <v>473</v>
      </c>
      <c r="J25" s="278"/>
      <c r="K25" s="278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J26" s="278"/>
      <c r="K26" s="278"/>
    </row>
    <row r="27" spans="1:11">
      <c r="A27" s="66" t="s">
        <v>472</v>
      </c>
      <c r="B27" s="48" t="s">
        <v>399</v>
      </c>
      <c r="C27" s="48" t="s">
        <v>399</v>
      </c>
      <c r="D27" s="48" t="s">
        <v>399</v>
      </c>
      <c r="E27" s="48" t="s">
        <v>399</v>
      </c>
      <c r="F27" s="48" t="s">
        <v>399</v>
      </c>
      <c r="G27" s="12" t="s">
        <v>399</v>
      </c>
      <c r="H27" s="48" t="s">
        <v>399</v>
      </c>
      <c r="I27" s="49" t="s">
        <v>399</v>
      </c>
      <c r="J27" s="278"/>
      <c r="K27" s="278"/>
    </row>
    <row r="28" spans="1:11">
      <c r="A28" s="66" t="s">
        <v>473</v>
      </c>
      <c r="B28" s="48" t="s">
        <v>399</v>
      </c>
      <c r="C28" s="48" t="s">
        <v>399</v>
      </c>
      <c r="D28" s="48" t="s">
        <v>399</v>
      </c>
      <c r="E28" s="48" t="s">
        <v>399</v>
      </c>
      <c r="F28" s="48" t="s">
        <v>399</v>
      </c>
      <c r="G28" s="12" t="s">
        <v>399</v>
      </c>
      <c r="H28" s="48" t="s">
        <v>399</v>
      </c>
      <c r="I28" s="49" t="s">
        <v>399</v>
      </c>
      <c r="J28" s="278"/>
      <c r="K28" s="278"/>
    </row>
    <row r="29" spans="1:11">
      <c r="A29" s="66" t="s">
        <v>474</v>
      </c>
      <c r="B29" s="48" t="s">
        <v>399</v>
      </c>
      <c r="C29" s="12">
        <v>3</v>
      </c>
      <c r="D29" s="48">
        <v>5</v>
      </c>
      <c r="E29" s="48">
        <v>8</v>
      </c>
      <c r="F29" s="48" t="s">
        <v>399</v>
      </c>
      <c r="G29" s="12">
        <v>30000</v>
      </c>
      <c r="H29" s="48">
        <v>40000</v>
      </c>
      <c r="I29" s="13">
        <v>290</v>
      </c>
      <c r="J29" s="278"/>
      <c r="K29" s="278"/>
    </row>
    <row r="30" spans="1:11">
      <c r="A30" s="76" t="s">
        <v>475</v>
      </c>
      <c r="B30" s="77" t="s">
        <v>399</v>
      </c>
      <c r="C30" s="77">
        <v>3</v>
      </c>
      <c r="D30" s="77">
        <v>5</v>
      </c>
      <c r="E30" s="77">
        <v>8</v>
      </c>
      <c r="F30" s="81" t="s">
        <v>399</v>
      </c>
      <c r="G30" s="81">
        <v>30000</v>
      </c>
      <c r="H30" s="77">
        <v>40000</v>
      </c>
      <c r="I30" s="78">
        <v>290</v>
      </c>
      <c r="J30" s="278"/>
      <c r="K30" s="278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78"/>
      <c r="K31" s="278"/>
    </row>
    <row r="32" spans="1:11">
      <c r="A32" s="66" t="s">
        <v>476</v>
      </c>
      <c r="B32" s="83" t="s">
        <v>399</v>
      </c>
      <c r="C32" s="83">
        <v>147</v>
      </c>
      <c r="D32" s="48" t="s">
        <v>399</v>
      </c>
      <c r="E32" s="48">
        <v>147</v>
      </c>
      <c r="F32" s="83" t="s">
        <v>399</v>
      </c>
      <c r="G32" s="83">
        <v>22530</v>
      </c>
      <c r="H32" s="48" t="s">
        <v>399</v>
      </c>
      <c r="I32" s="13">
        <v>3312</v>
      </c>
      <c r="J32" s="278"/>
      <c r="K32" s="278"/>
    </row>
    <row r="33" spans="1:11">
      <c r="A33" s="66" t="s">
        <v>477</v>
      </c>
      <c r="B33" s="83">
        <v>2</v>
      </c>
      <c r="C33" s="83">
        <v>74</v>
      </c>
      <c r="D33" s="48" t="s">
        <v>399</v>
      </c>
      <c r="E33" s="48">
        <v>76</v>
      </c>
      <c r="F33" s="83">
        <v>10500</v>
      </c>
      <c r="G33" s="83">
        <v>24399</v>
      </c>
      <c r="H33" s="48" t="s">
        <v>399</v>
      </c>
      <c r="I33" s="13">
        <v>1827</v>
      </c>
      <c r="J33" s="278"/>
      <c r="K33" s="278"/>
    </row>
    <row r="34" spans="1:11">
      <c r="A34" s="66" t="s">
        <v>478</v>
      </c>
      <c r="B34" s="83" t="s">
        <v>399</v>
      </c>
      <c r="C34" s="83">
        <v>36</v>
      </c>
      <c r="D34" s="48" t="s">
        <v>399</v>
      </c>
      <c r="E34" s="48">
        <v>36</v>
      </c>
      <c r="F34" s="83" t="s">
        <v>399</v>
      </c>
      <c r="G34" s="83">
        <v>20839</v>
      </c>
      <c r="H34" s="48" t="s">
        <v>399</v>
      </c>
      <c r="I34" s="13">
        <v>750</v>
      </c>
      <c r="J34" s="278"/>
      <c r="K34" s="278"/>
    </row>
    <row r="35" spans="1:11">
      <c r="A35" s="66" t="s">
        <v>479</v>
      </c>
      <c r="B35" s="83" t="s">
        <v>399</v>
      </c>
      <c r="C35" s="83">
        <v>280</v>
      </c>
      <c r="D35" s="48" t="s">
        <v>399</v>
      </c>
      <c r="E35" s="48">
        <v>280</v>
      </c>
      <c r="F35" s="83" t="s">
        <v>399</v>
      </c>
      <c r="G35" s="83">
        <v>24982</v>
      </c>
      <c r="H35" s="48" t="s">
        <v>399</v>
      </c>
      <c r="I35" s="13">
        <v>6995</v>
      </c>
      <c r="J35" s="278"/>
      <c r="K35" s="278"/>
    </row>
    <row r="36" spans="1:11">
      <c r="A36" s="76" t="s">
        <v>480</v>
      </c>
      <c r="B36" s="77">
        <v>2</v>
      </c>
      <c r="C36" s="77">
        <v>537</v>
      </c>
      <c r="D36" s="77" t="s">
        <v>399</v>
      </c>
      <c r="E36" s="77">
        <v>539</v>
      </c>
      <c r="F36" s="81">
        <v>10500</v>
      </c>
      <c r="G36" s="81">
        <v>23953</v>
      </c>
      <c r="H36" s="77" t="s">
        <v>399</v>
      </c>
      <c r="I36" s="78">
        <v>12884</v>
      </c>
      <c r="J36" s="278"/>
      <c r="K36" s="278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78"/>
      <c r="K37" s="278"/>
    </row>
    <row r="38" spans="1:11">
      <c r="A38" s="76" t="s">
        <v>481</v>
      </c>
      <c r="B38" s="77" t="s">
        <v>399</v>
      </c>
      <c r="C38" s="77">
        <v>19</v>
      </c>
      <c r="D38" s="77" t="s">
        <v>399</v>
      </c>
      <c r="E38" s="77">
        <v>19</v>
      </c>
      <c r="F38" s="81" t="s">
        <v>399</v>
      </c>
      <c r="G38" s="81">
        <v>18800</v>
      </c>
      <c r="H38" s="77" t="s">
        <v>399</v>
      </c>
      <c r="I38" s="78">
        <v>357</v>
      </c>
      <c r="J38" s="278"/>
      <c r="K38" s="278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78"/>
      <c r="K39" s="278"/>
    </row>
    <row r="40" spans="1:11">
      <c r="A40" s="66" t="s">
        <v>545</v>
      </c>
      <c r="B40" s="48" t="s">
        <v>399</v>
      </c>
      <c r="C40" s="12">
        <v>1</v>
      </c>
      <c r="D40" s="48" t="s">
        <v>399</v>
      </c>
      <c r="E40" s="48">
        <v>1</v>
      </c>
      <c r="F40" s="48" t="s">
        <v>399</v>
      </c>
      <c r="G40" s="12">
        <v>13500</v>
      </c>
      <c r="H40" s="48" t="s">
        <v>399</v>
      </c>
      <c r="I40" s="13">
        <v>14</v>
      </c>
      <c r="J40" s="278"/>
      <c r="K40" s="278"/>
    </row>
    <row r="41" spans="1:11">
      <c r="A41" s="66" t="s">
        <v>483</v>
      </c>
      <c r="B41" s="12" t="s">
        <v>399</v>
      </c>
      <c r="C41" s="12">
        <v>8</v>
      </c>
      <c r="D41" s="48" t="s">
        <v>399</v>
      </c>
      <c r="E41" s="48">
        <v>8</v>
      </c>
      <c r="F41" s="12" t="s">
        <v>399</v>
      </c>
      <c r="G41" s="12">
        <v>25000</v>
      </c>
      <c r="H41" s="48" t="s">
        <v>399</v>
      </c>
      <c r="I41" s="13">
        <v>200</v>
      </c>
      <c r="J41" s="278"/>
      <c r="K41" s="278"/>
    </row>
    <row r="42" spans="1:11">
      <c r="A42" s="66" t="s">
        <v>484</v>
      </c>
      <c r="B42" s="12" t="s">
        <v>399</v>
      </c>
      <c r="C42" s="12" t="s">
        <v>399</v>
      </c>
      <c r="D42" s="85" t="s">
        <v>399</v>
      </c>
      <c r="E42" s="48" t="s">
        <v>399</v>
      </c>
      <c r="F42" s="12" t="s">
        <v>399</v>
      </c>
      <c r="G42" s="12" t="s">
        <v>399</v>
      </c>
      <c r="H42" s="85" t="s">
        <v>399</v>
      </c>
      <c r="I42" s="13" t="s">
        <v>399</v>
      </c>
      <c r="J42" s="278"/>
      <c r="K42" s="278"/>
    </row>
    <row r="43" spans="1:11">
      <c r="A43" s="66" t="s">
        <v>485</v>
      </c>
      <c r="B43" s="48" t="s">
        <v>399</v>
      </c>
      <c r="C43" s="12" t="s">
        <v>399</v>
      </c>
      <c r="D43" s="48" t="s">
        <v>399</v>
      </c>
      <c r="E43" s="48" t="s">
        <v>399</v>
      </c>
      <c r="F43" s="48" t="s">
        <v>399</v>
      </c>
      <c r="G43" s="12" t="s">
        <v>399</v>
      </c>
      <c r="H43" s="48" t="s">
        <v>399</v>
      </c>
      <c r="I43" s="13" t="s">
        <v>399</v>
      </c>
      <c r="J43" s="278"/>
      <c r="K43" s="278"/>
    </row>
    <row r="44" spans="1:11">
      <c r="A44" s="66" t="s">
        <v>486</v>
      </c>
      <c r="B44" s="12" t="s">
        <v>399</v>
      </c>
      <c r="C44" s="12">
        <v>3</v>
      </c>
      <c r="D44" s="48" t="s">
        <v>399</v>
      </c>
      <c r="E44" s="48">
        <v>3</v>
      </c>
      <c r="F44" s="12" t="s">
        <v>399</v>
      </c>
      <c r="G44" s="12">
        <v>14000</v>
      </c>
      <c r="H44" s="48" t="s">
        <v>399</v>
      </c>
      <c r="I44" s="13">
        <v>42</v>
      </c>
      <c r="J44" s="278"/>
      <c r="K44" s="278"/>
    </row>
    <row r="45" spans="1:11">
      <c r="A45" s="66" t="s">
        <v>487</v>
      </c>
      <c r="B45" s="48" t="s">
        <v>399</v>
      </c>
      <c r="C45" s="12">
        <v>7</v>
      </c>
      <c r="D45" s="48" t="s">
        <v>399</v>
      </c>
      <c r="E45" s="48">
        <v>7</v>
      </c>
      <c r="F45" s="48" t="s">
        <v>399</v>
      </c>
      <c r="G45" s="12">
        <v>15000</v>
      </c>
      <c r="H45" s="48" t="s">
        <v>399</v>
      </c>
      <c r="I45" s="13">
        <v>105</v>
      </c>
      <c r="J45" s="278"/>
      <c r="K45" s="278"/>
    </row>
    <row r="46" spans="1:11">
      <c r="A46" s="66" t="s">
        <v>488</v>
      </c>
      <c r="B46" s="12" t="s">
        <v>399</v>
      </c>
      <c r="C46" s="12">
        <v>60</v>
      </c>
      <c r="D46" s="48">
        <v>30</v>
      </c>
      <c r="E46" s="48">
        <v>90</v>
      </c>
      <c r="F46" s="12" t="s">
        <v>399</v>
      </c>
      <c r="G46" s="12">
        <v>28000</v>
      </c>
      <c r="H46" s="48">
        <v>34000</v>
      </c>
      <c r="I46" s="13">
        <v>2700</v>
      </c>
      <c r="J46" s="278"/>
      <c r="K46" s="278"/>
    </row>
    <row r="47" spans="1:11">
      <c r="A47" s="66" t="s">
        <v>489</v>
      </c>
      <c r="B47" s="48" t="s">
        <v>399</v>
      </c>
      <c r="C47" s="12">
        <v>26</v>
      </c>
      <c r="D47" s="48" t="s">
        <v>399</v>
      </c>
      <c r="E47" s="48">
        <v>26</v>
      </c>
      <c r="F47" s="48" t="s">
        <v>399</v>
      </c>
      <c r="G47" s="12">
        <v>18000</v>
      </c>
      <c r="H47" s="48" t="s">
        <v>399</v>
      </c>
      <c r="I47" s="13">
        <v>468</v>
      </c>
      <c r="J47" s="278"/>
      <c r="K47" s="278"/>
    </row>
    <row r="48" spans="1:11">
      <c r="A48" s="66" t="s">
        <v>490</v>
      </c>
      <c r="B48" s="12" t="s">
        <v>399</v>
      </c>
      <c r="C48" s="12">
        <v>5</v>
      </c>
      <c r="D48" s="48" t="s">
        <v>399</v>
      </c>
      <c r="E48" s="48">
        <v>5</v>
      </c>
      <c r="F48" s="12" t="s">
        <v>399</v>
      </c>
      <c r="G48" s="12">
        <v>25000</v>
      </c>
      <c r="H48" s="48" t="s">
        <v>399</v>
      </c>
      <c r="I48" s="13">
        <v>125</v>
      </c>
    </row>
    <row r="49" spans="1:9">
      <c r="A49" s="76" t="s">
        <v>491</v>
      </c>
      <c r="B49" s="77" t="s">
        <v>399</v>
      </c>
      <c r="C49" s="77">
        <v>110</v>
      </c>
      <c r="D49" s="77">
        <v>30</v>
      </c>
      <c r="E49" s="77">
        <v>140</v>
      </c>
      <c r="F49" s="81" t="s">
        <v>399</v>
      </c>
      <c r="G49" s="81">
        <v>23941</v>
      </c>
      <c r="H49" s="77">
        <v>34000</v>
      </c>
      <c r="I49" s="78">
        <v>3654</v>
      </c>
    </row>
    <row r="50" spans="1:9">
      <c r="A50" s="66"/>
      <c r="B50" s="48"/>
      <c r="C50" s="48"/>
      <c r="D50" s="48"/>
      <c r="E50" s="48"/>
      <c r="F50" s="12"/>
      <c r="G50" s="12"/>
      <c r="H50" s="12"/>
      <c r="I50" s="49"/>
    </row>
    <row r="51" spans="1:9">
      <c r="A51" s="76" t="s">
        <v>492</v>
      </c>
      <c r="B51" s="77" t="s">
        <v>399</v>
      </c>
      <c r="C51" s="77">
        <v>1</v>
      </c>
      <c r="D51" s="77" t="s">
        <v>399</v>
      </c>
      <c r="E51" s="77">
        <v>1</v>
      </c>
      <c r="F51" s="81" t="s">
        <v>399</v>
      </c>
      <c r="G51" s="81">
        <v>12000</v>
      </c>
      <c r="H51" s="77" t="s">
        <v>399</v>
      </c>
      <c r="I51" s="78">
        <v>12</v>
      </c>
    </row>
    <row r="52" spans="1:9">
      <c r="A52" s="66"/>
      <c r="B52" s="48"/>
      <c r="C52" s="48"/>
      <c r="D52" s="48"/>
      <c r="E52" s="48"/>
      <c r="F52" s="12"/>
      <c r="G52" s="12"/>
      <c r="H52" s="12"/>
      <c r="I52" s="49"/>
    </row>
    <row r="53" spans="1:9">
      <c r="A53" s="66" t="s">
        <v>493</v>
      </c>
      <c r="B53" s="48" t="s">
        <v>399</v>
      </c>
      <c r="C53" s="12" t="s">
        <v>399</v>
      </c>
      <c r="D53" s="48" t="s">
        <v>399</v>
      </c>
      <c r="E53" s="48" t="s">
        <v>399</v>
      </c>
      <c r="F53" s="48" t="s">
        <v>399</v>
      </c>
      <c r="G53" s="12" t="s">
        <v>399</v>
      </c>
      <c r="H53" s="48" t="s">
        <v>399</v>
      </c>
      <c r="I53" s="13" t="s">
        <v>399</v>
      </c>
    </row>
    <row r="54" spans="1:9">
      <c r="A54" s="66" t="s">
        <v>494</v>
      </c>
      <c r="B54" s="48" t="s">
        <v>399</v>
      </c>
      <c r="C54" s="12" t="s">
        <v>399</v>
      </c>
      <c r="D54" s="48" t="s">
        <v>399</v>
      </c>
      <c r="E54" s="48" t="s">
        <v>399</v>
      </c>
      <c r="F54" s="48" t="s">
        <v>399</v>
      </c>
      <c r="G54" s="12" t="s">
        <v>399</v>
      </c>
      <c r="H54" s="48" t="s">
        <v>399</v>
      </c>
      <c r="I54" s="13" t="s">
        <v>399</v>
      </c>
    </row>
    <row r="55" spans="1:9">
      <c r="A55" s="66" t="s">
        <v>495</v>
      </c>
      <c r="B55" s="48" t="s">
        <v>399</v>
      </c>
      <c r="C55" s="12" t="s">
        <v>399</v>
      </c>
      <c r="D55" s="48" t="s">
        <v>399</v>
      </c>
      <c r="E55" s="48" t="s">
        <v>399</v>
      </c>
      <c r="F55" s="48" t="s">
        <v>399</v>
      </c>
      <c r="G55" s="12" t="s">
        <v>399</v>
      </c>
      <c r="H55" s="48" t="s">
        <v>399</v>
      </c>
      <c r="I55" s="13" t="s">
        <v>399</v>
      </c>
    </row>
    <row r="56" spans="1:9">
      <c r="A56" s="66" t="s">
        <v>496</v>
      </c>
      <c r="B56" s="48" t="s">
        <v>399</v>
      </c>
      <c r="C56" s="12" t="s">
        <v>399</v>
      </c>
      <c r="D56" s="48" t="s">
        <v>399</v>
      </c>
      <c r="E56" s="48" t="s">
        <v>399</v>
      </c>
      <c r="F56" s="48" t="s">
        <v>399</v>
      </c>
      <c r="G56" s="12" t="s">
        <v>399</v>
      </c>
      <c r="H56" s="48" t="s">
        <v>399</v>
      </c>
      <c r="I56" s="13" t="s">
        <v>399</v>
      </c>
    </row>
    <row r="57" spans="1:9">
      <c r="A57" s="66" t="s">
        <v>497</v>
      </c>
      <c r="B57" s="48" t="s">
        <v>399</v>
      </c>
      <c r="C57" s="12">
        <v>22</v>
      </c>
      <c r="D57" s="48" t="s">
        <v>399</v>
      </c>
      <c r="E57" s="48">
        <v>22</v>
      </c>
      <c r="F57" s="48" t="s">
        <v>399</v>
      </c>
      <c r="G57" s="12">
        <v>24000</v>
      </c>
      <c r="H57" s="48" t="s">
        <v>399</v>
      </c>
      <c r="I57" s="13">
        <v>528</v>
      </c>
    </row>
    <row r="58" spans="1:9">
      <c r="A58" s="76" t="s">
        <v>573</v>
      </c>
      <c r="B58" s="77" t="s">
        <v>399</v>
      </c>
      <c r="C58" s="77">
        <v>22</v>
      </c>
      <c r="D58" s="77" t="s">
        <v>399</v>
      </c>
      <c r="E58" s="77">
        <v>22</v>
      </c>
      <c r="F58" s="81" t="s">
        <v>399</v>
      </c>
      <c r="G58" s="81">
        <v>24000</v>
      </c>
      <c r="H58" s="77" t="s">
        <v>399</v>
      </c>
      <c r="I58" s="78">
        <v>528</v>
      </c>
    </row>
    <row r="59" spans="1:9">
      <c r="A59" s="66"/>
      <c r="B59" s="48"/>
      <c r="C59" s="48"/>
      <c r="D59" s="48"/>
      <c r="E59" s="48"/>
      <c r="F59" s="12"/>
      <c r="G59" s="12"/>
      <c r="H59" s="12"/>
      <c r="I59" s="49"/>
    </row>
    <row r="60" spans="1:9">
      <c r="A60" s="66" t="s">
        <v>499</v>
      </c>
      <c r="B60" s="48" t="s">
        <v>399</v>
      </c>
      <c r="C60" s="12">
        <v>161</v>
      </c>
      <c r="D60" s="12" t="s">
        <v>399</v>
      </c>
      <c r="E60" s="48">
        <v>161</v>
      </c>
      <c r="F60" s="48" t="s">
        <v>399</v>
      </c>
      <c r="G60" s="12">
        <v>35000</v>
      </c>
      <c r="H60" s="12" t="s">
        <v>399</v>
      </c>
      <c r="I60" s="13">
        <v>5635</v>
      </c>
    </row>
    <row r="61" spans="1:9">
      <c r="A61" s="66" t="s">
        <v>500</v>
      </c>
      <c r="B61" s="12" t="s">
        <v>399</v>
      </c>
      <c r="C61" s="12">
        <v>60</v>
      </c>
      <c r="D61" s="48" t="s">
        <v>399</v>
      </c>
      <c r="E61" s="48">
        <v>60</v>
      </c>
      <c r="F61" s="12" t="s">
        <v>399</v>
      </c>
      <c r="G61" s="12">
        <v>20000</v>
      </c>
      <c r="H61" s="48" t="s">
        <v>399</v>
      </c>
      <c r="I61" s="13">
        <v>1200</v>
      </c>
    </row>
    <row r="62" spans="1:9">
      <c r="A62" s="66" t="s">
        <v>501</v>
      </c>
      <c r="B62" s="48" t="s">
        <v>399</v>
      </c>
      <c r="C62" s="12">
        <v>91</v>
      </c>
      <c r="D62" s="48" t="s">
        <v>399</v>
      </c>
      <c r="E62" s="48">
        <v>91</v>
      </c>
      <c r="F62" s="48" t="s">
        <v>399</v>
      </c>
      <c r="G62" s="12">
        <v>27473</v>
      </c>
      <c r="H62" s="48" t="s">
        <v>399</v>
      </c>
      <c r="I62" s="13">
        <v>2500</v>
      </c>
    </row>
    <row r="63" spans="1:9">
      <c r="A63" s="76" t="s">
        <v>502</v>
      </c>
      <c r="B63" s="77" t="s">
        <v>399</v>
      </c>
      <c r="C63" s="77">
        <v>312</v>
      </c>
      <c r="D63" s="77" t="s">
        <v>399</v>
      </c>
      <c r="E63" s="77">
        <v>312</v>
      </c>
      <c r="F63" s="81" t="s">
        <v>399</v>
      </c>
      <c r="G63" s="81">
        <v>29920</v>
      </c>
      <c r="H63" s="77" t="s">
        <v>399</v>
      </c>
      <c r="I63" s="78">
        <v>9335</v>
      </c>
    </row>
    <row r="64" spans="1:9">
      <c r="A64" s="66"/>
      <c r="B64" s="48"/>
      <c r="C64" s="48"/>
      <c r="D64" s="48"/>
      <c r="E64" s="48"/>
      <c r="F64" s="12"/>
      <c r="G64" s="12"/>
      <c r="H64" s="12"/>
      <c r="I64" s="49"/>
    </row>
    <row r="65" spans="1:9">
      <c r="A65" s="76" t="s">
        <v>503</v>
      </c>
      <c r="B65" s="77" t="s">
        <v>399</v>
      </c>
      <c r="C65" s="77">
        <v>492</v>
      </c>
      <c r="D65" s="77" t="s">
        <v>399</v>
      </c>
      <c r="E65" s="77">
        <v>492</v>
      </c>
      <c r="F65" s="81" t="s">
        <v>399</v>
      </c>
      <c r="G65" s="81">
        <v>24750</v>
      </c>
      <c r="H65" s="77" t="s">
        <v>399</v>
      </c>
      <c r="I65" s="78">
        <v>12177</v>
      </c>
    </row>
    <row r="66" spans="1:9">
      <c r="A66" s="66"/>
      <c r="B66" s="48"/>
      <c r="C66" s="48"/>
      <c r="D66" s="48"/>
      <c r="E66" s="48"/>
      <c r="F66" s="12"/>
      <c r="G66" s="12"/>
      <c r="H66" s="12"/>
      <c r="I66" s="49"/>
    </row>
    <row r="67" spans="1:9">
      <c r="A67" s="66" t="s">
        <v>504</v>
      </c>
      <c r="B67" s="48" t="s">
        <v>399</v>
      </c>
      <c r="C67" s="12" t="s">
        <v>399</v>
      </c>
      <c r="D67" s="48" t="s">
        <v>399</v>
      </c>
      <c r="E67" s="48" t="s">
        <v>399</v>
      </c>
      <c r="F67" s="48" t="s">
        <v>399</v>
      </c>
      <c r="G67" s="12" t="s">
        <v>399</v>
      </c>
      <c r="H67" s="48" t="s">
        <v>399</v>
      </c>
      <c r="I67" s="13" t="s">
        <v>399</v>
      </c>
    </row>
    <row r="68" spans="1:9">
      <c r="A68" s="66" t="s">
        <v>505</v>
      </c>
      <c r="B68" s="48" t="s">
        <v>399</v>
      </c>
      <c r="C68" s="12" t="s">
        <v>399</v>
      </c>
      <c r="D68" s="48" t="s">
        <v>399</v>
      </c>
      <c r="E68" s="48" t="s">
        <v>399</v>
      </c>
      <c r="F68" s="48" t="s">
        <v>399</v>
      </c>
      <c r="G68" s="12" t="s">
        <v>399</v>
      </c>
      <c r="H68" s="48" t="s">
        <v>399</v>
      </c>
      <c r="I68" s="13" t="s">
        <v>399</v>
      </c>
    </row>
    <row r="69" spans="1:9">
      <c r="A69" s="76" t="s">
        <v>506</v>
      </c>
      <c r="B69" s="77" t="s">
        <v>399</v>
      </c>
      <c r="C69" s="77" t="s">
        <v>399</v>
      </c>
      <c r="D69" s="77" t="s">
        <v>399</v>
      </c>
      <c r="E69" s="77" t="s">
        <v>399</v>
      </c>
      <c r="F69" s="81" t="s">
        <v>399</v>
      </c>
      <c r="G69" s="81" t="s">
        <v>399</v>
      </c>
      <c r="H69" s="77" t="s">
        <v>399</v>
      </c>
      <c r="I69" s="78" t="s">
        <v>399</v>
      </c>
    </row>
    <row r="70" spans="1:9">
      <c r="A70" s="66"/>
      <c r="B70" s="48"/>
      <c r="C70" s="48"/>
      <c r="D70" s="48"/>
      <c r="E70" s="48"/>
      <c r="F70" s="12"/>
      <c r="G70" s="12"/>
      <c r="H70" s="12"/>
      <c r="I70" s="49"/>
    </row>
    <row r="71" spans="1:9">
      <c r="A71" s="66" t="s">
        <v>507</v>
      </c>
      <c r="B71" s="48" t="s">
        <v>399</v>
      </c>
      <c r="C71" s="12">
        <v>89</v>
      </c>
      <c r="D71" s="12" t="s">
        <v>399</v>
      </c>
      <c r="E71" s="48">
        <v>89</v>
      </c>
      <c r="F71" s="48" t="s">
        <v>399</v>
      </c>
      <c r="G71" s="12">
        <v>13848</v>
      </c>
      <c r="H71" s="12" t="s">
        <v>399</v>
      </c>
      <c r="I71" s="13">
        <v>1233</v>
      </c>
    </row>
    <row r="72" spans="1:9">
      <c r="A72" s="66" t="s">
        <v>508</v>
      </c>
      <c r="B72" s="48" t="s">
        <v>399</v>
      </c>
      <c r="C72" s="12">
        <v>6</v>
      </c>
      <c r="D72" s="48" t="s">
        <v>399</v>
      </c>
      <c r="E72" s="48">
        <v>6</v>
      </c>
      <c r="F72" s="48" t="s">
        <v>399</v>
      </c>
      <c r="G72" s="12">
        <v>41500</v>
      </c>
      <c r="H72" s="48" t="s">
        <v>399</v>
      </c>
      <c r="I72" s="13">
        <v>249</v>
      </c>
    </row>
    <row r="73" spans="1:9">
      <c r="A73" s="66" t="s">
        <v>509</v>
      </c>
      <c r="B73" s="12" t="s">
        <v>399</v>
      </c>
      <c r="C73" s="12">
        <v>24</v>
      </c>
      <c r="D73" s="48" t="s">
        <v>399</v>
      </c>
      <c r="E73" s="48">
        <v>24</v>
      </c>
      <c r="F73" s="12" t="s">
        <v>399</v>
      </c>
      <c r="G73" s="12">
        <v>20000</v>
      </c>
      <c r="H73" s="48" t="s">
        <v>399</v>
      </c>
      <c r="I73" s="13">
        <v>480</v>
      </c>
    </row>
    <row r="74" spans="1:9">
      <c r="A74" s="66" t="s">
        <v>510</v>
      </c>
      <c r="B74" s="48" t="s">
        <v>399</v>
      </c>
      <c r="C74" s="12">
        <v>220</v>
      </c>
      <c r="D74" s="48" t="s">
        <v>399</v>
      </c>
      <c r="E74" s="48">
        <v>220</v>
      </c>
      <c r="F74" s="48" t="s">
        <v>399</v>
      </c>
      <c r="G74" s="12">
        <v>33984</v>
      </c>
      <c r="H74" s="48" t="s">
        <v>399</v>
      </c>
      <c r="I74" s="13">
        <v>7476</v>
      </c>
    </row>
    <row r="75" spans="1:9">
      <c r="A75" s="66" t="s">
        <v>511</v>
      </c>
      <c r="B75" s="12" t="s">
        <v>399</v>
      </c>
      <c r="C75" s="12" t="s">
        <v>399</v>
      </c>
      <c r="D75" s="48" t="s">
        <v>399</v>
      </c>
      <c r="E75" s="48" t="s">
        <v>399</v>
      </c>
      <c r="F75" s="12" t="s">
        <v>399</v>
      </c>
      <c r="G75" s="12" t="s">
        <v>399</v>
      </c>
      <c r="H75" s="48" t="s">
        <v>399</v>
      </c>
      <c r="I75" s="13" t="s">
        <v>399</v>
      </c>
    </row>
    <row r="76" spans="1:9">
      <c r="A76" s="66" t="s">
        <v>512</v>
      </c>
      <c r="B76" s="12" t="s">
        <v>399</v>
      </c>
      <c r="C76" s="12">
        <v>5</v>
      </c>
      <c r="D76" s="48" t="s">
        <v>399</v>
      </c>
      <c r="E76" s="48">
        <v>5</v>
      </c>
      <c r="F76" s="12" t="s">
        <v>399</v>
      </c>
      <c r="G76" s="12">
        <v>25000</v>
      </c>
      <c r="H76" s="48" t="s">
        <v>399</v>
      </c>
      <c r="I76" s="13">
        <v>125</v>
      </c>
    </row>
    <row r="77" spans="1:9">
      <c r="A77" s="66" t="s">
        <v>513</v>
      </c>
      <c r="B77" s="48" t="s">
        <v>399</v>
      </c>
      <c r="C77" s="12">
        <v>9</v>
      </c>
      <c r="D77" s="48" t="s">
        <v>399</v>
      </c>
      <c r="E77" s="48">
        <v>9</v>
      </c>
      <c r="F77" s="48" t="s">
        <v>399</v>
      </c>
      <c r="G77" s="12">
        <v>24000</v>
      </c>
      <c r="H77" s="48" t="s">
        <v>399</v>
      </c>
      <c r="I77" s="13">
        <v>216</v>
      </c>
    </row>
    <row r="78" spans="1:9">
      <c r="A78" s="66" t="s">
        <v>514</v>
      </c>
      <c r="B78" s="48" t="s">
        <v>399</v>
      </c>
      <c r="C78" s="12">
        <v>6</v>
      </c>
      <c r="D78" s="48" t="s">
        <v>399</v>
      </c>
      <c r="E78" s="48">
        <v>6</v>
      </c>
      <c r="F78" s="48" t="s">
        <v>399</v>
      </c>
      <c r="G78" s="12">
        <v>22500</v>
      </c>
      <c r="H78" s="48" t="s">
        <v>399</v>
      </c>
      <c r="I78" s="13">
        <v>135</v>
      </c>
    </row>
    <row r="79" spans="1:9">
      <c r="A79" s="76" t="s">
        <v>515</v>
      </c>
      <c r="B79" s="77" t="s">
        <v>399</v>
      </c>
      <c r="C79" s="77">
        <v>359</v>
      </c>
      <c r="D79" s="77" t="s">
        <v>399</v>
      </c>
      <c r="E79" s="77">
        <v>359</v>
      </c>
      <c r="F79" s="81" t="s">
        <v>399</v>
      </c>
      <c r="G79" s="81">
        <v>27615</v>
      </c>
      <c r="H79" s="77" t="s">
        <v>399</v>
      </c>
      <c r="I79" s="78">
        <v>9914</v>
      </c>
    </row>
    <row r="80" spans="1:9">
      <c r="A80" s="66"/>
      <c r="B80" s="48"/>
      <c r="C80" s="48"/>
      <c r="D80" s="48"/>
      <c r="E80" s="48"/>
      <c r="F80" s="12"/>
      <c r="G80" s="12"/>
      <c r="H80" s="12"/>
      <c r="I80" s="49"/>
    </row>
    <row r="81" spans="1:9">
      <c r="A81" s="66" t="s">
        <v>516</v>
      </c>
      <c r="B81" s="48" t="s">
        <v>399</v>
      </c>
      <c r="C81" s="12">
        <v>51</v>
      </c>
      <c r="D81" s="48" t="s">
        <v>399</v>
      </c>
      <c r="E81" s="48">
        <v>51</v>
      </c>
      <c r="F81" s="48" t="s">
        <v>399</v>
      </c>
      <c r="G81" s="12">
        <v>20196</v>
      </c>
      <c r="H81" s="48" t="s">
        <v>399</v>
      </c>
      <c r="I81" s="13">
        <v>1030</v>
      </c>
    </row>
    <row r="82" spans="1:9">
      <c r="A82" s="66" t="s">
        <v>517</v>
      </c>
      <c r="B82" s="12" t="s">
        <v>399</v>
      </c>
      <c r="C82" s="12" t="s">
        <v>399</v>
      </c>
      <c r="D82" s="48" t="s">
        <v>399</v>
      </c>
      <c r="E82" s="48" t="s">
        <v>399</v>
      </c>
      <c r="F82" s="12" t="s">
        <v>399</v>
      </c>
      <c r="G82" s="12" t="s">
        <v>399</v>
      </c>
      <c r="H82" s="48" t="s">
        <v>399</v>
      </c>
      <c r="I82" s="13" t="s">
        <v>399</v>
      </c>
    </row>
    <row r="83" spans="1:9">
      <c r="A83" s="76" t="s">
        <v>518</v>
      </c>
      <c r="B83" s="77" t="s">
        <v>399</v>
      </c>
      <c r="C83" s="77">
        <v>51</v>
      </c>
      <c r="D83" s="77" t="s">
        <v>399</v>
      </c>
      <c r="E83" s="77">
        <v>51</v>
      </c>
      <c r="F83" s="81" t="s">
        <v>399</v>
      </c>
      <c r="G83" s="81">
        <v>20196</v>
      </c>
      <c r="H83" s="77" t="s">
        <v>399</v>
      </c>
      <c r="I83" s="78">
        <v>1030</v>
      </c>
    </row>
    <row r="84" spans="1:9">
      <c r="A84" s="66"/>
      <c r="B84" s="48"/>
      <c r="C84" s="48"/>
      <c r="D84" s="48"/>
      <c r="E84" s="48"/>
      <c r="F84" s="12"/>
      <c r="G84" s="12"/>
      <c r="H84" s="12"/>
      <c r="I84" s="13"/>
    </row>
    <row r="85" spans="1:9" ht="13.5" thickBot="1">
      <c r="A85" s="69" t="s">
        <v>519</v>
      </c>
      <c r="B85" s="55">
        <v>11</v>
      </c>
      <c r="C85" s="55">
        <v>2159</v>
      </c>
      <c r="D85" s="55">
        <v>61</v>
      </c>
      <c r="E85" s="55">
        <v>2231</v>
      </c>
      <c r="F85" s="226">
        <v>15227</v>
      </c>
      <c r="G85" s="226">
        <v>26142</v>
      </c>
      <c r="H85" s="226">
        <v>34066</v>
      </c>
      <c r="I85" s="56">
        <v>58687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>
  <sheetPr codeName="Hoja134">
    <pageSetUpPr fitToPage="1"/>
  </sheetPr>
  <dimension ref="A1:J20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6" width="20.85546875" style="452" customWidth="1"/>
    <col min="7" max="7" width="11.140625" style="452" customWidth="1"/>
    <col min="8" max="15" width="12" style="452" customWidth="1"/>
    <col min="16" max="16384" width="11.42578125" style="452"/>
  </cols>
  <sheetData>
    <row r="1" spans="1:10" s="482" customFormat="1" ht="18">
      <c r="A1" s="1524" t="s">
        <v>375</v>
      </c>
      <c r="B1" s="1524"/>
      <c r="C1" s="1524"/>
      <c r="D1" s="1524"/>
      <c r="E1" s="1524"/>
      <c r="F1" s="1524"/>
    </row>
    <row r="2" spans="1:10" s="483" customFormat="1" ht="12.75" customHeight="1"/>
    <row r="3" spans="1:10" s="483" customFormat="1" ht="15">
      <c r="A3" s="1532" t="s">
        <v>1008</v>
      </c>
      <c r="B3" s="1532"/>
      <c r="C3" s="1532"/>
      <c r="D3" s="1532"/>
      <c r="E3" s="1532"/>
      <c r="F3" s="1532"/>
      <c r="G3" s="285"/>
      <c r="H3" s="285"/>
      <c r="I3" s="285"/>
      <c r="J3" s="285"/>
    </row>
    <row r="4" spans="1:10" s="483" customFormat="1" ht="15">
      <c r="A4" s="1532" t="s">
        <v>681</v>
      </c>
      <c r="B4" s="1532"/>
      <c r="C4" s="1532"/>
      <c r="D4" s="1532"/>
      <c r="E4" s="1532"/>
      <c r="F4" s="1532"/>
      <c r="G4" s="333"/>
      <c r="H4" s="333"/>
      <c r="I4" s="285"/>
      <c r="J4" s="285"/>
    </row>
    <row r="5" spans="1:10" s="483" customFormat="1" ht="13.5" customHeight="1" thickBot="1">
      <c r="A5" s="484"/>
      <c r="B5" s="485"/>
      <c r="C5" s="485"/>
      <c r="D5" s="485"/>
      <c r="E5" s="485"/>
      <c r="F5" s="485"/>
    </row>
    <row r="6" spans="1:10" ht="29.25" customHeight="1">
      <c r="A6" s="1533" t="s">
        <v>378</v>
      </c>
      <c r="B6" s="1317"/>
      <c r="C6" s="1317"/>
      <c r="D6" s="1317"/>
      <c r="E6" s="949" t="s">
        <v>521</v>
      </c>
      <c r="F6" s="873"/>
    </row>
    <row r="7" spans="1:10" ht="9.75" customHeight="1">
      <c r="A7" s="1534"/>
      <c r="B7" s="909" t="s">
        <v>379</v>
      </c>
      <c r="C7" s="909" t="s">
        <v>386</v>
      </c>
      <c r="D7" s="909" t="s">
        <v>380</v>
      </c>
      <c r="E7" s="909" t="s">
        <v>522</v>
      </c>
      <c r="F7" s="926" t="s">
        <v>381</v>
      </c>
    </row>
    <row r="8" spans="1:10">
      <c r="A8" s="1534"/>
      <c r="B8" s="909" t="s">
        <v>382</v>
      </c>
      <c r="C8" s="909" t="s">
        <v>524</v>
      </c>
      <c r="D8" s="1375" t="s">
        <v>383</v>
      </c>
      <c r="E8" s="909" t="s">
        <v>525</v>
      </c>
      <c r="F8" s="926" t="s">
        <v>384</v>
      </c>
    </row>
    <row r="9" spans="1:10" ht="21" customHeight="1" thickBot="1">
      <c r="A9" s="1535"/>
      <c r="B9" s="877"/>
      <c r="C9" s="877"/>
      <c r="D9" s="877"/>
      <c r="E9" s="912" t="s">
        <v>526</v>
      </c>
      <c r="F9" s="1189"/>
    </row>
    <row r="10" spans="1:10" ht="21" customHeight="1">
      <c r="A10" s="15">
        <v>2003</v>
      </c>
      <c r="B10" s="499">
        <v>2.8</v>
      </c>
      <c r="C10" s="85">
        <v>196.57142857142858</v>
      </c>
      <c r="D10" s="499">
        <v>55.04</v>
      </c>
      <c r="E10" s="500">
        <v>64.989999999999995</v>
      </c>
      <c r="F10" s="133">
        <v>35770.495999999999</v>
      </c>
    </row>
    <row r="11" spans="1:10">
      <c r="A11" s="15">
        <v>2004</v>
      </c>
      <c r="B11" s="499">
        <v>2.798</v>
      </c>
      <c r="C11" s="85">
        <v>192.00500357398141</v>
      </c>
      <c r="D11" s="499">
        <v>53.722999999999999</v>
      </c>
      <c r="E11" s="500">
        <v>59.11</v>
      </c>
      <c r="F11" s="133">
        <v>31755.665300000001</v>
      </c>
    </row>
    <row r="12" spans="1:10">
      <c r="A12" s="15">
        <v>2005</v>
      </c>
      <c r="B12" s="499">
        <v>3.1059999999999999</v>
      </c>
      <c r="C12" s="85">
        <v>200.4571796522859</v>
      </c>
      <c r="D12" s="499">
        <v>62.262</v>
      </c>
      <c r="E12" s="500">
        <v>61.89</v>
      </c>
      <c r="F12" s="133">
        <v>38533.951800000003</v>
      </c>
    </row>
    <row r="13" spans="1:10">
      <c r="A13" s="15">
        <v>2006</v>
      </c>
      <c r="B13" s="499">
        <v>3.367</v>
      </c>
      <c r="C13" s="85">
        <v>193.13929313929316</v>
      </c>
      <c r="D13" s="499">
        <v>65.03</v>
      </c>
      <c r="E13" s="500">
        <v>60.47</v>
      </c>
      <c r="F13" s="133">
        <v>39323.640999999996</v>
      </c>
    </row>
    <row r="14" spans="1:10">
      <c r="A14" s="15">
        <v>2007</v>
      </c>
      <c r="B14" s="499">
        <v>3.2250000000000001</v>
      </c>
      <c r="C14" s="85">
        <v>208.26976744186049</v>
      </c>
      <c r="D14" s="499">
        <v>67.167000000000002</v>
      </c>
      <c r="E14" s="500">
        <v>67.459999999999994</v>
      </c>
      <c r="F14" s="133">
        <v>45310.858199999995</v>
      </c>
    </row>
    <row r="15" spans="1:10">
      <c r="A15" s="15">
        <v>2008</v>
      </c>
      <c r="B15" s="499">
        <v>2.919</v>
      </c>
      <c r="C15" s="85">
        <v>203.75471051730045</v>
      </c>
      <c r="D15" s="499">
        <v>59.475999999999999</v>
      </c>
      <c r="E15" s="500">
        <v>69.819999999999993</v>
      </c>
      <c r="F15" s="133">
        <v>41526.143199999999</v>
      </c>
    </row>
    <row r="16" spans="1:10">
      <c r="A16" s="15">
        <v>2009</v>
      </c>
      <c r="B16" s="499">
        <v>2.4409999999999998</v>
      </c>
      <c r="C16" s="85">
        <v>196.57107742728388</v>
      </c>
      <c r="D16" s="499">
        <v>47.982999999999997</v>
      </c>
      <c r="E16" s="500">
        <v>73.55</v>
      </c>
      <c r="F16" s="133">
        <v>35291.496500000001</v>
      </c>
    </row>
    <row r="17" spans="1:6">
      <c r="A17" s="15">
        <v>2010</v>
      </c>
      <c r="B17" s="499">
        <v>3.0489999999999999</v>
      </c>
      <c r="C17" s="85">
        <v>194.82781239750739</v>
      </c>
      <c r="D17" s="499">
        <v>59.402999999999999</v>
      </c>
      <c r="E17" s="500">
        <v>59.18</v>
      </c>
      <c r="F17" s="133">
        <v>35154.695399999997</v>
      </c>
    </row>
    <row r="18" spans="1:6">
      <c r="A18" s="15">
        <v>2011</v>
      </c>
      <c r="B18" s="499">
        <v>3.6469999999999998</v>
      </c>
      <c r="C18" s="85">
        <v>193.50425006854948</v>
      </c>
      <c r="D18" s="499">
        <v>70.570999999999998</v>
      </c>
      <c r="E18" s="500">
        <v>50.87</v>
      </c>
      <c r="F18" s="133">
        <v>35899.467699999994</v>
      </c>
    </row>
    <row r="19" spans="1:6">
      <c r="A19" s="15">
        <v>2012</v>
      </c>
      <c r="B19" s="499">
        <v>3.2890000000000001</v>
      </c>
      <c r="C19" s="85">
        <v>187.94162359379752</v>
      </c>
      <c r="D19" s="499">
        <v>61.814</v>
      </c>
      <c r="E19" s="500">
        <v>49.83</v>
      </c>
      <c r="F19" s="133">
        <v>30801.9162</v>
      </c>
    </row>
    <row r="20" spans="1:6" ht="13.5" thickBot="1">
      <c r="A20" s="19">
        <v>2013</v>
      </c>
      <c r="B20" s="501">
        <v>2.9079999999999999</v>
      </c>
      <c r="C20" s="502">
        <f>D20/B20*10</f>
        <v>189.5116918844567</v>
      </c>
      <c r="D20" s="501">
        <v>55.11</v>
      </c>
      <c r="E20" s="1466">
        <v>50.72</v>
      </c>
      <c r="F20" s="1417">
        <f>D20*E20*10</f>
        <v>27951.792000000001</v>
      </c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>
  <sheetPr codeName="Hoja135">
    <pageSetUpPr fitToPage="1"/>
  </sheetPr>
  <dimension ref="A1:K85"/>
  <sheetViews>
    <sheetView view="pageBreakPreview" topLeftCell="A46" zoomScale="75" zoomScaleNormal="75" zoomScaleSheetLayoutView="75" workbookViewId="0">
      <selection activeCell="D19" sqref="D19"/>
    </sheetView>
  </sheetViews>
  <sheetFormatPr baseColWidth="10" defaultRowHeight="12.75"/>
  <cols>
    <col min="1" max="1" width="37.28515625" style="271" customWidth="1"/>
    <col min="2" max="9" width="14.8554687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2.75" customHeight="1">
      <c r="A2" s="455"/>
    </row>
    <row r="3" spans="1:11" s="91" customFormat="1" ht="15">
      <c r="A3" s="1504" t="s">
        <v>1476</v>
      </c>
      <c r="B3" s="1504"/>
      <c r="C3" s="1504"/>
      <c r="D3" s="1504"/>
      <c r="E3" s="1504"/>
      <c r="F3" s="1504"/>
      <c r="G3" s="1504"/>
      <c r="H3" s="1504"/>
      <c r="I3" s="1504"/>
      <c r="J3" s="134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866" customFormat="1" ht="24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501" t="s">
        <v>387</v>
      </c>
    </row>
    <row r="6" spans="1:11" s="866" customFormat="1" ht="24" customHeight="1">
      <c r="A6" s="1516"/>
      <c r="B6" s="1499" t="s">
        <v>393</v>
      </c>
      <c r="C6" s="301" t="s">
        <v>394</v>
      </c>
      <c r="D6" s="302"/>
      <c r="E6" s="1499" t="s">
        <v>395</v>
      </c>
      <c r="F6" s="1499" t="s">
        <v>393</v>
      </c>
      <c r="G6" s="301" t="s">
        <v>394</v>
      </c>
      <c r="H6" s="303"/>
      <c r="I6" s="1502"/>
    </row>
    <row r="7" spans="1:11" s="866" customFormat="1" ht="25.5" customHeight="1" thickBot="1">
      <c r="A7" s="1516"/>
      <c r="B7" s="1628"/>
      <c r="C7" s="1376" t="s">
        <v>904</v>
      </c>
      <c r="D7" s="1376" t="s">
        <v>905</v>
      </c>
      <c r="E7" s="1687"/>
      <c r="F7" s="1628"/>
      <c r="G7" s="1376" t="s">
        <v>904</v>
      </c>
      <c r="H7" s="1376" t="s">
        <v>905</v>
      </c>
      <c r="I7" s="1502"/>
    </row>
    <row r="8" spans="1:11" ht="18" customHeight="1">
      <c r="A8" s="75" t="s">
        <v>459</v>
      </c>
      <c r="B8" s="131" t="s">
        <v>399</v>
      </c>
      <c r="C8" s="131">
        <v>1</v>
      </c>
      <c r="D8" s="256" t="s">
        <v>399</v>
      </c>
      <c r="E8" s="45">
        <v>1</v>
      </c>
      <c r="F8" s="131" t="s">
        <v>399</v>
      </c>
      <c r="G8" s="131">
        <v>20830</v>
      </c>
      <c r="H8" s="256" t="s">
        <v>399</v>
      </c>
      <c r="I8" s="140">
        <v>21</v>
      </c>
      <c r="J8" s="278"/>
      <c r="K8" s="278"/>
    </row>
    <row r="9" spans="1:11">
      <c r="A9" s="66" t="s">
        <v>460</v>
      </c>
      <c r="B9" s="12" t="s">
        <v>399</v>
      </c>
      <c r="C9" s="12" t="s">
        <v>399</v>
      </c>
      <c r="D9" s="48" t="s">
        <v>399</v>
      </c>
      <c r="E9" s="48" t="s">
        <v>399</v>
      </c>
      <c r="F9" s="12" t="s">
        <v>399</v>
      </c>
      <c r="G9" s="12" t="s">
        <v>399</v>
      </c>
      <c r="H9" s="48" t="s">
        <v>399</v>
      </c>
      <c r="I9" s="13" t="s">
        <v>399</v>
      </c>
      <c r="J9" s="278"/>
      <c r="K9" s="278"/>
    </row>
    <row r="10" spans="1:11">
      <c r="A10" s="66" t="s">
        <v>461</v>
      </c>
      <c r="B10" s="48" t="s">
        <v>399</v>
      </c>
      <c r="C10" s="48" t="s">
        <v>399</v>
      </c>
      <c r="D10" s="48" t="s">
        <v>399</v>
      </c>
      <c r="E10" s="48" t="s">
        <v>399</v>
      </c>
      <c r="F10" s="12" t="s">
        <v>399</v>
      </c>
      <c r="G10" s="12" t="s">
        <v>399</v>
      </c>
      <c r="H10" s="48" t="s">
        <v>399</v>
      </c>
      <c r="I10" s="49" t="s">
        <v>399</v>
      </c>
      <c r="K10" s="278"/>
    </row>
    <row r="11" spans="1:11">
      <c r="A11" s="66" t="s">
        <v>462</v>
      </c>
      <c r="B11" s="12" t="s">
        <v>399</v>
      </c>
      <c r="C11" s="12">
        <v>3</v>
      </c>
      <c r="D11" s="48" t="s">
        <v>399</v>
      </c>
      <c r="E11" s="48">
        <v>3</v>
      </c>
      <c r="F11" s="12" t="s">
        <v>399</v>
      </c>
      <c r="G11" s="12">
        <v>21220</v>
      </c>
      <c r="H11" s="48" t="s">
        <v>399</v>
      </c>
      <c r="I11" s="13">
        <v>64</v>
      </c>
      <c r="J11" s="278"/>
      <c r="K11" s="278"/>
    </row>
    <row r="12" spans="1:11">
      <c r="A12" s="76" t="s">
        <v>463</v>
      </c>
      <c r="B12" s="77" t="s">
        <v>399</v>
      </c>
      <c r="C12" s="77">
        <v>4</v>
      </c>
      <c r="D12" s="377" t="s">
        <v>399</v>
      </c>
      <c r="E12" s="77">
        <v>4</v>
      </c>
      <c r="F12" s="81" t="s">
        <v>399</v>
      </c>
      <c r="G12" s="81">
        <v>21123</v>
      </c>
      <c r="H12" s="377" t="s">
        <v>399</v>
      </c>
      <c r="I12" s="78">
        <v>85</v>
      </c>
      <c r="K12" s="278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78"/>
      <c r="K13" s="278"/>
    </row>
    <row r="14" spans="1:11">
      <c r="A14" s="76" t="s">
        <v>464</v>
      </c>
      <c r="B14" s="81">
        <v>1</v>
      </c>
      <c r="C14" s="77" t="s">
        <v>399</v>
      </c>
      <c r="D14" s="77" t="s">
        <v>399</v>
      </c>
      <c r="E14" s="77">
        <v>1</v>
      </c>
      <c r="F14" s="81">
        <v>10000</v>
      </c>
      <c r="G14" s="77" t="s">
        <v>399</v>
      </c>
      <c r="H14" s="77" t="s">
        <v>399</v>
      </c>
      <c r="I14" s="82">
        <v>10</v>
      </c>
      <c r="K14" s="278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78"/>
      <c r="K15" s="278"/>
    </row>
    <row r="16" spans="1:11">
      <c r="A16" s="76" t="s">
        <v>465</v>
      </c>
      <c r="B16" s="77">
        <v>3</v>
      </c>
      <c r="C16" s="77" t="s">
        <v>399</v>
      </c>
      <c r="D16" s="77" t="s">
        <v>399</v>
      </c>
      <c r="E16" s="77">
        <v>3</v>
      </c>
      <c r="F16" s="81">
        <v>12000</v>
      </c>
      <c r="G16" s="81" t="s">
        <v>399</v>
      </c>
      <c r="H16" s="77" t="s">
        <v>399</v>
      </c>
      <c r="I16" s="78">
        <v>36</v>
      </c>
      <c r="J16" s="278"/>
      <c r="K16" s="278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78"/>
      <c r="K17" s="278"/>
    </row>
    <row r="18" spans="1:11">
      <c r="A18" s="66" t="s">
        <v>544</v>
      </c>
      <c r="B18" s="12" t="s">
        <v>399</v>
      </c>
      <c r="C18" s="12">
        <v>35</v>
      </c>
      <c r="D18" s="48" t="s">
        <v>399</v>
      </c>
      <c r="E18" s="48">
        <v>35</v>
      </c>
      <c r="F18" s="12" t="s">
        <v>399</v>
      </c>
      <c r="G18" s="12">
        <v>9750</v>
      </c>
      <c r="H18" s="48" t="s">
        <v>399</v>
      </c>
      <c r="I18" s="13">
        <v>341</v>
      </c>
      <c r="J18" s="278"/>
      <c r="K18" s="278"/>
    </row>
    <row r="19" spans="1:11">
      <c r="A19" s="66" t="s">
        <v>467</v>
      </c>
      <c r="B19" s="12">
        <v>1</v>
      </c>
      <c r="C19" s="85">
        <v>1</v>
      </c>
      <c r="D19" s="48" t="s">
        <v>399</v>
      </c>
      <c r="E19" s="48">
        <v>2</v>
      </c>
      <c r="F19" s="12">
        <v>12000</v>
      </c>
      <c r="G19" s="85">
        <v>19000</v>
      </c>
      <c r="H19" s="48" t="s">
        <v>399</v>
      </c>
      <c r="I19" s="13">
        <v>31</v>
      </c>
      <c r="K19" s="278"/>
    </row>
    <row r="20" spans="1:11">
      <c r="A20" s="66" t="s">
        <v>468</v>
      </c>
      <c r="B20" s="12">
        <v>1</v>
      </c>
      <c r="C20" s="12">
        <v>1</v>
      </c>
      <c r="D20" s="48" t="s">
        <v>399</v>
      </c>
      <c r="E20" s="48">
        <v>2</v>
      </c>
      <c r="F20" s="12">
        <v>11000</v>
      </c>
      <c r="G20" s="12">
        <v>20000</v>
      </c>
      <c r="H20" s="48" t="s">
        <v>399</v>
      </c>
      <c r="I20" s="13">
        <v>31</v>
      </c>
      <c r="J20" s="278"/>
      <c r="K20" s="278"/>
    </row>
    <row r="21" spans="1:11">
      <c r="A21" s="76" t="s">
        <v>469</v>
      </c>
      <c r="B21" s="77">
        <v>2</v>
      </c>
      <c r="C21" s="77">
        <v>37</v>
      </c>
      <c r="D21" s="77" t="s">
        <v>399</v>
      </c>
      <c r="E21" s="77">
        <v>39</v>
      </c>
      <c r="F21" s="81">
        <v>11500</v>
      </c>
      <c r="G21" s="81">
        <v>10277</v>
      </c>
      <c r="H21" s="77" t="s">
        <v>399</v>
      </c>
      <c r="I21" s="78">
        <v>403</v>
      </c>
      <c r="K21" s="278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78"/>
      <c r="K22" s="278"/>
    </row>
    <row r="23" spans="1:11">
      <c r="A23" s="76" t="s">
        <v>470</v>
      </c>
      <c r="B23" s="77" t="s">
        <v>399</v>
      </c>
      <c r="C23" s="81">
        <v>700</v>
      </c>
      <c r="D23" s="377">
        <v>80</v>
      </c>
      <c r="E23" s="77">
        <v>780</v>
      </c>
      <c r="F23" s="77" t="s">
        <v>399</v>
      </c>
      <c r="G23" s="81">
        <v>23819</v>
      </c>
      <c r="H23" s="377">
        <v>6500</v>
      </c>
      <c r="I23" s="82">
        <v>17193</v>
      </c>
      <c r="K23" s="278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78"/>
      <c r="K24" s="278"/>
    </row>
    <row r="25" spans="1:11">
      <c r="A25" s="76" t="s">
        <v>471</v>
      </c>
      <c r="B25" s="77" t="s">
        <v>399</v>
      </c>
      <c r="C25" s="81">
        <v>10</v>
      </c>
      <c r="D25" s="77" t="s">
        <v>399</v>
      </c>
      <c r="E25" s="77">
        <v>10</v>
      </c>
      <c r="F25" s="77" t="s">
        <v>399</v>
      </c>
      <c r="G25" s="81">
        <v>22000</v>
      </c>
      <c r="H25" s="77" t="s">
        <v>399</v>
      </c>
      <c r="I25" s="82">
        <v>220</v>
      </c>
      <c r="J25" s="278"/>
      <c r="K25" s="278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K26" s="278"/>
    </row>
    <row r="27" spans="1:11">
      <c r="A27" s="66" t="s">
        <v>472</v>
      </c>
      <c r="B27" s="48" t="s">
        <v>399</v>
      </c>
      <c r="C27" s="48">
        <v>124</v>
      </c>
      <c r="D27" s="48" t="s">
        <v>399</v>
      </c>
      <c r="E27" s="48">
        <v>124</v>
      </c>
      <c r="F27" s="48">
        <v>7600</v>
      </c>
      <c r="G27" s="12">
        <v>18000</v>
      </c>
      <c r="H27" s="48" t="s">
        <v>399</v>
      </c>
      <c r="I27" s="49">
        <v>2232</v>
      </c>
      <c r="J27" s="278"/>
      <c r="K27" s="278"/>
    </row>
    <row r="28" spans="1:11">
      <c r="A28" s="66" t="s">
        <v>473</v>
      </c>
      <c r="B28" s="48" t="s">
        <v>399</v>
      </c>
      <c r="C28" s="48" t="s">
        <v>399</v>
      </c>
      <c r="D28" s="48" t="s">
        <v>399</v>
      </c>
      <c r="E28" s="48" t="s">
        <v>399</v>
      </c>
      <c r="F28" s="48" t="s">
        <v>399</v>
      </c>
      <c r="G28" s="12" t="s">
        <v>399</v>
      </c>
      <c r="H28" s="48" t="s">
        <v>399</v>
      </c>
      <c r="I28" s="49" t="s">
        <v>399</v>
      </c>
      <c r="J28" s="278"/>
      <c r="K28" s="278"/>
    </row>
    <row r="29" spans="1:11">
      <c r="A29" s="66" t="s">
        <v>474</v>
      </c>
      <c r="B29" s="48" t="s">
        <v>399</v>
      </c>
      <c r="C29" s="12" t="s">
        <v>399</v>
      </c>
      <c r="D29" s="48" t="s">
        <v>399</v>
      </c>
      <c r="E29" s="48" t="s">
        <v>399</v>
      </c>
      <c r="F29" s="48" t="s">
        <v>399</v>
      </c>
      <c r="G29" s="12" t="s">
        <v>399</v>
      </c>
      <c r="H29" s="48" t="s">
        <v>399</v>
      </c>
      <c r="I29" s="13" t="s">
        <v>399</v>
      </c>
      <c r="J29" s="278"/>
      <c r="K29" s="278"/>
    </row>
    <row r="30" spans="1:11">
      <c r="A30" s="76" t="s">
        <v>475</v>
      </c>
      <c r="B30" s="77" t="s">
        <v>399</v>
      </c>
      <c r="C30" s="77">
        <v>124</v>
      </c>
      <c r="D30" s="77" t="s">
        <v>399</v>
      </c>
      <c r="E30" s="77">
        <v>124</v>
      </c>
      <c r="F30" s="77" t="s">
        <v>399</v>
      </c>
      <c r="G30" s="81">
        <v>18000</v>
      </c>
      <c r="H30" s="77" t="s">
        <v>399</v>
      </c>
      <c r="I30" s="78">
        <v>2232</v>
      </c>
      <c r="J30" s="278"/>
      <c r="K30" s="278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78"/>
      <c r="K31" s="278"/>
    </row>
    <row r="32" spans="1:11">
      <c r="A32" s="66" t="s">
        <v>476</v>
      </c>
      <c r="B32" s="83" t="s">
        <v>399</v>
      </c>
      <c r="C32" s="83">
        <v>126</v>
      </c>
      <c r="D32" s="48" t="s">
        <v>399</v>
      </c>
      <c r="E32" s="48">
        <v>126</v>
      </c>
      <c r="F32" s="83" t="s">
        <v>399</v>
      </c>
      <c r="G32" s="83">
        <v>8438</v>
      </c>
      <c r="H32" s="48" t="s">
        <v>399</v>
      </c>
      <c r="I32" s="13">
        <v>1063</v>
      </c>
      <c r="K32" s="278"/>
    </row>
    <row r="33" spans="1:11">
      <c r="A33" s="66" t="s">
        <v>477</v>
      </c>
      <c r="B33" s="83" t="s">
        <v>399</v>
      </c>
      <c r="C33" s="83">
        <v>21</v>
      </c>
      <c r="D33" s="48" t="s">
        <v>399</v>
      </c>
      <c r="E33" s="48">
        <v>21</v>
      </c>
      <c r="F33" s="83" t="s">
        <v>399</v>
      </c>
      <c r="G33" s="83">
        <v>14210</v>
      </c>
      <c r="H33" s="48" t="s">
        <v>399</v>
      </c>
      <c r="I33" s="13">
        <v>298</v>
      </c>
      <c r="J33" s="278"/>
      <c r="K33" s="278"/>
    </row>
    <row r="34" spans="1:11">
      <c r="A34" s="66" t="s">
        <v>478</v>
      </c>
      <c r="B34" s="83" t="s">
        <v>399</v>
      </c>
      <c r="C34" s="83">
        <v>37</v>
      </c>
      <c r="D34" s="48" t="s">
        <v>399</v>
      </c>
      <c r="E34" s="48">
        <v>37</v>
      </c>
      <c r="F34" s="83" t="s">
        <v>399</v>
      </c>
      <c r="G34" s="83">
        <v>15262</v>
      </c>
      <c r="H34" s="48" t="s">
        <v>399</v>
      </c>
      <c r="I34" s="13">
        <v>565</v>
      </c>
      <c r="K34" s="278"/>
    </row>
    <row r="35" spans="1:11">
      <c r="A35" s="66" t="s">
        <v>479</v>
      </c>
      <c r="B35" s="83" t="s">
        <v>399</v>
      </c>
      <c r="C35" s="83">
        <v>106</v>
      </c>
      <c r="D35" s="48" t="s">
        <v>399</v>
      </c>
      <c r="E35" s="48">
        <v>106</v>
      </c>
      <c r="F35" s="83" t="s">
        <v>399</v>
      </c>
      <c r="G35" s="83">
        <v>15014</v>
      </c>
      <c r="H35" s="48" t="s">
        <v>399</v>
      </c>
      <c r="I35" s="13">
        <v>1591</v>
      </c>
      <c r="J35" s="278"/>
      <c r="K35" s="278"/>
    </row>
    <row r="36" spans="1:11">
      <c r="A36" s="76" t="s">
        <v>480</v>
      </c>
      <c r="B36" s="77" t="s">
        <v>399</v>
      </c>
      <c r="C36" s="77">
        <v>290</v>
      </c>
      <c r="D36" s="77" t="s">
        <v>399</v>
      </c>
      <c r="E36" s="77">
        <v>290</v>
      </c>
      <c r="F36" s="81" t="s">
        <v>399</v>
      </c>
      <c r="G36" s="81">
        <v>12130</v>
      </c>
      <c r="H36" s="77" t="s">
        <v>399</v>
      </c>
      <c r="I36" s="78">
        <v>3517</v>
      </c>
      <c r="J36" s="278"/>
      <c r="K36" s="278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78"/>
      <c r="K37" s="278"/>
    </row>
    <row r="38" spans="1:11">
      <c r="A38" s="76" t="s">
        <v>481</v>
      </c>
      <c r="B38" s="81" t="s">
        <v>399</v>
      </c>
      <c r="C38" s="81">
        <v>19</v>
      </c>
      <c r="D38" s="77" t="s">
        <v>399</v>
      </c>
      <c r="E38" s="77">
        <v>19</v>
      </c>
      <c r="F38" s="81" t="s">
        <v>399</v>
      </c>
      <c r="G38" s="81">
        <v>18650</v>
      </c>
      <c r="H38" s="77" t="s">
        <v>399</v>
      </c>
      <c r="I38" s="82">
        <v>354</v>
      </c>
      <c r="J38" s="278"/>
      <c r="K38" s="278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78"/>
      <c r="K39" s="278"/>
    </row>
    <row r="40" spans="1:11">
      <c r="A40" s="66" t="s">
        <v>545</v>
      </c>
      <c r="B40" s="48" t="s">
        <v>399</v>
      </c>
      <c r="C40" s="12" t="s">
        <v>399</v>
      </c>
      <c r="D40" s="48" t="s">
        <v>399</v>
      </c>
      <c r="E40" s="48" t="s">
        <v>399</v>
      </c>
      <c r="F40" s="48" t="s">
        <v>399</v>
      </c>
      <c r="G40" s="12" t="s">
        <v>399</v>
      </c>
      <c r="H40" s="48" t="s">
        <v>399</v>
      </c>
      <c r="I40" s="13" t="s">
        <v>399</v>
      </c>
      <c r="J40" s="278"/>
      <c r="K40" s="278"/>
    </row>
    <row r="41" spans="1:11">
      <c r="A41" s="66" t="s">
        <v>483</v>
      </c>
      <c r="B41" s="12" t="s">
        <v>399</v>
      </c>
      <c r="C41" s="12" t="s">
        <v>399</v>
      </c>
      <c r="D41" s="48" t="s">
        <v>399</v>
      </c>
      <c r="E41" s="48" t="s">
        <v>399</v>
      </c>
      <c r="F41" s="12" t="s">
        <v>399</v>
      </c>
      <c r="G41" s="12" t="s">
        <v>399</v>
      </c>
      <c r="H41" s="48" t="s">
        <v>399</v>
      </c>
      <c r="I41" s="13" t="s">
        <v>399</v>
      </c>
      <c r="K41" s="278"/>
    </row>
    <row r="42" spans="1:11">
      <c r="A42" s="66" t="s">
        <v>484</v>
      </c>
      <c r="B42" s="12" t="s">
        <v>399</v>
      </c>
      <c r="C42" s="12">
        <v>2</v>
      </c>
      <c r="D42" s="48" t="s">
        <v>399</v>
      </c>
      <c r="E42" s="48">
        <v>2</v>
      </c>
      <c r="F42" s="12" t="s">
        <v>399</v>
      </c>
      <c r="G42" s="12">
        <v>15000</v>
      </c>
      <c r="H42" s="48" t="s">
        <v>399</v>
      </c>
      <c r="I42" s="13">
        <v>30</v>
      </c>
      <c r="J42" s="278"/>
      <c r="K42" s="278"/>
    </row>
    <row r="43" spans="1:11">
      <c r="A43" s="66" t="s">
        <v>485</v>
      </c>
      <c r="B43" s="48" t="s">
        <v>399</v>
      </c>
      <c r="C43" s="12" t="s">
        <v>399</v>
      </c>
      <c r="D43" s="48" t="s">
        <v>399</v>
      </c>
      <c r="E43" s="48" t="s">
        <v>399</v>
      </c>
      <c r="F43" s="48" t="s">
        <v>399</v>
      </c>
      <c r="G43" s="12" t="s">
        <v>399</v>
      </c>
      <c r="H43" s="48" t="s">
        <v>399</v>
      </c>
      <c r="I43" s="13" t="s">
        <v>399</v>
      </c>
      <c r="J43" s="278"/>
      <c r="K43" s="278"/>
    </row>
    <row r="44" spans="1:11">
      <c r="A44" s="66" t="s">
        <v>486</v>
      </c>
      <c r="B44" s="12" t="s">
        <v>399</v>
      </c>
      <c r="C44" s="12">
        <v>5</v>
      </c>
      <c r="D44" s="48" t="s">
        <v>399</v>
      </c>
      <c r="E44" s="48">
        <v>5</v>
      </c>
      <c r="F44" s="12" t="s">
        <v>399</v>
      </c>
      <c r="G44" s="12">
        <v>20000</v>
      </c>
      <c r="H44" s="48" t="s">
        <v>399</v>
      </c>
      <c r="I44" s="13">
        <v>100</v>
      </c>
      <c r="J44" s="278"/>
      <c r="K44" s="278"/>
    </row>
    <row r="45" spans="1:11">
      <c r="A45" s="66" t="s">
        <v>487</v>
      </c>
      <c r="B45" s="48" t="s">
        <v>399</v>
      </c>
      <c r="C45" s="12">
        <v>26</v>
      </c>
      <c r="D45" s="48" t="s">
        <v>399</v>
      </c>
      <c r="E45" s="48">
        <v>26</v>
      </c>
      <c r="F45" s="48" t="s">
        <v>399</v>
      </c>
      <c r="G45" s="12">
        <v>15000</v>
      </c>
      <c r="H45" s="48" t="s">
        <v>399</v>
      </c>
      <c r="I45" s="13">
        <v>390</v>
      </c>
      <c r="J45" s="278"/>
      <c r="K45" s="278"/>
    </row>
    <row r="46" spans="1:11">
      <c r="A46" s="66" t="s">
        <v>488</v>
      </c>
      <c r="B46" s="12" t="s">
        <v>399</v>
      </c>
      <c r="C46" s="12">
        <v>1</v>
      </c>
      <c r="D46" s="48" t="s">
        <v>399</v>
      </c>
      <c r="E46" s="48">
        <v>1</v>
      </c>
      <c r="F46" s="12" t="s">
        <v>399</v>
      </c>
      <c r="G46" s="12">
        <v>1000</v>
      </c>
      <c r="H46" s="48" t="s">
        <v>399</v>
      </c>
      <c r="I46" s="13">
        <v>1</v>
      </c>
      <c r="J46" s="278"/>
      <c r="K46" s="278"/>
    </row>
    <row r="47" spans="1:11">
      <c r="A47" s="66" t="s">
        <v>489</v>
      </c>
      <c r="B47" s="48" t="s">
        <v>399</v>
      </c>
      <c r="C47" s="12">
        <v>232</v>
      </c>
      <c r="D47" s="48" t="s">
        <v>399</v>
      </c>
      <c r="E47" s="48">
        <v>232</v>
      </c>
      <c r="F47" s="48" t="s">
        <v>399</v>
      </c>
      <c r="G47" s="12">
        <v>15000</v>
      </c>
      <c r="H47" s="48" t="s">
        <v>399</v>
      </c>
      <c r="I47" s="13">
        <v>3480</v>
      </c>
      <c r="K47" s="278"/>
    </row>
    <row r="48" spans="1:11">
      <c r="A48" s="66" t="s">
        <v>490</v>
      </c>
      <c r="B48" s="12" t="s">
        <v>399</v>
      </c>
      <c r="C48" s="12" t="s">
        <v>399</v>
      </c>
      <c r="D48" s="48" t="s">
        <v>399</v>
      </c>
      <c r="E48" s="48" t="s">
        <v>399</v>
      </c>
      <c r="F48" s="12" t="s">
        <v>399</v>
      </c>
      <c r="G48" s="12" t="s">
        <v>399</v>
      </c>
      <c r="H48" s="48" t="s">
        <v>399</v>
      </c>
      <c r="I48" s="13" t="s">
        <v>399</v>
      </c>
      <c r="J48" s="278"/>
      <c r="K48" s="278"/>
    </row>
    <row r="49" spans="1:11">
      <c r="A49" s="76" t="s">
        <v>491</v>
      </c>
      <c r="B49" s="81" t="s">
        <v>399</v>
      </c>
      <c r="C49" s="81">
        <v>266</v>
      </c>
      <c r="D49" s="77" t="s">
        <v>399</v>
      </c>
      <c r="E49" s="77">
        <v>266</v>
      </c>
      <c r="F49" s="81" t="s">
        <v>399</v>
      </c>
      <c r="G49" s="81">
        <v>15041</v>
      </c>
      <c r="H49" s="77" t="s">
        <v>399</v>
      </c>
      <c r="I49" s="82">
        <v>4001</v>
      </c>
      <c r="J49" s="278"/>
      <c r="K49" s="278"/>
    </row>
    <row r="50" spans="1:11">
      <c r="A50" s="66"/>
      <c r="B50" s="48"/>
      <c r="C50" s="48"/>
      <c r="D50" s="48"/>
      <c r="E50" s="48"/>
      <c r="F50" s="12"/>
      <c r="G50" s="12"/>
      <c r="H50" s="12"/>
      <c r="I50" s="49"/>
      <c r="J50" s="278"/>
      <c r="K50" s="278"/>
    </row>
    <row r="51" spans="1:11">
      <c r="A51" s="76" t="s">
        <v>492</v>
      </c>
      <c r="B51" s="81" t="s">
        <v>399</v>
      </c>
      <c r="C51" s="81">
        <v>1</v>
      </c>
      <c r="D51" s="77" t="s">
        <v>399</v>
      </c>
      <c r="E51" s="77">
        <v>1</v>
      </c>
      <c r="F51" s="81" t="s">
        <v>399</v>
      </c>
      <c r="G51" s="81">
        <v>18000</v>
      </c>
      <c r="H51" s="77" t="s">
        <v>399</v>
      </c>
      <c r="I51" s="82">
        <v>18</v>
      </c>
      <c r="J51" s="278"/>
      <c r="K51" s="278"/>
    </row>
    <row r="52" spans="1:11">
      <c r="A52" s="66"/>
      <c r="B52" s="48"/>
      <c r="C52" s="48"/>
      <c r="D52" s="48"/>
      <c r="E52" s="48"/>
      <c r="F52" s="12"/>
      <c r="G52" s="12"/>
      <c r="H52" s="12"/>
      <c r="I52" s="49"/>
      <c r="K52" s="278"/>
    </row>
    <row r="53" spans="1:11">
      <c r="A53" s="66" t="s">
        <v>493</v>
      </c>
      <c r="B53" s="48" t="s">
        <v>399</v>
      </c>
      <c r="C53" s="12">
        <v>325</v>
      </c>
      <c r="D53" s="48" t="s">
        <v>399</v>
      </c>
      <c r="E53" s="48">
        <v>325</v>
      </c>
      <c r="F53" s="48" t="s">
        <v>399</v>
      </c>
      <c r="G53" s="12">
        <v>25000</v>
      </c>
      <c r="H53" s="48" t="s">
        <v>399</v>
      </c>
      <c r="I53" s="13">
        <v>8125</v>
      </c>
      <c r="J53" s="278"/>
      <c r="K53" s="278"/>
    </row>
    <row r="54" spans="1:11">
      <c r="A54" s="66" t="s">
        <v>494</v>
      </c>
      <c r="B54" s="48" t="s">
        <v>399</v>
      </c>
      <c r="C54" s="12">
        <v>15</v>
      </c>
      <c r="D54" s="48" t="s">
        <v>399</v>
      </c>
      <c r="E54" s="48">
        <v>15</v>
      </c>
      <c r="F54" s="48" t="s">
        <v>399</v>
      </c>
      <c r="G54" s="12">
        <v>16000</v>
      </c>
      <c r="H54" s="48" t="s">
        <v>399</v>
      </c>
      <c r="I54" s="13">
        <v>240</v>
      </c>
      <c r="K54" s="278"/>
    </row>
    <row r="55" spans="1:11">
      <c r="A55" s="66" t="s">
        <v>495</v>
      </c>
      <c r="B55" s="48" t="s">
        <v>399</v>
      </c>
      <c r="C55" s="12" t="s">
        <v>399</v>
      </c>
      <c r="D55" s="48" t="s">
        <v>399</v>
      </c>
      <c r="E55" s="48" t="s">
        <v>399</v>
      </c>
      <c r="F55" s="48" t="s">
        <v>399</v>
      </c>
      <c r="G55" s="12" t="s">
        <v>399</v>
      </c>
      <c r="H55" s="48" t="s">
        <v>399</v>
      </c>
      <c r="I55" s="13" t="s">
        <v>399</v>
      </c>
      <c r="J55" s="278"/>
      <c r="K55" s="278"/>
    </row>
    <row r="56" spans="1:11">
      <c r="A56" s="66" t="s">
        <v>496</v>
      </c>
      <c r="B56" s="48" t="s">
        <v>399</v>
      </c>
      <c r="C56" s="12" t="s">
        <v>399</v>
      </c>
      <c r="D56" s="48" t="s">
        <v>399</v>
      </c>
      <c r="E56" s="48" t="s">
        <v>399</v>
      </c>
      <c r="F56" s="48" t="s">
        <v>399</v>
      </c>
      <c r="G56" s="12" t="s">
        <v>399</v>
      </c>
      <c r="H56" s="48" t="s">
        <v>399</v>
      </c>
      <c r="I56" s="13" t="s">
        <v>399</v>
      </c>
      <c r="J56" s="278"/>
      <c r="K56" s="278"/>
    </row>
    <row r="57" spans="1:11">
      <c r="A57" s="66" t="s">
        <v>497</v>
      </c>
      <c r="B57" s="48" t="s">
        <v>399</v>
      </c>
      <c r="C57" s="12">
        <v>15</v>
      </c>
      <c r="D57" s="48" t="s">
        <v>399</v>
      </c>
      <c r="E57" s="48">
        <v>15</v>
      </c>
      <c r="F57" s="48" t="s">
        <v>399</v>
      </c>
      <c r="G57" s="12">
        <v>18000</v>
      </c>
      <c r="H57" s="48" t="s">
        <v>399</v>
      </c>
      <c r="I57" s="13">
        <v>270</v>
      </c>
      <c r="J57" s="278"/>
      <c r="K57" s="278"/>
    </row>
    <row r="58" spans="1:11">
      <c r="A58" s="76" t="s">
        <v>573</v>
      </c>
      <c r="B58" s="81" t="s">
        <v>399</v>
      </c>
      <c r="C58" s="81">
        <v>355</v>
      </c>
      <c r="D58" s="77" t="s">
        <v>399</v>
      </c>
      <c r="E58" s="77">
        <v>355</v>
      </c>
      <c r="F58" s="81" t="s">
        <v>399</v>
      </c>
      <c r="G58" s="81">
        <v>24324</v>
      </c>
      <c r="H58" s="77" t="s">
        <v>399</v>
      </c>
      <c r="I58" s="82">
        <v>8635</v>
      </c>
      <c r="K58" s="278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78"/>
      <c r="K59" s="278"/>
    </row>
    <row r="60" spans="1:11">
      <c r="A60" s="66" t="s">
        <v>499</v>
      </c>
      <c r="B60" s="48" t="s">
        <v>399</v>
      </c>
      <c r="C60" s="12">
        <v>180</v>
      </c>
      <c r="D60" s="12" t="s">
        <v>399</v>
      </c>
      <c r="E60" s="48">
        <v>180</v>
      </c>
      <c r="F60" s="48" t="s">
        <v>399</v>
      </c>
      <c r="G60" s="12">
        <v>25000</v>
      </c>
      <c r="H60" s="12" t="s">
        <v>399</v>
      </c>
      <c r="I60" s="13">
        <v>4500</v>
      </c>
      <c r="J60" s="278"/>
      <c r="K60" s="278"/>
    </row>
    <row r="61" spans="1:11">
      <c r="A61" s="66" t="s">
        <v>500</v>
      </c>
      <c r="B61" s="12" t="s">
        <v>399</v>
      </c>
      <c r="C61" s="12">
        <v>21</v>
      </c>
      <c r="D61" s="48" t="s">
        <v>399</v>
      </c>
      <c r="E61" s="48">
        <v>21</v>
      </c>
      <c r="F61" s="12" t="s">
        <v>399</v>
      </c>
      <c r="G61" s="12">
        <v>18000</v>
      </c>
      <c r="H61" s="48" t="s">
        <v>399</v>
      </c>
      <c r="I61" s="13">
        <v>378</v>
      </c>
      <c r="J61" s="278"/>
      <c r="K61" s="278"/>
    </row>
    <row r="62" spans="1:11">
      <c r="A62" s="66" t="s">
        <v>501</v>
      </c>
      <c r="B62" s="48" t="s">
        <v>399</v>
      </c>
      <c r="C62" s="12">
        <v>166</v>
      </c>
      <c r="D62" s="48" t="s">
        <v>399</v>
      </c>
      <c r="E62" s="48">
        <v>166</v>
      </c>
      <c r="F62" s="48" t="s">
        <v>399</v>
      </c>
      <c r="G62" s="12">
        <v>13000</v>
      </c>
      <c r="H62" s="48" t="s">
        <v>399</v>
      </c>
      <c r="I62" s="13">
        <v>2158</v>
      </c>
      <c r="J62" s="278"/>
      <c r="K62" s="278"/>
    </row>
    <row r="63" spans="1:11">
      <c r="A63" s="76" t="s">
        <v>502</v>
      </c>
      <c r="B63" s="81" t="s">
        <v>399</v>
      </c>
      <c r="C63" s="81">
        <v>367</v>
      </c>
      <c r="D63" s="77" t="s">
        <v>399</v>
      </c>
      <c r="E63" s="77">
        <v>367</v>
      </c>
      <c r="F63" s="81" t="s">
        <v>399</v>
      </c>
      <c r="G63" s="81">
        <v>19172</v>
      </c>
      <c r="H63" s="77" t="s">
        <v>399</v>
      </c>
      <c r="I63" s="82">
        <v>7036</v>
      </c>
      <c r="J63" s="278"/>
      <c r="K63" s="278"/>
    </row>
    <row r="64" spans="1:11">
      <c r="A64" s="66"/>
      <c r="B64" s="48"/>
      <c r="C64" s="48"/>
      <c r="D64" s="48"/>
      <c r="E64" s="48"/>
      <c r="F64" s="12"/>
      <c r="G64" s="12"/>
      <c r="H64" s="12"/>
      <c r="I64" s="49"/>
      <c r="J64" s="278"/>
      <c r="K64" s="278"/>
    </row>
    <row r="65" spans="1:11">
      <c r="A65" s="76" t="s">
        <v>503</v>
      </c>
      <c r="B65" s="81" t="s">
        <v>399</v>
      </c>
      <c r="C65" s="81">
        <v>127</v>
      </c>
      <c r="D65" s="77" t="s">
        <v>399</v>
      </c>
      <c r="E65" s="77">
        <v>127</v>
      </c>
      <c r="F65" s="81" t="s">
        <v>399</v>
      </c>
      <c r="G65" s="81">
        <v>18500</v>
      </c>
      <c r="H65" s="77" t="s">
        <v>399</v>
      </c>
      <c r="I65" s="82">
        <v>2350</v>
      </c>
      <c r="J65" s="278"/>
      <c r="K65" s="278"/>
    </row>
    <row r="66" spans="1:11">
      <c r="A66" s="66"/>
      <c r="B66" s="48"/>
      <c r="C66" s="48"/>
      <c r="D66" s="48"/>
      <c r="E66" s="48"/>
      <c r="F66" s="12"/>
      <c r="G66" s="12"/>
      <c r="H66" s="12"/>
      <c r="I66" s="49"/>
    </row>
    <row r="67" spans="1:11">
      <c r="A67" s="66" t="s">
        <v>504</v>
      </c>
      <c r="B67" s="48" t="s">
        <v>399</v>
      </c>
      <c r="C67" s="12">
        <v>259</v>
      </c>
      <c r="D67" s="48" t="s">
        <v>399</v>
      </c>
      <c r="E67" s="48">
        <v>259</v>
      </c>
      <c r="F67" s="48" t="s">
        <v>399</v>
      </c>
      <c r="G67" s="12">
        <v>16108</v>
      </c>
      <c r="H67" s="48" t="s">
        <v>399</v>
      </c>
      <c r="I67" s="13">
        <v>4172</v>
      </c>
    </row>
    <row r="68" spans="1:11">
      <c r="A68" s="66" t="s">
        <v>505</v>
      </c>
      <c r="B68" s="48" t="s">
        <v>399</v>
      </c>
      <c r="C68" s="12" t="s">
        <v>399</v>
      </c>
      <c r="D68" s="48" t="s">
        <v>399</v>
      </c>
      <c r="E68" s="48" t="s">
        <v>399</v>
      </c>
      <c r="F68" s="48" t="s">
        <v>399</v>
      </c>
      <c r="G68" s="12" t="s">
        <v>399</v>
      </c>
      <c r="H68" s="48" t="s">
        <v>399</v>
      </c>
      <c r="I68" s="13" t="s">
        <v>399</v>
      </c>
    </row>
    <row r="69" spans="1:11">
      <c r="A69" s="76" t="s">
        <v>506</v>
      </c>
      <c r="B69" s="81" t="s">
        <v>399</v>
      </c>
      <c r="C69" s="81">
        <v>259</v>
      </c>
      <c r="D69" s="77" t="s">
        <v>399</v>
      </c>
      <c r="E69" s="77">
        <v>259</v>
      </c>
      <c r="F69" s="81" t="s">
        <v>399</v>
      </c>
      <c r="G69" s="81">
        <v>16108</v>
      </c>
      <c r="H69" s="77" t="s">
        <v>399</v>
      </c>
      <c r="I69" s="82">
        <v>4172</v>
      </c>
    </row>
    <row r="70" spans="1:11">
      <c r="A70" s="66"/>
      <c r="B70" s="48"/>
      <c r="C70" s="48"/>
      <c r="D70" s="48"/>
      <c r="E70" s="48"/>
      <c r="F70" s="12"/>
      <c r="G70" s="12"/>
      <c r="H70" s="12"/>
      <c r="I70" s="49"/>
    </row>
    <row r="71" spans="1:11">
      <c r="A71" s="66" t="s">
        <v>507</v>
      </c>
      <c r="B71" s="48" t="s">
        <v>399</v>
      </c>
      <c r="C71" s="12">
        <v>15</v>
      </c>
      <c r="D71" s="12" t="s">
        <v>399</v>
      </c>
      <c r="E71" s="48">
        <v>15</v>
      </c>
      <c r="F71" s="48" t="s">
        <v>399</v>
      </c>
      <c r="G71" s="12">
        <v>7667</v>
      </c>
      <c r="H71" s="12" t="s">
        <v>399</v>
      </c>
      <c r="I71" s="13">
        <v>115</v>
      </c>
    </row>
    <row r="72" spans="1:11">
      <c r="A72" s="66" t="s">
        <v>508</v>
      </c>
      <c r="B72" s="48" t="s">
        <v>399</v>
      </c>
      <c r="C72" s="12">
        <v>15</v>
      </c>
      <c r="D72" s="48" t="s">
        <v>399</v>
      </c>
      <c r="E72" s="48">
        <v>15</v>
      </c>
      <c r="F72" s="48" t="s">
        <v>399</v>
      </c>
      <c r="G72" s="12">
        <v>25000</v>
      </c>
      <c r="H72" s="48" t="s">
        <v>399</v>
      </c>
      <c r="I72" s="13">
        <v>375</v>
      </c>
    </row>
    <row r="73" spans="1:11">
      <c r="A73" s="66" t="s">
        <v>509</v>
      </c>
      <c r="B73" s="12">
        <v>1</v>
      </c>
      <c r="C73" s="12">
        <v>88</v>
      </c>
      <c r="D73" s="48" t="s">
        <v>399</v>
      </c>
      <c r="E73" s="48">
        <v>89</v>
      </c>
      <c r="F73" s="12">
        <v>7500</v>
      </c>
      <c r="G73" s="12">
        <v>20000</v>
      </c>
      <c r="H73" s="48" t="s">
        <v>399</v>
      </c>
      <c r="I73" s="13">
        <v>1768</v>
      </c>
    </row>
    <row r="74" spans="1:11">
      <c r="A74" s="66" t="s">
        <v>510</v>
      </c>
      <c r="B74" s="48" t="s">
        <v>399</v>
      </c>
      <c r="C74" s="12">
        <v>18</v>
      </c>
      <c r="D74" s="48" t="s">
        <v>399</v>
      </c>
      <c r="E74" s="48">
        <v>18</v>
      </c>
      <c r="F74" s="48" t="s">
        <v>399</v>
      </c>
      <c r="G74" s="12">
        <v>13000</v>
      </c>
      <c r="H74" s="48" t="s">
        <v>399</v>
      </c>
      <c r="I74" s="13">
        <v>234</v>
      </c>
    </row>
    <row r="75" spans="1:11">
      <c r="A75" s="66" t="s">
        <v>511</v>
      </c>
      <c r="B75" s="12" t="s">
        <v>399</v>
      </c>
      <c r="C75" s="12">
        <v>5</v>
      </c>
      <c r="D75" s="48" t="s">
        <v>399</v>
      </c>
      <c r="E75" s="48">
        <v>5</v>
      </c>
      <c r="F75" s="12" t="s">
        <v>399</v>
      </c>
      <c r="G75" s="12">
        <v>14000</v>
      </c>
      <c r="H75" s="48" t="s">
        <v>399</v>
      </c>
      <c r="I75" s="13">
        <v>70</v>
      </c>
    </row>
    <row r="76" spans="1:11">
      <c r="A76" s="66" t="s">
        <v>512</v>
      </c>
      <c r="B76" s="12" t="s">
        <v>399</v>
      </c>
      <c r="C76" s="12">
        <v>22</v>
      </c>
      <c r="D76" s="48" t="s">
        <v>399</v>
      </c>
      <c r="E76" s="48">
        <v>22</v>
      </c>
      <c r="F76" s="12" t="s">
        <v>399</v>
      </c>
      <c r="G76" s="12">
        <v>15000</v>
      </c>
      <c r="H76" s="48" t="s">
        <v>399</v>
      </c>
      <c r="I76" s="13">
        <v>330</v>
      </c>
    </row>
    <row r="77" spans="1:11">
      <c r="A77" s="66" t="s">
        <v>513</v>
      </c>
      <c r="B77" s="48" t="s">
        <v>399</v>
      </c>
      <c r="C77" s="12">
        <v>18</v>
      </c>
      <c r="D77" s="48" t="s">
        <v>399</v>
      </c>
      <c r="E77" s="48">
        <v>18</v>
      </c>
      <c r="F77" s="48" t="s">
        <v>399</v>
      </c>
      <c r="G77" s="12">
        <v>20000</v>
      </c>
      <c r="H77" s="48" t="s">
        <v>399</v>
      </c>
      <c r="I77" s="13">
        <v>360</v>
      </c>
    </row>
    <row r="78" spans="1:11">
      <c r="A78" s="66" t="s">
        <v>514</v>
      </c>
      <c r="B78" s="48" t="s">
        <v>399</v>
      </c>
      <c r="C78" s="12">
        <v>33</v>
      </c>
      <c r="D78" s="48" t="s">
        <v>399</v>
      </c>
      <c r="E78" s="48">
        <v>33</v>
      </c>
      <c r="F78" s="48" t="s">
        <v>399</v>
      </c>
      <c r="G78" s="12">
        <v>20500</v>
      </c>
      <c r="H78" s="48" t="s">
        <v>399</v>
      </c>
      <c r="I78" s="13">
        <v>677</v>
      </c>
    </row>
    <row r="79" spans="1:11">
      <c r="A79" s="76" t="s">
        <v>515</v>
      </c>
      <c r="B79" s="81">
        <v>1</v>
      </c>
      <c r="C79" s="81">
        <v>214</v>
      </c>
      <c r="D79" s="77" t="s">
        <v>399</v>
      </c>
      <c r="E79" s="77">
        <v>215</v>
      </c>
      <c r="F79" s="81">
        <v>7500</v>
      </c>
      <c r="G79" s="81">
        <v>18320</v>
      </c>
      <c r="H79" s="77" t="s">
        <v>399</v>
      </c>
      <c r="I79" s="82">
        <v>3929</v>
      </c>
    </row>
    <row r="80" spans="1:11">
      <c r="A80" s="66"/>
      <c r="B80" s="48"/>
      <c r="C80" s="48"/>
      <c r="D80" s="48"/>
      <c r="E80" s="48"/>
      <c r="F80" s="12"/>
      <c r="G80" s="12"/>
      <c r="H80" s="12"/>
      <c r="I80" s="49"/>
    </row>
    <row r="81" spans="1:9">
      <c r="A81" s="66" t="s">
        <v>516</v>
      </c>
      <c r="B81" s="48" t="s">
        <v>399</v>
      </c>
      <c r="C81" s="12">
        <v>19</v>
      </c>
      <c r="D81" s="48" t="s">
        <v>399</v>
      </c>
      <c r="E81" s="48">
        <v>19</v>
      </c>
      <c r="F81" s="48" t="s">
        <v>399</v>
      </c>
      <c r="G81" s="12">
        <v>18105</v>
      </c>
      <c r="H81" s="48" t="s">
        <v>399</v>
      </c>
      <c r="I81" s="13">
        <v>344</v>
      </c>
    </row>
    <row r="82" spans="1:9">
      <c r="A82" s="66" t="s">
        <v>517</v>
      </c>
      <c r="B82" s="12" t="s">
        <v>399</v>
      </c>
      <c r="C82" s="12">
        <v>22</v>
      </c>
      <c r="D82" s="85">
        <v>7</v>
      </c>
      <c r="E82" s="48">
        <v>29</v>
      </c>
      <c r="F82" s="12" t="s">
        <v>399</v>
      </c>
      <c r="G82" s="12">
        <v>18000</v>
      </c>
      <c r="H82" s="85">
        <v>25000</v>
      </c>
      <c r="I82" s="13">
        <v>575</v>
      </c>
    </row>
    <row r="83" spans="1:9">
      <c r="A83" s="76" t="s">
        <v>518</v>
      </c>
      <c r="B83" s="81" t="s">
        <v>399</v>
      </c>
      <c r="C83" s="81">
        <v>41</v>
      </c>
      <c r="D83" s="77">
        <v>7</v>
      </c>
      <c r="E83" s="77">
        <v>48</v>
      </c>
      <c r="F83" s="81" t="s">
        <v>399</v>
      </c>
      <c r="G83" s="81">
        <v>18049</v>
      </c>
      <c r="H83" s="77">
        <v>25000</v>
      </c>
      <c r="I83" s="82">
        <v>919</v>
      </c>
    </row>
    <row r="84" spans="1:9">
      <c r="A84" s="66"/>
      <c r="B84" s="48"/>
      <c r="C84" s="48"/>
      <c r="D84" s="48"/>
      <c r="E84" s="48"/>
      <c r="F84" s="12"/>
      <c r="G84" s="12"/>
      <c r="H84" s="12"/>
      <c r="I84" s="13"/>
    </row>
    <row r="85" spans="1:9" ht="13.5" thickBot="1">
      <c r="A85" s="69" t="s">
        <v>519</v>
      </c>
      <c r="B85" s="55">
        <v>7</v>
      </c>
      <c r="C85" s="55">
        <v>2814</v>
      </c>
      <c r="D85" s="55">
        <v>87</v>
      </c>
      <c r="E85" s="55">
        <v>2908</v>
      </c>
      <c r="F85" s="226">
        <v>10929</v>
      </c>
      <c r="G85" s="226">
        <v>19309</v>
      </c>
      <c r="H85" s="226">
        <v>7989</v>
      </c>
      <c r="I85" s="56">
        <v>55110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>
  <sheetPr codeName="Hoja136">
    <pageSetUpPr fitToPage="1"/>
  </sheetPr>
  <dimension ref="A1:H20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6" width="18.5703125" style="452" customWidth="1"/>
    <col min="7" max="8" width="13.5703125" style="452" customWidth="1"/>
    <col min="9" max="10" width="11.42578125" style="452"/>
    <col min="11" max="11" width="11.140625" style="452" customWidth="1"/>
    <col min="12" max="19" width="12" style="452" customWidth="1"/>
    <col min="20" max="16384" width="11.42578125" style="452"/>
  </cols>
  <sheetData>
    <row r="1" spans="1:8" s="482" customFormat="1" ht="18">
      <c r="A1" s="1524" t="s">
        <v>375</v>
      </c>
      <c r="B1" s="1524"/>
      <c r="C1" s="1524"/>
      <c r="D1" s="1524"/>
      <c r="E1" s="1524"/>
      <c r="F1" s="1524"/>
      <c r="G1" s="332"/>
      <c r="H1" s="332"/>
    </row>
    <row r="2" spans="1:8" s="483" customFormat="1" ht="12.75" customHeight="1"/>
    <row r="3" spans="1:8" s="483" customFormat="1" ht="15">
      <c r="A3" s="1532" t="s">
        <v>1009</v>
      </c>
      <c r="B3" s="1532"/>
      <c r="C3" s="1532"/>
      <c r="D3" s="1532"/>
      <c r="E3" s="1532"/>
      <c r="F3" s="1532"/>
    </row>
    <row r="4" spans="1:8" s="483" customFormat="1" ht="15">
      <c r="A4" s="1532" t="s">
        <v>650</v>
      </c>
      <c r="B4" s="1532"/>
      <c r="C4" s="1532"/>
      <c r="D4" s="1532"/>
      <c r="E4" s="1532"/>
      <c r="F4" s="1532"/>
    </row>
    <row r="5" spans="1:8" s="483" customFormat="1" ht="13.5" customHeight="1" thickBot="1">
      <c r="A5" s="484"/>
      <c r="B5" s="485"/>
      <c r="C5" s="485"/>
      <c r="D5" s="485"/>
      <c r="E5" s="485"/>
      <c r="F5" s="485"/>
    </row>
    <row r="6" spans="1:8" ht="25.5" customHeight="1">
      <c r="A6" s="1533" t="s">
        <v>378</v>
      </c>
      <c r="B6" s="1317"/>
      <c r="C6" s="1317"/>
      <c r="D6" s="1317"/>
      <c r="E6" s="949" t="s">
        <v>521</v>
      </c>
      <c r="F6" s="873"/>
    </row>
    <row r="7" spans="1:8" ht="21.75" customHeight="1">
      <c r="A7" s="1534"/>
      <c r="B7" s="909" t="s">
        <v>379</v>
      </c>
      <c r="C7" s="909" t="s">
        <v>386</v>
      </c>
      <c r="D7" s="909" t="s">
        <v>380</v>
      </c>
      <c r="E7" s="909" t="s">
        <v>522</v>
      </c>
      <c r="F7" s="926" t="s">
        <v>381</v>
      </c>
    </row>
    <row r="8" spans="1:8" ht="24" customHeight="1">
      <c r="A8" s="1534"/>
      <c r="B8" s="909" t="s">
        <v>845</v>
      </c>
      <c r="C8" s="909" t="s">
        <v>524</v>
      </c>
      <c r="D8" s="1383" t="s">
        <v>761</v>
      </c>
      <c r="E8" s="909" t="s">
        <v>525</v>
      </c>
      <c r="F8" s="926" t="s">
        <v>384</v>
      </c>
    </row>
    <row r="9" spans="1:8" ht="27.75" customHeight="1" thickBot="1">
      <c r="A9" s="1535"/>
      <c r="B9" s="877"/>
      <c r="C9" s="877"/>
      <c r="D9" s="877"/>
      <c r="E9" s="912" t="s">
        <v>526</v>
      </c>
      <c r="F9" s="1189"/>
    </row>
    <row r="10" spans="1:8" ht="27" customHeight="1">
      <c r="A10" s="15">
        <v>2003</v>
      </c>
      <c r="B10" s="499">
        <v>3.089</v>
      </c>
      <c r="C10" s="85">
        <v>294.52897377792164</v>
      </c>
      <c r="D10" s="499">
        <v>90.98</v>
      </c>
      <c r="E10" s="500">
        <v>39.44</v>
      </c>
      <c r="F10" s="504">
        <v>35882.512000000002</v>
      </c>
    </row>
    <row r="11" spans="1:8">
      <c r="A11" s="15">
        <v>2004</v>
      </c>
      <c r="B11" s="499">
        <v>2.9380000000000002</v>
      </c>
      <c r="C11" s="85">
        <v>256.35806671204898</v>
      </c>
      <c r="D11" s="499">
        <v>75.317999999999998</v>
      </c>
      <c r="E11" s="500">
        <v>36.04</v>
      </c>
      <c r="F11" s="505">
        <v>27144.607199999999</v>
      </c>
    </row>
    <row r="12" spans="1:8">
      <c r="A12" s="15">
        <v>2005</v>
      </c>
      <c r="B12" s="499">
        <v>2.419</v>
      </c>
      <c r="C12" s="85">
        <v>251.51715584952458</v>
      </c>
      <c r="D12" s="499">
        <v>60.841999999999999</v>
      </c>
      <c r="E12" s="500">
        <v>37.770000000000003</v>
      </c>
      <c r="F12" s="505">
        <v>22980.023399999998</v>
      </c>
    </row>
    <row r="13" spans="1:8">
      <c r="A13" s="15">
        <v>2006</v>
      </c>
      <c r="B13" s="499">
        <v>2.4089999999999998</v>
      </c>
      <c r="C13" s="85">
        <v>265.450394354504</v>
      </c>
      <c r="D13" s="499">
        <v>63.947000000000003</v>
      </c>
      <c r="E13" s="500">
        <v>46.75</v>
      </c>
      <c r="F13" s="505">
        <v>29895.2225</v>
      </c>
    </row>
    <row r="14" spans="1:8">
      <c r="A14" s="15">
        <v>2007</v>
      </c>
      <c r="B14" s="499">
        <v>2.4430000000000001</v>
      </c>
      <c r="C14" s="85">
        <v>274.90790012279979</v>
      </c>
      <c r="D14" s="499">
        <v>67.16</v>
      </c>
      <c r="E14" s="500">
        <v>51.63</v>
      </c>
      <c r="F14" s="505">
        <v>34674.707999999999</v>
      </c>
    </row>
    <row r="15" spans="1:8">
      <c r="A15" s="15">
        <v>2008</v>
      </c>
      <c r="B15" s="499">
        <v>2.3079999999999998</v>
      </c>
      <c r="C15" s="85">
        <v>280.48093587521669</v>
      </c>
      <c r="D15" s="499">
        <v>64.734999999999999</v>
      </c>
      <c r="E15" s="500">
        <v>46.56</v>
      </c>
      <c r="F15" s="505">
        <v>30140.616000000002</v>
      </c>
    </row>
    <row r="16" spans="1:8">
      <c r="A16" s="15">
        <v>2009</v>
      </c>
      <c r="B16" s="499">
        <v>2.13</v>
      </c>
      <c r="C16" s="85">
        <v>312.18309859154931</v>
      </c>
      <c r="D16" s="499">
        <v>66.495000000000005</v>
      </c>
      <c r="E16" s="500">
        <v>40.72</v>
      </c>
      <c r="F16" s="505">
        <v>27076.764000000003</v>
      </c>
    </row>
    <row r="17" spans="1:6">
      <c r="A17" s="15">
        <v>2010</v>
      </c>
      <c r="B17" s="499">
        <v>2.1869999999999998</v>
      </c>
      <c r="C17" s="85">
        <v>271.54092363968908</v>
      </c>
      <c r="D17" s="499">
        <v>59.386000000000003</v>
      </c>
      <c r="E17" s="500">
        <v>42.03</v>
      </c>
      <c r="F17" s="505">
        <v>24959.935800000003</v>
      </c>
    </row>
    <row r="18" spans="1:6">
      <c r="A18" s="15">
        <v>2011</v>
      </c>
      <c r="B18" s="499">
        <v>2.0640000000000001</v>
      </c>
      <c r="C18" s="85">
        <v>285.68313953488376</v>
      </c>
      <c r="D18" s="499">
        <v>58.965000000000003</v>
      </c>
      <c r="E18" s="500">
        <v>37.01</v>
      </c>
      <c r="F18" s="505">
        <v>21822.946499999998</v>
      </c>
    </row>
    <row r="19" spans="1:6">
      <c r="A19" s="15">
        <v>2012</v>
      </c>
      <c r="B19" s="499">
        <v>2.327</v>
      </c>
      <c r="C19" s="85">
        <v>264.88182208852601</v>
      </c>
      <c r="D19" s="499">
        <v>61.637999999999998</v>
      </c>
      <c r="E19" s="506">
        <v>40.35</v>
      </c>
      <c r="F19" s="505">
        <v>24870.933000000001</v>
      </c>
    </row>
    <row r="20" spans="1:6" ht="13.5" thickBot="1">
      <c r="A20" s="19">
        <v>2013</v>
      </c>
      <c r="B20" s="501">
        <v>2.0550000000000002</v>
      </c>
      <c r="C20" s="502">
        <f>D20/B20*10</f>
        <v>281.13381995133818</v>
      </c>
      <c r="D20" s="501">
        <v>57.773000000000003</v>
      </c>
      <c r="E20" s="1466">
        <v>39.28</v>
      </c>
      <c r="F20" s="1417">
        <f>D20*E20*10</f>
        <v>22693.234400000001</v>
      </c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>
  <sheetPr codeName="Hoja137">
    <pageSetUpPr fitToPage="1"/>
  </sheetPr>
  <dimension ref="A1:K85"/>
  <sheetViews>
    <sheetView view="pageBreakPreview" topLeftCell="A52" zoomScale="75" zoomScaleNormal="75" zoomScaleSheetLayoutView="75" workbookViewId="0">
      <selection activeCell="D19" sqref="D19"/>
    </sheetView>
  </sheetViews>
  <sheetFormatPr baseColWidth="10" defaultRowHeight="12.75"/>
  <cols>
    <col min="1" max="1" width="45.7109375" style="271" customWidth="1"/>
    <col min="2" max="9" width="18.570312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2.75" customHeight="1">
      <c r="A2" s="455"/>
    </row>
    <row r="3" spans="1:11" s="91" customFormat="1" ht="15">
      <c r="A3" s="1504" t="s">
        <v>1478</v>
      </c>
      <c r="B3" s="1504"/>
      <c r="C3" s="1504"/>
      <c r="D3" s="1504"/>
      <c r="E3" s="1504"/>
      <c r="F3" s="1504"/>
      <c r="G3" s="1504"/>
      <c r="H3" s="1504"/>
      <c r="I3" s="1504"/>
      <c r="J3" s="134"/>
      <c r="K3" s="134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866" customFormat="1" ht="24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501" t="s">
        <v>387</v>
      </c>
    </row>
    <row r="6" spans="1:11" s="866" customFormat="1" ht="24" customHeight="1">
      <c r="A6" s="1516"/>
      <c r="B6" s="1499" t="s">
        <v>393</v>
      </c>
      <c r="C6" s="301" t="s">
        <v>394</v>
      </c>
      <c r="D6" s="302"/>
      <c r="E6" s="1499" t="s">
        <v>395</v>
      </c>
      <c r="F6" s="1499" t="s">
        <v>393</v>
      </c>
      <c r="G6" s="301" t="s">
        <v>394</v>
      </c>
      <c r="H6" s="303"/>
      <c r="I6" s="1502"/>
    </row>
    <row r="7" spans="1:11" s="866" customFormat="1" ht="24" customHeight="1" thickBot="1">
      <c r="A7" s="1516"/>
      <c r="B7" s="1628"/>
      <c r="C7" s="1384" t="s">
        <v>904</v>
      </c>
      <c r="D7" s="1384" t="s">
        <v>905</v>
      </c>
      <c r="E7" s="1687"/>
      <c r="F7" s="1628"/>
      <c r="G7" s="1384" t="s">
        <v>904</v>
      </c>
      <c r="H7" s="1384" t="s">
        <v>905</v>
      </c>
      <c r="I7" s="1502"/>
      <c r="J7" s="507"/>
    </row>
    <row r="8" spans="1:11" ht="24" customHeight="1">
      <c r="A8" s="75" t="s">
        <v>459</v>
      </c>
      <c r="B8" s="131" t="s">
        <v>399</v>
      </c>
      <c r="C8" s="131">
        <v>28</v>
      </c>
      <c r="D8" s="256">
        <v>5</v>
      </c>
      <c r="E8" s="45">
        <v>33</v>
      </c>
      <c r="F8" s="131" t="s">
        <v>399</v>
      </c>
      <c r="G8" s="131">
        <v>70320</v>
      </c>
      <c r="H8" s="256">
        <v>80530</v>
      </c>
      <c r="I8" s="140">
        <v>2372</v>
      </c>
      <c r="J8" s="278"/>
      <c r="K8" s="278"/>
    </row>
    <row r="9" spans="1:11">
      <c r="A9" s="66" t="s">
        <v>460</v>
      </c>
      <c r="B9" s="12" t="s">
        <v>399</v>
      </c>
      <c r="C9" s="12">
        <v>18</v>
      </c>
      <c r="D9" s="85">
        <v>1</v>
      </c>
      <c r="E9" s="48">
        <v>19</v>
      </c>
      <c r="F9" s="12" t="s">
        <v>399</v>
      </c>
      <c r="G9" s="12">
        <v>58750</v>
      </c>
      <c r="H9" s="85">
        <v>61250</v>
      </c>
      <c r="I9" s="13">
        <v>1119</v>
      </c>
      <c r="J9" s="278"/>
      <c r="K9" s="278"/>
    </row>
    <row r="10" spans="1:11">
      <c r="A10" s="66" t="s">
        <v>461</v>
      </c>
      <c r="B10" s="48" t="s">
        <v>399</v>
      </c>
      <c r="C10" s="48">
        <v>30</v>
      </c>
      <c r="D10" s="85">
        <v>4</v>
      </c>
      <c r="E10" s="48">
        <v>34</v>
      </c>
      <c r="F10" s="12" t="s">
        <v>399</v>
      </c>
      <c r="G10" s="12">
        <v>58750</v>
      </c>
      <c r="H10" s="85">
        <v>61250</v>
      </c>
      <c r="I10" s="49">
        <v>2008</v>
      </c>
      <c r="J10" s="278"/>
      <c r="K10" s="278"/>
    </row>
    <row r="11" spans="1:11">
      <c r="A11" s="66" t="s">
        <v>462</v>
      </c>
      <c r="B11" s="12" t="s">
        <v>399</v>
      </c>
      <c r="C11" s="12">
        <v>26</v>
      </c>
      <c r="D11" s="85">
        <v>5</v>
      </c>
      <c r="E11" s="48">
        <v>31</v>
      </c>
      <c r="F11" s="12" t="s">
        <v>399</v>
      </c>
      <c r="G11" s="12">
        <v>46670</v>
      </c>
      <c r="H11" s="85">
        <v>48330</v>
      </c>
      <c r="I11" s="13">
        <v>1455</v>
      </c>
      <c r="J11" s="278"/>
      <c r="K11" s="278"/>
    </row>
    <row r="12" spans="1:11">
      <c r="A12" s="76" t="s">
        <v>463</v>
      </c>
      <c r="B12" s="77" t="s">
        <v>399</v>
      </c>
      <c r="C12" s="77">
        <v>102</v>
      </c>
      <c r="D12" s="377">
        <v>15</v>
      </c>
      <c r="E12" s="77">
        <v>117</v>
      </c>
      <c r="F12" s="81" t="s">
        <v>399</v>
      </c>
      <c r="G12" s="81">
        <v>58847</v>
      </c>
      <c r="H12" s="377">
        <v>63370</v>
      </c>
      <c r="I12" s="78">
        <v>6954</v>
      </c>
      <c r="J12" s="278"/>
      <c r="K12" s="278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78"/>
      <c r="K13" s="278"/>
    </row>
    <row r="14" spans="1:11">
      <c r="A14" s="76" t="s">
        <v>464</v>
      </c>
      <c r="B14" s="77">
        <v>5</v>
      </c>
      <c r="C14" s="77" t="s">
        <v>399</v>
      </c>
      <c r="D14" s="377" t="s">
        <v>399</v>
      </c>
      <c r="E14" s="77">
        <v>5</v>
      </c>
      <c r="F14" s="81">
        <v>20000</v>
      </c>
      <c r="G14" s="81" t="s">
        <v>399</v>
      </c>
      <c r="H14" s="377" t="s">
        <v>399</v>
      </c>
      <c r="I14" s="78">
        <v>100</v>
      </c>
      <c r="J14" s="278"/>
      <c r="K14" s="278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78"/>
      <c r="K15" s="278"/>
    </row>
    <row r="16" spans="1:11">
      <c r="A16" s="76" t="s">
        <v>465</v>
      </c>
      <c r="B16" s="77">
        <v>1</v>
      </c>
      <c r="C16" s="77" t="s">
        <v>399</v>
      </c>
      <c r="D16" s="377" t="s">
        <v>399</v>
      </c>
      <c r="E16" s="77">
        <v>1</v>
      </c>
      <c r="F16" s="81">
        <v>13000</v>
      </c>
      <c r="G16" s="81" t="s">
        <v>399</v>
      </c>
      <c r="H16" s="377" t="s">
        <v>399</v>
      </c>
      <c r="I16" s="78">
        <v>13</v>
      </c>
      <c r="J16" s="278"/>
      <c r="K16" s="278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78"/>
      <c r="K17" s="278"/>
    </row>
    <row r="18" spans="1:11">
      <c r="A18" s="66" t="s">
        <v>544</v>
      </c>
      <c r="B18" s="12" t="s">
        <v>399</v>
      </c>
      <c r="C18" s="12">
        <v>12</v>
      </c>
      <c r="D18" s="85">
        <v>2</v>
      </c>
      <c r="E18" s="48">
        <v>14</v>
      </c>
      <c r="F18" s="12" t="s">
        <v>399</v>
      </c>
      <c r="G18" s="12">
        <v>23250</v>
      </c>
      <c r="H18" s="85">
        <v>35500</v>
      </c>
      <c r="I18" s="13">
        <v>350</v>
      </c>
      <c r="J18" s="278"/>
      <c r="K18" s="278"/>
    </row>
    <row r="19" spans="1:11">
      <c r="A19" s="66" t="s">
        <v>467</v>
      </c>
      <c r="B19" s="12">
        <v>14</v>
      </c>
      <c r="C19" s="85">
        <v>14</v>
      </c>
      <c r="D19" s="85">
        <v>3</v>
      </c>
      <c r="E19" s="48">
        <v>31</v>
      </c>
      <c r="F19" s="12">
        <v>16550</v>
      </c>
      <c r="G19" s="85">
        <v>23500</v>
      </c>
      <c r="H19" s="85">
        <v>38000</v>
      </c>
      <c r="I19" s="13">
        <v>675</v>
      </c>
      <c r="J19" s="278"/>
      <c r="K19" s="278"/>
    </row>
    <row r="20" spans="1:11">
      <c r="A20" s="66" t="s">
        <v>468</v>
      </c>
      <c r="B20" s="12">
        <v>14</v>
      </c>
      <c r="C20" s="12">
        <v>45</v>
      </c>
      <c r="D20" s="85">
        <v>1</v>
      </c>
      <c r="E20" s="48">
        <v>60</v>
      </c>
      <c r="F20" s="12">
        <v>20200</v>
      </c>
      <c r="G20" s="12">
        <v>24000</v>
      </c>
      <c r="H20" s="85">
        <v>39000</v>
      </c>
      <c r="I20" s="13">
        <v>1402</v>
      </c>
      <c r="J20" s="278"/>
      <c r="K20" s="278"/>
    </row>
    <row r="21" spans="1:11">
      <c r="A21" s="76" t="s">
        <v>469</v>
      </c>
      <c r="B21" s="77">
        <v>28</v>
      </c>
      <c r="C21" s="77">
        <v>71</v>
      </c>
      <c r="D21" s="377">
        <v>6</v>
      </c>
      <c r="E21" s="77">
        <v>105</v>
      </c>
      <c r="F21" s="81">
        <v>18375</v>
      </c>
      <c r="G21" s="81">
        <v>23775</v>
      </c>
      <c r="H21" s="377">
        <v>37333</v>
      </c>
      <c r="I21" s="78">
        <v>2427</v>
      </c>
      <c r="J21" s="278"/>
      <c r="K21" s="278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78"/>
      <c r="K22" s="278"/>
    </row>
    <row r="23" spans="1:11">
      <c r="A23" s="76" t="s">
        <v>470</v>
      </c>
      <c r="B23" s="77" t="s">
        <v>399</v>
      </c>
      <c r="C23" s="77">
        <v>149</v>
      </c>
      <c r="D23" s="377">
        <v>50</v>
      </c>
      <c r="E23" s="77">
        <v>199</v>
      </c>
      <c r="F23" s="81" t="s">
        <v>399</v>
      </c>
      <c r="G23" s="81">
        <v>45544</v>
      </c>
      <c r="H23" s="377">
        <v>81500</v>
      </c>
      <c r="I23" s="78">
        <v>10861</v>
      </c>
      <c r="J23" s="278"/>
      <c r="K23" s="278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78"/>
      <c r="K24" s="278"/>
    </row>
    <row r="25" spans="1:11">
      <c r="A25" s="76" t="s">
        <v>471</v>
      </c>
      <c r="B25" s="77" t="s">
        <v>399</v>
      </c>
      <c r="C25" s="77">
        <v>38</v>
      </c>
      <c r="D25" s="377">
        <v>8</v>
      </c>
      <c r="E25" s="77">
        <v>46</v>
      </c>
      <c r="F25" s="81" t="s">
        <v>399</v>
      </c>
      <c r="G25" s="81">
        <v>53000</v>
      </c>
      <c r="H25" s="377">
        <v>82000</v>
      </c>
      <c r="I25" s="78">
        <v>2670</v>
      </c>
      <c r="J25" s="278"/>
      <c r="K25" s="278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J26" s="278"/>
      <c r="K26" s="278"/>
    </row>
    <row r="27" spans="1:11">
      <c r="A27" s="66" t="s">
        <v>472</v>
      </c>
      <c r="B27" s="48" t="s">
        <v>399</v>
      </c>
      <c r="C27" s="48" t="s">
        <v>399</v>
      </c>
      <c r="D27" s="48" t="s">
        <v>399</v>
      </c>
      <c r="E27" s="48" t="s">
        <v>399</v>
      </c>
      <c r="F27" s="48" t="s">
        <v>399</v>
      </c>
      <c r="G27" s="12" t="s">
        <v>399</v>
      </c>
      <c r="H27" s="48" t="s">
        <v>399</v>
      </c>
      <c r="I27" s="49" t="s">
        <v>399</v>
      </c>
      <c r="J27" s="278"/>
      <c r="K27" s="278"/>
    </row>
    <row r="28" spans="1:11">
      <c r="A28" s="66" t="s">
        <v>473</v>
      </c>
      <c r="B28" s="48" t="s">
        <v>399</v>
      </c>
      <c r="C28" s="48" t="s">
        <v>399</v>
      </c>
      <c r="D28" s="48" t="s">
        <v>399</v>
      </c>
      <c r="E28" s="48" t="s">
        <v>399</v>
      </c>
      <c r="F28" s="48" t="s">
        <v>399</v>
      </c>
      <c r="G28" s="12" t="s">
        <v>399</v>
      </c>
      <c r="H28" s="48" t="s">
        <v>399</v>
      </c>
      <c r="I28" s="49" t="s">
        <v>399</v>
      </c>
      <c r="J28" s="278"/>
      <c r="K28" s="278"/>
    </row>
    <row r="29" spans="1:11">
      <c r="A29" s="66" t="s">
        <v>474</v>
      </c>
      <c r="B29" s="48" t="s">
        <v>399</v>
      </c>
      <c r="C29" s="12">
        <v>11</v>
      </c>
      <c r="D29" s="48" t="s">
        <v>399</v>
      </c>
      <c r="E29" s="48">
        <v>11</v>
      </c>
      <c r="F29" s="48" t="s">
        <v>399</v>
      </c>
      <c r="G29" s="12">
        <v>25000</v>
      </c>
      <c r="H29" s="48" t="s">
        <v>399</v>
      </c>
      <c r="I29" s="13">
        <v>275</v>
      </c>
      <c r="J29" s="278"/>
      <c r="K29" s="278"/>
    </row>
    <row r="30" spans="1:11">
      <c r="A30" s="76" t="s">
        <v>475</v>
      </c>
      <c r="B30" s="77" t="s">
        <v>399</v>
      </c>
      <c r="C30" s="77">
        <v>11</v>
      </c>
      <c r="D30" s="377" t="s">
        <v>399</v>
      </c>
      <c r="E30" s="77">
        <v>11</v>
      </c>
      <c r="F30" s="81" t="s">
        <v>399</v>
      </c>
      <c r="G30" s="81">
        <v>25000</v>
      </c>
      <c r="H30" s="377" t="s">
        <v>399</v>
      </c>
      <c r="I30" s="78">
        <v>275</v>
      </c>
      <c r="J30" s="278"/>
      <c r="K30" s="278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78"/>
      <c r="K31" s="278"/>
    </row>
    <row r="32" spans="1:11">
      <c r="A32" s="66" t="s">
        <v>476</v>
      </c>
      <c r="B32" s="83">
        <v>1</v>
      </c>
      <c r="C32" s="83">
        <v>194</v>
      </c>
      <c r="D32" s="48" t="s">
        <v>399</v>
      </c>
      <c r="E32" s="48">
        <v>195</v>
      </c>
      <c r="F32" s="83">
        <v>8071</v>
      </c>
      <c r="G32" s="83">
        <v>20323</v>
      </c>
      <c r="H32" s="48" t="s">
        <v>399</v>
      </c>
      <c r="I32" s="13">
        <v>3951</v>
      </c>
      <c r="J32" s="278"/>
      <c r="K32" s="278"/>
    </row>
    <row r="33" spans="1:11">
      <c r="A33" s="66" t="s">
        <v>477</v>
      </c>
      <c r="B33" s="83" t="s">
        <v>399</v>
      </c>
      <c r="C33" s="83">
        <v>34</v>
      </c>
      <c r="D33" s="48" t="s">
        <v>399</v>
      </c>
      <c r="E33" s="48">
        <v>34</v>
      </c>
      <c r="F33" s="83" t="s">
        <v>399</v>
      </c>
      <c r="G33" s="83">
        <v>23322</v>
      </c>
      <c r="H33" s="48" t="s">
        <v>399</v>
      </c>
      <c r="I33" s="13">
        <v>793</v>
      </c>
      <c r="J33" s="278"/>
      <c r="K33" s="278"/>
    </row>
    <row r="34" spans="1:11">
      <c r="A34" s="66" t="s">
        <v>478</v>
      </c>
      <c r="B34" s="83" t="s">
        <v>399</v>
      </c>
      <c r="C34" s="83">
        <v>37</v>
      </c>
      <c r="D34" s="48" t="s">
        <v>399</v>
      </c>
      <c r="E34" s="48">
        <v>37</v>
      </c>
      <c r="F34" s="83" t="s">
        <v>399</v>
      </c>
      <c r="G34" s="83">
        <v>21835</v>
      </c>
      <c r="H34" s="48" t="s">
        <v>399</v>
      </c>
      <c r="I34" s="13">
        <v>808</v>
      </c>
      <c r="J34" s="278"/>
      <c r="K34" s="278"/>
    </row>
    <row r="35" spans="1:11">
      <c r="A35" s="66" t="s">
        <v>479</v>
      </c>
      <c r="B35" s="83" t="s">
        <v>399</v>
      </c>
      <c r="C35" s="83">
        <v>92</v>
      </c>
      <c r="D35" s="48" t="s">
        <v>399</v>
      </c>
      <c r="E35" s="48">
        <v>92</v>
      </c>
      <c r="F35" s="83" t="s">
        <v>399</v>
      </c>
      <c r="G35" s="83">
        <v>20065</v>
      </c>
      <c r="H35" s="48" t="s">
        <v>399</v>
      </c>
      <c r="I35" s="13">
        <v>1846</v>
      </c>
      <c r="J35" s="278"/>
      <c r="K35" s="278"/>
    </row>
    <row r="36" spans="1:11">
      <c r="A36" s="76" t="s">
        <v>480</v>
      </c>
      <c r="B36" s="77">
        <v>1</v>
      </c>
      <c r="C36" s="77">
        <v>357</v>
      </c>
      <c r="D36" s="377" t="s">
        <v>399</v>
      </c>
      <c r="E36" s="77">
        <v>358</v>
      </c>
      <c r="F36" s="81">
        <v>8071</v>
      </c>
      <c r="G36" s="81">
        <v>20699</v>
      </c>
      <c r="H36" s="377" t="s">
        <v>399</v>
      </c>
      <c r="I36" s="78">
        <v>7398</v>
      </c>
      <c r="J36" s="278"/>
      <c r="K36" s="278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78"/>
      <c r="K37" s="278"/>
    </row>
    <row r="38" spans="1:11">
      <c r="A38" s="76" t="s">
        <v>481</v>
      </c>
      <c r="B38" s="77" t="s">
        <v>399</v>
      </c>
      <c r="C38" s="77">
        <v>42</v>
      </c>
      <c r="D38" s="377" t="s">
        <v>399</v>
      </c>
      <c r="E38" s="77">
        <v>42</v>
      </c>
      <c r="F38" s="81" t="s">
        <v>399</v>
      </c>
      <c r="G38" s="81">
        <v>17220</v>
      </c>
      <c r="H38" s="377" t="s">
        <v>399</v>
      </c>
      <c r="I38" s="78">
        <v>723</v>
      </c>
      <c r="J38" s="278"/>
      <c r="K38" s="278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78"/>
      <c r="K39" s="278"/>
    </row>
    <row r="40" spans="1:11">
      <c r="A40" s="66" t="s">
        <v>545</v>
      </c>
      <c r="B40" s="48" t="s">
        <v>399</v>
      </c>
      <c r="C40" s="12" t="s">
        <v>399</v>
      </c>
      <c r="D40" s="48" t="s">
        <v>399</v>
      </c>
      <c r="E40" s="48" t="s">
        <v>399</v>
      </c>
      <c r="F40" s="48" t="s">
        <v>399</v>
      </c>
      <c r="G40" s="12" t="s">
        <v>399</v>
      </c>
      <c r="H40" s="48" t="s">
        <v>399</v>
      </c>
      <c r="I40" s="13" t="s">
        <v>399</v>
      </c>
      <c r="J40" s="278"/>
      <c r="K40" s="278"/>
    </row>
    <row r="41" spans="1:11">
      <c r="A41" s="66" t="s">
        <v>483</v>
      </c>
      <c r="B41" s="12" t="s">
        <v>399</v>
      </c>
      <c r="C41" s="12" t="s">
        <v>399</v>
      </c>
      <c r="D41" s="48" t="s">
        <v>399</v>
      </c>
      <c r="E41" s="48" t="s">
        <v>399</v>
      </c>
      <c r="F41" s="12" t="s">
        <v>399</v>
      </c>
      <c r="G41" s="12" t="s">
        <v>399</v>
      </c>
      <c r="H41" s="48" t="s">
        <v>399</v>
      </c>
      <c r="I41" s="13" t="s">
        <v>399</v>
      </c>
      <c r="J41" s="278"/>
      <c r="K41" s="278"/>
    </row>
    <row r="42" spans="1:11">
      <c r="A42" s="66" t="s">
        <v>484</v>
      </c>
      <c r="B42" s="12" t="s">
        <v>399</v>
      </c>
      <c r="C42" s="12" t="s">
        <v>399</v>
      </c>
      <c r="D42" s="85" t="s">
        <v>399</v>
      </c>
      <c r="E42" s="48" t="s">
        <v>399</v>
      </c>
      <c r="F42" s="12" t="s">
        <v>399</v>
      </c>
      <c r="G42" s="12" t="s">
        <v>399</v>
      </c>
      <c r="H42" s="85" t="s">
        <v>399</v>
      </c>
      <c r="I42" s="13" t="s">
        <v>399</v>
      </c>
      <c r="J42" s="278"/>
      <c r="K42" s="278"/>
    </row>
    <row r="43" spans="1:11">
      <c r="A43" s="66" t="s">
        <v>485</v>
      </c>
      <c r="B43" s="48" t="s">
        <v>399</v>
      </c>
      <c r="C43" s="12" t="s">
        <v>399</v>
      </c>
      <c r="D43" s="48" t="s">
        <v>399</v>
      </c>
      <c r="E43" s="48" t="s">
        <v>399</v>
      </c>
      <c r="F43" s="48" t="s">
        <v>399</v>
      </c>
      <c r="G43" s="12" t="s">
        <v>399</v>
      </c>
      <c r="H43" s="48" t="s">
        <v>399</v>
      </c>
      <c r="I43" s="13" t="s">
        <v>399</v>
      </c>
      <c r="J43" s="278"/>
      <c r="K43" s="278"/>
    </row>
    <row r="44" spans="1:11">
      <c r="A44" s="66" t="s">
        <v>486</v>
      </c>
      <c r="B44" s="12" t="s">
        <v>399</v>
      </c>
      <c r="C44" s="12">
        <v>8</v>
      </c>
      <c r="D44" s="48" t="s">
        <v>399</v>
      </c>
      <c r="E44" s="48">
        <v>8</v>
      </c>
      <c r="F44" s="12" t="s">
        <v>399</v>
      </c>
      <c r="G44" s="12">
        <v>20000</v>
      </c>
      <c r="H44" s="48" t="s">
        <v>399</v>
      </c>
      <c r="I44" s="13">
        <v>160</v>
      </c>
      <c r="J44" s="278"/>
      <c r="K44" s="278"/>
    </row>
    <row r="45" spans="1:11">
      <c r="A45" s="66" t="s">
        <v>487</v>
      </c>
      <c r="B45" s="48" t="s">
        <v>399</v>
      </c>
      <c r="C45" s="12">
        <v>10</v>
      </c>
      <c r="D45" s="48" t="s">
        <v>399</v>
      </c>
      <c r="E45" s="48">
        <v>10</v>
      </c>
      <c r="F45" s="48" t="s">
        <v>399</v>
      </c>
      <c r="G45" s="12">
        <v>30000</v>
      </c>
      <c r="H45" s="48" t="s">
        <v>399</v>
      </c>
      <c r="I45" s="13">
        <v>300</v>
      </c>
      <c r="J45" s="278"/>
      <c r="K45" s="278"/>
    </row>
    <row r="46" spans="1:11">
      <c r="A46" s="66" t="s">
        <v>488</v>
      </c>
      <c r="B46" s="12" t="s">
        <v>399</v>
      </c>
      <c r="C46" s="12" t="s">
        <v>399</v>
      </c>
      <c r="D46" s="48" t="s">
        <v>399</v>
      </c>
      <c r="E46" s="48" t="s">
        <v>399</v>
      </c>
      <c r="F46" s="12" t="s">
        <v>399</v>
      </c>
      <c r="G46" s="12" t="s">
        <v>399</v>
      </c>
      <c r="H46" s="48" t="s">
        <v>399</v>
      </c>
      <c r="I46" s="13" t="s">
        <v>399</v>
      </c>
      <c r="J46" s="278"/>
      <c r="K46" s="278"/>
    </row>
    <row r="47" spans="1:11">
      <c r="A47" s="66" t="s">
        <v>489</v>
      </c>
      <c r="B47" s="48" t="s">
        <v>399</v>
      </c>
      <c r="C47" s="12">
        <v>37</v>
      </c>
      <c r="D47" s="48" t="s">
        <v>399</v>
      </c>
      <c r="E47" s="48">
        <v>37</v>
      </c>
      <c r="F47" s="48" t="s">
        <v>399</v>
      </c>
      <c r="G47" s="12">
        <v>15000</v>
      </c>
      <c r="H47" s="48" t="s">
        <v>399</v>
      </c>
      <c r="I47" s="13">
        <v>555</v>
      </c>
      <c r="J47" s="278"/>
      <c r="K47" s="278"/>
    </row>
    <row r="48" spans="1:11">
      <c r="A48" s="66" t="s">
        <v>490</v>
      </c>
      <c r="B48" s="12" t="s">
        <v>399</v>
      </c>
      <c r="C48" s="12" t="s">
        <v>399</v>
      </c>
      <c r="D48" s="48" t="s">
        <v>399</v>
      </c>
      <c r="E48" s="48" t="s">
        <v>399</v>
      </c>
      <c r="F48" s="12" t="s">
        <v>399</v>
      </c>
      <c r="G48" s="12" t="s">
        <v>399</v>
      </c>
      <c r="H48" s="48" t="s">
        <v>399</v>
      </c>
      <c r="I48" s="13" t="s">
        <v>399</v>
      </c>
      <c r="J48" s="278"/>
      <c r="K48" s="278"/>
    </row>
    <row r="49" spans="1:11">
      <c r="A49" s="76" t="s">
        <v>491</v>
      </c>
      <c r="B49" s="77" t="s">
        <v>399</v>
      </c>
      <c r="C49" s="77">
        <v>55</v>
      </c>
      <c r="D49" s="377" t="s">
        <v>399</v>
      </c>
      <c r="E49" s="77">
        <v>55</v>
      </c>
      <c r="F49" s="81" t="s">
        <v>399</v>
      </c>
      <c r="G49" s="81">
        <v>18455</v>
      </c>
      <c r="H49" s="377" t="s">
        <v>399</v>
      </c>
      <c r="I49" s="78">
        <v>1015</v>
      </c>
      <c r="J49" s="278"/>
      <c r="K49" s="278"/>
    </row>
    <row r="50" spans="1:11">
      <c r="A50" s="66"/>
      <c r="B50" s="48"/>
      <c r="C50" s="48"/>
      <c r="D50" s="48"/>
      <c r="E50" s="48"/>
      <c r="F50" s="12"/>
      <c r="G50" s="12"/>
      <c r="H50" s="12"/>
      <c r="I50" s="49"/>
      <c r="J50" s="278"/>
      <c r="K50" s="278"/>
    </row>
    <row r="51" spans="1:11">
      <c r="A51" s="76" t="s">
        <v>492</v>
      </c>
      <c r="B51" s="77" t="s">
        <v>399</v>
      </c>
      <c r="C51" s="77">
        <v>95</v>
      </c>
      <c r="D51" s="377">
        <v>70</v>
      </c>
      <c r="E51" s="77">
        <v>165</v>
      </c>
      <c r="F51" s="81" t="s">
        <v>399</v>
      </c>
      <c r="G51" s="81">
        <v>10000</v>
      </c>
      <c r="H51" s="377">
        <v>20000</v>
      </c>
      <c r="I51" s="78">
        <v>2350</v>
      </c>
      <c r="J51" s="278"/>
      <c r="K51" s="278"/>
    </row>
    <row r="52" spans="1:11">
      <c r="A52" s="66"/>
      <c r="B52" s="48"/>
      <c r="C52" s="48"/>
      <c r="D52" s="48"/>
      <c r="E52" s="48"/>
      <c r="F52" s="12"/>
      <c r="G52" s="12"/>
      <c r="H52" s="12"/>
      <c r="I52" s="49"/>
      <c r="J52" s="278"/>
      <c r="K52" s="278"/>
    </row>
    <row r="53" spans="1:11">
      <c r="A53" s="66" t="s">
        <v>493</v>
      </c>
      <c r="B53" s="48" t="s">
        <v>399</v>
      </c>
      <c r="C53" s="12">
        <v>25</v>
      </c>
      <c r="D53" s="48" t="s">
        <v>399</v>
      </c>
      <c r="E53" s="48">
        <v>25</v>
      </c>
      <c r="F53" s="48" t="s">
        <v>399</v>
      </c>
      <c r="G53" s="12">
        <v>18000</v>
      </c>
      <c r="H53" s="48" t="s">
        <v>399</v>
      </c>
      <c r="I53" s="13">
        <v>450</v>
      </c>
      <c r="J53" s="278"/>
      <c r="K53" s="278"/>
    </row>
    <row r="54" spans="1:11">
      <c r="A54" s="66" t="s">
        <v>494</v>
      </c>
      <c r="B54" s="48" t="s">
        <v>399</v>
      </c>
      <c r="C54" s="12">
        <v>8</v>
      </c>
      <c r="D54" s="48" t="s">
        <v>399</v>
      </c>
      <c r="E54" s="48">
        <v>8</v>
      </c>
      <c r="F54" s="48" t="s">
        <v>399</v>
      </c>
      <c r="G54" s="12">
        <v>15000</v>
      </c>
      <c r="H54" s="48" t="s">
        <v>399</v>
      </c>
      <c r="I54" s="13">
        <v>120</v>
      </c>
      <c r="J54" s="278"/>
      <c r="K54" s="278"/>
    </row>
    <row r="55" spans="1:11">
      <c r="A55" s="66" t="s">
        <v>495</v>
      </c>
      <c r="B55" s="48" t="s">
        <v>399</v>
      </c>
      <c r="C55" s="12" t="s">
        <v>399</v>
      </c>
      <c r="D55" s="48" t="s">
        <v>399</v>
      </c>
      <c r="E55" s="48" t="s">
        <v>399</v>
      </c>
      <c r="F55" s="48" t="s">
        <v>399</v>
      </c>
      <c r="G55" s="12" t="s">
        <v>399</v>
      </c>
      <c r="H55" s="48" t="s">
        <v>399</v>
      </c>
      <c r="I55" s="13" t="s">
        <v>399</v>
      </c>
      <c r="J55" s="278"/>
      <c r="K55" s="278"/>
    </row>
    <row r="56" spans="1:11">
      <c r="A56" s="66" t="s">
        <v>496</v>
      </c>
      <c r="B56" s="48" t="s">
        <v>399</v>
      </c>
      <c r="C56" s="12" t="s">
        <v>399</v>
      </c>
      <c r="D56" s="48" t="s">
        <v>399</v>
      </c>
      <c r="E56" s="48" t="s">
        <v>399</v>
      </c>
      <c r="F56" s="48" t="s">
        <v>399</v>
      </c>
      <c r="G56" s="12" t="s">
        <v>399</v>
      </c>
      <c r="H56" s="48" t="s">
        <v>399</v>
      </c>
      <c r="I56" s="13" t="s">
        <v>399</v>
      </c>
      <c r="J56" s="278"/>
      <c r="K56" s="278"/>
    </row>
    <row r="57" spans="1:11">
      <c r="A57" s="66" t="s">
        <v>497</v>
      </c>
      <c r="B57" s="48" t="s">
        <v>399</v>
      </c>
      <c r="C57" s="12">
        <v>6</v>
      </c>
      <c r="D57" s="48" t="s">
        <v>399</v>
      </c>
      <c r="E57" s="48">
        <v>6</v>
      </c>
      <c r="F57" s="48" t="s">
        <v>399</v>
      </c>
      <c r="G57" s="12">
        <v>18500</v>
      </c>
      <c r="H57" s="48" t="s">
        <v>399</v>
      </c>
      <c r="I57" s="13">
        <v>111</v>
      </c>
      <c r="J57" s="278"/>
      <c r="K57" s="278"/>
    </row>
    <row r="58" spans="1:11">
      <c r="A58" s="76" t="s">
        <v>573</v>
      </c>
      <c r="B58" s="77" t="s">
        <v>399</v>
      </c>
      <c r="C58" s="77">
        <v>39</v>
      </c>
      <c r="D58" s="377" t="s">
        <v>399</v>
      </c>
      <c r="E58" s="77">
        <v>39</v>
      </c>
      <c r="F58" s="81" t="s">
        <v>399</v>
      </c>
      <c r="G58" s="81">
        <v>17462</v>
      </c>
      <c r="H58" s="377" t="s">
        <v>399</v>
      </c>
      <c r="I58" s="78">
        <v>681</v>
      </c>
      <c r="J58" s="278"/>
      <c r="K58" s="278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78"/>
      <c r="K59" s="278"/>
    </row>
    <row r="60" spans="1:11">
      <c r="A60" s="66" t="s">
        <v>499</v>
      </c>
      <c r="B60" s="48" t="s">
        <v>399</v>
      </c>
      <c r="C60" s="12">
        <v>66</v>
      </c>
      <c r="D60" s="12" t="s">
        <v>399</v>
      </c>
      <c r="E60" s="48">
        <v>66</v>
      </c>
      <c r="F60" s="48" t="s">
        <v>399</v>
      </c>
      <c r="G60" s="12">
        <v>25000</v>
      </c>
      <c r="H60" s="12" t="s">
        <v>399</v>
      </c>
      <c r="I60" s="13">
        <v>1650</v>
      </c>
      <c r="J60" s="278"/>
      <c r="K60" s="278"/>
    </row>
    <row r="61" spans="1:11">
      <c r="A61" s="66" t="s">
        <v>500</v>
      </c>
      <c r="B61" s="12" t="s">
        <v>399</v>
      </c>
      <c r="C61" s="12">
        <v>75</v>
      </c>
      <c r="D61" s="48" t="s">
        <v>399</v>
      </c>
      <c r="E61" s="48">
        <v>75</v>
      </c>
      <c r="F61" s="12" t="s">
        <v>399</v>
      </c>
      <c r="G61" s="12">
        <v>23000</v>
      </c>
      <c r="H61" s="48" t="s">
        <v>399</v>
      </c>
      <c r="I61" s="13">
        <v>1725</v>
      </c>
      <c r="J61" s="278"/>
      <c r="K61" s="278"/>
    </row>
    <row r="62" spans="1:11">
      <c r="A62" s="66" t="s">
        <v>501</v>
      </c>
      <c r="B62" s="48" t="s">
        <v>399</v>
      </c>
      <c r="C62" s="12">
        <v>64</v>
      </c>
      <c r="D62" s="48" t="s">
        <v>399</v>
      </c>
      <c r="E62" s="48">
        <v>64</v>
      </c>
      <c r="F62" s="48" t="s">
        <v>399</v>
      </c>
      <c r="G62" s="12">
        <v>22000</v>
      </c>
      <c r="H62" s="48" t="s">
        <v>399</v>
      </c>
      <c r="I62" s="13">
        <v>1408</v>
      </c>
      <c r="J62" s="278"/>
      <c r="K62" s="278"/>
    </row>
    <row r="63" spans="1:11">
      <c r="A63" s="76" t="s">
        <v>502</v>
      </c>
      <c r="B63" s="77" t="s">
        <v>399</v>
      </c>
      <c r="C63" s="77">
        <v>205</v>
      </c>
      <c r="D63" s="377" t="s">
        <v>399</v>
      </c>
      <c r="E63" s="77">
        <v>205</v>
      </c>
      <c r="F63" s="81" t="s">
        <v>399</v>
      </c>
      <c r="G63" s="81">
        <v>23332</v>
      </c>
      <c r="H63" s="377" t="s">
        <v>399</v>
      </c>
      <c r="I63" s="78">
        <v>4783</v>
      </c>
      <c r="J63" s="278"/>
      <c r="K63" s="278"/>
    </row>
    <row r="64" spans="1:11">
      <c r="A64" s="66"/>
      <c r="B64" s="48"/>
      <c r="C64" s="48"/>
      <c r="D64" s="48"/>
      <c r="E64" s="48"/>
      <c r="F64" s="12"/>
      <c r="G64" s="12"/>
      <c r="H64" s="12"/>
      <c r="I64" s="49"/>
      <c r="J64" s="278"/>
      <c r="K64" s="278"/>
    </row>
    <row r="65" spans="1:11">
      <c r="A65" s="76" t="s">
        <v>503</v>
      </c>
      <c r="B65" s="77" t="s">
        <v>399</v>
      </c>
      <c r="C65" s="77">
        <v>67</v>
      </c>
      <c r="D65" s="377" t="s">
        <v>399</v>
      </c>
      <c r="E65" s="77">
        <v>67</v>
      </c>
      <c r="F65" s="81" t="s">
        <v>399</v>
      </c>
      <c r="G65" s="81">
        <v>26750</v>
      </c>
      <c r="H65" s="377" t="s">
        <v>399</v>
      </c>
      <c r="I65" s="78">
        <v>1792</v>
      </c>
      <c r="J65" s="278"/>
      <c r="K65" s="278"/>
    </row>
    <row r="66" spans="1:11">
      <c r="A66" s="66"/>
      <c r="B66" s="48"/>
      <c r="C66" s="48"/>
      <c r="D66" s="48"/>
      <c r="E66" s="48"/>
      <c r="F66" s="12"/>
      <c r="G66" s="12"/>
      <c r="H66" s="12"/>
      <c r="I66" s="49"/>
      <c r="J66" s="278"/>
      <c r="K66" s="278"/>
    </row>
    <row r="67" spans="1:11">
      <c r="A67" s="66" t="s">
        <v>504</v>
      </c>
      <c r="B67" s="48" t="s">
        <v>399</v>
      </c>
      <c r="C67" s="12">
        <v>15</v>
      </c>
      <c r="D67" s="48" t="s">
        <v>399</v>
      </c>
      <c r="E67" s="48">
        <v>15</v>
      </c>
      <c r="F67" s="48" t="s">
        <v>399</v>
      </c>
      <c r="G67" s="12">
        <v>20000</v>
      </c>
      <c r="H67" s="48" t="s">
        <v>399</v>
      </c>
      <c r="I67" s="13">
        <v>300</v>
      </c>
      <c r="J67" s="278"/>
      <c r="K67" s="278"/>
    </row>
    <row r="68" spans="1:11">
      <c r="A68" s="66" t="s">
        <v>505</v>
      </c>
      <c r="B68" s="48" t="s">
        <v>399</v>
      </c>
      <c r="C68" s="12">
        <v>4</v>
      </c>
      <c r="D68" s="48" t="s">
        <v>399</v>
      </c>
      <c r="E68" s="48">
        <v>4</v>
      </c>
      <c r="F68" s="48" t="s">
        <v>399</v>
      </c>
      <c r="G68" s="12">
        <v>20000</v>
      </c>
      <c r="H68" s="48" t="s">
        <v>399</v>
      </c>
      <c r="I68" s="13">
        <v>80</v>
      </c>
      <c r="J68" s="278"/>
      <c r="K68" s="278"/>
    </row>
    <row r="69" spans="1:11">
      <c r="A69" s="76" t="s">
        <v>506</v>
      </c>
      <c r="B69" s="77" t="s">
        <v>399</v>
      </c>
      <c r="C69" s="77">
        <v>19</v>
      </c>
      <c r="D69" s="377" t="s">
        <v>399</v>
      </c>
      <c r="E69" s="77">
        <v>19</v>
      </c>
      <c r="F69" s="81" t="s">
        <v>399</v>
      </c>
      <c r="G69" s="81">
        <v>20000</v>
      </c>
      <c r="H69" s="377" t="s">
        <v>399</v>
      </c>
      <c r="I69" s="78">
        <v>380</v>
      </c>
      <c r="J69" s="278"/>
      <c r="K69" s="278"/>
    </row>
    <row r="70" spans="1:11">
      <c r="A70" s="66"/>
      <c r="B70" s="48"/>
      <c r="C70" s="48"/>
      <c r="D70" s="48"/>
      <c r="E70" s="48"/>
      <c r="F70" s="12"/>
      <c r="G70" s="12"/>
      <c r="H70" s="12"/>
      <c r="I70" s="49"/>
      <c r="J70" s="278"/>
      <c r="K70" s="278"/>
    </row>
    <row r="71" spans="1:11">
      <c r="A71" s="66" t="s">
        <v>507</v>
      </c>
      <c r="B71" s="48" t="s">
        <v>399</v>
      </c>
      <c r="C71" s="12">
        <v>38</v>
      </c>
      <c r="D71" s="12">
        <v>3</v>
      </c>
      <c r="E71" s="48">
        <v>41</v>
      </c>
      <c r="F71" s="48" t="s">
        <v>399</v>
      </c>
      <c r="G71" s="12">
        <v>12539</v>
      </c>
      <c r="H71" s="12">
        <v>18500</v>
      </c>
      <c r="I71" s="13">
        <v>532</v>
      </c>
    </row>
    <row r="72" spans="1:11">
      <c r="A72" s="66" t="s">
        <v>508</v>
      </c>
      <c r="B72" s="48" t="s">
        <v>399</v>
      </c>
      <c r="C72" s="12">
        <v>277</v>
      </c>
      <c r="D72" s="48" t="s">
        <v>399</v>
      </c>
      <c r="E72" s="48">
        <v>277</v>
      </c>
      <c r="F72" s="48" t="s">
        <v>399</v>
      </c>
      <c r="G72" s="12">
        <v>30000</v>
      </c>
      <c r="H72" s="48" t="s">
        <v>399</v>
      </c>
      <c r="I72" s="13">
        <v>8310</v>
      </c>
    </row>
    <row r="73" spans="1:11">
      <c r="A73" s="66" t="s">
        <v>509</v>
      </c>
      <c r="B73" s="12">
        <v>1</v>
      </c>
      <c r="C73" s="12">
        <v>50</v>
      </c>
      <c r="D73" s="48" t="s">
        <v>399</v>
      </c>
      <c r="E73" s="48">
        <v>51</v>
      </c>
      <c r="F73" s="12">
        <v>8000</v>
      </c>
      <c r="G73" s="12">
        <v>25000</v>
      </c>
      <c r="H73" s="48" t="s">
        <v>399</v>
      </c>
      <c r="I73" s="13">
        <v>1258</v>
      </c>
    </row>
    <row r="74" spans="1:11">
      <c r="A74" s="66" t="s">
        <v>510</v>
      </c>
      <c r="B74" s="48" t="s">
        <v>399</v>
      </c>
      <c r="C74" s="12">
        <v>53</v>
      </c>
      <c r="D74" s="48" t="s">
        <v>399</v>
      </c>
      <c r="E74" s="48">
        <v>53</v>
      </c>
      <c r="F74" s="48" t="s">
        <v>399</v>
      </c>
      <c r="G74" s="12">
        <v>17566</v>
      </c>
      <c r="H74" s="48" t="s">
        <v>399</v>
      </c>
      <c r="I74" s="13">
        <v>931</v>
      </c>
    </row>
    <row r="75" spans="1:11">
      <c r="A75" s="66" t="s">
        <v>511</v>
      </c>
      <c r="B75" s="12" t="s">
        <v>399</v>
      </c>
      <c r="C75" s="12">
        <v>5</v>
      </c>
      <c r="D75" s="48" t="s">
        <v>399</v>
      </c>
      <c r="E75" s="48">
        <v>5</v>
      </c>
      <c r="F75" s="12" t="s">
        <v>399</v>
      </c>
      <c r="G75" s="12">
        <v>15000</v>
      </c>
      <c r="H75" s="48" t="s">
        <v>399</v>
      </c>
      <c r="I75" s="13">
        <v>75</v>
      </c>
    </row>
    <row r="76" spans="1:11">
      <c r="A76" s="66" t="s">
        <v>512</v>
      </c>
      <c r="B76" s="12" t="s">
        <v>399</v>
      </c>
      <c r="C76" s="12">
        <v>31</v>
      </c>
      <c r="D76" s="48" t="s">
        <v>399</v>
      </c>
      <c r="E76" s="48">
        <v>31</v>
      </c>
      <c r="F76" s="12" t="s">
        <v>399</v>
      </c>
      <c r="G76" s="12">
        <v>19350</v>
      </c>
      <c r="H76" s="48" t="s">
        <v>399</v>
      </c>
      <c r="I76" s="13">
        <v>600</v>
      </c>
    </row>
    <row r="77" spans="1:11">
      <c r="A77" s="66" t="s">
        <v>513</v>
      </c>
      <c r="B77" s="48" t="s">
        <v>399</v>
      </c>
      <c r="C77" s="12">
        <v>93</v>
      </c>
      <c r="D77" s="48" t="s">
        <v>399</v>
      </c>
      <c r="E77" s="48">
        <v>93</v>
      </c>
      <c r="F77" s="48" t="s">
        <v>399</v>
      </c>
      <c r="G77" s="12">
        <v>25000</v>
      </c>
      <c r="H77" s="48" t="s">
        <v>399</v>
      </c>
      <c r="I77" s="13">
        <v>2325</v>
      </c>
    </row>
    <row r="78" spans="1:11">
      <c r="A78" s="66" t="s">
        <v>514</v>
      </c>
      <c r="B78" s="48" t="s">
        <v>399</v>
      </c>
      <c r="C78" s="12">
        <v>1</v>
      </c>
      <c r="D78" s="48" t="s">
        <v>399</v>
      </c>
      <c r="E78" s="48">
        <v>1</v>
      </c>
      <c r="F78" s="48" t="s">
        <v>399</v>
      </c>
      <c r="G78" s="12">
        <v>25000</v>
      </c>
      <c r="H78" s="48" t="s">
        <v>399</v>
      </c>
      <c r="I78" s="13">
        <v>25</v>
      </c>
    </row>
    <row r="79" spans="1:11">
      <c r="A79" s="76" t="s">
        <v>515</v>
      </c>
      <c r="B79" s="77">
        <v>1</v>
      </c>
      <c r="C79" s="77">
        <v>548</v>
      </c>
      <c r="D79" s="377">
        <v>3</v>
      </c>
      <c r="E79" s="77">
        <v>552</v>
      </c>
      <c r="F79" s="81">
        <v>8000</v>
      </c>
      <c r="G79" s="81">
        <v>25533</v>
      </c>
      <c r="H79" s="377">
        <v>18500</v>
      </c>
      <c r="I79" s="78">
        <v>14056</v>
      </c>
    </row>
    <row r="80" spans="1:11">
      <c r="A80" s="66"/>
      <c r="B80" s="48"/>
      <c r="C80" s="48"/>
      <c r="D80" s="48"/>
      <c r="E80" s="48"/>
      <c r="F80" s="12"/>
      <c r="G80" s="12"/>
      <c r="H80" s="12"/>
      <c r="I80" s="49"/>
    </row>
    <row r="81" spans="1:9">
      <c r="A81" s="66" t="s">
        <v>516</v>
      </c>
      <c r="B81" s="85">
        <v>11</v>
      </c>
      <c r="C81" s="12">
        <v>17</v>
      </c>
      <c r="D81" s="48" t="s">
        <v>399</v>
      </c>
      <c r="E81" s="48">
        <v>28</v>
      </c>
      <c r="F81" s="85">
        <v>1200</v>
      </c>
      <c r="G81" s="12">
        <v>24706</v>
      </c>
      <c r="H81" s="48" t="s">
        <v>399</v>
      </c>
      <c r="I81" s="13">
        <v>433</v>
      </c>
    </row>
    <row r="82" spans="1:9">
      <c r="A82" s="66" t="s">
        <v>517</v>
      </c>
      <c r="B82" s="12">
        <v>1</v>
      </c>
      <c r="C82" s="12">
        <v>33</v>
      </c>
      <c r="D82" s="85">
        <v>7</v>
      </c>
      <c r="E82" s="48">
        <v>41</v>
      </c>
      <c r="F82" s="12">
        <v>12000</v>
      </c>
      <c r="G82" s="12">
        <v>20000</v>
      </c>
      <c r="H82" s="85">
        <v>28000</v>
      </c>
      <c r="I82" s="13">
        <v>862</v>
      </c>
    </row>
    <row r="83" spans="1:9">
      <c r="A83" s="76" t="s">
        <v>518</v>
      </c>
      <c r="B83" s="77">
        <v>12</v>
      </c>
      <c r="C83" s="77">
        <v>50</v>
      </c>
      <c r="D83" s="377">
        <v>7</v>
      </c>
      <c r="E83" s="77">
        <v>69</v>
      </c>
      <c r="F83" s="81">
        <v>2100</v>
      </c>
      <c r="G83" s="81">
        <v>21600</v>
      </c>
      <c r="H83" s="377">
        <v>28000</v>
      </c>
      <c r="I83" s="78">
        <v>1295</v>
      </c>
    </row>
    <row r="84" spans="1:9">
      <c r="A84" s="66"/>
      <c r="B84" s="48"/>
      <c r="C84" s="48"/>
      <c r="D84" s="48"/>
      <c r="E84" s="48"/>
      <c r="F84" s="12"/>
      <c r="G84" s="12"/>
      <c r="H84" s="12"/>
      <c r="I84" s="13"/>
    </row>
    <row r="85" spans="1:9" ht="13.5" thickBot="1">
      <c r="A85" s="69" t="s">
        <v>519</v>
      </c>
      <c r="B85" s="55">
        <v>48</v>
      </c>
      <c r="C85" s="55">
        <v>1848</v>
      </c>
      <c r="D85" s="55">
        <v>159</v>
      </c>
      <c r="E85" s="55">
        <v>2055</v>
      </c>
      <c r="F85" s="226">
        <v>13933</v>
      </c>
      <c r="G85" s="226">
        <v>26814</v>
      </c>
      <c r="H85" s="226">
        <v>47529</v>
      </c>
      <c r="I85" s="56">
        <v>57773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2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>
  <sheetPr codeName="Hoja197">
    <pageSetUpPr fitToPage="1"/>
  </sheetPr>
  <dimension ref="A1:K85"/>
  <sheetViews>
    <sheetView view="pageBreakPreview" topLeftCell="A43" zoomScale="75" zoomScaleNormal="75" zoomScaleSheetLayoutView="75" workbookViewId="0">
      <selection activeCell="D19" sqref="D19"/>
    </sheetView>
  </sheetViews>
  <sheetFormatPr baseColWidth="10" defaultRowHeight="12.75"/>
  <cols>
    <col min="1" max="1" width="37.7109375" style="271" customWidth="1"/>
    <col min="2" max="9" width="17.2851562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5">
      <c r="A2" s="455"/>
    </row>
    <row r="3" spans="1:11" s="91" customFormat="1" ht="15">
      <c r="A3" s="1504" t="s">
        <v>1479</v>
      </c>
      <c r="B3" s="1504"/>
      <c r="C3" s="1504"/>
      <c r="D3" s="1504"/>
      <c r="E3" s="1504"/>
      <c r="F3" s="1504"/>
      <c r="G3" s="1504"/>
      <c r="H3" s="1504"/>
      <c r="I3" s="1504"/>
      <c r="J3" s="134"/>
    </row>
    <row r="4" spans="1:11" s="91" customFormat="1" ht="15.75" thickBot="1">
      <c r="A4" s="239"/>
      <c r="B4" s="240"/>
      <c r="C4" s="240"/>
      <c r="D4" s="240"/>
      <c r="E4" s="240"/>
      <c r="F4" s="240"/>
      <c r="G4" s="240"/>
      <c r="H4" s="240"/>
      <c r="I4" s="240"/>
    </row>
    <row r="5" spans="1:11" s="866" customFormat="1" ht="21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501" t="s">
        <v>387</v>
      </c>
    </row>
    <row r="6" spans="1:11" s="866" customFormat="1" ht="21" customHeight="1">
      <c r="A6" s="1516"/>
      <c r="B6" s="1499" t="s">
        <v>393</v>
      </c>
      <c r="C6" s="301" t="s">
        <v>394</v>
      </c>
      <c r="D6" s="302"/>
      <c r="E6" s="1499" t="s">
        <v>395</v>
      </c>
      <c r="F6" s="1499" t="s">
        <v>393</v>
      </c>
      <c r="G6" s="301" t="s">
        <v>394</v>
      </c>
      <c r="H6" s="303"/>
      <c r="I6" s="1502"/>
    </row>
    <row r="7" spans="1:11" s="866" customFormat="1" ht="21" customHeight="1" thickBot="1">
      <c r="A7" s="1516"/>
      <c r="B7" s="1628"/>
      <c r="C7" s="1384" t="s">
        <v>904</v>
      </c>
      <c r="D7" s="1384" t="s">
        <v>905</v>
      </c>
      <c r="E7" s="1687"/>
      <c r="F7" s="1628"/>
      <c r="G7" s="1384" t="s">
        <v>904</v>
      </c>
      <c r="H7" s="1384" t="s">
        <v>905</v>
      </c>
      <c r="I7" s="1502"/>
    </row>
    <row r="8" spans="1:11" ht="24" customHeight="1">
      <c r="A8" s="75" t="s">
        <v>459</v>
      </c>
      <c r="B8" s="131" t="s">
        <v>399</v>
      </c>
      <c r="C8" s="131" t="s">
        <v>399</v>
      </c>
      <c r="D8" s="45" t="s">
        <v>399</v>
      </c>
      <c r="E8" s="45" t="s">
        <v>399</v>
      </c>
      <c r="F8" s="131" t="s">
        <v>399</v>
      </c>
      <c r="G8" s="131" t="s">
        <v>399</v>
      </c>
      <c r="H8" s="45" t="s">
        <v>399</v>
      </c>
      <c r="I8" s="140" t="s">
        <v>399</v>
      </c>
      <c r="J8" s="278"/>
      <c r="K8" s="278"/>
    </row>
    <row r="9" spans="1:11">
      <c r="A9" s="66" t="s">
        <v>460</v>
      </c>
      <c r="B9" s="12" t="s">
        <v>399</v>
      </c>
      <c r="C9" s="12" t="s">
        <v>399</v>
      </c>
      <c r="D9" s="48" t="s">
        <v>399</v>
      </c>
      <c r="E9" s="48" t="s">
        <v>399</v>
      </c>
      <c r="F9" s="12" t="s">
        <v>399</v>
      </c>
      <c r="G9" s="12" t="s">
        <v>399</v>
      </c>
      <c r="H9" s="48" t="s">
        <v>399</v>
      </c>
      <c r="I9" s="13" t="s">
        <v>399</v>
      </c>
      <c r="J9" s="278"/>
      <c r="K9" s="278"/>
    </row>
    <row r="10" spans="1:11">
      <c r="A10" s="66" t="s">
        <v>461</v>
      </c>
      <c r="B10" s="48" t="s">
        <v>399</v>
      </c>
      <c r="C10" s="48" t="s">
        <v>399</v>
      </c>
      <c r="D10" s="48" t="s">
        <v>399</v>
      </c>
      <c r="E10" s="48" t="s">
        <v>399</v>
      </c>
      <c r="F10" s="12" t="s">
        <v>399</v>
      </c>
      <c r="G10" s="12" t="s">
        <v>399</v>
      </c>
      <c r="H10" s="48" t="s">
        <v>399</v>
      </c>
      <c r="I10" s="49" t="s">
        <v>399</v>
      </c>
      <c r="J10" s="278"/>
      <c r="K10" s="278"/>
    </row>
    <row r="11" spans="1:11">
      <c r="A11" s="66" t="s">
        <v>462</v>
      </c>
      <c r="B11" s="12" t="s">
        <v>399</v>
      </c>
      <c r="C11" s="12" t="s">
        <v>399</v>
      </c>
      <c r="D11" s="48" t="s">
        <v>399</v>
      </c>
      <c r="E11" s="48" t="s">
        <v>399</v>
      </c>
      <c r="F11" s="12" t="s">
        <v>399</v>
      </c>
      <c r="G11" s="12" t="s">
        <v>399</v>
      </c>
      <c r="H11" s="48" t="s">
        <v>399</v>
      </c>
      <c r="I11" s="13" t="s">
        <v>399</v>
      </c>
      <c r="J11" s="278"/>
      <c r="K11" s="278"/>
    </row>
    <row r="12" spans="1:11">
      <c r="A12" s="76" t="s">
        <v>463</v>
      </c>
      <c r="B12" s="77" t="s">
        <v>399</v>
      </c>
      <c r="C12" s="77" t="s">
        <v>399</v>
      </c>
      <c r="D12" s="77" t="s">
        <v>399</v>
      </c>
      <c r="E12" s="77" t="s">
        <v>399</v>
      </c>
      <c r="F12" s="81" t="s">
        <v>399</v>
      </c>
      <c r="G12" s="81" t="s">
        <v>399</v>
      </c>
      <c r="H12" s="77" t="s">
        <v>399</v>
      </c>
      <c r="I12" s="78" t="s">
        <v>399</v>
      </c>
      <c r="J12" s="278"/>
      <c r="K12" s="278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78"/>
      <c r="K13" s="278"/>
    </row>
    <row r="14" spans="1:11">
      <c r="A14" s="76" t="s">
        <v>464</v>
      </c>
      <c r="B14" s="77" t="s">
        <v>399</v>
      </c>
      <c r="C14" s="77" t="s">
        <v>399</v>
      </c>
      <c r="D14" s="77" t="s">
        <v>399</v>
      </c>
      <c r="E14" s="77" t="s">
        <v>399</v>
      </c>
      <c r="F14" s="81" t="s">
        <v>399</v>
      </c>
      <c r="G14" s="81" t="s">
        <v>399</v>
      </c>
      <c r="H14" s="77" t="s">
        <v>399</v>
      </c>
      <c r="I14" s="78" t="s">
        <v>399</v>
      </c>
      <c r="J14" s="278"/>
      <c r="K14" s="278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78"/>
      <c r="K15" s="278"/>
    </row>
    <row r="16" spans="1:11">
      <c r="A16" s="76" t="s">
        <v>465</v>
      </c>
      <c r="B16" s="77" t="s">
        <v>399</v>
      </c>
      <c r="C16" s="77" t="s">
        <v>399</v>
      </c>
      <c r="D16" s="77" t="s">
        <v>399</v>
      </c>
      <c r="E16" s="77" t="s">
        <v>399</v>
      </c>
      <c r="F16" s="81" t="s">
        <v>399</v>
      </c>
      <c r="G16" s="81" t="s">
        <v>399</v>
      </c>
      <c r="H16" s="77" t="s">
        <v>399</v>
      </c>
      <c r="I16" s="78" t="s">
        <v>399</v>
      </c>
      <c r="J16" s="278"/>
      <c r="K16" s="278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78"/>
      <c r="K17" s="278"/>
    </row>
    <row r="18" spans="1:11">
      <c r="A18" s="66" t="s">
        <v>544</v>
      </c>
      <c r="B18" s="12" t="s">
        <v>399</v>
      </c>
      <c r="C18" s="12">
        <v>1</v>
      </c>
      <c r="D18" s="48" t="s">
        <v>399</v>
      </c>
      <c r="E18" s="48">
        <v>1</v>
      </c>
      <c r="F18" s="12" t="s">
        <v>399</v>
      </c>
      <c r="G18" s="12">
        <v>25000</v>
      </c>
      <c r="H18" s="48" t="s">
        <v>399</v>
      </c>
      <c r="I18" s="13">
        <v>25</v>
      </c>
      <c r="J18" s="278"/>
      <c r="K18" s="278"/>
    </row>
    <row r="19" spans="1:11">
      <c r="A19" s="66" t="s">
        <v>467</v>
      </c>
      <c r="B19" s="12" t="s">
        <v>399</v>
      </c>
      <c r="C19" s="48" t="s">
        <v>399</v>
      </c>
      <c r="D19" s="48" t="s">
        <v>399</v>
      </c>
      <c r="E19" s="48" t="s">
        <v>399</v>
      </c>
      <c r="F19" s="12" t="s">
        <v>399</v>
      </c>
      <c r="G19" s="48" t="s">
        <v>399</v>
      </c>
      <c r="H19" s="48" t="s">
        <v>399</v>
      </c>
      <c r="I19" s="13" t="s">
        <v>399</v>
      </c>
      <c r="J19" s="278"/>
      <c r="K19" s="278"/>
    </row>
    <row r="20" spans="1:11">
      <c r="A20" s="66" t="s">
        <v>468</v>
      </c>
      <c r="B20" s="12">
        <v>1</v>
      </c>
      <c r="C20" s="12">
        <v>1</v>
      </c>
      <c r="D20" s="48" t="s">
        <v>399</v>
      </c>
      <c r="E20" s="48">
        <v>2</v>
      </c>
      <c r="F20" s="12">
        <v>11000</v>
      </c>
      <c r="G20" s="12">
        <v>20000</v>
      </c>
      <c r="H20" s="48" t="s">
        <v>399</v>
      </c>
      <c r="I20" s="13">
        <v>31</v>
      </c>
      <c r="J20" s="278"/>
      <c r="K20" s="278"/>
    </row>
    <row r="21" spans="1:11">
      <c r="A21" s="76" t="s">
        <v>469</v>
      </c>
      <c r="B21" s="77">
        <v>1</v>
      </c>
      <c r="C21" s="77">
        <v>2</v>
      </c>
      <c r="D21" s="77" t="s">
        <v>399</v>
      </c>
      <c r="E21" s="77">
        <v>3</v>
      </c>
      <c r="F21" s="81">
        <v>11000</v>
      </c>
      <c r="G21" s="81">
        <v>22500</v>
      </c>
      <c r="H21" s="77" t="s">
        <v>399</v>
      </c>
      <c r="I21" s="78">
        <v>56</v>
      </c>
      <c r="J21" s="278"/>
      <c r="K21" s="278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78"/>
      <c r="K22" s="278"/>
    </row>
    <row r="23" spans="1:11">
      <c r="A23" s="76" t="s">
        <v>470</v>
      </c>
      <c r="B23" s="77" t="s">
        <v>399</v>
      </c>
      <c r="C23" s="77">
        <v>301</v>
      </c>
      <c r="D23" s="77" t="s">
        <v>399</v>
      </c>
      <c r="E23" s="77">
        <v>301</v>
      </c>
      <c r="F23" s="81" t="s">
        <v>399</v>
      </c>
      <c r="G23" s="81">
        <v>44246</v>
      </c>
      <c r="H23" s="77" t="s">
        <v>399</v>
      </c>
      <c r="I23" s="78">
        <v>13318</v>
      </c>
      <c r="J23" s="278"/>
      <c r="K23" s="278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78"/>
      <c r="K24" s="278"/>
    </row>
    <row r="25" spans="1:11">
      <c r="A25" s="76" t="s">
        <v>471</v>
      </c>
      <c r="B25" s="77" t="s">
        <v>399</v>
      </c>
      <c r="C25" s="77">
        <v>35</v>
      </c>
      <c r="D25" s="77" t="s">
        <v>399</v>
      </c>
      <c r="E25" s="77">
        <v>35</v>
      </c>
      <c r="F25" s="81" t="s">
        <v>399</v>
      </c>
      <c r="G25" s="81">
        <v>44500</v>
      </c>
      <c r="H25" s="77" t="s">
        <v>399</v>
      </c>
      <c r="I25" s="78">
        <v>1558</v>
      </c>
      <c r="J25" s="278"/>
      <c r="K25" s="278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J26" s="278"/>
      <c r="K26" s="278"/>
    </row>
    <row r="27" spans="1:11">
      <c r="A27" s="66" t="s">
        <v>472</v>
      </c>
      <c r="B27" s="48" t="s">
        <v>399</v>
      </c>
      <c r="C27" s="48" t="s">
        <v>399</v>
      </c>
      <c r="D27" s="48" t="s">
        <v>399</v>
      </c>
      <c r="E27" s="48" t="s">
        <v>399</v>
      </c>
      <c r="F27" s="48" t="s">
        <v>399</v>
      </c>
      <c r="G27" s="12" t="s">
        <v>399</v>
      </c>
      <c r="H27" s="48" t="s">
        <v>399</v>
      </c>
      <c r="I27" s="49" t="s">
        <v>399</v>
      </c>
      <c r="J27" s="278"/>
      <c r="K27" s="278"/>
    </row>
    <row r="28" spans="1:11">
      <c r="A28" s="66" t="s">
        <v>473</v>
      </c>
      <c r="B28" s="48" t="s">
        <v>399</v>
      </c>
      <c r="C28" s="48" t="s">
        <v>399</v>
      </c>
      <c r="D28" s="48" t="s">
        <v>399</v>
      </c>
      <c r="E28" s="48" t="s">
        <v>399</v>
      </c>
      <c r="F28" s="48" t="s">
        <v>399</v>
      </c>
      <c r="G28" s="12" t="s">
        <v>399</v>
      </c>
      <c r="H28" s="48" t="s">
        <v>399</v>
      </c>
      <c r="I28" s="49" t="s">
        <v>399</v>
      </c>
      <c r="J28" s="278"/>
      <c r="K28" s="278"/>
    </row>
    <row r="29" spans="1:11">
      <c r="A29" s="66" t="s">
        <v>474</v>
      </c>
      <c r="B29" s="48" t="s">
        <v>399</v>
      </c>
      <c r="C29" s="12" t="s">
        <v>399</v>
      </c>
      <c r="D29" s="48" t="s">
        <v>399</v>
      </c>
      <c r="E29" s="48" t="s">
        <v>399</v>
      </c>
      <c r="F29" s="48" t="s">
        <v>399</v>
      </c>
      <c r="G29" s="12" t="s">
        <v>399</v>
      </c>
      <c r="H29" s="48" t="s">
        <v>399</v>
      </c>
      <c r="I29" s="13" t="s">
        <v>399</v>
      </c>
      <c r="J29" s="278"/>
      <c r="K29" s="278"/>
    </row>
    <row r="30" spans="1:11">
      <c r="A30" s="76" t="s">
        <v>475</v>
      </c>
      <c r="B30" s="77" t="s">
        <v>399</v>
      </c>
      <c r="C30" s="77" t="s">
        <v>399</v>
      </c>
      <c r="D30" s="77" t="s">
        <v>399</v>
      </c>
      <c r="E30" s="77" t="s">
        <v>399</v>
      </c>
      <c r="F30" s="81" t="s">
        <v>399</v>
      </c>
      <c r="G30" s="81" t="s">
        <v>399</v>
      </c>
      <c r="H30" s="77" t="s">
        <v>399</v>
      </c>
      <c r="I30" s="78" t="s">
        <v>399</v>
      </c>
      <c r="J30" s="278"/>
      <c r="K30" s="278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78"/>
      <c r="K31" s="278"/>
    </row>
    <row r="32" spans="1:11">
      <c r="A32" s="66" t="s">
        <v>476</v>
      </c>
      <c r="B32" s="83" t="s">
        <v>399</v>
      </c>
      <c r="C32" s="83">
        <v>8</v>
      </c>
      <c r="D32" s="48" t="s">
        <v>399</v>
      </c>
      <c r="E32" s="48">
        <v>8</v>
      </c>
      <c r="F32" s="83" t="s">
        <v>399</v>
      </c>
      <c r="G32" s="83">
        <v>27000</v>
      </c>
      <c r="H32" s="48" t="s">
        <v>399</v>
      </c>
      <c r="I32" s="13">
        <v>216</v>
      </c>
      <c r="J32" s="278"/>
      <c r="K32" s="278"/>
    </row>
    <row r="33" spans="1:11">
      <c r="A33" s="66" t="s">
        <v>477</v>
      </c>
      <c r="B33" s="83" t="s">
        <v>399</v>
      </c>
      <c r="C33" s="83">
        <v>1</v>
      </c>
      <c r="D33" s="48" t="s">
        <v>399</v>
      </c>
      <c r="E33" s="48">
        <v>1</v>
      </c>
      <c r="F33" s="83" t="s">
        <v>399</v>
      </c>
      <c r="G33" s="83">
        <v>27000</v>
      </c>
      <c r="H33" s="48" t="s">
        <v>399</v>
      </c>
      <c r="I33" s="13">
        <v>27</v>
      </c>
      <c r="J33" s="278"/>
      <c r="K33" s="278"/>
    </row>
    <row r="34" spans="1:11">
      <c r="A34" s="66" t="s">
        <v>478</v>
      </c>
      <c r="B34" s="83" t="s">
        <v>399</v>
      </c>
      <c r="C34" s="83" t="s">
        <v>399</v>
      </c>
      <c r="D34" s="48" t="s">
        <v>399</v>
      </c>
      <c r="E34" s="48" t="s">
        <v>399</v>
      </c>
      <c r="F34" s="83" t="s">
        <v>399</v>
      </c>
      <c r="G34" s="83" t="s">
        <v>399</v>
      </c>
      <c r="H34" s="48" t="s">
        <v>399</v>
      </c>
      <c r="I34" s="13" t="s">
        <v>399</v>
      </c>
      <c r="J34" s="278"/>
      <c r="K34" s="278"/>
    </row>
    <row r="35" spans="1:11">
      <c r="A35" s="66" t="s">
        <v>479</v>
      </c>
      <c r="B35" s="83" t="s">
        <v>399</v>
      </c>
      <c r="C35" s="83" t="s">
        <v>399</v>
      </c>
      <c r="D35" s="48" t="s">
        <v>399</v>
      </c>
      <c r="E35" s="48" t="s">
        <v>399</v>
      </c>
      <c r="F35" s="83" t="s">
        <v>399</v>
      </c>
      <c r="G35" s="83" t="s">
        <v>399</v>
      </c>
      <c r="H35" s="48" t="s">
        <v>399</v>
      </c>
      <c r="I35" s="13" t="s">
        <v>399</v>
      </c>
      <c r="J35" s="278"/>
      <c r="K35" s="278"/>
    </row>
    <row r="36" spans="1:11">
      <c r="A36" s="76" t="s">
        <v>480</v>
      </c>
      <c r="B36" s="77" t="s">
        <v>399</v>
      </c>
      <c r="C36" s="77">
        <v>9</v>
      </c>
      <c r="D36" s="77" t="s">
        <v>399</v>
      </c>
      <c r="E36" s="77">
        <v>9</v>
      </c>
      <c r="F36" s="81" t="s">
        <v>399</v>
      </c>
      <c r="G36" s="81">
        <v>27000</v>
      </c>
      <c r="H36" s="77" t="s">
        <v>399</v>
      </c>
      <c r="I36" s="78">
        <v>243</v>
      </c>
      <c r="J36" s="278"/>
      <c r="K36" s="278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</row>
    <row r="38" spans="1:11">
      <c r="A38" s="76" t="s">
        <v>481</v>
      </c>
      <c r="B38" s="77" t="s">
        <v>399</v>
      </c>
      <c r="C38" s="77" t="s">
        <v>399</v>
      </c>
      <c r="D38" s="77" t="s">
        <v>399</v>
      </c>
      <c r="E38" s="77" t="s">
        <v>399</v>
      </c>
      <c r="F38" s="81" t="s">
        <v>399</v>
      </c>
      <c r="G38" s="81" t="s">
        <v>399</v>
      </c>
      <c r="H38" s="77" t="s">
        <v>399</v>
      </c>
      <c r="I38" s="78" t="s">
        <v>399</v>
      </c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</row>
    <row r="40" spans="1:11">
      <c r="A40" s="66" t="s">
        <v>545</v>
      </c>
      <c r="B40" s="48" t="s">
        <v>399</v>
      </c>
      <c r="C40" s="12" t="s">
        <v>399</v>
      </c>
      <c r="D40" s="48" t="s">
        <v>399</v>
      </c>
      <c r="E40" s="48" t="s">
        <v>399</v>
      </c>
      <c r="F40" s="48" t="s">
        <v>399</v>
      </c>
      <c r="G40" s="12" t="s">
        <v>399</v>
      </c>
      <c r="H40" s="48" t="s">
        <v>399</v>
      </c>
      <c r="I40" s="13" t="s">
        <v>399</v>
      </c>
    </row>
    <row r="41" spans="1:11">
      <c r="A41" s="66" t="s">
        <v>483</v>
      </c>
      <c r="B41" s="12" t="s">
        <v>399</v>
      </c>
      <c r="C41" s="12" t="s">
        <v>399</v>
      </c>
      <c r="D41" s="48" t="s">
        <v>399</v>
      </c>
      <c r="E41" s="48" t="s">
        <v>399</v>
      </c>
      <c r="F41" s="12" t="s">
        <v>399</v>
      </c>
      <c r="G41" s="12" t="s">
        <v>399</v>
      </c>
      <c r="H41" s="48" t="s">
        <v>399</v>
      </c>
      <c r="I41" s="13" t="s">
        <v>399</v>
      </c>
    </row>
    <row r="42" spans="1:11">
      <c r="A42" s="66" t="s">
        <v>484</v>
      </c>
      <c r="B42" s="12" t="s">
        <v>399</v>
      </c>
      <c r="C42" s="12" t="s">
        <v>399</v>
      </c>
      <c r="D42" s="48" t="s">
        <v>399</v>
      </c>
      <c r="E42" s="48" t="s">
        <v>399</v>
      </c>
      <c r="F42" s="12" t="s">
        <v>399</v>
      </c>
      <c r="G42" s="12" t="s">
        <v>399</v>
      </c>
      <c r="H42" s="48" t="s">
        <v>399</v>
      </c>
      <c r="I42" s="13" t="s">
        <v>399</v>
      </c>
    </row>
    <row r="43" spans="1:11">
      <c r="A43" s="66" t="s">
        <v>485</v>
      </c>
      <c r="B43" s="48" t="s">
        <v>399</v>
      </c>
      <c r="C43" s="12" t="s">
        <v>399</v>
      </c>
      <c r="D43" s="48" t="s">
        <v>399</v>
      </c>
      <c r="E43" s="48" t="s">
        <v>399</v>
      </c>
      <c r="F43" s="48" t="s">
        <v>399</v>
      </c>
      <c r="G43" s="12" t="s">
        <v>399</v>
      </c>
      <c r="H43" s="48" t="s">
        <v>399</v>
      </c>
      <c r="I43" s="13" t="s">
        <v>399</v>
      </c>
    </row>
    <row r="44" spans="1:11">
      <c r="A44" s="66" t="s">
        <v>486</v>
      </c>
      <c r="B44" s="12" t="s">
        <v>399</v>
      </c>
      <c r="C44" s="12" t="s">
        <v>399</v>
      </c>
      <c r="D44" s="48" t="s">
        <v>399</v>
      </c>
      <c r="E44" s="48" t="s">
        <v>399</v>
      </c>
      <c r="F44" s="12" t="s">
        <v>399</v>
      </c>
      <c r="G44" s="12" t="s">
        <v>399</v>
      </c>
      <c r="H44" s="48" t="s">
        <v>399</v>
      </c>
      <c r="I44" s="13" t="s">
        <v>399</v>
      </c>
    </row>
    <row r="45" spans="1:11">
      <c r="A45" s="66" t="s">
        <v>487</v>
      </c>
      <c r="B45" s="48" t="s">
        <v>399</v>
      </c>
      <c r="C45" s="12" t="s">
        <v>399</v>
      </c>
      <c r="D45" s="48" t="s">
        <v>399</v>
      </c>
      <c r="E45" s="48" t="s">
        <v>399</v>
      </c>
      <c r="F45" s="48" t="s">
        <v>399</v>
      </c>
      <c r="G45" s="12" t="s">
        <v>399</v>
      </c>
      <c r="H45" s="48" t="s">
        <v>399</v>
      </c>
      <c r="I45" s="13" t="s">
        <v>399</v>
      </c>
    </row>
    <row r="46" spans="1:11">
      <c r="A46" s="66" t="s">
        <v>488</v>
      </c>
      <c r="B46" s="12" t="s">
        <v>399</v>
      </c>
      <c r="C46" s="12">
        <v>7</v>
      </c>
      <c r="D46" s="48" t="s">
        <v>399</v>
      </c>
      <c r="E46" s="48">
        <v>7</v>
      </c>
      <c r="F46" s="12" t="s">
        <v>399</v>
      </c>
      <c r="G46" s="12">
        <v>11000</v>
      </c>
      <c r="H46" s="48" t="s">
        <v>399</v>
      </c>
      <c r="I46" s="13">
        <v>77</v>
      </c>
    </row>
    <row r="47" spans="1:11">
      <c r="A47" s="66" t="s">
        <v>489</v>
      </c>
      <c r="B47" s="48" t="s">
        <v>399</v>
      </c>
      <c r="C47" s="12" t="s">
        <v>399</v>
      </c>
      <c r="D47" s="48" t="s">
        <v>399</v>
      </c>
      <c r="E47" s="48" t="s">
        <v>399</v>
      </c>
      <c r="F47" s="48" t="s">
        <v>399</v>
      </c>
      <c r="G47" s="12" t="s">
        <v>399</v>
      </c>
      <c r="H47" s="48" t="s">
        <v>399</v>
      </c>
      <c r="I47" s="13" t="s">
        <v>399</v>
      </c>
    </row>
    <row r="48" spans="1:11">
      <c r="A48" s="66" t="s">
        <v>490</v>
      </c>
      <c r="B48" s="12" t="s">
        <v>399</v>
      </c>
      <c r="C48" s="12" t="s">
        <v>399</v>
      </c>
      <c r="D48" s="48" t="s">
        <v>399</v>
      </c>
      <c r="E48" s="48" t="s">
        <v>399</v>
      </c>
      <c r="F48" s="12" t="s">
        <v>399</v>
      </c>
      <c r="G48" s="12" t="s">
        <v>399</v>
      </c>
      <c r="H48" s="48" t="s">
        <v>399</v>
      </c>
      <c r="I48" s="13" t="s">
        <v>399</v>
      </c>
    </row>
    <row r="49" spans="1:9">
      <c r="A49" s="76" t="s">
        <v>491</v>
      </c>
      <c r="B49" s="77" t="s">
        <v>399</v>
      </c>
      <c r="C49" s="77">
        <v>7</v>
      </c>
      <c r="D49" s="77" t="s">
        <v>399</v>
      </c>
      <c r="E49" s="77">
        <v>7</v>
      </c>
      <c r="F49" s="81" t="s">
        <v>399</v>
      </c>
      <c r="G49" s="81">
        <v>11000</v>
      </c>
      <c r="H49" s="77" t="s">
        <v>399</v>
      </c>
      <c r="I49" s="78">
        <v>77</v>
      </c>
    </row>
    <row r="50" spans="1:9">
      <c r="A50" s="66"/>
      <c r="B50" s="48"/>
      <c r="C50" s="48"/>
      <c r="D50" s="48"/>
      <c r="E50" s="48"/>
      <c r="F50" s="12"/>
      <c r="G50" s="12"/>
      <c r="H50" s="12"/>
      <c r="I50" s="49"/>
    </row>
    <row r="51" spans="1:9">
      <c r="A51" s="76" t="s">
        <v>492</v>
      </c>
      <c r="B51" s="77">
        <v>3</v>
      </c>
      <c r="C51" s="77">
        <v>5</v>
      </c>
      <c r="D51" s="77" t="s">
        <v>399</v>
      </c>
      <c r="E51" s="77">
        <v>8</v>
      </c>
      <c r="F51" s="81">
        <v>10000</v>
      </c>
      <c r="G51" s="81">
        <v>30000</v>
      </c>
      <c r="H51" s="77" t="s">
        <v>399</v>
      </c>
      <c r="I51" s="78">
        <v>180</v>
      </c>
    </row>
    <row r="52" spans="1:9">
      <c r="A52" s="66"/>
      <c r="B52" s="48"/>
      <c r="C52" s="48"/>
      <c r="D52" s="48"/>
      <c r="E52" s="48"/>
      <c r="F52" s="12"/>
      <c r="G52" s="12"/>
      <c r="H52" s="12"/>
      <c r="I52" s="49"/>
    </row>
    <row r="53" spans="1:9">
      <c r="A53" s="66" t="s">
        <v>493</v>
      </c>
      <c r="B53" s="48" t="s">
        <v>399</v>
      </c>
      <c r="C53" s="12" t="s">
        <v>399</v>
      </c>
      <c r="D53" s="48" t="s">
        <v>399</v>
      </c>
      <c r="E53" s="48" t="s">
        <v>399</v>
      </c>
      <c r="F53" s="48" t="s">
        <v>399</v>
      </c>
      <c r="G53" s="12" t="s">
        <v>399</v>
      </c>
      <c r="H53" s="48" t="s">
        <v>399</v>
      </c>
      <c r="I53" s="13" t="s">
        <v>399</v>
      </c>
    </row>
    <row r="54" spans="1:9">
      <c r="A54" s="66" t="s">
        <v>494</v>
      </c>
      <c r="B54" s="48" t="s">
        <v>399</v>
      </c>
      <c r="C54" s="12" t="s">
        <v>399</v>
      </c>
      <c r="D54" s="48" t="s">
        <v>399</v>
      </c>
      <c r="E54" s="48" t="s">
        <v>399</v>
      </c>
      <c r="F54" s="48" t="s">
        <v>399</v>
      </c>
      <c r="G54" s="12" t="s">
        <v>399</v>
      </c>
      <c r="H54" s="48" t="s">
        <v>399</v>
      </c>
      <c r="I54" s="13" t="s">
        <v>399</v>
      </c>
    </row>
    <row r="55" spans="1:9">
      <c r="A55" s="66" t="s">
        <v>495</v>
      </c>
      <c r="B55" s="48" t="s">
        <v>399</v>
      </c>
      <c r="C55" s="12" t="s">
        <v>399</v>
      </c>
      <c r="D55" s="48" t="s">
        <v>399</v>
      </c>
      <c r="E55" s="48" t="s">
        <v>399</v>
      </c>
      <c r="F55" s="48" t="s">
        <v>399</v>
      </c>
      <c r="G55" s="12" t="s">
        <v>399</v>
      </c>
      <c r="H55" s="48" t="s">
        <v>399</v>
      </c>
      <c r="I55" s="13" t="s">
        <v>399</v>
      </c>
    </row>
    <row r="56" spans="1:9">
      <c r="A56" s="66" t="s">
        <v>496</v>
      </c>
      <c r="B56" s="48" t="s">
        <v>399</v>
      </c>
      <c r="C56" s="12" t="s">
        <v>399</v>
      </c>
      <c r="D56" s="48" t="s">
        <v>399</v>
      </c>
      <c r="E56" s="48" t="s">
        <v>399</v>
      </c>
      <c r="F56" s="48" t="s">
        <v>399</v>
      </c>
      <c r="G56" s="12" t="s">
        <v>399</v>
      </c>
      <c r="H56" s="48" t="s">
        <v>399</v>
      </c>
      <c r="I56" s="13" t="s">
        <v>399</v>
      </c>
    </row>
    <row r="57" spans="1:9">
      <c r="A57" s="66" t="s">
        <v>497</v>
      </c>
      <c r="B57" s="48" t="s">
        <v>399</v>
      </c>
      <c r="C57" s="12" t="s">
        <v>399</v>
      </c>
      <c r="D57" s="48" t="s">
        <v>399</v>
      </c>
      <c r="E57" s="48" t="s">
        <v>399</v>
      </c>
      <c r="F57" s="48" t="s">
        <v>399</v>
      </c>
      <c r="G57" s="12" t="s">
        <v>399</v>
      </c>
      <c r="H57" s="48" t="s">
        <v>399</v>
      </c>
      <c r="I57" s="13" t="s">
        <v>399</v>
      </c>
    </row>
    <row r="58" spans="1:9">
      <c r="A58" s="76" t="s">
        <v>573</v>
      </c>
      <c r="B58" s="77" t="s">
        <v>399</v>
      </c>
      <c r="C58" s="77" t="s">
        <v>399</v>
      </c>
      <c r="D58" s="77" t="s">
        <v>399</v>
      </c>
      <c r="E58" s="77" t="s">
        <v>399</v>
      </c>
      <c r="F58" s="81" t="s">
        <v>399</v>
      </c>
      <c r="G58" s="81" t="s">
        <v>399</v>
      </c>
      <c r="H58" s="77" t="s">
        <v>399</v>
      </c>
      <c r="I58" s="78" t="s">
        <v>399</v>
      </c>
    </row>
    <row r="59" spans="1:9">
      <c r="A59" s="66"/>
      <c r="B59" s="48"/>
      <c r="C59" s="48"/>
      <c r="D59" s="48"/>
      <c r="E59" s="48"/>
      <c r="F59" s="12"/>
      <c r="G59" s="12"/>
      <c r="H59" s="12"/>
      <c r="I59" s="49"/>
    </row>
    <row r="60" spans="1:9">
      <c r="A60" s="66" t="s">
        <v>499</v>
      </c>
      <c r="B60" s="48" t="s">
        <v>399</v>
      </c>
      <c r="C60" s="12">
        <v>8</v>
      </c>
      <c r="D60" s="12" t="s">
        <v>399</v>
      </c>
      <c r="E60" s="48">
        <v>8</v>
      </c>
      <c r="F60" s="48" t="s">
        <v>399</v>
      </c>
      <c r="G60" s="12">
        <v>35000</v>
      </c>
      <c r="H60" s="12" t="s">
        <v>399</v>
      </c>
      <c r="I60" s="13">
        <v>280</v>
      </c>
    </row>
    <row r="61" spans="1:9">
      <c r="A61" s="66" t="s">
        <v>500</v>
      </c>
      <c r="B61" s="12" t="s">
        <v>399</v>
      </c>
      <c r="C61" s="12">
        <v>10</v>
      </c>
      <c r="D61" s="48" t="s">
        <v>399</v>
      </c>
      <c r="E61" s="48">
        <v>10</v>
      </c>
      <c r="F61" s="12" t="s">
        <v>399</v>
      </c>
      <c r="G61" s="12">
        <v>20000</v>
      </c>
      <c r="H61" s="48" t="s">
        <v>399</v>
      </c>
      <c r="I61" s="13">
        <v>200</v>
      </c>
    </row>
    <row r="62" spans="1:9">
      <c r="A62" s="66" t="s">
        <v>501</v>
      </c>
      <c r="B62" s="48" t="s">
        <v>399</v>
      </c>
      <c r="C62" s="12">
        <v>89</v>
      </c>
      <c r="D62" s="48" t="s">
        <v>399</v>
      </c>
      <c r="E62" s="48">
        <v>89</v>
      </c>
      <c r="F62" s="48" t="s">
        <v>399</v>
      </c>
      <c r="G62" s="12">
        <v>28000</v>
      </c>
      <c r="H62" s="48" t="s">
        <v>399</v>
      </c>
      <c r="I62" s="13">
        <v>2492</v>
      </c>
    </row>
    <row r="63" spans="1:9">
      <c r="A63" s="76" t="s">
        <v>502</v>
      </c>
      <c r="B63" s="77" t="s">
        <v>399</v>
      </c>
      <c r="C63" s="77">
        <v>107</v>
      </c>
      <c r="D63" s="77" t="s">
        <v>399</v>
      </c>
      <c r="E63" s="77">
        <v>107</v>
      </c>
      <c r="F63" s="81" t="s">
        <v>399</v>
      </c>
      <c r="G63" s="81">
        <v>27776</v>
      </c>
      <c r="H63" s="77" t="s">
        <v>399</v>
      </c>
      <c r="I63" s="78">
        <v>2972</v>
      </c>
    </row>
    <row r="64" spans="1:9">
      <c r="A64" s="66"/>
      <c r="B64" s="48"/>
      <c r="C64" s="48"/>
      <c r="D64" s="48"/>
      <c r="E64" s="48"/>
      <c r="F64" s="12"/>
      <c r="G64" s="12"/>
      <c r="H64" s="12"/>
      <c r="I64" s="49"/>
    </row>
    <row r="65" spans="1:9">
      <c r="A65" s="76" t="s">
        <v>503</v>
      </c>
      <c r="B65" s="77" t="s">
        <v>399</v>
      </c>
      <c r="C65" s="77">
        <v>6</v>
      </c>
      <c r="D65" s="77" t="s">
        <v>399</v>
      </c>
      <c r="E65" s="77">
        <v>6</v>
      </c>
      <c r="F65" s="81" t="s">
        <v>399</v>
      </c>
      <c r="G65" s="81">
        <v>19000</v>
      </c>
      <c r="H65" s="77" t="s">
        <v>399</v>
      </c>
      <c r="I65" s="78">
        <v>114</v>
      </c>
    </row>
    <row r="66" spans="1:9">
      <c r="A66" s="66"/>
      <c r="B66" s="48"/>
      <c r="C66" s="48"/>
      <c r="D66" s="48"/>
      <c r="E66" s="48"/>
      <c r="F66" s="12"/>
      <c r="G66" s="12"/>
      <c r="H66" s="12"/>
      <c r="I66" s="49"/>
    </row>
    <row r="67" spans="1:9">
      <c r="A67" s="66" t="s">
        <v>504</v>
      </c>
      <c r="B67" s="48" t="s">
        <v>399</v>
      </c>
      <c r="C67" s="12" t="s">
        <v>399</v>
      </c>
      <c r="D67" s="48" t="s">
        <v>399</v>
      </c>
      <c r="E67" s="48" t="s">
        <v>399</v>
      </c>
      <c r="F67" s="48" t="s">
        <v>399</v>
      </c>
      <c r="G67" s="12" t="s">
        <v>399</v>
      </c>
      <c r="H67" s="48" t="s">
        <v>399</v>
      </c>
      <c r="I67" s="13" t="s">
        <v>399</v>
      </c>
    </row>
    <row r="68" spans="1:9">
      <c r="A68" s="66" t="s">
        <v>505</v>
      </c>
      <c r="B68" s="48" t="s">
        <v>399</v>
      </c>
      <c r="C68" s="12" t="s">
        <v>399</v>
      </c>
      <c r="D68" s="48" t="s">
        <v>399</v>
      </c>
      <c r="E68" s="48" t="s">
        <v>399</v>
      </c>
      <c r="F68" s="48" t="s">
        <v>399</v>
      </c>
      <c r="G68" s="12" t="s">
        <v>399</v>
      </c>
      <c r="H68" s="48" t="s">
        <v>399</v>
      </c>
      <c r="I68" s="13" t="s">
        <v>399</v>
      </c>
    </row>
    <row r="69" spans="1:9">
      <c r="A69" s="76" t="s">
        <v>506</v>
      </c>
      <c r="B69" s="77" t="s">
        <v>399</v>
      </c>
      <c r="C69" s="77" t="s">
        <v>399</v>
      </c>
      <c r="D69" s="77" t="s">
        <v>399</v>
      </c>
      <c r="E69" s="77" t="s">
        <v>399</v>
      </c>
      <c r="F69" s="81" t="s">
        <v>399</v>
      </c>
      <c r="G69" s="81" t="s">
        <v>399</v>
      </c>
      <c r="H69" s="77" t="s">
        <v>399</v>
      </c>
      <c r="I69" s="78" t="s">
        <v>399</v>
      </c>
    </row>
    <row r="70" spans="1:9">
      <c r="A70" s="66"/>
      <c r="B70" s="48"/>
      <c r="C70" s="48"/>
      <c r="D70" s="48"/>
      <c r="E70" s="48"/>
      <c r="F70" s="12"/>
      <c r="G70" s="12"/>
      <c r="H70" s="12"/>
      <c r="I70" s="49"/>
    </row>
    <row r="71" spans="1:9">
      <c r="A71" s="66" t="s">
        <v>507</v>
      </c>
      <c r="B71" s="48" t="s">
        <v>399</v>
      </c>
      <c r="C71" s="12" t="s">
        <v>399</v>
      </c>
      <c r="D71" s="12" t="s">
        <v>399</v>
      </c>
      <c r="E71" s="48" t="s">
        <v>399</v>
      </c>
      <c r="F71" s="48" t="s">
        <v>399</v>
      </c>
      <c r="G71" s="12" t="s">
        <v>399</v>
      </c>
      <c r="H71" s="12" t="s">
        <v>399</v>
      </c>
      <c r="I71" s="13" t="s">
        <v>399</v>
      </c>
    </row>
    <row r="72" spans="1:9">
      <c r="A72" s="66" t="s">
        <v>508</v>
      </c>
      <c r="B72" s="48" t="s">
        <v>399</v>
      </c>
      <c r="C72" s="12">
        <v>11</v>
      </c>
      <c r="D72" s="48" t="s">
        <v>399</v>
      </c>
      <c r="E72" s="48">
        <v>11</v>
      </c>
      <c r="F72" s="48" t="s">
        <v>399</v>
      </c>
      <c r="G72" s="12">
        <v>24000</v>
      </c>
      <c r="H72" s="48" t="s">
        <v>399</v>
      </c>
      <c r="I72" s="13">
        <v>264</v>
      </c>
    </row>
    <row r="73" spans="1:9">
      <c r="A73" s="66" t="s">
        <v>509</v>
      </c>
      <c r="B73" s="12" t="s">
        <v>399</v>
      </c>
      <c r="C73" s="12">
        <v>24</v>
      </c>
      <c r="D73" s="48" t="s">
        <v>399</v>
      </c>
      <c r="E73" s="48">
        <v>24</v>
      </c>
      <c r="F73" s="12" t="s">
        <v>399</v>
      </c>
      <c r="G73" s="12">
        <v>20000</v>
      </c>
      <c r="H73" s="48" t="s">
        <v>399</v>
      </c>
      <c r="I73" s="13">
        <v>480</v>
      </c>
    </row>
    <row r="74" spans="1:9">
      <c r="A74" s="66" t="s">
        <v>510</v>
      </c>
      <c r="B74" s="48" t="s">
        <v>399</v>
      </c>
      <c r="C74" s="12">
        <v>4</v>
      </c>
      <c r="D74" s="48" t="s">
        <v>399</v>
      </c>
      <c r="E74" s="48">
        <v>4</v>
      </c>
      <c r="F74" s="48" t="s">
        <v>399</v>
      </c>
      <c r="G74" s="12">
        <v>10000</v>
      </c>
      <c r="H74" s="48" t="s">
        <v>399</v>
      </c>
      <c r="I74" s="13">
        <v>40</v>
      </c>
    </row>
    <row r="75" spans="1:9">
      <c r="A75" s="66" t="s">
        <v>511</v>
      </c>
      <c r="B75" s="12" t="s">
        <v>399</v>
      </c>
      <c r="C75" s="12" t="s">
        <v>399</v>
      </c>
      <c r="D75" s="48" t="s">
        <v>399</v>
      </c>
      <c r="E75" s="48" t="s">
        <v>399</v>
      </c>
      <c r="F75" s="12" t="s">
        <v>399</v>
      </c>
      <c r="G75" s="12" t="s">
        <v>399</v>
      </c>
      <c r="H75" s="48" t="s">
        <v>399</v>
      </c>
      <c r="I75" s="13" t="s">
        <v>399</v>
      </c>
    </row>
    <row r="76" spans="1:9">
      <c r="A76" s="66" t="s">
        <v>512</v>
      </c>
      <c r="B76" s="12" t="s">
        <v>399</v>
      </c>
      <c r="C76" s="12">
        <v>23</v>
      </c>
      <c r="D76" s="48" t="s">
        <v>399</v>
      </c>
      <c r="E76" s="48">
        <v>23</v>
      </c>
      <c r="F76" s="12" t="s">
        <v>399</v>
      </c>
      <c r="G76" s="12">
        <v>18000</v>
      </c>
      <c r="H76" s="48" t="s">
        <v>399</v>
      </c>
      <c r="I76" s="13">
        <v>414</v>
      </c>
    </row>
    <row r="77" spans="1:9">
      <c r="A77" s="66" t="s">
        <v>513</v>
      </c>
      <c r="B77" s="48" t="s">
        <v>399</v>
      </c>
      <c r="C77" s="12" t="s">
        <v>399</v>
      </c>
      <c r="D77" s="48" t="s">
        <v>399</v>
      </c>
      <c r="E77" s="48" t="s">
        <v>399</v>
      </c>
      <c r="F77" s="48" t="s">
        <v>399</v>
      </c>
      <c r="G77" s="12" t="s">
        <v>399</v>
      </c>
      <c r="H77" s="48" t="s">
        <v>399</v>
      </c>
      <c r="I77" s="13" t="s">
        <v>399</v>
      </c>
    </row>
    <row r="78" spans="1:9">
      <c r="A78" s="66" t="s">
        <v>514</v>
      </c>
      <c r="B78" s="48" t="s">
        <v>399</v>
      </c>
      <c r="C78" s="12">
        <v>6</v>
      </c>
      <c r="D78" s="48" t="s">
        <v>399</v>
      </c>
      <c r="E78" s="48">
        <v>6</v>
      </c>
      <c r="F78" s="48" t="s">
        <v>399</v>
      </c>
      <c r="G78" s="12">
        <v>22500</v>
      </c>
      <c r="H78" s="48" t="s">
        <v>399</v>
      </c>
      <c r="I78" s="13">
        <v>135</v>
      </c>
    </row>
    <row r="79" spans="1:9">
      <c r="A79" s="76" t="s">
        <v>515</v>
      </c>
      <c r="B79" s="77" t="s">
        <v>399</v>
      </c>
      <c r="C79" s="77">
        <v>68</v>
      </c>
      <c r="D79" s="77" t="s">
        <v>399</v>
      </c>
      <c r="E79" s="77">
        <v>68</v>
      </c>
      <c r="F79" s="81" t="s">
        <v>399</v>
      </c>
      <c r="G79" s="81">
        <v>19603</v>
      </c>
      <c r="H79" s="77" t="s">
        <v>399</v>
      </c>
      <c r="I79" s="78">
        <v>1333</v>
      </c>
    </row>
    <row r="80" spans="1:9">
      <c r="A80" s="66"/>
      <c r="B80" s="48"/>
      <c r="C80" s="48"/>
      <c r="D80" s="48"/>
      <c r="E80" s="48"/>
      <c r="F80" s="12"/>
      <c r="G80" s="12"/>
      <c r="H80" s="12"/>
      <c r="I80" s="49"/>
    </row>
    <row r="81" spans="1:9">
      <c r="A81" s="66" t="s">
        <v>516</v>
      </c>
      <c r="B81" s="48" t="s">
        <v>399</v>
      </c>
      <c r="C81" s="12" t="s">
        <v>399</v>
      </c>
      <c r="D81" s="48" t="s">
        <v>399</v>
      </c>
      <c r="E81" s="48" t="s">
        <v>399</v>
      </c>
      <c r="F81" s="48" t="s">
        <v>399</v>
      </c>
      <c r="G81" s="12" t="s">
        <v>399</v>
      </c>
      <c r="H81" s="48" t="s">
        <v>399</v>
      </c>
      <c r="I81" s="13" t="s">
        <v>399</v>
      </c>
    </row>
    <row r="82" spans="1:9">
      <c r="A82" s="66" t="s">
        <v>517</v>
      </c>
      <c r="B82" s="12" t="s">
        <v>399</v>
      </c>
      <c r="C82" s="12" t="s">
        <v>399</v>
      </c>
      <c r="D82" s="48" t="s">
        <v>399</v>
      </c>
      <c r="E82" s="48" t="s">
        <v>399</v>
      </c>
      <c r="F82" s="12" t="s">
        <v>399</v>
      </c>
      <c r="G82" s="12" t="s">
        <v>399</v>
      </c>
      <c r="H82" s="48" t="s">
        <v>399</v>
      </c>
      <c r="I82" s="13" t="s">
        <v>399</v>
      </c>
    </row>
    <row r="83" spans="1:9">
      <c r="A83" s="76" t="s">
        <v>518</v>
      </c>
      <c r="B83" s="77" t="s">
        <v>399</v>
      </c>
      <c r="C83" s="77" t="s">
        <v>399</v>
      </c>
      <c r="D83" s="77" t="s">
        <v>399</v>
      </c>
      <c r="E83" s="77" t="s">
        <v>399</v>
      </c>
      <c r="F83" s="81" t="s">
        <v>399</v>
      </c>
      <c r="G83" s="81" t="s">
        <v>399</v>
      </c>
      <c r="H83" s="77" t="s">
        <v>399</v>
      </c>
      <c r="I83" s="78" t="s">
        <v>399</v>
      </c>
    </row>
    <row r="84" spans="1:9">
      <c r="A84" s="66"/>
      <c r="B84" s="48"/>
      <c r="C84" s="48"/>
      <c r="D84" s="48"/>
      <c r="E84" s="48"/>
      <c r="F84" s="12"/>
      <c r="G84" s="12"/>
      <c r="H84" s="12"/>
      <c r="I84" s="13"/>
    </row>
    <row r="85" spans="1:9" ht="13.5" thickBot="1">
      <c r="A85" s="69" t="s">
        <v>519</v>
      </c>
      <c r="B85" s="55">
        <v>4</v>
      </c>
      <c r="C85" s="55">
        <v>540</v>
      </c>
      <c r="D85" s="55" t="s">
        <v>399</v>
      </c>
      <c r="E85" s="55">
        <v>544</v>
      </c>
      <c r="F85" s="226">
        <v>10250</v>
      </c>
      <c r="G85" s="226">
        <v>36684</v>
      </c>
      <c r="H85" s="226" t="s">
        <v>399</v>
      </c>
      <c r="I85" s="56">
        <v>19851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>
  <sheetPr codeName="Hoja198">
    <pageSetUpPr fitToPage="1"/>
  </sheetPr>
  <dimension ref="A1:K36"/>
  <sheetViews>
    <sheetView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36.42578125" style="271" customWidth="1"/>
    <col min="2" max="9" width="12.710937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5">
      <c r="A2" s="455"/>
    </row>
    <row r="3" spans="1:11" s="91" customFormat="1" ht="15">
      <c r="A3" s="1504" t="s">
        <v>1480</v>
      </c>
      <c r="B3" s="1504"/>
      <c r="C3" s="1504"/>
      <c r="D3" s="1504"/>
      <c r="E3" s="1504"/>
      <c r="F3" s="1504"/>
      <c r="G3" s="1504"/>
      <c r="H3" s="1504"/>
      <c r="I3" s="1504"/>
      <c r="J3" s="134"/>
    </row>
    <row r="4" spans="1:11" s="91" customFormat="1" ht="15.75" thickBot="1">
      <c r="A4" s="239"/>
      <c r="B4" s="240"/>
      <c r="C4" s="240"/>
      <c r="D4" s="240"/>
      <c r="E4" s="240"/>
      <c r="F4" s="240"/>
      <c r="G4" s="240"/>
      <c r="H4" s="240"/>
      <c r="I4" s="240"/>
    </row>
    <row r="5" spans="1:11" s="866" customFormat="1" ht="22.5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501" t="s">
        <v>387</v>
      </c>
    </row>
    <row r="6" spans="1:11" s="866" customFormat="1" ht="22.5" customHeight="1">
      <c r="A6" s="1516"/>
      <c r="B6" s="1499" t="s">
        <v>393</v>
      </c>
      <c r="C6" s="301" t="s">
        <v>394</v>
      </c>
      <c r="D6" s="302"/>
      <c r="E6" s="1499" t="s">
        <v>395</v>
      </c>
      <c r="F6" s="1499" t="s">
        <v>393</v>
      </c>
      <c r="G6" s="301" t="s">
        <v>394</v>
      </c>
      <c r="H6" s="303"/>
      <c r="I6" s="1502"/>
    </row>
    <row r="7" spans="1:11" s="866" customFormat="1" ht="22.5" customHeight="1" thickBot="1">
      <c r="A7" s="1517"/>
      <c r="B7" s="1500"/>
      <c r="C7" s="860" t="s">
        <v>904</v>
      </c>
      <c r="D7" s="860" t="s">
        <v>905</v>
      </c>
      <c r="E7" s="1612"/>
      <c r="F7" s="1500"/>
      <c r="G7" s="860" t="s">
        <v>904</v>
      </c>
      <c r="H7" s="860" t="s">
        <v>905</v>
      </c>
      <c r="I7" s="1503"/>
    </row>
    <row r="8" spans="1:11" ht="24" customHeight="1">
      <c r="A8" s="75" t="s">
        <v>544</v>
      </c>
      <c r="B8" s="131" t="s">
        <v>399</v>
      </c>
      <c r="C8" s="131">
        <v>13</v>
      </c>
      <c r="D8" s="45" t="s">
        <v>399</v>
      </c>
      <c r="E8" s="45">
        <v>13</v>
      </c>
      <c r="F8" s="131" t="s">
        <v>399</v>
      </c>
      <c r="G8" s="131">
        <v>20600</v>
      </c>
      <c r="H8" s="45" t="s">
        <v>399</v>
      </c>
      <c r="I8" s="140">
        <v>268</v>
      </c>
      <c r="J8" s="278"/>
      <c r="K8" s="278"/>
    </row>
    <row r="9" spans="1:11">
      <c r="A9" s="66" t="s">
        <v>467</v>
      </c>
      <c r="B9" s="12" t="s">
        <v>399</v>
      </c>
      <c r="C9" s="48" t="s">
        <v>399</v>
      </c>
      <c r="D9" s="48" t="s">
        <v>399</v>
      </c>
      <c r="E9" s="48" t="s">
        <v>399</v>
      </c>
      <c r="F9" s="12" t="s">
        <v>399</v>
      </c>
      <c r="G9" s="48" t="s">
        <v>399</v>
      </c>
      <c r="H9" s="48" t="s">
        <v>399</v>
      </c>
      <c r="I9" s="13" t="s">
        <v>399</v>
      </c>
      <c r="J9" s="278"/>
      <c r="K9" s="278"/>
    </row>
    <row r="10" spans="1:11">
      <c r="A10" s="66" t="s">
        <v>468</v>
      </c>
      <c r="B10" s="12" t="s">
        <v>399</v>
      </c>
      <c r="C10" s="12" t="s">
        <v>399</v>
      </c>
      <c r="D10" s="48" t="s">
        <v>399</v>
      </c>
      <c r="E10" s="48" t="s">
        <v>399</v>
      </c>
      <c r="F10" s="12" t="s">
        <v>399</v>
      </c>
      <c r="G10" s="12" t="s">
        <v>399</v>
      </c>
      <c r="H10" s="48" t="s">
        <v>399</v>
      </c>
      <c r="I10" s="13" t="s">
        <v>399</v>
      </c>
      <c r="J10" s="278"/>
      <c r="K10" s="278"/>
    </row>
    <row r="11" spans="1:11">
      <c r="A11" s="76" t="s">
        <v>469</v>
      </c>
      <c r="B11" s="77" t="s">
        <v>399</v>
      </c>
      <c r="C11" s="77">
        <v>13</v>
      </c>
      <c r="D11" s="77" t="s">
        <v>399</v>
      </c>
      <c r="E11" s="77">
        <v>13</v>
      </c>
      <c r="F11" s="81" t="s">
        <v>399</v>
      </c>
      <c r="G11" s="81">
        <v>20600</v>
      </c>
      <c r="H11" s="77" t="s">
        <v>399</v>
      </c>
      <c r="I11" s="78">
        <v>268</v>
      </c>
      <c r="J11" s="278"/>
      <c r="K11" s="278"/>
    </row>
    <row r="12" spans="1:11">
      <c r="A12" s="66"/>
      <c r="B12" s="48"/>
      <c r="C12" s="48"/>
      <c r="D12" s="48"/>
      <c r="E12" s="48"/>
      <c r="F12" s="12"/>
      <c r="G12" s="12"/>
      <c r="H12" s="48"/>
      <c r="I12" s="49"/>
      <c r="J12" s="278"/>
      <c r="K12" s="278"/>
    </row>
    <row r="13" spans="1:11">
      <c r="A13" s="76" t="s">
        <v>470</v>
      </c>
      <c r="B13" s="77" t="s">
        <v>399</v>
      </c>
      <c r="C13" s="77">
        <v>55</v>
      </c>
      <c r="D13" s="77" t="s">
        <v>399</v>
      </c>
      <c r="E13" s="77">
        <v>55</v>
      </c>
      <c r="F13" s="81" t="s">
        <v>399</v>
      </c>
      <c r="G13" s="81">
        <v>33145</v>
      </c>
      <c r="H13" s="77" t="s">
        <v>399</v>
      </c>
      <c r="I13" s="78">
        <v>1823</v>
      </c>
      <c r="J13" s="278"/>
      <c r="K13" s="278"/>
    </row>
    <row r="14" spans="1:11">
      <c r="A14" s="66"/>
      <c r="B14" s="48"/>
      <c r="C14" s="48"/>
      <c r="D14" s="48"/>
      <c r="E14" s="48"/>
      <c r="F14" s="12"/>
      <c r="G14" s="12"/>
      <c r="H14" s="48"/>
      <c r="I14" s="49"/>
      <c r="J14" s="278"/>
      <c r="K14" s="278"/>
    </row>
    <row r="15" spans="1:11">
      <c r="A15" s="66" t="s">
        <v>545</v>
      </c>
      <c r="B15" s="48" t="s">
        <v>399</v>
      </c>
      <c r="C15" s="12" t="s">
        <v>399</v>
      </c>
      <c r="D15" s="48" t="s">
        <v>399</v>
      </c>
      <c r="E15" s="48" t="s">
        <v>399</v>
      </c>
      <c r="F15" s="48" t="s">
        <v>399</v>
      </c>
      <c r="G15" s="12" t="s">
        <v>399</v>
      </c>
      <c r="H15" s="48" t="s">
        <v>399</v>
      </c>
      <c r="I15" s="13" t="s">
        <v>399</v>
      </c>
      <c r="J15" s="278"/>
      <c r="K15" s="278"/>
    </row>
    <row r="16" spans="1:11">
      <c r="A16" s="66" t="s">
        <v>483</v>
      </c>
      <c r="B16" s="12" t="s">
        <v>399</v>
      </c>
      <c r="C16" s="12" t="s">
        <v>399</v>
      </c>
      <c r="D16" s="48" t="s">
        <v>399</v>
      </c>
      <c r="E16" s="48" t="s">
        <v>399</v>
      </c>
      <c r="F16" s="12" t="s">
        <v>399</v>
      </c>
      <c r="G16" s="12" t="s">
        <v>399</v>
      </c>
      <c r="H16" s="48" t="s">
        <v>399</v>
      </c>
      <c r="I16" s="13" t="s">
        <v>399</v>
      </c>
      <c r="J16" s="278"/>
      <c r="K16" s="278"/>
    </row>
    <row r="17" spans="1:11">
      <c r="A17" s="66" t="s">
        <v>484</v>
      </c>
      <c r="B17" s="12" t="s">
        <v>399</v>
      </c>
      <c r="C17" s="12" t="s">
        <v>399</v>
      </c>
      <c r="D17" s="48" t="s">
        <v>399</v>
      </c>
      <c r="E17" s="48" t="s">
        <v>399</v>
      </c>
      <c r="F17" s="12" t="s">
        <v>399</v>
      </c>
      <c r="G17" s="12" t="s">
        <v>399</v>
      </c>
      <c r="H17" s="48" t="s">
        <v>399</v>
      </c>
      <c r="I17" s="13" t="s">
        <v>399</v>
      </c>
      <c r="J17" s="278"/>
      <c r="K17" s="278"/>
    </row>
    <row r="18" spans="1:11">
      <c r="A18" s="66" t="s">
        <v>485</v>
      </c>
      <c r="B18" s="48" t="s">
        <v>399</v>
      </c>
      <c r="C18" s="12" t="s">
        <v>399</v>
      </c>
      <c r="D18" s="48" t="s">
        <v>399</v>
      </c>
      <c r="E18" s="48" t="s">
        <v>399</v>
      </c>
      <c r="F18" s="48" t="s">
        <v>399</v>
      </c>
      <c r="G18" s="12" t="s">
        <v>399</v>
      </c>
      <c r="H18" s="48" t="s">
        <v>399</v>
      </c>
      <c r="I18" s="13" t="s">
        <v>399</v>
      </c>
    </row>
    <row r="19" spans="1:11">
      <c r="A19" s="66" t="s">
        <v>486</v>
      </c>
      <c r="B19" s="12" t="s">
        <v>399</v>
      </c>
      <c r="C19" s="12" t="s">
        <v>399</v>
      </c>
      <c r="D19" s="48" t="s">
        <v>399</v>
      </c>
      <c r="E19" s="48" t="s">
        <v>399</v>
      </c>
      <c r="F19" s="12" t="s">
        <v>399</v>
      </c>
      <c r="G19" s="12" t="s">
        <v>399</v>
      </c>
      <c r="H19" s="48" t="s">
        <v>399</v>
      </c>
      <c r="I19" s="13" t="s">
        <v>399</v>
      </c>
    </row>
    <row r="20" spans="1:11">
      <c r="A20" s="66" t="s">
        <v>487</v>
      </c>
      <c r="B20" s="48" t="s">
        <v>399</v>
      </c>
      <c r="C20" s="12" t="s">
        <v>399</v>
      </c>
      <c r="D20" s="48" t="s">
        <v>399</v>
      </c>
      <c r="E20" s="48" t="s">
        <v>399</v>
      </c>
      <c r="F20" s="48" t="s">
        <v>399</v>
      </c>
      <c r="G20" s="12" t="s">
        <v>399</v>
      </c>
      <c r="H20" s="48" t="s">
        <v>399</v>
      </c>
      <c r="I20" s="13" t="s">
        <v>399</v>
      </c>
    </row>
    <row r="21" spans="1:11">
      <c r="A21" s="66" t="s">
        <v>488</v>
      </c>
      <c r="B21" s="12" t="s">
        <v>399</v>
      </c>
      <c r="C21" s="12" t="s">
        <v>399</v>
      </c>
      <c r="D21" s="48" t="s">
        <v>399</v>
      </c>
      <c r="E21" s="48" t="s">
        <v>399</v>
      </c>
      <c r="F21" s="12" t="s">
        <v>399</v>
      </c>
      <c r="G21" s="12" t="s">
        <v>399</v>
      </c>
      <c r="H21" s="48" t="s">
        <v>399</v>
      </c>
      <c r="I21" s="13" t="s">
        <v>399</v>
      </c>
    </row>
    <row r="22" spans="1:11">
      <c r="A22" s="66" t="s">
        <v>489</v>
      </c>
      <c r="B22" s="48" t="s">
        <v>399</v>
      </c>
      <c r="C22" s="12">
        <v>33</v>
      </c>
      <c r="D22" s="48" t="s">
        <v>399</v>
      </c>
      <c r="E22" s="48">
        <v>33</v>
      </c>
      <c r="F22" s="48" t="s">
        <v>399</v>
      </c>
      <c r="G22" s="12">
        <v>15000</v>
      </c>
      <c r="H22" s="48" t="s">
        <v>399</v>
      </c>
      <c r="I22" s="13">
        <v>495</v>
      </c>
    </row>
    <row r="23" spans="1:11">
      <c r="A23" s="66" t="s">
        <v>490</v>
      </c>
      <c r="B23" s="12" t="s">
        <v>399</v>
      </c>
      <c r="C23" s="12" t="s">
        <v>399</v>
      </c>
      <c r="D23" s="48" t="s">
        <v>399</v>
      </c>
      <c r="E23" s="48" t="s">
        <v>399</v>
      </c>
      <c r="F23" s="12" t="s">
        <v>399</v>
      </c>
      <c r="G23" s="12" t="s">
        <v>399</v>
      </c>
      <c r="H23" s="48" t="s">
        <v>399</v>
      </c>
      <c r="I23" s="13" t="s">
        <v>399</v>
      </c>
    </row>
    <row r="24" spans="1:11">
      <c r="A24" s="76" t="s">
        <v>491</v>
      </c>
      <c r="B24" s="77" t="s">
        <v>399</v>
      </c>
      <c r="C24" s="77">
        <v>33</v>
      </c>
      <c r="D24" s="77" t="s">
        <v>399</v>
      </c>
      <c r="E24" s="77">
        <v>33</v>
      </c>
      <c r="F24" s="81" t="s">
        <v>399</v>
      </c>
      <c r="G24" s="81">
        <v>15000</v>
      </c>
      <c r="H24" s="77" t="s">
        <v>399</v>
      </c>
      <c r="I24" s="78">
        <v>495</v>
      </c>
    </row>
    <row r="25" spans="1:11">
      <c r="A25" s="66"/>
      <c r="B25" s="48"/>
      <c r="C25" s="48"/>
      <c r="D25" s="48"/>
      <c r="E25" s="48"/>
      <c r="F25" s="12"/>
      <c r="G25" s="12"/>
      <c r="H25" s="12"/>
      <c r="I25" s="49"/>
    </row>
    <row r="26" spans="1:11">
      <c r="A26" s="66" t="s">
        <v>507</v>
      </c>
      <c r="B26" s="48" t="s">
        <v>399</v>
      </c>
      <c r="C26" s="12">
        <v>9</v>
      </c>
      <c r="D26" s="12" t="s">
        <v>399</v>
      </c>
      <c r="E26" s="48">
        <v>9</v>
      </c>
      <c r="F26" s="48" t="s">
        <v>399</v>
      </c>
      <c r="G26" s="12">
        <v>11500</v>
      </c>
      <c r="H26" s="12" t="s">
        <v>399</v>
      </c>
      <c r="I26" s="13">
        <v>104</v>
      </c>
    </row>
    <row r="27" spans="1:11">
      <c r="A27" s="66" t="s">
        <v>508</v>
      </c>
      <c r="B27" s="48" t="s">
        <v>399</v>
      </c>
      <c r="C27" s="12">
        <v>20</v>
      </c>
      <c r="D27" s="48" t="s">
        <v>399</v>
      </c>
      <c r="E27" s="48">
        <v>20</v>
      </c>
      <c r="F27" s="48" t="s">
        <v>399</v>
      </c>
      <c r="G27" s="12">
        <v>25000</v>
      </c>
      <c r="H27" s="48" t="s">
        <v>399</v>
      </c>
      <c r="I27" s="13">
        <v>500</v>
      </c>
    </row>
    <row r="28" spans="1:11">
      <c r="A28" s="66" t="s">
        <v>509</v>
      </c>
      <c r="B28" s="12" t="s">
        <v>399</v>
      </c>
      <c r="C28" s="12" t="s">
        <v>399</v>
      </c>
      <c r="D28" s="48" t="s">
        <v>399</v>
      </c>
      <c r="E28" s="48" t="s">
        <v>399</v>
      </c>
      <c r="F28" s="12" t="s">
        <v>399</v>
      </c>
      <c r="G28" s="12" t="s">
        <v>399</v>
      </c>
      <c r="H28" s="48" t="s">
        <v>399</v>
      </c>
      <c r="I28" s="13" t="s">
        <v>399</v>
      </c>
    </row>
    <row r="29" spans="1:11">
      <c r="A29" s="66" t="s">
        <v>510</v>
      </c>
      <c r="B29" s="48" t="s">
        <v>399</v>
      </c>
      <c r="C29" s="12" t="s">
        <v>399</v>
      </c>
      <c r="D29" s="48" t="s">
        <v>399</v>
      </c>
      <c r="E29" s="48" t="s">
        <v>399</v>
      </c>
      <c r="F29" s="48" t="s">
        <v>399</v>
      </c>
      <c r="G29" s="12" t="s">
        <v>399</v>
      </c>
      <c r="H29" s="48" t="s">
        <v>399</v>
      </c>
      <c r="I29" s="13" t="s">
        <v>399</v>
      </c>
    </row>
    <row r="30" spans="1:11">
      <c r="A30" s="66" t="s">
        <v>511</v>
      </c>
      <c r="B30" s="12" t="s">
        <v>399</v>
      </c>
      <c r="C30" s="12" t="s">
        <v>399</v>
      </c>
      <c r="D30" s="48" t="s">
        <v>399</v>
      </c>
      <c r="E30" s="48" t="s">
        <v>399</v>
      </c>
      <c r="F30" s="12" t="s">
        <v>399</v>
      </c>
      <c r="G30" s="12" t="s">
        <v>399</v>
      </c>
      <c r="H30" s="48" t="s">
        <v>399</v>
      </c>
      <c r="I30" s="13" t="s">
        <v>399</v>
      </c>
    </row>
    <row r="31" spans="1:11">
      <c r="A31" s="66" t="s">
        <v>512</v>
      </c>
      <c r="B31" s="12" t="s">
        <v>399</v>
      </c>
      <c r="C31" s="12">
        <v>1</v>
      </c>
      <c r="D31" s="48" t="s">
        <v>399</v>
      </c>
      <c r="E31" s="48">
        <v>1</v>
      </c>
      <c r="F31" s="12" t="s">
        <v>399</v>
      </c>
      <c r="G31" s="12">
        <v>40000</v>
      </c>
      <c r="H31" s="48" t="s">
        <v>399</v>
      </c>
      <c r="I31" s="13">
        <v>40</v>
      </c>
    </row>
    <row r="32" spans="1:11">
      <c r="A32" s="66" t="s">
        <v>513</v>
      </c>
      <c r="B32" s="48" t="s">
        <v>399</v>
      </c>
      <c r="C32" s="12" t="s">
        <v>399</v>
      </c>
      <c r="D32" s="48" t="s">
        <v>399</v>
      </c>
      <c r="E32" s="48" t="s">
        <v>399</v>
      </c>
      <c r="F32" s="48" t="s">
        <v>399</v>
      </c>
      <c r="G32" s="12" t="s">
        <v>399</v>
      </c>
      <c r="H32" s="48" t="s">
        <v>399</v>
      </c>
      <c r="I32" s="13" t="s">
        <v>399</v>
      </c>
    </row>
    <row r="33" spans="1:9">
      <c r="A33" s="66" t="s">
        <v>514</v>
      </c>
      <c r="B33" s="48" t="s">
        <v>399</v>
      </c>
      <c r="C33" s="12" t="s">
        <v>399</v>
      </c>
      <c r="D33" s="48" t="s">
        <v>399</v>
      </c>
      <c r="E33" s="48" t="s">
        <v>399</v>
      </c>
      <c r="F33" s="48" t="s">
        <v>399</v>
      </c>
      <c r="G33" s="12" t="s">
        <v>399</v>
      </c>
      <c r="H33" s="48" t="s">
        <v>399</v>
      </c>
      <c r="I33" s="13" t="s">
        <v>399</v>
      </c>
    </row>
    <row r="34" spans="1:9">
      <c r="A34" s="76" t="s">
        <v>515</v>
      </c>
      <c r="B34" s="77" t="s">
        <v>399</v>
      </c>
      <c r="C34" s="77">
        <v>30</v>
      </c>
      <c r="D34" s="77" t="s">
        <v>399</v>
      </c>
      <c r="E34" s="77">
        <v>30</v>
      </c>
      <c r="F34" s="81" t="s">
        <v>399</v>
      </c>
      <c r="G34" s="81">
        <v>21450</v>
      </c>
      <c r="H34" s="77" t="s">
        <v>399</v>
      </c>
      <c r="I34" s="78">
        <v>644</v>
      </c>
    </row>
    <row r="35" spans="1:9">
      <c r="A35" s="66"/>
      <c r="B35" s="48"/>
      <c r="C35" s="48"/>
      <c r="D35" s="48"/>
      <c r="E35" s="48"/>
      <c r="F35" s="12"/>
      <c r="G35" s="12"/>
      <c r="H35" s="12"/>
      <c r="I35" s="13"/>
    </row>
    <row r="36" spans="1:9" ht="13.5" thickBot="1">
      <c r="A36" s="69" t="s">
        <v>519</v>
      </c>
      <c r="B36" s="55" t="s">
        <v>399</v>
      </c>
      <c r="C36" s="55">
        <v>131</v>
      </c>
      <c r="D36" s="55" t="s">
        <v>399</v>
      </c>
      <c r="E36" s="55">
        <v>131</v>
      </c>
      <c r="F36" s="226" t="s">
        <v>399</v>
      </c>
      <c r="G36" s="226">
        <v>24651</v>
      </c>
      <c r="H36" s="226" t="s">
        <v>399</v>
      </c>
      <c r="I36" s="56">
        <v>3230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>
  <sheetPr codeName="Hoja199">
    <pageSetUpPr fitToPage="1"/>
  </sheetPr>
  <dimension ref="A1:K45"/>
  <sheetViews>
    <sheetView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33.7109375" style="271" customWidth="1"/>
    <col min="2" max="9" width="12.710937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5">
      <c r="A2" s="455"/>
    </row>
    <row r="3" spans="1:11" s="91" customFormat="1" ht="15">
      <c r="A3" s="1504" t="s">
        <v>1481</v>
      </c>
      <c r="B3" s="1504"/>
      <c r="C3" s="1504"/>
      <c r="D3" s="1504"/>
      <c r="E3" s="1504"/>
      <c r="F3" s="1504"/>
      <c r="G3" s="1504"/>
      <c r="H3" s="1504"/>
      <c r="I3" s="1504"/>
      <c r="J3" s="134"/>
    </row>
    <row r="4" spans="1:11" s="91" customFormat="1" ht="15.75" thickBot="1">
      <c r="A4" s="239"/>
      <c r="B4" s="240"/>
      <c r="C4" s="240"/>
      <c r="D4" s="240"/>
      <c r="E4" s="240"/>
      <c r="F4" s="240"/>
      <c r="G4" s="240"/>
      <c r="H4" s="240"/>
      <c r="I4" s="240"/>
    </row>
    <row r="5" spans="1:11" s="866" customFormat="1" ht="27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501" t="s">
        <v>387</v>
      </c>
    </row>
    <row r="6" spans="1:11" s="866" customFormat="1" ht="27" customHeight="1">
      <c r="A6" s="1516"/>
      <c r="B6" s="1499" t="s">
        <v>393</v>
      </c>
      <c r="C6" s="301" t="s">
        <v>394</v>
      </c>
      <c r="D6" s="302"/>
      <c r="E6" s="1499" t="s">
        <v>395</v>
      </c>
      <c r="F6" s="1499" t="s">
        <v>393</v>
      </c>
      <c r="G6" s="301" t="s">
        <v>394</v>
      </c>
      <c r="H6" s="303"/>
      <c r="I6" s="1502"/>
    </row>
    <row r="7" spans="1:11" s="866" customFormat="1" ht="27" customHeight="1" thickBot="1">
      <c r="A7" s="1517"/>
      <c r="B7" s="1500"/>
      <c r="C7" s="860" t="s">
        <v>904</v>
      </c>
      <c r="D7" s="860" t="s">
        <v>905</v>
      </c>
      <c r="E7" s="1612"/>
      <c r="F7" s="1500"/>
      <c r="G7" s="860" t="s">
        <v>904</v>
      </c>
      <c r="H7" s="860" t="s">
        <v>905</v>
      </c>
      <c r="I7" s="1503"/>
    </row>
    <row r="8" spans="1:11" ht="21" customHeight="1">
      <c r="A8" s="241" t="s">
        <v>465</v>
      </c>
      <c r="B8" s="242">
        <v>1</v>
      </c>
      <c r="C8" s="242" t="s">
        <v>399</v>
      </c>
      <c r="D8" s="242" t="s">
        <v>399</v>
      </c>
      <c r="E8" s="242">
        <v>1</v>
      </c>
      <c r="F8" s="243">
        <v>4000</v>
      </c>
      <c r="G8" s="243" t="s">
        <v>399</v>
      </c>
      <c r="H8" s="242" t="s">
        <v>399</v>
      </c>
      <c r="I8" s="244">
        <v>4</v>
      </c>
      <c r="J8" s="278"/>
      <c r="K8" s="278"/>
    </row>
    <row r="9" spans="1:11">
      <c r="A9" s="66"/>
      <c r="B9" s="48"/>
      <c r="C9" s="48"/>
      <c r="D9" s="48"/>
      <c r="E9" s="48"/>
      <c r="F9" s="12"/>
      <c r="G9" s="12"/>
      <c r="H9" s="48"/>
      <c r="I9" s="49"/>
      <c r="J9" s="278"/>
      <c r="K9" s="278"/>
    </row>
    <row r="10" spans="1:11">
      <c r="A10" s="76" t="s">
        <v>470</v>
      </c>
      <c r="B10" s="77" t="s">
        <v>399</v>
      </c>
      <c r="C10" s="81">
        <v>52</v>
      </c>
      <c r="D10" s="77" t="s">
        <v>399</v>
      </c>
      <c r="E10" s="77">
        <v>52</v>
      </c>
      <c r="F10" s="77" t="s">
        <v>399</v>
      </c>
      <c r="G10" s="81">
        <v>29942</v>
      </c>
      <c r="H10" s="77" t="s">
        <v>399</v>
      </c>
      <c r="I10" s="82">
        <v>1557</v>
      </c>
      <c r="J10" s="278"/>
      <c r="K10" s="278"/>
    </row>
    <row r="11" spans="1:11">
      <c r="A11" s="66"/>
      <c r="B11" s="48"/>
      <c r="C11" s="48"/>
      <c r="D11" s="48"/>
      <c r="E11" s="48"/>
      <c r="F11" s="12"/>
      <c r="G11" s="12"/>
      <c r="H11" s="48"/>
      <c r="I11" s="49"/>
      <c r="J11" s="278"/>
      <c r="K11" s="278"/>
    </row>
    <row r="12" spans="1:11">
      <c r="A12" s="66" t="s">
        <v>472</v>
      </c>
      <c r="B12" s="48" t="s">
        <v>399</v>
      </c>
      <c r="C12" s="48">
        <v>92</v>
      </c>
      <c r="D12" s="48" t="s">
        <v>399</v>
      </c>
      <c r="E12" s="48">
        <v>92</v>
      </c>
      <c r="F12" s="85">
        <v>11500</v>
      </c>
      <c r="G12" s="12">
        <v>23000</v>
      </c>
      <c r="H12" s="48" t="s">
        <v>399</v>
      </c>
      <c r="I12" s="49">
        <v>2116</v>
      </c>
      <c r="J12" s="278"/>
      <c r="K12" s="278"/>
    </row>
    <row r="13" spans="1:11">
      <c r="A13" s="66" t="s">
        <v>473</v>
      </c>
      <c r="B13" s="48" t="s">
        <v>399</v>
      </c>
      <c r="C13" s="48" t="s">
        <v>399</v>
      </c>
      <c r="D13" s="48" t="s">
        <v>399</v>
      </c>
      <c r="E13" s="48" t="s">
        <v>399</v>
      </c>
      <c r="F13" s="48" t="s">
        <v>399</v>
      </c>
      <c r="G13" s="12" t="s">
        <v>399</v>
      </c>
      <c r="H13" s="48" t="s">
        <v>399</v>
      </c>
      <c r="I13" s="49" t="s">
        <v>399</v>
      </c>
      <c r="J13" s="278"/>
      <c r="K13" s="278"/>
    </row>
    <row r="14" spans="1:11">
      <c r="A14" s="66" t="s">
        <v>474</v>
      </c>
      <c r="B14" s="48" t="s">
        <v>399</v>
      </c>
      <c r="C14" s="12" t="s">
        <v>399</v>
      </c>
      <c r="D14" s="48" t="s">
        <v>399</v>
      </c>
      <c r="E14" s="48" t="s">
        <v>399</v>
      </c>
      <c r="F14" s="48" t="s">
        <v>399</v>
      </c>
      <c r="G14" s="12" t="s">
        <v>399</v>
      </c>
      <c r="H14" s="48" t="s">
        <v>399</v>
      </c>
      <c r="I14" s="13" t="s">
        <v>399</v>
      </c>
      <c r="J14" s="278"/>
      <c r="K14" s="278"/>
    </row>
    <row r="15" spans="1:11">
      <c r="A15" s="76" t="s">
        <v>475</v>
      </c>
      <c r="B15" s="77" t="s">
        <v>399</v>
      </c>
      <c r="C15" s="81">
        <v>92</v>
      </c>
      <c r="D15" s="77" t="s">
        <v>399</v>
      </c>
      <c r="E15" s="77">
        <v>92</v>
      </c>
      <c r="F15" s="77" t="s">
        <v>399</v>
      </c>
      <c r="G15" s="81">
        <v>23000</v>
      </c>
      <c r="H15" s="77" t="s">
        <v>399</v>
      </c>
      <c r="I15" s="82">
        <v>2116</v>
      </c>
      <c r="J15" s="278"/>
      <c r="K15" s="278"/>
    </row>
    <row r="16" spans="1:11">
      <c r="A16" s="66"/>
      <c r="B16" s="48"/>
      <c r="C16" s="48"/>
      <c r="D16" s="48"/>
      <c r="E16" s="48"/>
      <c r="F16" s="12"/>
      <c r="G16" s="12"/>
      <c r="H16" s="12"/>
      <c r="I16" s="49"/>
      <c r="J16" s="278"/>
      <c r="K16" s="278"/>
    </row>
    <row r="17" spans="1:11">
      <c r="A17" s="66" t="s">
        <v>545</v>
      </c>
      <c r="B17" s="48" t="s">
        <v>399</v>
      </c>
      <c r="C17" s="12" t="s">
        <v>399</v>
      </c>
      <c r="D17" s="48" t="s">
        <v>399</v>
      </c>
      <c r="E17" s="48" t="s">
        <v>399</v>
      </c>
      <c r="F17" s="48" t="s">
        <v>399</v>
      </c>
      <c r="G17" s="12" t="s">
        <v>399</v>
      </c>
      <c r="H17" s="48" t="s">
        <v>399</v>
      </c>
      <c r="I17" s="13" t="s">
        <v>399</v>
      </c>
      <c r="J17" s="278"/>
      <c r="K17" s="278"/>
    </row>
    <row r="18" spans="1:11">
      <c r="A18" s="66" t="s">
        <v>483</v>
      </c>
      <c r="B18" s="12" t="s">
        <v>399</v>
      </c>
      <c r="C18" s="12" t="s">
        <v>399</v>
      </c>
      <c r="D18" s="48" t="s">
        <v>399</v>
      </c>
      <c r="E18" s="48" t="s">
        <v>399</v>
      </c>
      <c r="F18" s="12" t="s">
        <v>399</v>
      </c>
      <c r="G18" s="12" t="s">
        <v>399</v>
      </c>
      <c r="H18" s="48" t="s">
        <v>399</v>
      </c>
      <c r="I18" s="13" t="s">
        <v>399</v>
      </c>
      <c r="J18" s="278"/>
      <c r="K18" s="278"/>
    </row>
    <row r="19" spans="1:11">
      <c r="A19" s="66" t="s">
        <v>484</v>
      </c>
      <c r="B19" s="12" t="s">
        <v>399</v>
      </c>
      <c r="C19" s="12" t="s">
        <v>399</v>
      </c>
      <c r="D19" s="48" t="s">
        <v>399</v>
      </c>
      <c r="E19" s="48" t="s">
        <v>399</v>
      </c>
      <c r="F19" s="12" t="s">
        <v>399</v>
      </c>
      <c r="G19" s="12" t="s">
        <v>399</v>
      </c>
      <c r="H19" s="48" t="s">
        <v>399</v>
      </c>
      <c r="I19" s="13" t="s">
        <v>399</v>
      </c>
      <c r="J19" s="278"/>
      <c r="K19" s="278"/>
    </row>
    <row r="20" spans="1:11">
      <c r="A20" s="66" t="s">
        <v>485</v>
      </c>
      <c r="B20" s="48" t="s">
        <v>399</v>
      </c>
      <c r="C20" s="12" t="s">
        <v>399</v>
      </c>
      <c r="D20" s="48" t="s">
        <v>399</v>
      </c>
      <c r="E20" s="48" t="s">
        <v>399</v>
      </c>
      <c r="F20" s="48" t="s">
        <v>399</v>
      </c>
      <c r="G20" s="12" t="s">
        <v>399</v>
      </c>
      <c r="H20" s="48" t="s">
        <v>399</v>
      </c>
      <c r="I20" s="13" t="s">
        <v>399</v>
      </c>
      <c r="J20" s="278"/>
      <c r="K20" s="278"/>
    </row>
    <row r="21" spans="1:11">
      <c r="A21" s="66" t="s">
        <v>486</v>
      </c>
      <c r="B21" s="12" t="s">
        <v>399</v>
      </c>
      <c r="C21" s="12" t="s">
        <v>399</v>
      </c>
      <c r="D21" s="48" t="s">
        <v>399</v>
      </c>
      <c r="E21" s="48" t="s">
        <v>399</v>
      </c>
      <c r="F21" s="12" t="s">
        <v>399</v>
      </c>
      <c r="G21" s="12" t="s">
        <v>399</v>
      </c>
      <c r="H21" s="48" t="s">
        <v>399</v>
      </c>
      <c r="I21" s="13" t="s">
        <v>399</v>
      </c>
      <c r="J21" s="278"/>
      <c r="K21" s="278"/>
    </row>
    <row r="22" spans="1:11">
      <c r="A22" s="66" t="s">
        <v>487</v>
      </c>
      <c r="B22" s="48" t="s">
        <v>399</v>
      </c>
      <c r="C22" s="12">
        <v>147</v>
      </c>
      <c r="D22" s="48" t="s">
        <v>399</v>
      </c>
      <c r="E22" s="48">
        <v>147</v>
      </c>
      <c r="F22" s="48" t="s">
        <v>399</v>
      </c>
      <c r="G22" s="12">
        <v>25000</v>
      </c>
      <c r="H22" s="48" t="s">
        <v>399</v>
      </c>
      <c r="I22" s="13">
        <v>3675</v>
      </c>
      <c r="J22" s="278"/>
      <c r="K22" s="278"/>
    </row>
    <row r="23" spans="1:11">
      <c r="A23" s="66" t="s">
        <v>488</v>
      </c>
      <c r="B23" s="12" t="s">
        <v>399</v>
      </c>
      <c r="C23" s="12" t="s">
        <v>399</v>
      </c>
      <c r="D23" s="48" t="s">
        <v>399</v>
      </c>
      <c r="E23" s="48" t="s">
        <v>399</v>
      </c>
      <c r="F23" s="12" t="s">
        <v>399</v>
      </c>
      <c r="G23" s="12" t="s">
        <v>399</v>
      </c>
      <c r="H23" s="48" t="s">
        <v>399</v>
      </c>
      <c r="I23" s="13" t="s">
        <v>399</v>
      </c>
      <c r="J23" s="278"/>
      <c r="K23" s="278"/>
    </row>
    <row r="24" spans="1:11">
      <c r="A24" s="66" t="s">
        <v>489</v>
      </c>
      <c r="B24" s="48" t="s">
        <v>399</v>
      </c>
      <c r="C24" s="12">
        <v>50</v>
      </c>
      <c r="D24" s="48" t="s">
        <v>399</v>
      </c>
      <c r="E24" s="48">
        <v>50</v>
      </c>
      <c r="F24" s="48" t="s">
        <v>399</v>
      </c>
      <c r="G24" s="12">
        <v>25000</v>
      </c>
      <c r="H24" s="48" t="s">
        <v>399</v>
      </c>
      <c r="I24" s="13">
        <v>1250</v>
      </c>
      <c r="J24" s="278"/>
      <c r="K24" s="278"/>
    </row>
    <row r="25" spans="1:11">
      <c r="A25" s="66" t="s">
        <v>490</v>
      </c>
      <c r="B25" s="12" t="s">
        <v>399</v>
      </c>
      <c r="C25" s="12" t="s">
        <v>399</v>
      </c>
      <c r="D25" s="48" t="s">
        <v>399</v>
      </c>
      <c r="E25" s="48" t="s">
        <v>399</v>
      </c>
      <c r="F25" s="12" t="s">
        <v>399</v>
      </c>
      <c r="G25" s="12" t="s">
        <v>399</v>
      </c>
      <c r="H25" s="48" t="s">
        <v>399</v>
      </c>
      <c r="I25" s="13" t="s">
        <v>399</v>
      </c>
      <c r="J25" s="278"/>
      <c r="K25" s="278"/>
    </row>
    <row r="26" spans="1:11">
      <c r="A26" s="76" t="s">
        <v>491</v>
      </c>
      <c r="B26" s="77" t="s">
        <v>399</v>
      </c>
      <c r="C26" s="81">
        <v>197</v>
      </c>
      <c r="D26" s="77" t="s">
        <v>399</v>
      </c>
      <c r="E26" s="77">
        <v>197</v>
      </c>
      <c r="F26" s="77" t="s">
        <v>399</v>
      </c>
      <c r="G26" s="81">
        <v>25000</v>
      </c>
      <c r="H26" s="77" t="s">
        <v>399</v>
      </c>
      <c r="I26" s="82">
        <v>4925</v>
      </c>
      <c r="J26" s="278"/>
      <c r="K26" s="278"/>
    </row>
    <row r="27" spans="1:11">
      <c r="A27" s="66"/>
      <c r="B27" s="48"/>
      <c r="C27" s="48"/>
      <c r="D27" s="48"/>
      <c r="E27" s="48"/>
      <c r="F27" s="12"/>
      <c r="G27" s="12"/>
      <c r="H27" s="12"/>
      <c r="I27" s="49"/>
      <c r="J27" s="278"/>
      <c r="K27" s="278"/>
    </row>
    <row r="28" spans="1:11">
      <c r="A28" s="66" t="s">
        <v>493</v>
      </c>
      <c r="B28" s="48" t="s">
        <v>399</v>
      </c>
      <c r="C28" s="12" t="s">
        <v>399</v>
      </c>
      <c r="D28" s="48" t="s">
        <v>399</v>
      </c>
      <c r="E28" s="48" t="s">
        <v>399</v>
      </c>
      <c r="F28" s="48" t="s">
        <v>399</v>
      </c>
      <c r="G28" s="12" t="s">
        <v>399</v>
      </c>
      <c r="H28" s="48" t="s">
        <v>399</v>
      </c>
      <c r="I28" s="13" t="s">
        <v>399</v>
      </c>
      <c r="J28" s="278"/>
      <c r="K28" s="278"/>
    </row>
    <row r="29" spans="1:11">
      <c r="A29" s="66" t="s">
        <v>494</v>
      </c>
      <c r="B29" s="48" t="s">
        <v>399</v>
      </c>
      <c r="C29" s="12" t="s">
        <v>399</v>
      </c>
      <c r="D29" s="48" t="s">
        <v>399</v>
      </c>
      <c r="E29" s="48" t="s">
        <v>399</v>
      </c>
      <c r="F29" s="48" t="s">
        <v>399</v>
      </c>
      <c r="G29" s="12" t="s">
        <v>399</v>
      </c>
      <c r="H29" s="48" t="s">
        <v>399</v>
      </c>
      <c r="I29" s="13" t="s">
        <v>399</v>
      </c>
      <c r="J29" s="278"/>
      <c r="K29" s="278"/>
    </row>
    <row r="30" spans="1:11">
      <c r="A30" s="66" t="s">
        <v>495</v>
      </c>
      <c r="B30" s="48" t="s">
        <v>399</v>
      </c>
      <c r="C30" s="12" t="s">
        <v>399</v>
      </c>
      <c r="D30" s="48" t="s">
        <v>399</v>
      </c>
      <c r="E30" s="48" t="s">
        <v>399</v>
      </c>
      <c r="F30" s="48" t="s">
        <v>399</v>
      </c>
      <c r="G30" s="12" t="s">
        <v>399</v>
      </c>
      <c r="H30" s="48" t="s">
        <v>399</v>
      </c>
      <c r="I30" s="13" t="s">
        <v>399</v>
      </c>
    </row>
    <row r="31" spans="1:11">
      <c r="A31" s="66" t="s">
        <v>496</v>
      </c>
      <c r="B31" s="48" t="s">
        <v>399</v>
      </c>
      <c r="C31" s="12" t="s">
        <v>399</v>
      </c>
      <c r="D31" s="48" t="s">
        <v>399</v>
      </c>
      <c r="E31" s="48" t="s">
        <v>399</v>
      </c>
      <c r="F31" s="48" t="s">
        <v>399</v>
      </c>
      <c r="G31" s="12" t="s">
        <v>399</v>
      </c>
      <c r="H31" s="48" t="s">
        <v>399</v>
      </c>
      <c r="I31" s="13" t="s">
        <v>399</v>
      </c>
    </row>
    <row r="32" spans="1:11">
      <c r="A32" s="66" t="s">
        <v>497</v>
      </c>
      <c r="B32" s="48" t="s">
        <v>399</v>
      </c>
      <c r="C32" s="12">
        <v>9</v>
      </c>
      <c r="D32" s="48" t="s">
        <v>399</v>
      </c>
      <c r="E32" s="48">
        <v>9</v>
      </c>
      <c r="F32" s="48" t="s">
        <v>399</v>
      </c>
      <c r="G32" s="12">
        <v>11000</v>
      </c>
      <c r="H32" s="48" t="s">
        <v>399</v>
      </c>
      <c r="I32" s="13">
        <v>99</v>
      </c>
    </row>
    <row r="33" spans="1:9">
      <c r="A33" s="76" t="s">
        <v>573</v>
      </c>
      <c r="B33" s="77" t="s">
        <v>399</v>
      </c>
      <c r="C33" s="81">
        <v>9</v>
      </c>
      <c r="D33" s="77" t="s">
        <v>399</v>
      </c>
      <c r="E33" s="77">
        <v>9</v>
      </c>
      <c r="F33" s="77" t="s">
        <v>399</v>
      </c>
      <c r="G33" s="81">
        <v>11000</v>
      </c>
      <c r="H33" s="77" t="s">
        <v>399</v>
      </c>
      <c r="I33" s="82">
        <v>99</v>
      </c>
    </row>
    <row r="34" spans="1:9">
      <c r="A34" s="66"/>
      <c r="B34" s="48"/>
      <c r="C34" s="48"/>
      <c r="D34" s="48"/>
      <c r="E34" s="48"/>
      <c r="F34" s="12"/>
      <c r="G34" s="12"/>
      <c r="H34" s="12"/>
      <c r="I34" s="49"/>
    </row>
    <row r="35" spans="1:9">
      <c r="A35" s="66" t="s">
        <v>507</v>
      </c>
      <c r="B35" s="48" t="s">
        <v>399</v>
      </c>
      <c r="C35" s="12" t="s">
        <v>399</v>
      </c>
      <c r="D35" s="12" t="s">
        <v>399</v>
      </c>
      <c r="E35" s="48" t="s">
        <v>399</v>
      </c>
      <c r="F35" s="48" t="s">
        <v>399</v>
      </c>
      <c r="G35" s="12" t="s">
        <v>399</v>
      </c>
      <c r="H35" s="12" t="s">
        <v>399</v>
      </c>
      <c r="I35" s="13" t="s">
        <v>399</v>
      </c>
    </row>
    <row r="36" spans="1:9">
      <c r="A36" s="66" t="s">
        <v>508</v>
      </c>
      <c r="B36" s="48" t="s">
        <v>399</v>
      </c>
      <c r="C36" s="12" t="s">
        <v>399</v>
      </c>
      <c r="D36" s="48" t="s">
        <v>399</v>
      </c>
      <c r="E36" s="48" t="s">
        <v>399</v>
      </c>
      <c r="F36" s="48" t="s">
        <v>399</v>
      </c>
      <c r="G36" s="12" t="s">
        <v>399</v>
      </c>
      <c r="H36" s="48" t="s">
        <v>399</v>
      </c>
      <c r="I36" s="13" t="s">
        <v>399</v>
      </c>
    </row>
    <row r="37" spans="1:9">
      <c r="A37" s="66" t="s">
        <v>509</v>
      </c>
      <c r="B37" s="12" t="s">
        <v>399</v>
      </c>
      <c r="C37" s="12" t="s">
        <v>399</v>
      </c>
      <c r="D37" s="48" t="s">
        <v>399</v>
      </c>
      <c r="E37" s="48" t="s">
        <v>399</v>
      </c>
      <c r="F37" s="12" t="s">
        <v>399</v>
      </c>
      <c r="G37" s="12" t="s">
        <v>399</v>
      </c>
      <c r="H37" s="48" t="s">
        <v>399</v>
      </c>
      <c r="I37" s="13" t="s">
        <v>399</v>
      </c>
    </row>
    <row r="38" spans="1:9">
      <c r="A38" s="66" t="s">
        <v>510</v>
      </c>
      <c r="B38" s="48" t="s">
        <v>399</v>
      </c>
      <c r="C38" s="12" t="s">
        <v>399</v>
      </c>
      <c r="D38" s="48" t="s">
        <v>399</v>
      </c>
      <c r="E38" s="48" t="s">
        <v>399</v>
      </c>
      <c r="F38" s="48" t="s">
        <v>399</v>
      </c>
      <c r="G38" s="12" t="s">
        <v>399</v>
      </c>
      <c r="H38" s="48" t="s">
        <v>399</v>
      </c>
      <c r="I38" s="13" t="s">
        <v>399</v>
      </c>
    </row>
    <row r="39" spans="1:9">
      <c r="A39" s="66" t="s">
        <v>511</v>
      </c>
      <c r="B39" s="12" t="s">
        <v>399</v>
      </c>
      <c r="C39" s="12" t="s">
        <v>399</v>
      </c>
      <c r="D39" s="48" t="s">
        <v>399</v>
      </c>
      <c r="E39" s="48" t="s">
        <v>399</v>
      </c>
      <c r="F39" s="12" t="s">
        <v>399</v>
      </c>
      <c r="G39" s="12" t="s">
        <v>399</v>
      </c>
      <c r="H39" s="48" t="s">
        <v>399</v>
      </c>
      <c r="I39" s="13" t="s">
        <v>399</v>
      </c>
    </row>
    <row r="40" spans="1:9">
      <c r="A40" s="66" t="s">
        <v>512</v>
      </c>
      <c r="B40" s="12" t="s">
        <v>399</v>
      </c>
      <c r="C40" s="12" t="s">
        <v>399</v>
      </c>
      <c r="D40" s="48" t="s">
        <v>399</v>
      </c>
      <c r="E40" s="48" t="s">
        <v>399</v>
      </c>
      <c r="F40" s="12" t="s">
        <v>399</v>
      </c>
      <c r="G40" s="12" t="s">
        <v>399</v>
      </c>
      <c r="H40" s="48" t="s">
        <v>399</v>
      </c>
      <c r="I40" s="13" t="s">
        <v>399</v>
      </c>
    </row>
    <row r="41" spans="1:9">
      <c r="A41" s="66" t="s">
        <v>513</v>
      </c>
      <c r="B41" s="48" t="s">
        <v>399</v>
      </c>
      <c r="C41" s="12">
        <v>4</v>
      </c>
      <c r="D41" s="48" t="s">
        <v>399</v>
      </c>
      <c r="E41" s="48">
        <v>4</v>
      </c>
      <c r="F41" s="48" t="s">
        <v>399</v>
      </c>
      <c r="G41" s="12">
        <v>13000</v>
      </c>
      <c r="H41" s="48" t="s">
        <v>399</v>
      </c>
      <c r="I41" s="13">
        <v>52</v>
      </c>
    </row>
    <row r="42" spans="1:9">
      <c r="A42" s="66" t="s">
        <v>514</v>
      </c>
      <c r="B42" s="48" t="s">
        <v>399</v>
      </c>
      <c r="C42" s="12">
        <v>9</v>
      </c>
      <c r="D42" s="48" t="s">
        <v>399</v>
      </c>
      <c r="E42" s="48">
        <v>9</v>
      </c>
      <c r="F42" s="48" t="s">
        <v>399</v>
      </c>
      <c r="G42" s="12">
        <v>15500</v>
      </c>
      <c r="H42" s="48" t="s">
        <v>399</v>
      </c>
      <c r="I42" s="13">
        <v>140</v>
      </c>
    </row>
    <row r="43" spans="1:9">
      <c r="A43" s="76" t="s">
        <v>515</v>
      </c>
      <c r="B43" s="77" t="s">
        <v>399</v>
      </c>
      <c r="C43" s="81">
        <v>13</v>
      </c>
      <c r="D43" s="77" t="s">
        <v>399</v>
      </c>
      <c r="E43" s="77">
        <v>13</v>
      </c>
      <c r="F43" s="77" t="s">
        <v>399</v>
      </c>
      <c r="G43" s="81">
        <v>14731</v>
      </c>
      <c r="H43" s="77" t="s">
        <v>399</v>
      </c>
      <c r="I43" s="82">
        <v>192</v>
      </c>
    </row>
    <row r="44" spans="1:9">
      <c r="A44" s="66"/>
      <c r="B44" s="48"/>
      <c r="C44" s="48"/>
      <c r="D44" s="48"/>
      <c r="E44" s="48"/>
      <c r="F44" s="12"/>
      <c r="G44" s="12"/>
      <c r="H44" s="12"/>
      <c r="I44" s="13"/>
    </row>
    <row r="45" spans="1:9" ht="13.5" thickBot="1">
      <c r="A45" s="69" t="s">
        <v>519</v>
      </c>
      <c r="B45" s="55">
        <v>1</v>
      </c>
      <c r="C45" s="55">
        <v>363</v>
      </c>
      <c r="D45" s="55" t="s">
        <v>399</v>
      </c>
      <c r="E45" s="55">
        <v>364</v>
      </c>
      <c r="F45" s="226">
        <v>4000</v>
      </c>
      <c r="G45" s="226">
        <v>24486</v>
      </c>
      <c r="H45" s="226" t="s">
        <v>399</v>
      </c>
      <c r="I45" s="56">
        <v>8893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>
  <sheetPr codeName="Hoja200">
    <pageSetUpPr fitToPage="1"/>
  </sheetPr>
  <dimension ref="A1:K23"/>
  <sheetViews>
    <sheetView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33.7109375" style="271" customWidth="1"/>
    <col min="2" max="9" width="12.710937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5">
      <c r="A2" s="455"/>
    </row>
    <row r="3" spans="1:11" s="91" customFormat="1" ht="15">
      <c r="A3" s="1504" t="s">
        <v>1482</v>
      </c>
      <c r="B3" s="1504"/>
      <c r="C3" s="1504"/>
      <c r="D3" s="1504"/>
      <c r="E3" s="1504"/>
      <c r="F3" s="1504"/>
      <c r="G3" s="1504"/>
      <c r="H3" s="1504"/>
      <c r="I3" s="1504"/>
      <c r="J3" s="134"/>
    </row>
    <row r="4" spans="1:11" s="91" customFormat="1" ht="15.75" thickBot="1">
      <c r="A4" s="239"/>
      <c r="B4" s="240"/>
      <c r="C4" s="240"/>
      <c r="D4" s="240"/>
      <c r="E4" s="240"/>
      <c r="F4" s="240"/>
      <c r="G4" s="240"/>
      <c r="H4" s="240"/>
      <c r="I4" s="240"/>
    </row>
    <row r="5" spans="1:11" s="866" customFormat="1" ht="27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501" t="s">
        <v>387</v>
      </c>
    </row>
    <row r="6" spans="1:11" s="866" customFormat="1" ht="27" customHeight="1">
      <c r="A6" s="1516"/>
      <c r="B6" s="1499" t="s">
        <v>393</v>
      </c>
      <c r="C6" s="301" t="s">
        <v>394</v>
      </c>
      <c r="D6" s="302"/>
      <c r="E6" s="1499" t="s">
        <v>395</v>
      </c>
      <c r="F6" s="1499" t="s">
        <v>393</v>
      </c>
      <c r="G6" s="301" t="s">
        <v>394</v>
      </c>
      <c r="H6" s="303"/>
      <c r="I6" s="1502"/>
    </row>
    <row r="7" spans="1:11" s="866" customFormat="1" ht="27" customHeight="1" thickBot="1">
      <c r="A7" s="1517"/>
      <c r="B7" s="1500"/>
      <c r="C7" s="860" t="s">
        <v>904</v>
      </c>
      <c r="D7" s="860" t="s">
        <v>905</v>
      </c>
      <c r="E7" s="1612"/>
      <c r="F7" s="1500"/>
      <c r="G7" s="860" t="s">
        <v>904</v>
      </c>
      <c r="H7" s="860" t="s">
        <v>905</v>
      </c>
      <c r="I7" s="1503"/>
    </row>
    <row r="8" spans="1:11">
      <c r="A8" s="241" t="s">
        <v>470</v>
      </c>
      <c r="B8" s="242" t="s">
        <v>399</v>
      </c>
      <c r="C8" s="243">
        <v>74</v>
      </c>
      <c r="D8" s="242" t="s">
        <v>399</v>
      </c>
      <c r="E8" s="242">
        <v>74</v>
      </c>
      <c r="F8" s="242" t="s">
        <v>399</v>
      </c>
      <c r="G8" s="243">
        <v>57486</v>
      </c>
      <c r="H8" s="242" t="s">
        <v>399</v>
      </c>
      <c r="I8" s="296">
        <v>4254</v>
      </c>
      <c r="J8" s="278"/>
      <c r="K8" s="278"/>
    </row>
    <row r="9" spans="1:11">
      <c r="A9" s="66"/>
      <c r="B9" s="48"/>
      <c r="C9" s="48"/>
      <c r="D9" s="48"/>
      <c r="E9" s="48"/>
      <c r="F9" s="12"/>
      <c r="G9" s="12"/>
      <c r="H9" s="48"/>
      <c r="I9" s="49"/>
      <c r="J9" s="278"/>
      <c r="K9" s="278"/>
    </row>
    <row r="10" spans="1:11">
      <c r="A10" s="76" t="s">
        <v>471</v>
      </c>
      <c r="B10" s="77" t="s">
        <v>399</v>
      </c>
      <c r="C10" s="81">
        <v>8</v>
      </c>
      <c r="D10" s="377">
        <v>10</v>
      </c>
      <c r="E10" s="77">
        <v>18</v>
      </c>
      <c r="F10" s="77" t="s">
        <v>399</v>
      </c>
      <c r="G10" s="81">
        <v>38000</v>
      </c>
      <c r="H10" s="377">
        <v>65000</v>
      </c>
      <c r="I10" s="82">
        <v>954</v>
      </c>
      <c r="J10" s="278"/>
      <c r="K10" s="278"/>
    </row>
    <row r="11" spans="1:11">
      <c r="A11" s="66"/>
      <c r="B11" s="48"/>
      <c r="C11" s="48"/>
      <c r="D11" s="48"/>
      <c r="E11" s="48"/>
      <c r="F11" s="12"/>
      <c r="G11" s="12"/>
      <c r="H11" s="48"/>
      <c r="I11" s="49"/>
      <c r="J11" s="278"/>
      <c r="K11" s="278"/>
    </row>
    <row r="12" spans="1:11">
      <c r="A12" s="66" t="s">
        <v>472</v>
      </c>
      <c r="B12" s="48" t="s">
        <v>399</v>
      </c>
      <c r="C12" s="48" t="s">
        <v>399</v>
      </c>
      <c r="D12" s="48" t="s">
        <v>399</v>
      </c>
      <c r="E12" s="48" t="s">
        <v>399</v>
      </c>
      <c r="F12" s="48" t="s">
        <v>399</v>
      </c>
      <c r="G12" s="12" t="s">
        <v>399</v>
      </c>
      <c r="H12" s="48" t="s">
        <v>399</v>
      </c>
      <c r="I12" s="49" t="s">
        <v>399</v>
      </c>
      <c r="J12" s="278"/>
      <c r="K12" s="278"/>
    </row>
    <row r="13" spans="1:11">
      <c r="A13" s="66" t="s">
        <v>473</v>
      </c>
      <c r="B13" s="48" t="s">
        <v>399</v>
      </c>
      <c r="C13" s="48" t="s">
        <v>399</v>
      </c>
      <c r="D13" s="48" t="s">
        <v>399</v>
      </c>
      <c r="E13" s="48" t="s">
        <v>399</v>
      </c>
      <c r="F13" s="48" t="s">
        <v>399</v>
      </c>
      <c r="G13" s="12" t="s">
        <v>399</v>
      </c>
      <c r="H13" s="48" t="s">
        <v>399</v>
      </c>
      <c r="I13" s="49" t="s">
        <v>399</v>
      </c>
      <c r="J13" s="278"/>
      <c r="K13" s="278"/>
    </row>
    <row r="14" spans="1:11">
      <c r="A14" s="66" t="s">
        <v>474</v>
      </c>
      <c r="B14" s="48" t="s">
        <v>399</v>
      </c>
      <c r="C14" s="12">
        <v>6</v>
      </c>
      <c r="D14" s="85">
        <v>24</v>
      </c>
      <c r="E14" s="48">
        <v>30</v>
      </c>
      <c r="F14" s="48" t="s">
        <v>399</v>
      </c>
      <c r="G14" s="12">
        <v>45000</v>
      </c>
      <c r="H14" s="85">
        <v>60000</v>
      </c>
      <c r="I14" s="13">
        <v>1710</v>
      </c>
      <c r="J14" s="278"/>
      <c r="K14" s="278"/>
    </row>
    <row r="15" spans="1:11">
      <c r="A15" s="76" t="s">
        <v>475</v>
      </c>
      <c r="B15" s="77" t="s">
        <v>399</v>
      </c>
      <c r="C15" s="81">
        <v>6</v>
      </c>
      <c r="D15" s="377">
        <v>24</v>
      </c>
      <c r="E15" s="77">
        <v>30</v>
      </c>
      <c r="F15" s="77" t="s">
        <v>399</v>
      </c>
      <c r="G15" s="81">
        <v>45000</v>
      </c>
      <c r="H15" s="377">
        <v>60000</v>
      </c>
      <c r="I15" s="78">
        <v>1710</v>
      </c>
      <c r="J15" s="278"/>
      <c r="K15" s="278"/>
    </row>
    <row r="16" spans="1:11">
      <c r="A16" s="66"/>
      <c r="B16" s="48"/>
      <c r="C16" s="48"/>
      <c r="D16" s="48"/>
      <c r="E16" s="48"/>
      <c r="F16" s="12"/>
      <c r="G16" s="12"/>
      <c r="H16" s="48"/>
      <c r="I16" s="49"/>
      <c r="J16" s="278"/>
      <c r="K16" s="278"/>
    </row>
    <row r="17" spans="1:11">
      <c r="A17" s="66" t="s">
        <v>476</v>
      </c>
      <c r="B17" s="83" t="s">
        <v>399</v>
      </c>
      <c r="C17" s="83">
        <v>3</v>
      </c>
      <c r="D17" s="48" t="s">
        <v>399</v>
      </c>
      <c r="E17" s="48">
        <v>3</v>
      </c>
      <c r="F17" s="83" t="s">
        <v>399</v>
      </c>
      <c r="G17" s="83">
        <v>12400</v>
      </c>
      <c r="H17" s="48" t="s">
        <v>399</v>
      </c>
      <c r="I17" s="13">
        <v>37</v>
      </c>
      <c r="J17" s="278"/>
      <c r="K17" s="278"/>
    </row>
    <row r="18" spans="1:11">
      <c r="A18" s="66" t="s">
        <v>477</v>
      </c>
      <c r="B18" s="83" t="s">
        <v>399</v>
      </c>
      <c r="C18" s="83" t="s">
        <v>399</v>
      </c>
      <c r="D18" s="48" t="s">
        <v>399</v>
      </c>
      <c r="E18" s="48" t="s">
        <v>399</v>
      </c>
      <c r="F18" s="83" t="s">
        <v>399</v>
      </c>
      <c r="G18" s="83" t="s">
        <v>399</v>
      </c>
      <c r="H18" s="48" t="s">
        <v>399</v>
      </c>
      <c r="I18" s="13" t="s">
        <v>399</v>
      </c>
      <c r="J18" s="278"/>
      <c r="K18" s="278"/>
    </row>
    <row r="19" spans="1:11">
      <c r="A19" s="66" t="s">
        <v>478</v>
      </c>
      <c r="B19" s="83" t="s">
        <v>399</v>
      </c>
      <c r="C19" s="83" t="s">
        <v>399</v>
      </c>
      <c r="D19" s="48" t="s">
        <v>399</v>
      </c>
      <c r="E19" s="48" t="s">
        <v>399</v>
      </c>
      <c r="F19" s="83" t="s">
        <v>399</v>
      </c>
      <c r="G19" s="83" t="s">
        <v>399</v>
      </c>
      <c r="H19" s="48" t="s">
        <v>399</v>
      </c>
      <c r="I19" s="13" t="s">
        <v>399</v>
      </c>
      <c r="J19" s="278"/>
      <c r="K19" s="278"/>
    </row>
    <row r="20" spans="1:11">
      <c r="A20" s="66" t="s">
        <v>479</v>
      </c>
      <c r="B20" s="83" t="s">
        <v>399</v>
      </c>
      <c r="C20" s="83" t="s">
        <v>399</v>
      </c>
      <c r="D20" s="48" t="s">
        <v>399</v>
      </c>
      <c r="E20" s="48" t="s">
        <v>399</v>
      </c>
      <c r="F20" s="83" t="s">
        <v>399</v>
      </c>
      <c r="G20" s="83" t="s">
        <v>399</v>
      </c>
      <c r="H20" s="48" t="s">
        <v>399</v>
      </c>
      <c r="I20" s="13" t="s">
        <v>399</v>
      </c>
    </row>
    <row r="21" spans="1:11">
      <c r="A21" s="76" t="s">
        <v>480</v>
      </c>
      <c r="B21" s="77" t="s">
        <v>399</v>
      </c>
      <c r="C21" s="81">
        <v>3</v>
      </c>
      <c r="D21" s="377" t="s">
        <v>399</v>
      </c>
      <c r="E21" s="77">
        <v>3</v>
      </c>
      <c r="F21" s="77" t="s">
        <v>399</v>
      </c>
      <c r="G21" s="81">
        <v>12400</v>
      </c>
      <c r="H21" s="377" t="s">
        <v>399</v>
      </c>
      <c r="I21" s="78">
        <v>37</v>
      </c>
    </row>
    <row r="22" spans="1:11">
      <c r="A22" s="66"/>
      <c r="B22" s="48"/>
      <c r="C22" s="48"/>
      <c r="D22" s="48"/>
      <c r="E22" s="48"/>
      <c r="F22" s="12"/>
      <c r="G22" s="12"/>
      <c r="H22" s="12"/>
      <c r="I22" s="13"/>
    </row>
    <row r="23" spans="1:11" ht="13.5" thickBot="1">
      <c r="A23" s="69" t="s">
        <v>519</v>
      </c>
      <c r="B23" s="55" t="s">
        <v>399</v>
      </c>
      <c r="C23" s="55">
        <v>91</v>
      </c>
      <c r="D23" s="55">
        <v>34</v>
      </c>
      <c r="E23" s="55">
        <v>125</v>
      </c>
      <c r="F23" s="226" t="s">
        <v>399</v>
      </c>
      <c r="G23" s="226">
        <v>53463</v>
      </c>
      <c r="H23" s="226">
        <v>61471</v>
      </c>
      <c r="I23" s="56">
        <v>6955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02">
    <pageSetUpPr fitToPage="1"/>
  </sheetPr>
  <dimension ref="A1:J79"/>
  <sheetViews>
    <sheetView view="pageBreakPreview" topLeftCell="A58" zoomScale="75" zoomScaleNormal="75" zoomScaleSheetLayoutView="75" workbookViewId="0">
      <selection activeCell="H84" sqref="H84"/>
    </sheetView>
  </sheetViews>
  <sheetFormatPr baseColWidth="10" defaultRowHeight="12.75"/>
  <cols>
    <col min="1" max="1" width="29.85546875" style="37" customWidth="1"/>
    <col min="2" max="2" width="12.42578125" style="37" bestFit="1" customWidth="1"/>
    <col min="3" max="3" width="11.7109375" style="37" bestFit="1" customWidth="1"/>
    <col min="4" max="4" width="13" style="37" bestFit="1" customWidth="1"/>
    <col min="5" max="6" width="11.7109375" style="37" bestFit="1" customWidth="1"/>
    <col min="7" max="7" width="13.28515625" style="37" bestFit="1" customWidth="1"/>
    <col min="8" max="8" width="13.28515625" style="37" customWidth="1"/>
    <col min="9" max="16384" width="11.42578125" style="37"/>
  </cols>
  <sheetData>
    <row r="1" spans="1:10" s="27" customFormat="1" ht="18">
      <c r="A1" s="1485" t="s">
        <v>555</v>
      </c>
      <c r="B1" s="1485"/>
      <c r="C1" s="1485"/>
      <c r="D1" s="1485"/>
      <c r="E1" s="1485"/>
      <c r="F1" s="1485"/>
      <c r="G1" s="1485"/>
      <c r="H1" s="1485"/>
    </row>
    <row r="2" spans="1:10" s="28" customFormat="1" ht="12.75" customHeight="1"/>
    <row r="3" spans="1:10" s="28" customFormat="1" ht="41.25" customHeight="1">
      <c r="A3" s="1486" t="s">
        <v>1311</v>
      </c>
      <c r="B3" s="1486"/>
      <c r="C3" s="1486"/>
      <c r="D3" s="1486"/>
      <c r="E3" s="1486"/>
      <c r="F3" s="1486"/>
      <c r="G3" s="1486"/>
      <c r="H3" s="1486"/>
      <c r="I3" s="134"/>
      <c r="J3" s="134"/>
    </row>
    <row r="4" spans="1:10" s="28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27" customHeight="1">
      <c r="A5" s="1515" t="s">
        <v>455</v>
      </c>
      <c r="B5" s="919" t="s">
        <v>379</v>
      </c>
      <c r="C5" s="920"/>
      <c r="D5" s="921"/>
      <c r="E5" s="919" t="s">
        <v>386</v>
      </c>
      <c r="F5" s="921"/>
      <c r="G5" s="857" t="s">
        <v>380</v>
      </c>
      <c r="H5" s="852" t="s">
        <v>392</v>
      </c>
    </row>
    <row r="6" spans="1:10" ht="21" customHeight="1">
      <c r="A6" s="1516"/>
      <c r="B6" s="923" t="s">
        <v>389</v>
      </c>
      <c r="C6" s="318"/>
      <c r="D6" s="924"/>
      <c r="E6" s="923" t="s">
        <v>390</v>
      </c>
      <c r="F6" s="924"/>
      <c r="G6" s="909" t="s">
        <v>532</v>
      </c>
      <c r="H6" s="926" t="s">
        <v>396</v>
      </c>
    </row>
    <row r="7" spans="1:10" ht="36.75" customHeight="1" thickBot="1">
      <c r="A7" s="1517"/>
      <c r="B7" s="860" t="s">
        <v>393</v>
      </c>
      <c r="C7" s="307" t="s">
        <v>394</v>
      </c>
      <c r="D7" s="307" t="s">
        <v>395</v>
      </c>
      <c r="E7" s="860" t="s">
        <v>393</v>
      </c>
      <c r="F7" s="307" t="s">
        <v>394</v>
      </c>
      <c r="G7" s="300" t="s">
        <v>533</v>
      </c>
      <c r="H7" s="309" t="s">
        <v>533</v>
      </c>
    </row>
    <row r="8" spans="1:10" ht="24.75" customHeight="1">
      <c r="A8" s="75" t="s">
        <v>459</v>
      </c>
      <c r="B8" s="45">
        <v>78</v>
      </c>
      <c r="C8" s="131" t="s">
        <v>399</v>
      </c>
      <c r="D8" s="45">
        <v>78</v>
      </c>
      <c r="E8" s="140">
        <v>1980</v>
      </c>
      <c r="F8" s="131" t="s">
        <v>399</v>
      </c>
      <c r="G8" s="45">
        <v>154</v>
      </c>
      <c r="H8" s="140">
        <v>165</v>
      </c>
      <c r="I8" s="132"/>
      <c r="J8" s="132"/>
    </row>
    <row r="9" spans="1:10">
      <c r="A9" s="66" t="s">
        <v>460</v>
      </c>
      <c r="B9" s="48">
        <v>914</v>
      </c>
      <c r="C9" s="48" t="s">
        <v>399</v>
      </c>
      <c r="D9" s="48">
        <v>914</v>
      </c>
      <c r="E9" s="13">
        <v>1450</v>
      </c>
      <c r="F9" s="48" t="s">
        <v>399</v>
      </c>
      <c r="G9" s="48">
        <v>1325</v>
      </c>
      <c r="H9" s="13">
        <v>1335</v>
      </c>
      <c r="I9" s="132"/>
      <c r="J9" s="132"/>
    </row>
    <row r="10" spans="1:10">
      <c r="A10" s="66" t="s">
        <v>461</v>
      </c>
      <c r="B10" s="48">
        <v>5431</v>
      </c>
      <c r="C10" s="48" t="s">
        <v>399</v>
      </c>
      <c r="D10" s="48">
        <v>5431</v>
      </c>
      <c r="E10" s="13">
        <v>1641</v>
      </c>
      <c r="F10" s="48" t="s">
        <v>399</v>
      </c>
      <c r="G10" s="48">
        <v>8912</v>
      </c>
      <c r="H10" s="13">
        <v>8079</v>
      </c>
      <c r="I10" s="132"/>
      <c r="J10" s="132"/>
    </row>
    <row r="11" spans="1:10">
      <c r="A11" s="66" t="s">
        <v>462</v>
      </c>
      <c r="B11" s="48">
        <v>59</v>
      </c>
      <c r="C11" s="48" t="s">
        <v>399</v>
      </c>
      <c r="D11" s="48">
        <v>59</v>
      </c>
      <c r="E11" s="13">
        <v>1750</v>
      </c>
      <c r="F11" s="48" t="s">
        <v>399</v>
      </c>
      <c r="G11" s="48">
        <v>103</v>
      </c>
      <c r="H11" s="13">
        <v>103</v>
      </c>
      <c r="I11" s="132"/>
      <c r="J11" s="132"/>
    </row>
    <row r="12" spans="1:10">
      <c r="A12" s="76" t="s">
        <v>463</v>
      </c>
      <c r="B12" s="77">
        <v>6482</v>
      </c>
      <c r="C12" s="77" t="s">
        <v>399</v>
      </c>
      <c r="D12" s="77">
        <v>6482</v>
      </c>
      <c r="E12" s="78">
        <v>1619</v>
      </c>
      <c r="F12" s="77" t="s">
        <v>399</v>
      </c>
      <c r="G12" s="77">
        <v>10494</v>
      </c>
      <c r="H12" s="78">
        <v>9682</v>
      </c>
      <c r="I12" s="132"/>
      <c r="J12" s="132"/>
    </row>
    <row r="13" spans="1:10">
      <c r="A13" s="68"/>
      <c r="B13" s="73"/>
      <c r="C13" s="73"/>
      <c r="D13" s="73"/>
      <c r="E13" s="80"/>
      <c r="F13" s="73"/>
      <c r="G13" s="73"/>
      <c r="H13" s="80"/>
      <c r="I13" s="132"/>
      <c r="J13" s="132"/>
    </row>
    <row r="14" spans="1:10">
      <c r="A14" s="76" t="s">
        <v>465</v>
      </c>
      <c r="B14" s="77">
        <v>41</v>
      </c>
      <c r="C14" s="77" t="s">
        <v>399</v>
      </c>
      <c r="D14" s="77">
        <v>41</v>
      </c>
      <c r="E14" s="82">
        <v>1200</v>
      </c>
      <c r="F14" s="77" t="s">
        <v>399</v>
      </c>
      <c r="G14" s="77">
        <v>49</v>
      </c>
      <c r="H14" s="82">
        <v>49</v>
      </c>
      <c r="I14" s="132"/>
      <c r="J14" s="132"/>
    </row>
    <row r="15" spans="1:10">
      <c r="A15" s="66"/>
      <c r="B15" s="48"/>
      <c r="C15" s="48"/>
      <c r="D15" s="48"/>
      <c r="E15" s="13"/>
      <c r="F15" s="48"/>
      <c r="G15" s="48"/>
      <c r="H15" s="13"/>
      <c r="I15" s="132"/>
      <c r="J15" s="132"/>
    </row>
    <row r="16" spans="1:10">
      <c r="A16" s="66" t="s">
        <v>544</v>
      </c>
      <c r="B16" s="48">
        <v>212</v>
      </c>
      <c r="C16" s="48" t="s">
        <v>399</v>
      </c>
      <c r="D16" s="48">
        <v>212</v>
      </c>
      <c r="E16" s="13">
        <v>4200</v>
      </c>
      <c r="F16" s="48" t="s">
        <v>399</v>
      </c>
      <c r="G16" s="48">
        <v>890</v>
      </c>
      <c r="H16" s="13">
        <v>510</v>
      </c>
      <c r="I16" s="132"/>
      <c r="J16" s="132"/>
    </row>
    <row r="17" spans="1:10">
      <c r="A17" s="76" t="s">
        <v>469</v>
      </c>
      <c r="B17" s="77">
        <v>212</v>
      </c>
      <c r="C17" s="77" t="s">
        <v>399</v>
      </c>
      <c r="D17" s="77">
        <v>212</v>
      </c>
      <c r="E17" s="78">
        <v>4200</v>
      </c>
      <c r="F17" s="77" t="s">
        <v>399</v>
      </c>
      <c r="G17" s="77">
        <v>890</v>
      </c>
      <c r="H17" s="78">
        <v>510</v>
      </c>
      <c r="I17" s="132"/>
      <c r="J17" s="132"/>
    </row>
    <row r="18" spans="1:10">
      <c r="A18" s="66"/>
      <c r="B18" s="73"/>
      <c r="C18" s="73"/>
      <c r="D18" s="73"/>
      <c r="E18" s="80"/>
      <c r="F18" s="73"/>
      <c r="G18" s="73"/>
      <c r="H18" s="80"/>
      <c r="I18" s="132"/>
      <c r="J18" s="132"/>
    </row>
    <row r="19" spans="1:10">
      <c r="A19" s="76" t="s">
        <v>470</v>
      </c>
      <c r="B19" s="77">
        <v>151</v>
      </c>
      <c r="C19" s="77">
        <v>26</v>
      </c>
      <c r="D19" s="77">
        <v>177</v>
      </c>
      <c r="E19" s="82">
        <v>2713</v>
      </c>
      <c r="F19" s="77">
        <v>4222</v>
      </c>
      <c r="G19" s="77">
        <v>520</v>
      </c>
      <c r="H19" s="82">
        <v>265</v>
      </c>
      <c r="I19" s="132"/>
      <c r="J19" s="132"/>
    </row>
    <row r="20" spans="1:10">
      <c r="A20" s="68"/>
      <c r="B20" s="73"/>
      <c r="C20" s="73"/>
      <c r="D20" s="73"/>
      <c r="E20" s="80"/>
      <c r="F20" s="73"/>
      <c r="G20" s="73"/>
      <c r="H20" s="80"/>
      <c r="I20" s="132"/>
      <c r="J20" s="132"/>
    </row>
    <row r="21" spans="1:10">
      <c r="A21" s="76" t="s">
        <v>471</v>
      </c>
      <c r="B21" s="77">
        <v>116</v>
      </c>
      <c r="C21" s="77">
        <v>14</v>
      </c>
      <c r="D21" s="77">
        <v>130</v>
      </c>
      <c r="E21" s="82">
        <v>4125</v>
      </c>
      <c r="F21" s="77">
        <v>5000</v>
      </c>
      <c r="G21" s="77">
        <v>549</v>
      </c>
      <c r="H21" s="82">
        <v>220</v>
      </c>
      <c r="I21" s="132"/>
      <c r="J21" s="132"/>
    </row>
    <row r="22" spans="1:10">
      <c r="A22" s="66"/>
      <c r="B22" s="48"/>
      <c r="C22" s="48"/>
      <c r="D22" s="48"/>
      <c r="E22" s="13"/>
      <c r="F22" s="48"/>
      <c r="G22" s="48"/>
      <c r="H22" s="13"/>
      <c r="I22" s="132"/>
      <c r="J22" s="132"/>
    </row>
    <row r="23" spans="1:10">
      <c r="A23" s="66" t="s">
        <v>472</v>
      </c>
      <c r="B23" s="48">
        <v>413</v>
      </c>
      <c r="C23" s="48">
        <v>1</v>
      </c>
      <c r="D23" s="48">
        <v>414</v>
      </c>
      <c r="E23" s="13">
        <v>3035</v>
      </c>
      <c r="F23" s="48">
        <v>4500</v>
      </c>
      <c r="G23" s="48">
        <v>1258</v>
      </c>
      <c r="H23" s="13">
        <v>905</v>
      </c>
      <c r="I23" s="132"/>
      <c r="J23" s="132"/>
    </row>
    <row r="24" spans="1:10">
      <c r="A24" s="66" t="s">
        <v>473</v>
      </c>
      <c r="B24" s="48">
        <v>11146</v>
      </c>
      <c r="C24" s="48">
        <v>553</v>
      </c>
      <c r="D24" s="48">
        <v>11699</v>
      </c>
      <c r="E24" s="13">
        <v>2800</v>
      </c>
      <c r="F24" s="48">
        <v>3900</v>
      </c>
      <c r="G24" s="48">
        <v>33366</v>
      </c>
      <c r="H24" s="13">
        <v>17417</v>
      </c>
      <c r="I24" s="132"/>
      <c r="J24" s="132"/>
    </row>
    <row r="25" spans="1:10">
      <c r="A25" s="66" t="s">
        <v>474</v>
      </c>
      <c r="B25" s="48">
        <v>4461</v>
      </c>
      <c r="C25" s="48">
        <v>45</v>
      </c>
      <c r="D25" s="48">
        <v>4506</v>
      </c>
      <c r="E25" s="13">
        <v>1399</v>
      </c>
      <c r="F25" s="48">
        <v>2300</v>
      </c>
      <c r="G25" s="48">
        <v>6345</v>
      </c>
      <c r="H25" s="13">
        <v>1827</v>
      </c>
      <c r="I25" s="132"/>
      <c r="J25" s="132"/>
    </row>
    <row r="26" spans="1:10">
      <c r="A26" s="76" t="s">
        <v>475</v>
      </c>
      <c r="B26" s="77">
        <v>16020</v>
      </c>
      <c r="C26" s="77">
        <v>599</v>
      </c>
      <c r="D26" s="77">
        <v>16619</v>
      </c>
      <c r="E26" s="78">
        <v>2416</v>
      </c>
      <c r="F26" s="77">
        <v>3781</v>
      </c>
      <c r="G26" s="77">
        <v>40969</v>
      </c>
      <c r="H26" s="78">
        <v>20149</v>
      </c>
      <c r="I26" s="132"/>
      <c r="J26" s="132"/>
    </row>
    <row r="27" spans="1:10">
      <c r="A27" s="66"/>
      <c r="B27" s="48"/>
      <c r="C27" s="48"/>
      <c r="D27" s="48"/>
      <c r="E27" s="13"/>
      <c r="F27" s="48"/>
      <c r="G27" s="48"/>
      <c r="H27" s="13"/>
      <c r="I27" s="132"/>
      <c r="J27" s="132"/>
    </row>
    <row r="28" spans="1:10">
      <c r="A28" s="66" t="s">
        <v>476</v>
      </c>
      <c r="B28" s="83">
        <v>24</v>
      </c>
      <c r="C28" s="83">
        <v>7</v>
      </c>
      <c r="D28" s="48">
        <v>31</v>
      </c>
      <c r="E28" s="84">
        <v>2911</v>
      </c>
      <c r="F28" s="83">
        <v>4464</v>
      </c>
      <c r="G28" s="48">
        <v>101</v>
      </c>
      <c r="H28" s="84">
        <v>31</v>
      </c>
      <c r="I28" s="132"/>
      <c r="J28" s="132"/>
    </row>
    <row r="29" spans="1:10">
      <c r="A29" s="66" t="s">
        <v>477</v>
      </c>
      <c r="B29" s="83">
        <v>89</v>
      </c>
      <c r="C29" s="83">
        <v>23</v>
      </c>
      <c r="D29" s="48">
        <v>112</v>
      </c>
      <c r="E29" s="84">
        <v>2608</v>
      </c>
      <c r="F29" s="83">
        <v>4281</v>
      </c>
      <c r="G29" s="48">
        <v>331</v>
      </c>
      <c r="H29" s="84" t="s">
        <v>399</v>
      </c>
      <c r="I29" s="132"/>
      <c r="J29" s="132"/>
    </row>
    <row r="30" spans="1:10">
      <c r="A30" s="66" t="s">
        <v>478</v>
      </c>
      <c r="B30" s="83">
        <v>191</v>
      </c>
      <c r="C30" s="83">
        <v>60</v>
      </c>
      <c r="D30" s="48">
        <v>251</v>
      </c>
      <c r="E30" s="84">
        <v>3047</v>
      </c>
      <c r="F30" s="83">
        <v>7001</v>
      </c>
      <c r="G30" s="48">
        <v>1002</v>
      </c>
      <c r="H30" s="84">
        <v>551</v>
      </c>
      <c r="I30" s="132"/>
      <c r="J30" s="132"/>
    </row>
    <row r="31" spans="1:10">
      <c r="A31" s="66" t="s">
        <v>479</v>
      </c>
      <c r="B31" s="83" t="s">
        <v>399</v>
      </c>
      <c r="C31" s="83" t="s">
        <v>399</v>
      </c>
      <c r="D31" s="48" t="s">
        <v>399</v>
      </c>
      <c r="E31" s="84" t="s">
        <v>399</v>
      </c>
      <c r="F31" s="83" t="s">
        <v>399</v>
      </c>
      <c r="G31" s="48" t="s">
        <v>399</v>
      </c>
      <c r="H31" s="84" t="s">
        <v>399</v>
      </c>
      <c r="I31" s="132"/>
      <c r="J31" s="132"/>
    </row>
    <row r="32" spans="1:10">
      <c r="A32" s="76" t="s">
        <v>480</v>
      </c>
      <c r="B32" s="77">
        <v>304</v>
      </c>
      <c r="C32" s="77">
        <v>90</v>
      </c>
      <c r="D32" s="77">
        <v>394</v>
      </c>
      <c r="E32" s="78">
        <v>2908</v>
      </c>
      <c r="F32" s="77">
        <v>6109</v>
      </c>
      <c r="G32" s="77">
        <v>1434</v>
      </c>
      <c r="H32" s="78">
        <v>582</v>
      </c>
      <c r="I32" s="132"/>
      <c r="J32" s="132"/>
    </row>
    <row r="33" spans="1:10">
      <c r="A33" s="68"/>
      <c r="B33" s="73"/>
      <c r="C33" s="73"/>
      <c r="D33" s="73"/>
      <c r="E33" s="80"/>
      <c r="F33" s="73"/>
      <c r="G33" s="73"/>
      <c r="H33" s="80"/>
      <c r="I33" s="132"/>
      <c r="J33" s="132"/>
    </row>
    <row r="34" spans="1:10">
      <c r="A34" s="66" t="s">
        <v>545</v>
      </c>
      <c r="B34" s="12">
        <v>10771</v>
      </c>
      <c r="C34" s="12">
        <v>683</v>
      </c>
      <c r="D34" s="48">
        <v>11454</v>
      </c>
      <c r="E34" s="13">
        <v>2219</v>
      </c>
      <c r="F34" s="12">
        <v>3238</v>
      </c>
      <c r="G34" s="48">
        <v>26112</v>
      </c>
      <c r="H34" s="13">
        <v>17750</v>
      </c>
      <c r="I34" s="132"/>
      <c r="J34" s="132"/>
    </row>
    <row r="35" spans="1:10">
      <c r="A35" s="66" t="s">
        <v>483</v>
      </c>
      <c r="B35" s="48">
        <v>3501</v>
      </c>
      <c r="C35" s="48">
        <v>198</v>
      </c>
      <c r="D35" s="48">
        <v>3699</v>
      </c>
      <c r="E35" s="13">
        <v>3425</v>
      </c>
      <c r="F35" s="48">
        <v>4531</v>
      </c>
      <c r="G35" s="48">
        <v>12888</v>
      </c>
      <c r="H35" s="13">
        <v>7733</v>
      </c>
      <c r="I35" s="132"/>
      <c r="J35" s="132"/>
    </row>
    <row r="36" spans="1:10">
      <c r="A36" s="66" t="s">
        <v>484</v>
      </c>
      <c r="B36" s="12">
        <v>8841</v>
      </c>
      <c r="C36" s="12">
        <v>786</v>
      </c>
      <c r="D36" s="48">
        <v>9627</v>
      </c>
      <c r="E36" s="13">
        <v>1800</v>
      </c>
      <c r="F36" s="12">
        <v>2600</v>
      </c>
      <c r="G36" s="48">
        <v>17957</v>
      </c>
      <c r="H36" s="13">
        <v>5400</v>
      </c>
      <c r="I36" s="132"/>
      <c r="J36" s="132"/>
    </row>
    <row r="37" spans="1:10">
      <c r="A37" s="66" t="s">
        <v>485</v>
      </c>
      <c r="B37" s="12">
        <v>17787</v>
      </c>
      <c r="C37" s="12">
        <v>586</v>
      </c>
      <c r="D37" s="48">
        <v>18373</v>
      </c>
      <c r="E37" s="13">
        <v>2158</v>
      </c>
      <c r="F37" s="12">
        <v>3423</v>
      </c>
      <c r="G37" s="48">
        <v>40390</v>
      </c>
      <c r="H37" s="13">
        <v>10098</v>
      </c>
      <c r="I37" s="132"/>
      <c r="J37" s="132"/>
    </row>
    <row r="38" spans="1:10">
      <c r="A38" s="66" t="s">
        <v>486</v>
      </c>
      <c r="B38" s="12">
        <v>10832</v>
      </c>
      <c r="C38" s="12">
        <v>412</v>
      </c>
      <c r="D38" s="48">
        <v>11244</v>
      </c>
      <c r="E38" s="13">
        <v>2256</v>
      </c>
      <c r="F38" s="12">
        <v>2344</v>
      </c>
      <c r="G38" s="48">
        <v>25403</v>
      </c>
      <c r="H38" s="13">
        <v>5716</v>
      </c>
      <c r="I38" s="132"/>
      <c r="J38" s="132"/>
    </row>
    <row r="39" spans="1:10">
      <c r="A39" s="66" t="s">
        <v>487</v>
      </c>
      <c r="B39" s="12">
        <v>11666</v>
      </c>
      <c r="C39" s="12">
        <v>478</v>
      </c>
      <c r="D39" s="48">
        <v>12144</v>
      </c>
      <c r="E39" s="13">
        <v>3000</v>
      </c>
      <c r="F39" s="12">
        <v>3619</v>
      </c>
      <c r="G39" s="48">
        <v>36728</v>
      </c>
      <c r="H39" s="13">
        <v>32659</v>
      </c>
      <c r="I39" s="132"/>
      <c r="J39" s="132"/>
    </row>
    <row r="40" spans="1:10">
      <c r="A40" s="66" t="s">
        <v>488</v>
      </c>
      <c r="B40" s="12">
        <v>10929</v>
      </c>
      <c r="C40" s="12">
        <v>148</v>
      </c>
      <c r="D40" s="48">
        <v>11077</v>
      </c>
      <c r="E40" s="13">
        <v>2699</v>
      </c>
      <c r="F40" s="12">
        <v>3600</v>
      </c>
      <c r="G40" s="48">
        <v>30030</v>
      </c>
      <c r="H40" s="13">
        <v>15015</v>
      </c>
      <c r="I40" s="132"/>
      <c r="J40" s="132"/>
    </row>
    <row r="41" spans="1:10">
      <c r="A41" s="66" t="s">
        <v>489</v>
      </c>
      <c r="B41" s="12">
        <v>12174</v>
      </c>
      <c r="C41" s="12">
        <v>1695</v>
      </c>
      <c r="D41" s="48">
        <v>13869</v>
      </c>
      <c r="E41" s="13">
        <v>3593</v>
      </c>
      <c r="F41" s="12">
        <v>4737</v>
      </c>
      <c r="G41" s="48">
        <v>51770</v>
      </c>
      <c r="H41" s="13">
        <v>9150</v>
      </c>
      <c r="I41" s="132"/>
      <c r="J41" s="132"/>
    </row>
    <row r="42" spans="1:10">
      <c r="A42" s="66" t="s">
        <v>490</v>
      </c>
      <c r="B42" s="12">
        <v>9030</v>
      </c>
      <c r="C42" s="12">
        <v>465</v>
      </c>
      <c r="D42" s="48">
        <v>9495</v>
      </c>
      <c r="E42" s="13">
        <v>3110</v>
      </c>
      <c r="F42" s="12">
        <v>4000</v>
      </c>
      <c r="G42" s="48">
        <v>29943</v>
      </c>
      <c r="H42" s="13">
        <v>15859</v>
      </c>
      <c r="I42" s="132"/>
      <c r="J42" s="132"/>
    </row>
    <row r="43" spans="1:10">
      <c r="A43" s="76" t="s">
        <v>491</v>
      </c>
      <c r="B43" s="77">
        <v>95531</v>
      </c>
      <c r="C43" s="77">
        <v>5451</v>
      </c>
      <c r="D43" s="77">
        <v>100982</v>
      </c>
      <c r="E43" s="78">
        <v>2627</v>
      </c>
      <c r="F43" s="77">
        <v>3720</v>
      </c>
      <c r="G43" s="77">
        <v>271221</v>
      </c>
      <c r="H43" s="78">
        <v>119380</v>
      </c>
      <c r="I43" s="132"/>
      <c r="J43" s="132"/>
    </row>
    <row r="44" spans="1:10">
      <c r="A44" s="68"/>
      <c r="B44" s="73"/>
      <c r="C44" s="73"/>
      <c r="D44" s="73"/>
      <c r="E44" s="80"/>
      <c r="F44" s="73"/>
      <c r="G44" s="73"/>
      <c r="H44" s="80"/>
      <c r="I44" s="132"/>
      <c r="J44" s="132"/>
    </row>
    <row r="45" spans="1:10">
      <c r="A45" s="76" t="s">
        <v>492</v>
      </c>
      <c r="B45" s="81">
        <v>1548</v>
      </c>
      <c r="C45" s="81" t="s">
        <v>399</v>
      </c>
      <c r="D45" s="77">
        <v>1548</v>
      </c>
      <c r="E45" s="82">
        <v>4370</v>
      </c>
      <c r="F45" s="81" t="s">
        <v>399</v>
      </c>
      <c r="G45" s="77">
        <v>6765</v>
      </c>
      <c r="H45" s="82">
        <v>10148</v>
      </c>
      <c r="I45" s="132"/>
      <c r="J45" s="132"/>
    </row>
    <row r="46" spans="1:10">
      <c r="A46" s="66"/>
      <c r="B46" s="48"/>
      <c r="C46" s="48"/>
      <c r="D46" s="48"/>
      <c r="E46" s="13"/>
      <c r="F46" s="48"/>
      <c r="G46" s="48"/>
      <c r="H46" s="13"/>
      <c r="I46" s="132"/>
      <c r="J46" s="132"/>
    </row>
    <row r="47" spans="1:10">
      <c r="A47" s="66" t="s">
        <v>493</v>
      </c>
      <c r="B47" s="48">
        <v>10150</v>
      </c>
      <c r="C47" s="48">
        <v>604</v>
      </c>
      <c r="D47" s="48">
        <v>10754</v>
      </c>
      <c r="E47" s="13">
        <v>1500</v>
      </c>
      <c r="F47" s="48">
        <v>5000</v>
      </c>
      <c r="G47" s="48">
        <v>18245</v>
      </c>
      <c r="H47" s="13">
        <v>1825</v>
      </c>
      <c r="I47" s="132"/>
      <c r="J47" s="132"/>
    </row>
    <row r="48" spans="1:10">
      <c r="A48" s="66" t="s">
        <v>494</v>
      </c>
      <c r="B48" s="48">
        <v>1450</v>
      </c>
      <c r="C48" s="48">
        <v>173</v>
      </c>
      <c r="D48" s="48">
        <v>1623</v>
      </c>
      <c r="E48" s="13">
        <v>1135</v>
      </c>
      <c r="F48" s="48">
        <v>2000</v>
      </c>
      <c r="G48" s="48">
        <v>1992</v>
      </c>
      <c r="H48" s="13">
        <v>1313</v>
      </c>
      <c r="I48" s="132"/>
      <c r="J48" s="132"/>
    </row>
    <row r="49" spans="1:10">
      <c r="A49" s="66" t="s">
        <v>495</v>
      </c>
      <c r="B49" s="48">
        <v>2756</v>
      </c>
      <c r="C49" s="48">
        <v>86</v>
      </c>
      <c r="D49" s="48">
        <v>2842</v>
      </c>
      <c r="E49" s="13">
        <v>2420</v>
      </c>
      <c r="F49" s="48">
        <v>5000</v>
      </c>
      <c r="G49" s="48">
        <v>7099</v>
      </c>
      <c r="H49" s="13">
        <v>2000</v>
      </c>
      <c r="I49" s="132"/>
      <c r="J49" s="132"/>
    </row>
    <row r="50" spans="1:10">
      <c r="A50" s="66" t="s">
        <v>496</v>
      </c>
      <c r="B50" s="48">
        <v>2791</v>
      </c>
      <c r="C50" s="48">
        <v>8</v>
      </c>
      <c r="D50" s="48">
        <v>2799</v>
      </c>
      <c r="E50" s="13">
        <v>2000</v>
      </c>
      <c r="F50" s="48">
        <v>2500</v>
      </c>
      <c r="G50" s="48">
        <v>5602</v>
      </c>
      <c r="H50" s="13">
        <v>3772</v>
      </c>
      <c r="I50" s="132"/>
      <c r="J50" s="132"/>
    </row>
    <row r="51" spans="1:10">
      <c r="A51" s="66" t="s">
        <v>497</v>
      </c>
      <c r="B51" s="48">
        <v>7470</v>
      </c>
      <c r="C51" s="48">
        <v>311</v>
      </c>
      <c r="D51" s="48">
        <v>7781</v>
      </c>
      <c r="E51" s="13">
        <v>1700</v>
      </c>
      <c r="F51" s="48">
        <v>3300</v>
      </c>
      <c r="G51" s="48">
        <v>13725</v>
      </c>
      <c r="H51" s="13">
        <v>4118</v>
      </c>
      <c r="I51" s="132"/>
      <c r="J51" s="132"/>
    </row>
    <row r="52" spans="1:10">
      <c r="A52" s="76" t="s">
        <v>546</v>
      </c>
      <c r="B52" s="77">
        <v>24617</v>
      </c>
      <c r="C52" s="77">
        <v>1182</v>
      </c>
      <c r="D52" s="77">
        <v>25799</v>
      </c>
      <c r="E52" s="78">
        <v>1699</v>
      </c>
      <c r="F52" s="77">
        <v>4097</v>
      </c>
      <c r="G52" s="77">
        <v>46663</v>
      </c>
      <c r="H52" s="78">
        <v>13028</v>
      </c>
      <c r="I52" s="132"/>
      <c r="J52" s="132"/>
    </row>
    <row r="53" spans="1:10">
      <c r="A53" s="66"/>
      <c r="B53" s="48"/>
      <c r="C53" s="48"/>
      <c r="D53" s="48"/>
      <c r="E53" s="13"/>
      <c r="F53" s="48"/>
      <c r="G53" s="48"/>
      <c r="H53" s="13"/>
      <c r="I53" s="132"/>
      <c r="J53" s="132"/>
    </row>
    <row r="54" spans="1:10">
      <c r="A54" s="66" t="s">
        <v>499</v>
      </c>
      <c r="B54" s="12">
        <v>34</v>
      </c>
      <c r="C54" s="12">
        <v>5</v>
      </c>
      <c r="D54" s="48">
        <v>39</v>
      </c>
      <c r="E54" s="13">
        <v>800</v>
      </c>
      <c r="F54" s="12">
        <v>1500</v>
      </c>
      <c r="G54" s="48">
        <v>35</v>
      </c>
      <c r="H54" s="13">
        <v>32</v>
      </c>
      <c r="I54" s="132"/>
      <c r="J54" s="132"/>
    </row>
    <row r="55" spans="1:10">
      <c r="A55" s="66" t="s">
        <v>500</v>
      </c>
      <c r="B55" s="12">
        <v>413</v>
      </c>
      <c r="C55" s="12">
        <v>9</v>
      </c>
      <c r="D55" s="48">
        <v>422</v>
      </c>
      <c r="E55" s="13">
        <v>950</v>
      </c>
      <c r="F55" s="12">
        <v>2300</v>
      </c>
      <c r="G55" s="48">
        <v>413</v>
      </c>
      <c r="H55" s="13">
        <v>723</v>
      </c>
      <c r="I55" s="132"/>
      <c r="J55" s="132"/>
    </row>
    <row r="56" spans="1:10">
      <c r="A56" s="66" t="s">
        <v>501</v>
      </c>
      <c r="B56" s="12">
        <v>245</v>
      </c>
      <c r="C56" s="12">
        <v>1</v>
      </c>
      <c r="D56" s="48">
        <v>246</v>
      </c>
      <c r="E56" s="13">
        <v>2200</v>
      </c>
      <c r="F56" s="12">
        <v>4000</v>
      </c>
      <c r="G56" s="48">
        <v>543</v>
      </c>
      <c r="H56" s="13">
        <v>163</v>
      </c>
      <c r="I56" s="132"/>
      <c r="J56" s="132"/>
    </row>
    <row r="57" spans="1:10">
      <c r="A57" s="76" t="s">
        <v>502</v>
      </c>
      <c r="B57" s="77">
        <v>692</v>
      </c>
      <c r="C57" s="77">
        <v>15</v>
      </c>
      <c r="D57" s="77">
        <v>707</v>
      </c>
      <c r="E57" s="78">
        <v>1385</v>
      </c>
      <c r="F57" s="77">
        <v>2147</v>
      </c>
      <c r="G57" s="77">
        <v>991</v>
      </c>
      <c r="H57" s="78">
        <v>918</v>
      </c>
      <c r="I57" s="132"/>
      <c r="J57" s="132"/>
    </row>
    <row r="58" spans="1:10">
      <c r="A58" s="68"/>
      <c r="B58" s="73"/>
      <c r="C58" s="73"/>
      <c r="D58" s="73"/>
      <c r="E58" s="80"/>
      <c r="F58" s="73"/>
      <c r="G58" s="73"/>
      <c r="H58" s="80"/>
      <c r="I58" s="132"/>
      <c r="J58" s="132"/>
    </row>
    <row r="59" spans="1:10">
      <c r="A59" s="76" t="s">
        <v>503</v>
      </c>
      <c r="B59" s="77">
        <v>1002</v>
      </c>
      <c r="C59" s="77">
        <v>33</v>
      </c>
      <c r="D59" s="77">
        <v>1035</v>
      </c>
      <c r="E59" s="82">
        <v>770</v>
      </c>
      <c r="F59" s="77">
        <v>2600</v>
      </c>
      <c r="G59" s="77">
        <v>857</v>
      </c>
      <c r="H59" s="82">
        <v>351</v>
      </c>
      <c r="I59" s="132"/>
      <c r="J59" s="132"/>
    </row>
    <row r="60" spans="1:10">
      <c r="A60" s="66"/>
      <c r="B60" s="48"/>
      <c r="C60" s="48"/>
      <c r="D60" s="48"/>
      <c r="E60" s="13"/>
      <c r="F60" s="48"/>
      <c r="G60" s="48"/>
      <c r="H60" s="13"/>
      <c r="I60" s="132"/>
      <c r="J60" s="132"/>
    </row>
    <row r="61" spans="1:10">
      <c r="A61" s="66" t="s">
        <v>504</v>
      </c>
      <c r="B61" s="12">
        <v>203</v>
      </c>
      <c r="C61" s="12" t="s">
        <v>399</v>
      </c>
      <c r="D61" s="48">
        <v>203</v>
      </c>
      <c r="E61" s="13">
        <v>830</v>
      </c>
      <c r="F61" s="12" t="s">
        <v>399</v>
      </c>
      <c r="G61" s="48">
        <v>168</v>
      </c>
      <c r="H61" s="13" t="s">
        <v>399</v>
      </c>
      <c r="I61" s="132"/>
      <c r="J61" s="132"/>
    </row>
    <row r="62" spans="1:10">
      <c r="A62" s="66" t="s">
        <v>505</v>
      </c>
      <c r="B62" s="12">
        <v>58</v>
      </c>
      <c r="C62" s="12" t="s">
        <v>399</v>
      </c>
      <c r="D62" s="48">
        <v>58</v>
      </c>
      <c r="E62" s="13">
        <v>823</v>
      </c>
      <c r="F62" s="12" t="s">
        <v>399</v>
      </c>
      <c r="G62" s="48">
        <v>48</v>
      </c>
      <c r="H62" s="13" t="s">
        <v>399</v>
      </c>
      <c r="I62" s="132"/>
      <c r="J62" s="132"/>
    </row>
    <row r="63" spans="1:10">
      <c r="A63" s="76" t="s">
        <v>506</v>
      </c>
      <c r="B63" s="77">
        <v>261</v>
      </c>
      <c r="C63" s="77" t="s">
        <v>399</v>
      </c>
      <c r="D63" s="77">
        <v>261</v>
      </c>
      <c r="E63" s="78">
        <v>828</v>
      </c>
      <c r="F63" s="77" t="s">
        <v>399</v>
      </c>
      <c r="G63" s="77">
        <v>216</v>
      </c>
      <c r="H63" s="78" t="s">
        <v>399</v>
      </c>
      <c r="I63" s="132"/>
      <c r="J63" s="132"/>
    </row>
    <row r="64" spans="1:10">
      <c r="A64" s="66"/>
      <c r="B64" s="48"/>
      <c r="C64" s="48"/>
      <c r="D64" s="48"/>
      <c r="E64" s="13"/>
      <c r="F64" s="48"/>
      <c r="G64" s="48"/>
      <c r="H64" s="13"/>
      <c r="I64" s="132"/>
      <c r="J64" s="132"/>
    </row>
    <row r="65" spans="1:10">
      <c r="A65" s="66" t="s">
        <v>507</v>
      </c>
      <c r="B65" s="48">
        <v>134</v>
      </c>
      <c r="C65" s="48" t="s">
        <v>399</v>
      </c>
      <c r="D65" s="48">
        <v>134</v>
      </c>
      <c r="E65" s="13">
        <v>1201</v>
      </c>
      <c r="F65" s="48" t="s">
        <v>399</v>
      </c>
      <c r="G65" s="48">
        <v>161</v>
      </c>
      <c r="H65" s="13">
        <v>113</v>
      </c>
      <c r="I65" s="132"/>
      <c r="J65" s="132"/>
    </row>
    <row r="66" spans="1:10">
      <c r="A66" s="66" t="s">
        <v>508</v>
      </c>
      <c r="B66" s="48">
        <v>1</v>
      </c>
      <c r="C66" s="48" t="s">
        <v>399</v>
      </c>
      <c r="D66" s="48">
        <v>1</v>
      </c>
      <c r="E66" s="13">
        <v>1750</v>
      </c>
      <c r="F66" s="48" t="s">
        <v>399</v>
      </c>
      <c r="G66" s="48">
        <v>2</v>
      </c>
      <c r="H66" s="13">
        <v>2</v>
      </c>
      <c r="I66" s="132"/>
      <c r="J66" s="132"/>
    </row>
    <row r="67" spans="1:10">
      <c r="A67" s="66" t="s">
        <v>509</v>
      </c>
      <c r="B67" s="12">
        <v>84</v>
      </c>
      <c r="C67" s="12" t="s">
        <v>399</v>
      </c>
      <c r="D67" s="48">
        <v>84</v>
      </c>
      <c r="E67" s="13">
        <v>1000</v>
      </c>
      <c r="F67" s="12" t="s">
        <v>399</v>
      </c>
      <c r="G67" s="48">
        <v>84</v>
      </c>
      <c r="H67" s="13">
        <v>80</v>
      </c>
      <c r="I67" s="132"/>
      <c r="J67" s="132"/>
    </row>
    <row r="68" spans="1:10">
      <c r="A68" s="66" t="s">
        <v>510</v>
      </c>
      <c r="B68" s="48">
        <v>540</v>
      </c>
      <c r="C68" s="48">
        <v>72</v>
      </c>
      <c r="D68" s="48">
        <v>612</v>
      </c>
      <c r="E68" s="13">
        <v>1946</v>
      </c>
      <c r="F68" s="48">
        <v>2945</v>
      </c>
      <c r="G68" s="48">
        <v>1263</v>
      </c>
      <c r="H68" s="13">
        <v>632</v>
      </c>
      <c r="I68" s="132"/>
      <c r="J68" s="132"/>
    </row>
    <row r="69" spans="1:10">
      <c r="A69" s="66" t="s">
        <v>534</v>
      </c>
      <c r="B69" s="48">
        <v>40</v>
      </c>
      <c r="C69" s="48" t="s">
        <v>399</v>
      </c>
      <c r="D69" s="48">
        <v>40</v>
      </c>
      <c r="E69" s="13">
        <v>1200</v>
      </c>
      <c r="F69" s="48" t="s">
        <v>399</v>
      </c>
      <c r="G69" s="48">
        <v>48</v>
      </c>
      <c r="H69" s="13" t="s">
        <v>399</v>
      </c>
      <c r="I69" s="132"/>
      <c r="J69" s="132"/>
    </row>
    <row r="70" spans="1:10">
      <c r="A70" s="66" t="s">
        <v>512</v>
      </c>
      <c r="B70" s="48">
        <v>5</v>
      </c>
      <c r="C70" s="48">
        <v>20</v>
      </c>
      <c r="D70" s="48">
        <v>25</v>
      </c>
      <c r="E70" s="13">
        <v>880</v>
      </c>
      <c r="F70" s="48">
        <v>1430</v>
      </c>
      <c r="G70" s="48">
        <v>33</v>
      </c>
      <c r="H70" s="13" t="s">
        <v>399</v>
      </c>
      <c r="I70" s="132"/>
      <c r="J70" s="132"/>
    </row>
    <row r="71" spans="1:10">
      <c r="A71" s="66" t="s">
        <v>513</v>
      </c>
      <c r="B71" s="48">
        <v>18</v>
      </c>
      <c r="C71" s="48">
        <v>1</v>
      </c>
      <c r="D71" s="48">
        <v>19</v>
      </c>
      <c r="E71" s="13">
        <v>950</v>
      </c>
      <c r="F71" s="48">
        <v>1400</v>
      </c>
      <c r="G71" s="48">
        <v>19</v>
      </c>
      <c r="H71" s="13" t="s">
        <v>399</v>
      </c>
      <c r="I71" s="132"/>
      <c r="J71" s="132"/>
    </row>
    <row r="72" spans="1:10">
      <c r="A72" s="66" t="s">
        <v>514</v>
      </c>
      <c r="B72" s="12">
        <v>250</v>
      </c>
      <c r="C72" s="12">
        <v>70</v>
      </c>
      <c r="D72" s="48">
        <v>320</v>
      </c>
      <c r="E72" s="13">
        <v>3150</v>
      </c>
      <c r="F72" s="12">
        <v>3500</v>
      </c>
      <c r="G72" s="48">
        <v>1033</v>
      </c>
      <c r="H72" s="13">
        <v>386</v>
      </c>
      <c r="I72" s="132"/>
      <c r="J72" s="132"/>
    </row>
    <row r="73" spans="1:10">
      <c r="A73" s="76" t="s">
        <v>515</v>
      </c>
      <c r="B73" s="77">
        <v>1072</v>
      </c>
      <c r="C73" s="77">
        <v>163</v>
      </c>
      <c r="D73" s="77">
        <v>1235</v>
      </c>
      <c r="E73" s="78">
        <v>2010</v>
      </c>
      <c r="F73" s="77">
        <v>2988</v>
      </c>
      <c r="G73" s="77">
        <v>2643</v>
      </c>
      <c r="H73" s="78">
        <v>1213</v>
      </c>
      <c r="I73" s="132"/>
      <c r="J73" s="132"/>
    </row>
    <row r="74" spans="1:10">
      <c r="A74" s="66"/>
      <c r="B74" s="48"/>
      <c r="C74" s="48"/>
      <c r="D74" s="48"/>
      <c r="E74" s="13"/>
      <c r="F74" s="48"/>
      <c r="G74" s="48"/>
      <c r="H74" s="13"/>
      <c r="I74" s="132"/>
      <c r="J74" s="132"/>
    </row>
    <row r="75" spans="1:10">
      <c r="A75" s="66" t="s">
        <v>516</v>
      </c>
      <c r="B75" s="85" t="s">
        <v>399</v>
      </c>
      <c r="C75" s="48" t="s">
        <v>399</v>
      </c>
      <c r="D75" s="85" t="s">
        <v>399</v>
      </c>
      <c r="E75" s="133" t="s">
        <v>399</v>
      </c>
      <c r="F75" s="48" t="s">
        <v>399</v>
      </c>
      <c r="G75" s="85" t="s">
        <v>399</v>
      </c>
      <c r="H75" s="133" t="s">
        <v>399</v>
      </c>
      <c r="I75" s="132"/>
      <c r="J75" s="132"/>
    </row>
    <row r="76" spans="1:10">
      <c r="A76" s="66" t="s">
        <v>517</v>
      </c>
      <c r="B76" s="48">
        <v>112</v>
      </c>
      <c r="C76" s="48" t="s">
        <v>399</v>
      </c>
      <c r="D76" s="48">
        <v>112</v>
      </c>
      <c r="E76" s="13">
        <v>700</v>
      </c>
      <c r="F76" s="48" t="s">
        <v>399</v>
      </c>
      <c r="G76" s="48">
        <v>78</v>
      </c>
      <c r="H76" s="13">
        <v>86</v>
      </c>
      <c r="I76" s="132"/>
      <c r="J76" s="132"/>
    </row>
    <row r="77" spans="1:10">
      <c r="A77" s="76" t="s">
        <v>518</v>
      </c>
      <c r="B77" s="77">
        <v>112</v>
      </c>
      <c r="C77" s="77" t="s">
        <v>399</v>
      </c>
      <c r="D77" s="77">
        <v>112</v>
      </c>
      <c r="E77" s="78">
        <v>700</v>
      </c>
      <c r="F77" s="77" t="s">
        <v>399</v>
      </c>
      <c r="G77" s="77">
        <v>78</v>
      </c>
      <c r="H77" s="78">
        <v>86</v>
      </c>
      <c r="I77" s="132"/>
      <c r="J77" s="132"/>
    </row>
    <row r="78" spans="1:10">
      <c r="A78" s="66"/>
      <c r="B78" s="48"/>
      <c r="C78" s="48"/>
      <c r="D78" s="48"/>
      <c r="E78" s="13"/>
      <c r="F78" s="48"/>
      <c r="G78" s="73"/>
      <c r="H78" s="74"/>
    </row>
    <row r="79" spans="1:10" ht="13.5" thickBot="1">
      <c r="A79" s="168" t="s">
        <v>519</v>
      </c>
      <c r="B79" s="169">
        <v>148161</v>
      </c>
      <c r="C79" s="169">
        <v>7573</v>
      </c>
      <c r="D79" s="169">
        <v>155734</v>
      </c>
      <c r="E79" s="170">
        <v>2400</v>
      </c>
      <c r="F79" s="169">
        <v>3792</v>
      </c>
      <c r="G79" s="169">
        <v>384339</v>
      </c>
      <c r="H79" s="170">
        <v>176581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>
  <sheetPr codeName="Hoja10">
    <pageSetUpPr fitToPage="1"/>
  </sheetPr>
  <dimension ref="A1:K57"/>
  <sheetViews>
    <sheetView view="pageBreakPreview" topLeftCell="A31" zoomScale="75" zoomScaleNormal="75" zoomScaleSheetLayoutView="75" workbookViewId="0">
      <selection activeCell="D19" sqref="D19"/>
    </sheetView>
  </sheetViews>
  <sheetFormatPr baseColWidth="10" defaultRowHeight="12.75"/>
  <cols>
    <col min="1" max="1" width="40.7109375" style="271" customWidth="1"/>
    <col min="2" max="9" width="12.710937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5">
      <c r="A2" s="455"/>
    </row>
    <row r="3" spans="1:11" s="91" customFormat="1" ht="15">
      <c r="A3" s="1504" t="s">
        <v>1483</v>
      </c>
      <c r="B3" s="1504"/>
      <c r="C3" s="1504"/>
      <c r="D3" s="1504"/>
      <c r="E3" s="1504"/>
      <c r="F3" s="1504"/>
      <c r="G3" s="1504"/>
      <c r="H3" s="1504"/>
      <c r="I3" s="1504"/>
    </row>
    <row r="4" spans="1:11" s="91" customFormat="1" ht="15.75" thickBot="1">
      <c r="A4" s="239"/>
      <c r="B4" s="240"/>
      <c r="C4" s="240"/>
      <c r="D4" s="240"/>
      <c r="E4" s="240"/>
      <c r="F4" s="240"/>
      <c r="G4" s="240"/>
      <c r="H4" s="240"/>
      <c r="I4" s="240"/>
    </row>
    <row r="5" spans="1:11" s="866" customFormat="1" ht="24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501" t="s">
        <v>387</v>
      </c>
    </row>
    <row r="6" spans="1:11" s="866" customFormat="1" ht="24" customHeight="1">
      <c r="A6" s="1516"/>
      <c r="B6" s="1499" t="s">
        <v>393</v>
      </c>
      <c r="C6" s="301" t="s">
        <v>394</v>
      </c>
      <c r="D6" s="302"/>
      <c r="E6" s="1499" t="s">
        <v>395</v>
      </c>
      <c r="F6" s="1499" t="s">
        <v>393</v>
      </c>
      <c r="G6" s="301" t="s">
        <v>394</v>
      </c>
      <c r="H6" s="303"/>
      <c r="I6" s="1502"/>
    </row>
    <row r="7" spans="1:11" s="866" customFormat="1" ht="24" customHeight="1" thickBot="1">
      <c r="A7" s="1516"/>
      <c r="B7" s="1628"/>
      <c r="C7" s="1393" t="s">
        <v>904</v>
      </c>
      <c r="D7" s="1393" t="s">
        <v>905</v>
      </c>
      <c r="E7" s="1687"/>
      <c r="F7" s="1628"/>
      <c r="G7" s="1393" t="s">
        <v>904</v>
      </c>
      <c r="H7" s="1393" t="s">
        <v>905</v>
      </c>
      <c r="I7" s="1502"/>
    </row>
    <row r="8" spans="1:11" ht="19.5" customHeight="1">
      <c r="A8" s="75" t="s">
        <v>459</v>
      </c>
      <c r="B8" s="131">
        <v>50</v>
      </c>
      <c r="C8" s="131">
        <v>12</v>
      </c>
      <c r="D8" s="45" t="s">
        <v>399</v>
      </c>
      <c r="E8" s="45">
        <v>62</v>
      </c>
      <c r="F8" s="131">
        <v>48470</v>
      </c>
      <c r="G8" s="131">
        <v>50000</v>
      </c>
      <c r="H8" s="45" t="s">
        <v>399</v>
      </c>
      <c r="I8" s="140">
        <v>3024</v>
      </c>
      <c r="J8" s="278"/>
      <c r="K8" s="278"/>
    </row>
    <row r="9" spans="1:11">
      <c r="A9" s="66" t="s">
        <v>460</v>
      </c>
      <c r="B9" s="12">
        <v>65</v>
      </c>
      <c r="C9" s="12">
        <v>16</v>
      </c>
      <c r="D9" s="48" t="s">
        <v>399</v>
      </c>
      <c r="E9" s="48">
        <v>81</v>
      </c>
      <c r="F9" s="12">
        <v>47500</v>
      </c>
      <c r="G9" s="12">
        <v>50000</v>
      </c>
      <c r="H9" s="48" t="s">
        <v>399</v>
      </c>
      <c r="I9" s="13">
        <v>3888</v>
      </c>
      <c r="J9" s="278"/>
      <c r="K9" s="278"/>
    </row>
    <row r="10" spans="1:11">
      <c r="A10" s="66" t="s">
        <v>461</v>
      </c>
      <c r="B10" s="48">
        <v>42</v>
      </c>
      <c r="C10" s="48">
        <v>10</v>
      </c>
      <c r="D10" s="48" t="s">
        <v>399</v>
      </c>
      <c r="E10" s="48">
        <v>52</v>
      </c>
      <c r="F10" s="12">
        <v>47500</v>
      </c>
      <c r="G10" s="12">
        <v>50000</v>
      </c>
      <c r="H10" s="48" t="s">
        <v>399</v>
      </c>
      <c r="I10" s="49">
        <v>2495</v>
      </c>
      <c r="J10" s="278"/>
      <c r="K10" s="278"/>
    </row>
    <row r="11" spans="1:11">
      <c r="A11" s="66" t="s">
        <v>462</v>
      </c>
      <c r="B11" s="12">
        <v>37</v>
      </c>
      <c r="C11" s="12">
        <v>9</v>
      </c>
      <c r="D11" s="48" t="s">
        <v>399</v>
      </c>
      <c r="E11" s="48">
        <v>46</v>
      </c>
      <c r="F11" s="12">
        <v>49500</v>
      </c>
      <c r="G11" s="12">
        <v>50000</v>
      </c>
      <c r="H11" s="48" t="s">
        <v>399</v>
      </c>
      <c r="I11" s="13">
        <v>2282</v>
      </c>
      <c r="J11" s="278"/>
      <c r="K11" s="278"/>
    </row>
    <row r="12" spans="1:11">
      <c r="A12" s="76" t="s">
        <v>463</v>
      </c>
      <c r="B12" s="77">
        <v>194</v>
      </c>
      <c r="C12" s="77">
        <v>47</v>
      </c>
      <c r="D12" s="77" t="s">
        <v>399</v>
      </c>
      <c r="E12" s="77">
        <v>241</v>
      </c>
      <c r="F12" s="81">
        <v>48131</v>
      </c>
      <c r="G12" s="81">
        <v>50000</v>
      </c>
      <c r="H12" s="77" t="s">
        <v>399</v>
      </c>
      <c r="I12" s="78">
        <v>11689</v>
      </c>
      <c r="J12" s="278"/>
      <c r="K12" s="278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78"/>
      <c r="K13" s="278"/>
    </row>
    <row r="14" spans="1:11">
      <c r="A14" s="76" t="s">
        <v>464</v>
      </c>
      <c r="B14" s="77">
        <v>114</v>
      </c>
      <c r="C14" s="77" t="s">
        <v>399</v>
      </c>
      <c r="D14" s="77" t="s">
        <v>399</v>
      </c>
      <c r="E14" s="77">
        <v>114</v>
      </c>
      <c r="F14" s="81">
        <v>15000</v>
      </c>
      <c r="G14" s="81" t="s">
        <v>399</v>
      </c>
      <c r="H14" s="77" t="s">
        <v>399</v>
      </c>
      <c r="I14" s="78">
        <v>1710</v>
      </c>
      <c r="J14" s="278"/>
      <c r="K14" s="278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78"/>
      <c r="K15" s="278"/>
    </row>
    <row r="16" spans="1:11">
      <c r="A16" s="76" t="s">
        <v>465</v>
      </c>
      <c r="B16" s="77">
        <v>7</v>
      </c>
      <c r="C16" s="77" t="s">
        <v>399</v>
      </c>
      <c r="D16" s="77" t="s">
        <v>399</v>
      </c>
      <c r="E16" s="77">
        <v>7</v>
      </c>
      <c r="F16" s="81">
        <v>22000</v>
      </c>
      <c r="G16" s="81" t="s">
        <v>399</v>
      </c>
      <c r="H16" s="77" t="s">
        <v>399</v>
      </c>
      <c r="I16" s="78">
        <v>154</v>
      </c>
      <c r="J16" s="278"/>
      <c r="K16" s="278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78"/>
      <c r="K17" s="278"/>
    </row>
    <row r="18" spans="1:11">
      <c r="A18" s="66" t="s">
        <v>544</v>
      </c>
      <c r="B18" s="12">
        <v>7</v>
      </c>
      <c r="C18" s="12">
        <v>23</v>
      </c>
      <c r="D18" s="48" t="s">
        <v>399</v>
      </c>
      <c r="E18" s="48">
        <v>30</v>
      </c>
      <c r="F18" s="12">
        <v>17000</v>
      </c>
      <c r="G18" s="12">
        <v>29750</v>
      </c>
      <c r="H18" s="48" t="s">
        <v>399</v>
      </c>
      <c r="I18" s="13">
        <v>803</v>
      </c>
      <c r="J18" s="278"/>
      <c r="K18" s="278"/>
    </row>
    <row r="19" spans="1:11">
      <c r="A19" s="66" t="s">
        <v>467</v>
      </c>
      <c r="B19" s="12">
        <v>16</v>
      </c>
      <c r="C19" s="48" t="s">
        <v>399</v>
      </c>
      <c r="D19" s="48" t="s">
        <v>399</v>
      </c>
      <c r="E19" s="48">
        <v>16</v>
      </c>
      <c r="F19" s="12">
        <v>18900</v>
      </c>
      <c r="G19" s="48" t="s">
        <v>399</v>
      </c>
      <c r="H19" s="48" t="s">
        <v>399</v>
      </c>
      <c r="I19" s="13">
        <v>302</v>
      </c>
      <c r="J19" s="278"/>
      <c r="K19" s="278"/>
    </row>
    <row r="20" spans="1:11">
      <c r="A20" s="66" t="s">
        <v>468</v>
      </c>
      <c r="B20" s="12">
        <v>19</v>
      </c>
      <c r="C20" s="12">
        <v>6</v>
      </c>
      <c r="D20" s="48" t="s">
        <v>399</v>
      </c>
      <c r="E20" s="48">
        <v>25</v>
      </c>
      <c r="F20" s="12">
        <v>20000</v>
      </c>
      <c r="G20" s="12">
        <v>28700</v>
      </c>
      <c r="H20" s="48" t="s">
        <v>399</v>
      </c>
      <c r="I20" s="13">
        <v>552</v>
      </c>
      <c r="J20" s="278"/>
      <c r="K20" s="278"/>
    </row>
    <row r="21" spans="1:11">
      <c r="A21" s="76" t="s">
        <v>469</v>
      </c>
      <c r="B21" s="77">
        <v>42</v>
      </c>
      <c r="C21" s="77">
        <v>29</v>
      </c>
      <c r="D21" s="77" t="s">
        <v>399</v>
      </c>
      <c r="E21" s="77">
        <v>71</v>
      </c>
      <c r="F21" s="81">
        <v>19081</v>
      </c>
      <c r="G21" s="81">
        <v>29533</v>
      </c>
      <c r="H21" s="77" t="s">
        <v>399</v>
      </c>
      <c r="I21" s="78">
        <v>1657</v>
      </c>
      <c r="J21" s="278"/>
      <c r="K21" s="278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</row>
    <row r="23" spans="1:11">
      <c r="A23" s="66" t="s">
        <v>476</v>
      </c>
      <c r="B23" s="83" t="s">
        <v>399</v>
      </c>
      <c r="C23" s="83" t="s">
        <v>399</v>
      </c>
      <c r="D23" s="48" t="s">
        <v>399</v>
      </c>
      <c r="E23" s="48" t="s">
        <v>399</v>
      </c>
      <c r="F23" s="83" t="s">
        <v>399</v>
      </c>
      <c r="G23" s="83" t="s">
        <v>399</v>
      </c>
      <c r="H23" s="48" t="s">
        <v>399</v>
      </c>
      <c r="I23" s="13" t="s">
        <v>399</v>
      </c>
    </row>
    <row r="24" spans="1:11">
      <c r="A24" s="66" t="s">
        <v>477</v>
      </c>
      <c r="B24" s="83">
        <v>2</v>
      </c>
      <c r="C24" s="83">
        <v>18</v>
      </c>
      <c r="D24" s="48" t="s">
        <v>399</v>
      </c>
      <c r="E24" s="48">
        <v>20</v>
      </c>
      <c r="F24" s="83">
        <v>10450</v>
      </c>
      <c r="G24" s="83">
        <v>26304</v>
      </c>
      <c r="H24" s="48" t="s">
        <v>399</v>
      </c>
      <c r="I24" s="13">
        <v>494</v>
      </c>
    </row>
    <row r="25" spans="1:11">
      <c r="A25" s="66" t="s">
        <v>478</v>
      </c>
      <c r="B25" s="83" t="s">
        <v>399</v>
      </c>
      <c r="C25" s="83">
        <v>9</v>
      </c>
      <c r="D25" s="48" t="s">
        <v>399</v>
      </c>
      <c r="E25" s="48">
        <v>9</v>
      </c>
      <c r="F25" s="83" t="s">
        <v>399</v>
      </c>
      <c r="G25" s="83">
        <v>22304</v>
      </c>
      <c r="H25" s="48" t="s">
        <v>399</v>
      </c>
      <c r="I25" s="13">
        <v>201</v>
      </c>
    </row>
    <row r="26" spans="1:11">
      <c r="A26" s="66" t="s">
        <v>479</v>
      </c>
      <c r="B26" s="83" t="s">
        <v>399</v>
      </c>
      <c r="C26" s="83" t="s">
        <v>399</v>
      </c>
      <c r="D26" s="48" t="s">
        <v>399</v>
      </c>
      <c r="E26" s="48" t="s">
        <v>399</v>
      </c>
      <c r="F26" s="83" t="s">
        <v>399</v>
      </c>
      <c r="G26" s="83" t="s">
        <v>399</v>
      </c>
      <c r="H26" s="48" t="s">
        <v>399</v>
      </c>
      <c r="I26" s="13" t="s">
        <v>399</v>
      </c>
    </row>
    <row r="27" spans="1:11">
      <c r="A27" s="76" t="s">
        <v>480</v>
      </c>
      <c r="B27" s="77">
        <v>2</v>
      </c>
      <c r="C27" s="77">
        <v>27</v>
      </c>
      <c r="D27" s="77" t="s">
        <v>399</v>
      </c>
      <c r="E27" s="77">
        <v>29</v>
      </c>
      <c r="F27" s="81">
        <v>10450</v>
      </c>
      <c r="G27" s="81">
        <v>24971</v>
      </c>
      <c r="H27" s="77" t="s">
        <v>399</v>
      </c>
      <c r="I27" s="78">
        <v>695</v>
      </c>
    </row>
    <row r="28" spans="1:11">
      <c r="A28" s="66"/>
      <c r="B28" s="48"/>
      <c r="C28" s="48"/>
      <c r="D28" s="48"/>
      <c r="E28" s="48"/>
      <c r="F28" s="12"/>
      <c r="G28" s="12"/>
      <c r="H28" s="12"/>
      <c r="I28" s="49"/>
    </row>
    <row r="29" spans="1:11">
      <c r="A29" s="66" t="s">
        <v>545</v>
      </c>
      <c r="B29" s="48" t="s">
        <v>399</v>
      </c>
      <c r="C29" s="12" t="s">
        <v>399</v>
      </c>
      <c r="D29" s="48" t="s">
        <v>399</v>
      </c>
      <c r="E29" s="48" t="s">
        <v>399</v>
      </c>
      <c r="F29" s="48" t="s">
        <v>399</v>
      </c>
      <c r="G29" s="12" t="s">
        <v>399</v>
      </c>
      <c r="H29" s="48" t="s">
        <v>399</v>
      </c>
      <c r="I29" s="13" t="s">
        <v>399</v>
      </c>
    </row>
    <row r="30" spans="1:11">
      <c r="A30" s="66" t="s">
        <v>483</v>
      </c>
      <c r="B30" s="12" t="s">
        <v>399</v>
      </c>
      <c r="C30" s="12" t="s">
        <v>399</v>
      </c>
      <c r="D30" s="48" t="s">
        <v>399</v>
      </c>
      <c r="E30" s="48" t="s">
        <v>399</v>
      </c>
      <c r="F30" s="12" t="s">
        <v>399</v>
      </c>
      <c r="G30" s="12" t="s">
        <v>399</v>
      </c>
      <c r="H30" s="48" t="s">
        <v>399</v>
      </c>
      <c r="I30" s="13" t="s">
        <v>399</v>
      </c>
    </row>
    <row r="31" spans="1:11">
      <c r="A31" s="66" t="s">
        <v>484</v>
      </c>
      <c r="B31" s="12" t="s">
        <v>399</v>
      </c>
      <c r="C31" s="12">
        <v>2</v>
      </c>
      <c r="D31" s="48" t="s">
        <v>399</v>
      </c>
      <c r="E31" s="48">
        <v>2</v>
      </c>
      <c r="F31" s="12" t="s">
        <v>399</v>
      </c>
      <c r="G31" s="12">
        <v>30000</v>
      </c>
      <c r="H31" s="48" t="s">
        <v>399</v>
      </c>
      <c r="I31" s="13">
        <v>60</v>
      </c>
    </row>
    <row r="32" spans="1:11">
      <c r="A32" s="66" t="s">
        <v>485</v>
      </c>
      <c r="B32" s="48" t="s">
        <v>399</v>
      </c>
      <c r="C32" s="12" t="s">
        <v>399</v>
      </c>
      <c r="D32" s="48" t="s">
        <v>399</v>
      </c>
      <c r="E32" s="48" t="s">
        <v>399</v>
      </c>
      <c r="F32" s="48" t="s">
        <v>399</v>
      </c>
      <c r="G32" s="12" t="s">
        <v>399</v>
      </c>
      <c r="H32" s="48" t="s">
        <v>399</v>
      </c>
      <c r="I32" s="13" t="s">
        <v>399</v>
      </c>
    </row>
    <row r="33" spans="1:9">
      <c r="A33" s="66" t="s">
        <v>486</v>
      </c>
      <c r="B33" s="12" t="s">
        <v>399</v>
      </c>
      <c r="C33" s="12">
        <v>52</v>
      </c>
      <c r="D33" s="48" t="s">
        <v>399</v>
      </c>
      <c r="E33" s="48">
        <v>52</v>
      </c>
      <c r="F33" s="12" t="s">
        <v>399</v>
      </c>
      <c r="G33" s="12">
        <v>25000</v>
      </c>
      <c r="H33" s="48" t="s">
        <v>399</v>
      </c>
      <c r="I33" s="13">
        <v>1300</v>
      </c>
    </row>
    <row r="34" spans="1:9">
      <c r="A34" s="66" t="s">
        <v>487</v>
      </c>
      <c r="B34" s="48" t="s">
        <v>399</v>
      </c>
      <c r="C34" s="12">
        <v>11</v>
      </c>
      <c r="D34" s="48" t="s">
        <v>399</v>
      </c>
      <c r="E34" s="48">
        <v>11</v>
      </c>
      <c r="F34" s="48" t="s">
        <v>399</v>
      </c>
      <c r="G34" s="12">
        <v>12000</v>
      </c>
      <c r="H34" s="48" t="s">
        <v>399</v>
      </c>
      <c r="I34" s="13">
        <v>132</v>
      </c>
    </row>
    <row r="35" spans="1:9">
      <c r="A35" s="66" t="s">
        <v>488</v>
      </c>
      <c r="B35" s="12" t="s">
        <v>399</v>
      </c>
      <c r="C35" s="12" t="s">
        <v>399</v>
      </c>
      <c r="D35" s="48" t="s">
        <v>399</v>
      </c>
      <c r="E35" s="48" t="s">
        <v>399</v>
      </c>
      <c r="F35" s="12" t="s">
        <v>399</v>
      </c>
      <c r="G35" s="12" t="s">
        <v>399</v>
      </c>
      <c r="H35" s="48" t="s">
        <v>399</v>
      </c>
      <c r="I35" s="13" t="s">
        <v>399</v>
      </c>
    </row>
    <row r="36" spans="1:9">
      <c r="A36" s="66" t="s">
        <v>489</v>
      </c>
      <c r="B36" s="48" t="s">
        <v>399</v>
      </c>
      <c r="C36" s="12">
        <v>15</v>
      </c>
      <c r="D36" s="48" t="s">
        <v>399</v>
      </c>
      <c r="E36" s="48">
        <v>15</v>
      </c>
      <c r="F36" s="48" t="s">
        <v>399</v>
      </c>
      <c r="G36" s="12">
        <v>25000</v>
      </c>
      <c r="H36" s="48" t="s">
        <v>399</v>
      </c>
      <c r="I36" s="13">
        <v>375</v>
      </c>
    </row>
    <row r="37" spans="1:9">
      <c r="A37" s="66" t="s">
        <v>490</v>
      </c>
      <c r="B37" s="12" t="s">
        <v>399</v>
      </c>
      <c r="C37" s="12" t="s">
        <v>399</v>
      </c>
      <c r="D37" s="48" t="s">
        <v>399</v>
      </c>
      <c r="E37" s="48" t="s">
        <v>399</v>
      </c>
      <c r="F37" s="12" t="s">
        <v>399</v>
      </c>
      <c r="G37" s="12" t="s">
        <v>399</v>
      </c>
      <c r="H37" s="48" t="s">
        <v>399</v>
      </c>
      <c r="I37" s="13" t="s">
        <v>399</v>
      </c>
    </row>
    <row r="38" spans="1:9">
      <c r="A38" s="76" t="s">
        <v>491</v>
      </c>
      <c r="B38" s="77" t="s">
        <v>399</v>
      </c>
      <c r="C38" s="77">
        <v>80</v>
      </c>
      <c r="D38" s="77" t="s">
        <v>399</v>
      </c>
      <c r="E38" s="77">
        <v>80</v>
      </c>
      <c r="F38" s="81" t="s">
        <v>399</v>
      </c>
      <c r="G38" s="81">
        <v>23338</v>
      </c>
      <c r="H38" s="77" t="s">
        <v>399</v>
      </c>
      <c r="I38" s="78">
        <v>1867</v>
      </c>
    </row>
    <row r="39" spans="1:9">
      <c r="A39" s="66"/>
      <c r="B39" s="48"/>
      <c r="C39" s="48"/>
      <c r="D39" s="48"/>
      <c r="E39" s="48"/>
      <c r="F39" s="12"/>
      <c r="G39" s="12"/>
      <c r="H39" s="12"/>
      <c r="I39" s="49"/>
    </row>
    <row r="40" spans="1:9">
      <c r="A40" s="1135" t="s">
        <v>493</v>
      </c>
      <c r="B40" s="48" t="s">
        <v>399</v>
      </c>
      <c r="C40" s="12" t="s">
        <v>399</v>
      </c>
      <c r="D40" s="12" t="s">
        <v>399</v>
      </c>
      <c r="E40" s="48" t="s">
        <v>399</v>
      </c>
      <c r="F40" s="48" t="s">
        <v>399</v>
      </c>
      <c r="G40" s="12" t="s">
        <v>399</v>
      </c>
      <c r="H40" s="12" t="s">
        <v>399</v>
      </c>
      <c r="I40" s="13" t="s">
        <v>399</v>
      </c>
    </row>
    <row r="41" spans="1:9">
      <c r="A41" s="1135" t="s">
        <v>494</v>
      </c>
      <c r="B41" s="12" t="s">
        <v>399</v>
      </c>
      <c r="C41" s="12" t="s">
        <v>399</v>
      </c>
      <c r="D41" s="48" t="s">
        <v>399</v>
      </c>
      <c r="E41" s="48" t="s">
        <v>399</v>
      </c>
      <c r="F41" s="12" t="s">
        <v>399</v>
      </c>
      <c r="G41" s="12" t="s">
        <v>399</v>
      </c>
      <c r="H41" s="48" t="s">
        <v>399</v>
      </c>
      <c r="I41" s="13" t="s">
        <v>399</v>
      </c>
    </row>
    <row r="42" spans="1:9">
      <c r="A42" s="1135" t="s">
        <v>495</v>
      </c>
      <c r="B42" s="12" t="s">
        <v>399</v>
      </c>
      <c r="C42" s="12" t="s">
        <v>399</v>
      </c>
      <c r="D42" s="48" t="s">
        <v>399</v>
      </c>
      <c r="E42" s="48" t="s">
        <v>399</v>
      </c>
      <c r="F42" s="12" t="s">
        <v>399</v>
      </c>
      <c r="G42" s="12" t="s">
        <v>399</v>
      </c>
      <c r="H42" s="48" t="s">
        <v>399</v>
      </c>
      <c r="I42" s="13" t="s">
        <v>399</v>
      </c>
    </row>
    <row r="43" spans="1:9">
      <c r="A43" s="1135" t="s">
        <v>496</v>
      </c>
      <c r="B43" s="12" t="s">
        <v>399</v>
      </c>
      <c r="C43" s="12" t="s">
        <v>399</v>
      </c>
      <c r="D43" s="48" t="s">
        <v>399</v>
      </c>
      <c r="E43" s="48" t="s">
        <v>399</v>
      </c>
      <c r="F43" s="12" t="s">
        <v>399</v>
      </c>
      <c r="G43" s="12" t="s">
        <v>399</v>
      </c>
      <c r="H43" s="48" t="s">
        <v>399</v>
      </c>
      <c r="I43" s="13" t="s">
        <v>399</v>
      </c>
    </row>
    <row r="44" spans="1:9">
      <c r="A44" s="1135" t="s">
        <v>497</v>
      </c>
      <c r="B44" s="48" t="s">
        <v>399</v>
      </c>
      <c r="C44" s="12">
        <v>9</v>
      </c>
      <c r="D44" s="48" t="s">
        <v>399</v>
      </c>
      <c r="E44" s="48">
        <v>9</v>
      </c>
      <c r="F44" s="48" t="s">
        <v>399</v>
      </c>
      <c r="G44" s="12">
        <v>35000</v>
      </c>
      <c r="H44" s="48" t="s">
        <v>399</v>
      </c>
      <c r="I44" s="13">
        <v>315</v>
      </c>
    </row>
    <row r="45" spans="1:9">
      <c r="A45" s="76" t="s">
        <v>1484</v>
      </c>
      <c r="B45" s="77" t="s">
        <v>399</v>
      </c>
      <c r="C45" s="77">
        <v>9</v>
      </c>
      <c r="D45" s="77" t="s">
        <v>399</v>
      </c>
      <c r="E45" s="77">
        <v>9</v>
      </c>
      <c r="F45" s="81" t="s">
        <v>399</v>
      </c>
      <c r="G45" s="81">
        <v>35000</v>
      </c>
      <c r="H45" s="77" t="s">
        <v>399</v>
      </c>
      <c r="I45" s="78">
        <v>315</v>
      </c>
    </row>
    <row r="46" spans="1:9">
      <c r="A46" s="66"/>
      <c r="B46" s="48"/>
      <c r="C46" s="48"/>
      <c r="D46" s="48"/>
      <c r="E46" s="48"/>
      <c r="F46" s="12"/>
      <c r="G46" s="12"/>
      <c r="H46" s="12"/>
      <c r="I46" s="49"/>
    </row>
    <row r="47" spans="1:9">
      <c r="A47" s="66" t="s">
        <v>507</v>
      </c>
      <c r="B47" s="48" t="s">
        <v>399</v>
      </c>
      <c r="C47" s="12">
        <v>5</v>
      </c>
      <c r="D47" s="12" t="s">
        <v>399</v>
      </c>
      <c r="E47" s="48">
        <v>5</v>
      </c>
      <c r="F47" s="48" t="s">
        <v>399</v>
      </c>
      <c r="G47" s="12">
        <v>14000</v>
      </c>
      <c r="H47" s="12" t="s">
        <v>399</v>
      </c>
      <c r="I47" s="13">
        <v>70</v>
      </c>
    </row>
    <row r="48" spans="1:9">
      <c r="A48" s="66" t="s">
        <v>508</v>
      </c>
      <c r="B48" s="48" t="s">
        <v>399</v>
      </c>
      <c r="C48" s="12" t="s">
        <v>399</v>
      </c>
      <c r="D48" s="48" t="s">
        <v>399</v>
      </c>
      <c r="E48" s="48" t="s">
        <v>399</v>
      </c>
      <c r="F48" s="48" t="s">
        <v>399</v>
      </c>
      <c r="G48" s="12" t="s">
        <v>399</v>
      </c>
      <c r="H48" s="48" t="s">
        <v>399</v>
      </c>
      <c r="I48" s="13" t="s">
        <v>399</v>
      </c>
    </row>
    <row r="49" spans="1:9">
      <c r="A49" s="66" t="s">
        <v>509</v>
      </c>
      <c r="B49" s="12" t="s">
        <v>399</v>
      </c>
      <c r="C49" s="12">
        <v>9</v>
      </c>
      <c r="D49" s="48" t="s">
        <v>399</v>
      </c>
      <c r="E49" s="48">
        <v>9</v>
      </c>
      <c r="F49" s="12" t="s">
        <v>399</v>
      </c>
      <c r="G49" s="12">
        <v>20000</v>
      </c>
      <c r="H49" s="48" t="s">
        <v>399</v>
      </c>
      <c r="I49" s="13">
        <v>180</v>
      </c>
    </row>
    <row r="50" spans="1:9">
      <c r="A50" s="66" t="s">
        <v>510</v>
      </c>
      <c r="B50" s="48">
        <v>12</v>
      </c>
      <c r="C50" s="12">
        <v>2</v>
      </c>
      <c r="D50" s="48" t="s">
        <v>399</v>
      </c>
      <c r="E50" s="48">
        <v>14</v>
      </c>
      <c r="F50" s="48">
        <v>3200</v>
      </c>
      <c r="G50" s="12">
        <v>8000</v>
      </c>
      <c r="H50" s="48" t="s">
        <v>399</v>
      </c>
      <c r="I50" s="13">
        <v>54</v>
      </c>
    </row>
    <row r="51" spans="1:9">
      <c r="A51" s="66" t="s">
        <v>511</v>
      </c>
      <c r="B51" s="12" t="s">
        <v>399</v>
      </c>
      <c r="C51" s="12" t="s">
        <v>399</v>
      </c>
      <c r="D51" s="48" t="s">
        <v>399</v>
      </c>
      <c r="E51" s="48" t="s">
        <v>399</v>
      </c>
      <c r="F51" s="12" t="s">
        <v>399</v>
      </c>
      <c r="G51" s="12" t="s">
        <v>399</v>
      </c>
      <c r="H51" s="48" t="s">
        <v>399</v>
      </c>
      <c r="I51" s="13" t="s">
        <v>399</v>
      </c>
    </row>
    <row r="52" spans="1:9">
      <c r="A52" s="66" t="s">
        <v>512</v>
      </c>
      <c r="B52" s="12" t="s">
        <v>399</v>
      </c>
      <c r="C52" s="12">
        <v>6</v>
      </c>
      <c r="D52" s="48" t="s">
        <v>399</v>
      </c>
      <c r="E52" s="48">
        <v>6</v>
      </c>
      <c r="F52" s="12" t="s">
        <v>399</v>
      </c>
      <c r="G52" s="12">
        <v>10000</v>
      </c>
      <c r="H52" s="48" t="s">
        <v>399</v>
      </c>
      <c r="I52" s="13">
        <v>60</v>
      </c>
    </row>
    <row r="53" spans="1:9">
      <c r="A53" s="66" t="s">
        <v>513</v>
      </c>
      <c r="B53" s="48" t="s">
        <v>399</v>
      </c>
      <c r="C53" s="12">
        <v>38</v>
      </c>
      <c r="D53" s="48" t="s">
        <v>399</v>
      </c>
      <c r="E53" s="48">
        <v>38</v>
      </c>
      <c r="F53" s="48" t="s">
        <v>399</v>
      </c>
      <c r="G53" s="12">
        <v>24000</v>
      </c>
      <c r="H53" s="48" t="s">
        <v>399</v>
      </c>
      <c r="I53" s="13">
        <v>912</v>
      </c>
    </row>
    <row r="54" spans="1:9">
      <c r="A54" s="66" t="s">
        <v>514</v>
      </c>
      <c r="B54" s="48" t="s">
        <v>399</v>
      </c>
      <c r="C54" s="12">
        <v>2</v>
      </c>
      <c r="D54" s="48" t="s">
        <v>399</v>
      </c>
      <c r="E54" s="48">
        <v>2</v>
      </c>
      <c r="F54" s="48" t="s">
        <v>399</v>
      </c>
      <c r="G54" s="12">
        <v>10750</v>
      </c>
      <c r="H54" s="48" t="s">
        <v>399</v>
      </c>
      <c r="I54" s="13">
        <v>22</v>
      </c>
    </row>
    <row r="55" spans="1:9">
      <c r="A55" s="76" t="s">
        <v>515</v>
      </c>
      <c r="B55" s="77">
        <v>12</v>
      </c>
      <c r="C55" s="77">
        <v>62</v>
      </c>
      <c r="D55" s="77" t="s">
        <v>399</v>
      </c>
      <c r="E55" s="77">
        <v>74</v>
      </c>
      <c r="F55" s="81">
        <v>3200</v>
      </c>
      <c r="G55" s="81">
        <v>20315</v>
      </c>
      <c r="H55" s="77" t="s">
        <v>399</v>
      </c>
      <c r="I55" s="78">
        <v>1298</v>
      </c>
    </row>
    <row r="56" spans="1:9">
      <c r="A56" s="66"/>
      <c r="B56" s="48"/>
      <c r="C56" s="48"/>
      <c r="D56" s="48"/>
      <c r="E56" s="48"/>
      <c r="F56" s="12"/>
      <c r="G56" s="12"/>
      <c r="H56" s="12"/>
      <c r="I56" s="13"/>
    </row>
    <row r="57" spans="1:9" ht="13.5" thickBot="1">
      <c r="A57" s="69" t="s">
        <v>519</v>
      </c>
      <c r="B57" s="55">
        <v>371</v>
      </c>
      <c r="C57" s="55">
        <v>254</v>
      </c>
      <c r="D57" s="55" t="s">
        <v>399</v>
      </c>
      <c r="E57" s="55">
        <v>625</v>
      </c>
      <c r="F57" s="226">
        <v>32513</v>
      </c>
      <c r="G57" s="226">
        <v>28827</v>
      </c>
      <c r="H57" s="226" t="s">
        <v>399</v>
      </c>
      <c r="I57" s="56">
        <v>19385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>
  <sheetPr codeName="Hoja11">
    <pageSetUpPr fitToPage="1"/>
  </sheetPr>
  <dimension ref="A1:J63"/>
  <sheetViews>
    <sheetView view="pageBreakPreview" topLeftCell="A22" zoomScale="75" zoomScaleNormal="75" zoomScaleSheetLayoutView="75" workbookViewId="0">
      <selection activeCell="D19" sqref="D19"/>
    </sheetView>
  </sheetViews>
  <sheetFormatPr baseColWidth="10" defaultRowHeight="12.75"/>
  <cols>
    <col min="1" max="1" width="38.28515625" style="271" customWidth="1"/>
    <col min="2" max="9" width="12.7109375" style="271" customWidth="1"/>
    <col min="10" max="16384" width="11.42578125" style="271"/>
  </cols>
  <sheetData>
    <row r="1" spans="1:10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0" s="91" customFormat="1" ht="15">
      <c r="A2" s="455"/>
    </row>
    <row r="3" spans="1:10" s="91" customFormat="1" ht="15">
      <c r="A3" s="1504" t="s">
        <v>1485</v>
      </c>
      <c r="B3" s="1504"/>
      <c r="C3" s="1504"/>
      <c r="D3" s="1504"/>
      <c r="E3" s="1504"/>
      <c r="F3" s="1504"/>
      <c r="G3" s="1504"/>
      <c r="H3" s="1504"/>
      <c r="I3" s="1504"/>
      <c r="J3" s="134"/>
    </row>
    <row r="4" spans="1:10" s="91" customFormat="1" ht="15.75" thickBot="1">
      <c r="A4" s="239"/>
      <c r="B4" s="240"/>
      <c r="C4" s="240"/>
      <c r="D4" s="240"/>
      <c r="E4" s="240"/>
      <c r="F4" s="240"/>
      <c r="G4" s="240"/>
      <c r="H4" s="240"/>
      <c r="I4" s="240"/>
    </row>
    <row r="5" spans="1:10" s="866" customFormat="1" ht="21.75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501" t="s">
        <v>387</v>
      </c>
    </row>
    <row r="6" spans="1:10" s="866" customFormat="1" ht="21.75" customHeight="1">
      <c r="A6" s="1516"/>
      <c r="B6" s="1499" t="s">
        <v>393</v>
      </c>
      <c r="C6" s="301" t="s">
        <v>394</v>
      </c>
      <c r="D6" s="302"/>
      <c r="E6" s="1499" t="s">
        <v>395</v>
      </c>
      <c r="F6" s="1499" t="s">
        <v>393</v>
      </c>
      <c r="G6" s="301" t="s">
        <v>394</v>
      </c>
      <c r="H6" s="303"/>
      <c r="I6" s="1502"/>
    </row>
    <row r="7" spans="1:10" s="866" customFormat="1" ht="21.75" customHeight="1" thickBot="1">
      <c r="A7" s="1516"/>
      <c r="B7" s="1628"/>
      <c r="C7" s="1393" t="s">
        <v>904</v>
      </c>
      <c r="D7" s="1393" t="s">
        <v>905</v>
      </c>
      <c r="E7" s="1687"/>
      <c r="F7" s="1628"/>
      <c r="G7" s="1393" t="s">
        <v>904</v>
      </c>
      <c r="H7" s="1393" t="s">
        <v>905</v>
      </c>
      <c r="I7" s="1502"/>
    </row>
    <row r="8" spans="1:10" ht="16.5" customHeight="1">
      <c r="A8" s="241" t="s">
        <v>465</v>
      </c>
      <c r="B8" s="242">
        <v>3</v>
      </c>
      <c r="C8" s="242" t="s">
        <v>399</v>
      </c>
      <c r="D8" s="242" t="s">
        <v>399</v>
      </c>
      <c r="E8" s="242">
        <v>3</v>
      </c>
      <c r="F8" s="243">
        <v>4000</v>
      </c>
      <c r="G8" s="243" t="s">
        <v>399</v>
      </c>
      <c r="H8" s="242" t="s">
        <v>399</v>
      </c>
      <c r="I8" s="244">
        <v>12</v>
      </c>
    </row>
    <row r="9" spans="1:10">
      <c r="A9" s="66"/>
      <c r="B9" s="48"/>
      <c r="C9" s="48"/>
      <c r="D9" s="48"/>
      <c r="E9" s="48"/>
      <c r="F9" s="12"/>
      <c r="G9" s="12"/>
      <c r="H9" s="48"/>
      <c r="I9" s="49"/>
    </row>
    <row r="10" spans="1:10">
      <c r="A10" s="76" t="s">
        <v>470</v>
      </c>
      <c r="B10" s="77" t="s">
        <v>399</v>
      </c>
      <c r="C10" s="81">
        <v>2</v>
      </c>
      <c r="D10" s="77" t="s">
        <v>399</v>
      </c>
      <c r="E10" s="77">
        <v>2</v>
      </c>
      <c r="F10" s="77" t="s">
        <v>399</v>
      </c>
      <c r="G10" s="81">
        <v>35000</v>
      </c>
      <c r="H10" s="77" t="s">
        <v>399</v>
      </c>
      <c r="I10" s="82">
        <v>70</v>
      </c>
    </row>
    <row r="11" spans="1:10">
      <c r="A11" s="66"/>
      <c r="B11" s="48"/>
      <c r="C11" s="48"/>
      <c r="D11" s="48"/>
      <c r="E11" s="48"/>
      <c r="F11" s="12"/>
      <c r="G11" s="12"/>
      <c r="H11" s="48"/>
      <c r="I11" s="49"/>
    </row>
    <row r="12" spans="1:10">
      <c r="A12" s="76" t="s">
        <v>471</v>
      </c>
      <c r="B12" s="77" t="s">
        <v>399</v>
      </c>
      <c r="C12" s="81">
        <v>17</v>
      </c>
      <c r="D12" s="77" t="s">
        <v>399</v>
      </c>
      <c r="E12" s="77">
        <v>17</v>
      </c>
      <c r="F12" s="77" t="s">
        <v>399</v>
      </c>
      <c r="G12" s="81">
        <v>24000</v>
      </c>
      <c r="H12" s="77" t="s">
        <v>399</v>
      </c>
      <c r="I12" s="82">
        <v>408</v>
      </c>
    </row>
    <row r="13" spans="1:10">
      <c r="A13" s="66"/>
      <c r="B13" s="48"/>
      <c r="C13" s="48"/>
      <c r="D13" s="48"/>
      <c r="E13" s="48"/>
      <c r="F13" s="12"/>
      <c r="G13" s="12"/>
      <c r="H13" s="48"/>
      <c r="I13" s="49"/>
    </row>
    <row r="14" spans="1:10">
      <c r="A14" s="66" t="s">
        <v>476</v>
      </c>
      <c r="B14" s="83" t="s">
        <v>399</v>
      </c>
      <c r="C14" s="83">
        <v>162</v>
      </c>
      <c r="D14" s="48" t="s">
        <v>399</v>
      </c>
      <c r="E14" s="48">
        <v>162</v>
      </c>
      <c r="F14" s="83" t="s">
        <v>399</v>
      </c>
      <c r="G14" s="83">
        <v>27398</v>
      </c>
      <c r="H14" s="48" t="s">
        <v>399</v>
      </c>
      <c r="I14" s="13">
        <v>4438</v>
      </c>
    </row>
    <row r="15" spans="1:10">
      <c r="A15" s="66" t="s">
        <v>477</v>
      </c>
      <c r="B15" s="83" t="s">
        <v>399</v>
      </c>
      <c r="C15" s="83">
        <v>20</v>
      </c>
      <c r="D15" s="48" t="s">
        <v>399</v>
      </c>
      <c r="E15" s="48">
        <v>20</v>
      </c>
      <c r="F15" s="83" t="s">
        <v>399</v>
      </c>
      <c r="G15" s="83">
        <v>24140</v>
      </c>
      <c r="H15" s="48" t="s">
        <v>399</v>
      </c>
      <c r="I15" s="13">
        <v>483</v>
      </c>
    </row>
    <row r="16" spans="1:10">
      <c r="A16" s="66" t="s">
        <v>478</v>
      </c>
      <c r="B16" s="83" t="s">
        <v>399</v>
      </c>
      <c r="C16" s="83">
        <v>2</v>
      </c>
      <c r="D16" s="48" t="s">
        <v>399</v>
      </c>
      <c r="E16" s="48">
        <v>2</v>
      </c>
      <c r="F16" s="83" t="s">
        <v>399</v>
      </c>
      <c r="G16" s="83">
        <v>25245</v>
      </c>
      <c r="H16" s="48" t="s">
        <v>399</v>
      </c>
      <c r="I16" s="13">
        <v>50</v>
      </c>
    </row>
    <row r="17" spans="1:9">
      <c r="A17" s="66" t="s">
        <v>479</v>
      </c>
      <c r="B17" s="83" t="s">
        <v>399</v>
      </c>
      <c r="C17" s="83">
        <v>132</v>
      </c>
      <c r="D17" s="48" t="s">
        <v>399</v>
      </c>
      <c r="E17" s="48">
        <v>132</v>
      </c>
      <c r="F17" s="83" t="s">
        <v>399</v>
      </c>
      <c r="G17" s="83">
        <v>20000</v>
      </c>
      <c r="H17" s="48" t="s">
        <v>399</v>
      </c>
      <c r="I17" s="13">
        <v>2640</v>
      </c>
    </row>
    <row r="18" spans="1:9">
      <c r="A18" s="76" t="s">
        <v>480</v>
      </c>
      <c r="B18" s="77" t="s">
        <v>399</v>
      </c>
      <c r="C18" s="81">
        <v>316</v>
      </c>
      <c r="D18" s="77" t="s">
        <v>399</v>
      </c>
      <c r="E18" s="77">
        <v>316</v>
      </c>
      <c r="F18" s="77" t="s">
        <v>399</v>
      </c>
      <c r="G18" s="81">
        <v>24088</v>
      </c>
      <c r="H18" s="77" t="s">
        <v>399</v>
      </c>
      <c r="I18" s="82">
        <v>7611</v>
      </c>
    </row>
    <row r="19" spans="1:9">
      <c r="A19" s="66"/>
      <c r="B19" s="48"/>
      <c r="C19" s="48"/>
      <c r="D19" s="48"/>
      <c r="E19" s="48"/>
      <c r="F19" s="12"/>
      <c r="G19" s="12"/>
      <c r="H19" s="12"/>
      <c r="I19" s="49"/>
    </row>
    <row r="20" spans="1:9">
      <c r="A20" s="76" t="s">
        <v>481</v>
      </c>
      <c r="B20" s="77" t="s">
        <v>399</v>
      </c>
      <c r="C20" s="81">
        <v>36</v>
      </c>
      <c r="D20" s="77" t="s">
        <v>399</v>
      </c>
      <c r="E20" s="77">
        <v>36</v>
      </c>
      <c r="F20" s="77" t="s">
        <v>399</v>
      </c>
      <c r="G20" s="81">
        <v>17460</v>
      </c>
      <c r="H20" s="77" t="s">
        <v>399</v>
      </c>
      <c r="I20" s="82">
        <v>629</v>
      </c>
    </row>
    <row r="21" spans="1:9">
      <c r="A21" s="66"/>
      <c r="B21" s="48"/>
      <c r="C21" s="48"/>
      <c r="D21" s="48"/>
      <c r="E21" s="48"/>
      <c r="F21" s="12"/>
      <c r="G21" s="12"/>
      <c r="H21" s="12"/>
      <c r="I21" s="49"/>
    </row>
    <row r="22" spans="1:9">
      <c r="A22" s="66" t="s">
        <v>545</v>
      </c>
      <c r="B22" s="48" t="s">
        <v>399</v>
      </c>
      <c r="C22" s="12" t="s">
        <v>399</v>
      </c>
      <c r="D22" s="48" t="s">
        <v>399</v>
      </c>
      <c r="E22" s="48" t="s">
        <v>399</v>
      </c>
      <c r="F22" s="48" t="s">
        <v>399</v>
      </c>
      <c r="G22" s="12" t="s">
        <v>399</v>
      </c>
      <c r="H22" s="48" t="s">
        <v>399</v>
      </c>
      <c r="I22" s="13" t="s">
        <v>399</v>
      </c>
    </row>
    <row r="23" spans="1:9">
      <c r="A23" s="66" t="s">
        <v>483</v>
      </c>
      <c r="B23" s="12" t="s">
        <v>399</v>
      </c>
      <c r="C23" s="12" t="s">
        <v>399</v>
      </c>
      <c r="D23" s="48" t="s">
        <v>399</v>
      </c>
      <c r="E23" s="48" t="s">
        <v>399</v>
      </c>
      <c r="F23" s="12" t="s">
        <v>399</v>
      </c>
      <c r="G23" s="12" t="s">
        <v>399</v>
      </c>
      <c r="H23" s="48" t="s">
        <v>399</v>
      </c>
      <c r="I23" s="13" t="s">
        <v>399</v>
      </c>
    </row>
    <row r="24" spans="1:9">
      <c r="A24" s="66" t="s">
        <v>484</v>
      </c>
      <c r="B24" s="12" t="s">
        <v>399</v>
      </c>
      <c r="C24" s="12" t="s">
        <v>399</v>
      </c>
      <c r="D24" s="48" t="s">
        <v>399</v>
      </c>
      <c r="E24" s="48" t="s">
        <v>399</v>
      </c>
      <c r="F24" s="12" t="s">
        <v>399</v>
      </c>
      <c r="G24" s="12" t="s">
        <v>399</v>
      </c>
      <c r="H24" s="48" t="s">
        <v>399</v>
      </c>
      <c r="I24" s="13" t="s">
        <v>399</v>
      </c>
    </row>
    <row r="25" spans="1:9">
      <c r="A25" s="66" t="s">
        <v>485</v>
      </c>
      <c r="B25" s="48" t="s">
        <v>399</v>
      </c>
      <c r="C25" s="12" t="s">
        <v>399</v>
      </c>
      <c r="D25" s="48" t="s">
        <v>399</v>
      </c>
      <c r="E25" s="48" t="s">
        <v>399</v>
      </c>
      <c r="F25" s="48" t="s">
        <v>399</v>
      </c>
      <c r="G25" s="12" t="s">
        <v>399</v>
      </c>
      <c r="H25" s="48" t="s">
        <v>399</v>
      </c>
      <c r="I25" s="13" t="s">
        <v>399</v>
      </c>
    </row>
    <row r="26" spans="1:9">
      <c r="A26" s="66" t="s">
        <v>486</v>
      </c>
      <c r="B26" s="12" t="s">
        <v>399</v>
      </c>
      <c r="C26" s="12" t="s">
        <v>399</v>
      </c>
      <c r="D26" s="48" t="s">
        <v>399</v>
      </c>
      <c r="E26" s="48" t="s">
        <v>399</v>
      </c>
      <c r="F26" s="12" t="s">
        <v>399</v>
      </c>
      <c r="G26" s="12" t="s">
        <v>399</v>
      </c>
      <c r="H26" s="48" t="s">
        <v>399</v>
      </c>
      <c r="I26" s="13" t="s">
        <v>399</v>
      </c>
    </row>
    <row r="27" spans="1:9">
      <c r="A27" s="66" t="s">
        <v>487</v>
      </c>
      <c r="B27" s="48" t="s">
        <v>399</v>
      </c>
      <c r="C27" s="12">
        <v>10</v>
      </c>
      <c r="D27" s="48" t="s">
        <v>399</v>
      </c>
      <c r="E27" s="48">
        <v>10</v>
      </c>
      <c r="F27" s="48" t="s">
        <v>399</v>
      </c>
      <c r="G27" s="12">
        <v>15000</v>
      </c>
      <c r="H27" s="48" t="s">
        <v>399</v>
      </c>
      <c r="I27" s="13">
        <v>150</v>
      </c>
    </row>
    <row r="28" spans="1:9">
      <c r="A28" s="66" t="s">
        <v>488</v>
      </c>
      <c r="B28" s="12" t="s">
        <v>399</v>
      </c>
      <c r="C28" s="12" t="s">
        <v>399</v>
      </c>
      <c r="D28" s="48" t="s">
        <v>399</v>
      </c>
      <c r="E28" s="48" t="s">
        <v>399</v>
      </c>
      <c r="F28" s="12" t="s">
        <v>399</v>
      </c>
      <c r="G28" s="12" t="s">
        <v>399</v>
      </c>
      <c r="H28" s="48" t="s">
        <v>399</v>
      </c>
      <c r="I28" s="13" t="s">
        <v>399</v>
      </c>
    </row>
    <row r="29" spans="1:9">
      <c r="A29" s="66" t="s">
        <v>489</v>
      </c>
      <c r="B29" s="48" t="s">
        <v>399</v>
      </c>
      <c r="C29" s="12" t="s">
        <v>399</v>
      </c>
      <c r="D29" s="48" t="s">
        <v>399</v>
      </c>
      <c r="E29" s="48" t="s">
        <v>399</v>
      </c>
      <c r="F29" s="48" t="s">
        <v>399</v>
      </c>
      <c r="G29" s="12" t="s">
        <v>399</v>
      </c>
      <c r="H29" s="48" t="s">
        <v>399</v>
      </c>
      <c r="I29" s="13" t="s">
        <v>399</v>
      </c>
    </row>
    <row r="30" spans="1:9">
      <c r="A30" s="66" t="s">
        <v>490</v>
      </c>
      <c r="B30" s="12" t="s">
        <v>399</v>
      </c>
      <c r="C30" s="12" t="s">
        <v>399</v>
      </c>
      <c r="D30" s="48" t="s">
        <v>399</v>
      </c>
      <c r="E30" s="48" t="s">
        <v>399</v>
      </c>
      <c r="F30" s="12" t="s">
        <v>399</v>
      </c>
      <c r="G30" s="12" t="s">
        <v>399</v>
      </c>
      <c r="H30" s="48" t="s">
        <v>399</v>
      </c>
      <c r="I30" s="13" t="s">
        <v>399</v>
      </c>
    </row>
    <row r="31" spans="1:9">
      <c r="A31" s="76" t="s">
        <v>491</v>
      </c>
      <c r="B31" s="77" t="s">
        <v>399</v>
      </c>
      <c r="C31" s="81">
        <v>10</v>
      </c>
      <c r="D31" s="77" t="s">
        <v>399</v>
      </c>
      <c r="E31" s="77">
        <v>10</v>
      </c>
      <c r="F31" s="77" t="s">
        <v>399</v>
      </c>
      <c r="G31" s="81">
        <v>15000</v>
      </c>
      <c r="H31" s="77" t="s">
        <v>399</v>
      </c>
      <c r="I31" s="82">
        <v>150</v>
      </c>
    </row>
    <row r="32" spans="1:9">
      <c r="A32" s="66"/>
      <c r="B32" s="48"/>
      <c r="C32" s="48"/>
      <c r="D32" s="48"/>
      <c r="E32" s="48"/>
      <c r="F32" s="12"/>
      <c r="G32" s="12"/>
      <c r="H32" s="12"/>
      <c r="I32" s="49"/>
    </row>
    <row r="33" spans="1:9">
      <c r="A33" s="76" t="s">
        <v>492</v>
      </c>
      <c r="B33" s="77" t="s">
        <v>399</v>
      </c>
      <c r="C33" s="81">
        <v>1</v>
      </c>
      <c r="D33" s="77" t="s">
        <v>399</v>
      </c>
      <c r="E33" s="77">
        <v>1</v>
      </c>
      <c r="F33" s="77" t="s">
        <v>399</v>
      </c>
      <c r="G33" s="81">
        <v>20000</v>
      </c>
      <c r="H33" s="77" t="s">
        <v>399</v>
      </c>
      <c r="I33" s="82">
        <v>20</v>
      </c>
    </row>
    <row r="34" spans="1:9">
      <c r="A34" s="66"/>
      <c r="B34" s="48"/>
      <c r="C34" s="48"/>
      <c r="D34" s="48"/>
      <c r="E34" s="48"/>
      <c r="F34" s="12"/>
      <c r="G34" s="12"/>
      <c r="H34" s="12"/>
      <c r="I34" s="49"/>
    </row>
    <row r="35" spans="1:9">
      <c r="A35" s="66" t="s">
        <v>493</v>
      </c>
      <c r="B35" s="48" t="s">
        <v>399</v>
      </c>
      <c r="C35" s="12" t="s">
        <v>399</v>
      </c>
      <c r="D35" s="48" t="s">
        <v>399</v>
      </c>
      <c r="E35" s="48" t="s">
        <v>399</v>
      </c>
      <c r="F35" s="48" t="s">
        <v>399</v>
      </c>
      <c r="G35" s="12" t="s">
        <v>399</v>
      </c>
      <c r="H35" s="48" t="s">
        <v>399</v>
      </c>
      <c r="I35" s="13" t="s">
        <v>399</v>
      </c>
    </row>
    <row r="36" spans="1:9">
      <c r="A36" s="66" t="s">
        <v>494</v>
      </c>
      <c r="B36" s="48" t="s">
        <v>399</v>
      </c>
      <c r="C36" s="12" t="s">
        <v>399</v>
      </c>
      <c r="D36" s="48" t="s">
        <v>399</v>
      </c>
      <c r="E36" s="48" t="s">
        <v>399</v>
      </c>
      <c r="F36" s="48" t="s">
        <v>399</v>
      </c>
      <c r="G36" s="12" t="s">
        <v>399</v>
      </c>
      <c r="H36" s="48" t="s">
        <v>399</v>
      </c>
      <c r="I36" s="13" t="s">
        <v>399</v>
      </c>
    </row>
    <row r="37" spans="1:9">
      <c r="A37" s="66" t="s">
        <v>495</v>
      </c>
      <c r="B37" s="48" t="s">
        <v>399</v>
      </c>
      <c r="C37" s="12" t="s">
        <v>399</v>
      </c>
      <c r="D37" s="48" t="s">
        <v>399</v>
      </c>
      <c r="E37" s="48" t="s">
        <v>399</v>
      </c>
      <c r="F37" s="48" t="s">
        <v>399</v>
      </c>
      <c r="G37" s="12" t="s">
        <v>399</v>
      </c>
      <c r="H37" s="48" t="s">
        <v>399</v>
      </c>
      <c r="I37" s="13" t="s">
        <v>399</v>
      </c>
    </row>
    <row r="38" spans="1:9">
      <c r="A38" s="66" t="s">
        <v>496</v>
      </c>
      <c r="B38" s="48" t="s">
        <v>399</v>
      </c>
      <c r="C38" s="12" t="s">
        <v>399</v>
      </c>
      <c r="D38" s="48" t="s">
        <v>399</v>
      </c>
      <c r="E38" s="48" t="s">
        <v>399</v>
      </c>
      <c r="F38" s="48" t="s">
        <v>399</v>
      </c>
      <c r="G38" s="12" t="s">
        <v>399</v>
      </c>
      <c r="H38" s="48" t="s">
        <v>399</v>
      </c>
      <c r="I38" s="13" t="s">
        <v>399</v>
      </c>
    </row>
    <row r="39" spans="1:9">
      <c r="A39" s="66" t="s">
        <v>497</v>
      </c>
      <c r="B39" s="48" t="s">
        <v>399</v>
      </c>
      <c r="C39" s="12">
        <v>2</v>
      </c>
      <c r="D39" s="48" t="s">
        <v>399</v>
      </c>
      <c r="E39" s="48">
        <v>2</v>
      </c>
      <c r="F39" s="48" t="s">
        <v>399</v>
      </c>
      <c r="G39" s="12">
        <v>25000</v>
      </c>
      <c r="H39" s="48" t="s">
        <v>399</v>
      </c>
      <c r="I39" s="13">
        <v>50</v>
      </c>
    </row>
    <row r="40" spans="1:9">
      <c r="A40" s="76" t="s">
        <v>573</v>
      </c>
      <c r="B40" s="77" t="s">
        <v>399</v>
      </c>
      <c r="C40" s="81">
        <v>2</v>
      </c>
      <c r="D40" s="77" t="s">
        <v>399</v>
      </c>
      <c r="E40" s="77">
        <v>2</v>
      </c>
      <c r="F40" s="77" t="s">
        <v>399</v>
      </c>
      <c r="G40" s="81">
        <v>25000</v>
      </c>
      <c r="H40" s="77" t="s">
        <v>399</v>
      </c>
      <c r="I40" s="82">
        <v>50</v>
      </c>
    </row>
    <row r="41" spans="1:9">
      <c r="A41" s="66"/>
      <c r="B41" s="48"/>
      <c r="C41" s="48"/>
      <c r="D41" s="48"/>
      <c r="E41" s="48"/>
      <c r="F41" s="12"/>
      <c r="G41" s="12"/>
      <c r="H41" s="12"/>
      <c r="I41" s="49"/>
    </row>
    <row r="42" spans="1:9">
      <c r="A42" s="66" t="s">
        <v>499</v>
      </c>
      <c r="B42" s="48" t="s">
        <v>399</v>
      </c>
      <c r="C42" s="12">
        <v>244</v>
      </c>
      <c r="D42" s="12" t="s">
        <v>399</v>
      </c>
      <c r="E42" s="48">
        <v>244</v>
      </c>
      <c r="F42" s="48" t="s">
        <v>399</v>
      </c>
      <c r="G42" s="12">
        <v>75000</v>
      </c>
      <c r="H42" s="12" t="s">
        <v>399</v>
      </c>
      <c r="I42" s="13">
        <v>18300</v>
      </c>
    </row>
    <row r="43" spans="1:9">
      <c r="A43" s="66" t="s">
        <v>500</v>
      </c>
      <c r="B43" s="12" t="s">
        <v>399</v>
      </c>
      <c r="C43" s="12">
        <v>5</v>
      </c>
      <c r="D43" s="48" t="s">
        <v>399</v>
      </c>
      <c r="E43" s="48">
        <v>5</v>
      </c>
      <c r="F43" s="12" t="s">
        <v>399</v>
      </c>
      <c r="G43" s="12">
        <v>22000</v>
      </c>
      <c r="H43" s="48" t="s">
        <v>399</v>
      </c>
      <c r="I43" s="13">
        <v>110</v>
      </c>
    </row>
    <row r="44" spans="1:9">
      <c r="A44" s="66" t="s">
        <v>501</v>
      </c>
      <c r="B44" s="48" t="s">
        <v>399</v>
      </c>
      <c r="C44" s="12">
        <v>13</v>
      </c>
      <c r="D44" s="48" t="s">
        <v>399</v>
      </c>
      <c r="E44" s="48">
        <v>13</v>
      </c>
      <c r="F44" s="48" t="s">
        <v>399</v>
      </c>
      <c r="G44" s="12">
        <v>26000</v>
      </c>
      <c r="H44" s="48" t="s">
        <v>399</v>
      </c>
      <c r="I44" s="13">
        <v>338</v>
      </c>
    </row>
    <row r="45" spans="1:9">
      <c r="A45" s="76" t="s">
        <v>502</v>
      </c>
      <c r="B45" s="77" t="s">
        <v>399</v>
      </c>
      <c r="C45" s="81">
        <v>262</v>
      </c>
      <c r="D45" s="77" t="s">
        <v>399</v>
      </c>
      <c r="E45" s="77">
        <v>262</v>
      </c>
      <c r="F45" s="77" t="s">
        <v>399</v>
      </c>
      <c r="G45" s="81">
        <v>71557</v>
      </c>
      <c r="H45" s="77" t="s">
        <v>399</v>
      </c>
      <c r="I45" s="82">
        <v>18748</v>
      </c>
    </row>
    <row r="46" spans="1:9">
      <c r="A46" s="66"/>
      <c r="B46" s="48"/>
      <c r="C46" s="48"/>
      <c r="D46" s="48"/>
      <c r="E46" s="48"/>
      <c r="F46" s="12"/>
      <c r="G46" s="12"/>
      <c r="H46" s="12"/>
      <c r="I46" s="49"/>
    </row>
    <row r="47" spans="1:9">
      <c r="A47" s="76" t="s">
        <v>503</v>
      </c>
      <c r="B47" s="77" t="s">
        <v>399</v>
      </c>
      <c r="C47" s="81">
        <v>707</v>
      </c>
      <c r="D47" s="77" t="s">
        <v>399</v>
      </c>
      <c r="E47" s="77">
        <v>707</v>
      </c>
      <c r="F47" s="77" t="s">
        <v>399</v>
      </c>
      <c r="G47" s="81">
        <v>60000</v>
      </c>
      <c r="H47" s="77" t="s">
        <v>399</v>
      </c>
      <c r="I47" s="82">
        <v>42420</v>
      </c>
    </row>
    <row r="48" spans="1:9">
      <c r="A48" s="66"/>
      <c r="B48" s="48"/>
      <c r="C48" s="48"/>
      <c r="D48" s="48"/>
      <c r="E48" s="48"/>
      <c r="F48" s="12"/>
      <c r="G48" s="12"/>
      <c r="H48" s="12"/>
      <c r="I48" s="49"/>
    </row>
    <row r="49" spans="1:9">
      <c r="A49" s="66" t="s">
        <v>507</v>
      </c>
      <c r="B49" s="48" t="s">
        <v>399</v>
      </c>
      <c r="C49" s="12">
        <v>50</v>
      </c>
      <c r="D49" s="12" t="s">
        <v>399</v>
      </c>
      <c r="E49" s="48">
        <v>50</v>
      </c>
      <c r="F49" s="48" t="s">
        <v>399</v>
      </c>
      <c r="G49" s="12">
        <v>22400</v>
      </c>
      <c r="H49" s="12" t="s">
        <v>399</v>
      </c>
      <c r="I49" s="13">
        <v>1120</v>
      </c>
    </row>
    <row r="50" spans="1:9">
      <c r="A50" s="66" t="s">
        <v>508</v>
      </c>
      <c r="B50" s="48" t="s">
        <v>399</v>
      </c>
      <c r="C50" s="12">
        <v>8</v>
      </c>
      <c r="D50" s="48" t="s">
        <v>399</v>
      </c>
      <c r="E50" s="48">
        <v>8</v>
      </c>
      <c r="F50" s="48" t="s">
        <v>399</v>
      </c>
      <c r="G50" s="12">
        <v>26125</v>
      </c>
      <c r="H50" s="48" t="s">
        <v>399</v>
      </c>
      <c r="I50" s="13">
        <v>209</v>
      </c>
    </row>
    <row r="51" spans="1:9">
      <c r="A51" s="66" t="s">
        <v>509</v>
      </c>
      <c r="B51" s="12" t="s">
        <v>399</v>
      </c>
      <c r="C51" s="12" t="s">
        <v>399</v>
      </c>
      <c r="D51" s="48" t="s">
        <v>399</v>
      </c>
      <c r="E51" s="48" t="s">
        <v>399</v>
      </c>
      <c r="F51" s="12" t="s">
        <v>399</v>
      </c>
      <c r="G51" s="12" t="s">
        <v>399</v>
      </c>
      <c r="H51" s="48" t="s">
        <v>399</v>
      </c>
      <c r="I51" s="13" t="s">
        <v>399</v>
      </c>
    </row>
    <row r="52" spans="1:9">
      <c r="A52" s="66" t="s">
        <v>510</v>
      </c>
      <c r="B52" s="48" t="s">
        <v>399</v>
      </c>
      <c r="C52" s="12">
        <v>43</v>
      </c>
      <c r="D52" s="48" t="s">
        <v>399</v>
      </c>
      <c r="E52" s="48">
        <v>43</v>
      </c>
      <c r="F52" s="48" t="s">
        <v>399</v>
      </c>
      <c r="G52" s="12">
        <v>44093</v>
      </c>
      <c r="H52" s="48" t="s">
        <v>399</v>
      </c>
      <c r="I52" s="13">
        <v>1896</v>
      </c>
    </row>
    <row r="53" spans="1:9">
      <c r="A53" s="66" t="s">
        <v>511</v>
      </c>
      <c r="B53" s="12" t="s">
        <v>399</v>
      </c>
      <c r="C53" s="12">
        <v>3</v>
      </c>
      <c r="D53" s="48" t="s">
        <v>399</v>
      </c>
      <c r="E53" s="48">
        <v>3</v>
      </c>
      <c r="F53" s="12" t="s">
        <v>399</v>
      </c>
      <c r="G53" s="12">
        <v>23000</v>
      </c>
      <c r="H53" s="48" t="s">
        <v>399</v>
      </c>
      <c r="I53" s="13">
        <v>69</v>
      </c>
    </row>
    <row r="54" spans="1:9">
      <c r="A54" s="66" t="s">
        <v>512</v>
      </c>
      <c r="B54" s="12" t="s">
        <v>399</v>
      </c>
      <c r="C54" s="12">
        <v>1</v>
      </c>
      <c r="D54" s="48" t="s">
        <v>399</v>
      </c>
      <c r="E54" s="48">
        <v>1</v>
      </c>
      <c r="F54" s="12" t="s">
        <v>399</v>
      </c>
      <c r="G54" s="12">
        <v>18750</v>
      </c>
      <c r="H54" s="48" t="s">
        <v>399</v>
      </c>
      <c r="I54" s="13">
        <v>19</v>
      </c>
    </row>
    <row r="55" spans="1:9">
      <c r="A55" s="66" t="s">
        <v>513</v>
      </c>
      <c r="B55" s="48" t="s">
        <v>399</v>
      </c>
      <c r="C55" s="12">
        <v>24</v>
      </c>
      <c r="D55" s="48" t="s">
        <v>399</v>
      </c>
      <c r="E55" s="48">
        <v>24</v>
      </c>
      <c r="F55" s="48" t="s">
        <v>399</v>
      </c>
      <c r="G55" s="12">
        <v>22000</v>
      </c>
      <c r="H55" s="48" t="s">
        <v>399</v>
      </c>
      <c r="I55" s="13">
        <v>528</v>
      </c>
    </row>
    <row r="56" spans="1:9">
      <c r="A56" s="66" t="s">
        <v>514</v>
      </c>
      <c r="B56" s="48" t="s">
        <v>399</v>
      </c>
      <c r="C56" s="12">
        <v>46</v>
      </c>
      <c r="D56" s="48" t="s">
        <v>399</v>
      </c>
      <c r="E56" s="48">
        <v>46</v>
      </c>
      <c r="F56" s="48" t="s">
        <v>399</v>
      </c>
      <c r="G56" s="12">
        <v>24500</v>
      </c>
      <c r="H56" s="48" t="s">
        <v>399</v>
      </c>
      <c r="I56" s="13">
        <v>1127</v>
      </c>
    </row>
    <row r="57" spans="1:9">
      <c r="A57" s="76" t="s">
        <v>515</v>
      </c>
      <c r="B57" s="77" t="s">
        <v>399</v>
      </c>
      <c r="C57" s="81">
        <v>175</v>
      </c>
      <c r="D57" s="77" t="s">
        <v>399</v>
      </c>
      <c r="E57" s="77">
        <v>175</v>
      </c>
      <c r="F57" s="77" t="s">
        <v>399</v>
      </c>
      <c r="G57" s="81">
        <v>28387</v>
      </c>
      <c r="H57" s="77" t="s">
        <v>399</v>
      </c>
      <c r="I57" s="82">
        <v>4968</v>
      </c>
    </row>
    <row r="58" spans="1:9">
      <c r="A58" s="66"/>
      <c r="B58" s="48"/>
      <c r="C58" s="48"/>
      <c r="D58" s="48"/>
      <c r="E58" s="48"/>
      <c r="F58" s="12"/>
      <c r="G58" s="12"/>
      <c r="H58" s="12"/>
      <c r="I58" s="49"/>
    </row>
    <row r="59" spans="1:9">
      <c r="A59" s="66" t="s">
        <v>516</v>
      </c>
      <c r="B59" s="48" t="s">
        <v>399</v>
      </c>
      <c r="C59" s="12">
        <v>4</v>
      </c>
      <c r="D59" s="48" t="s">
        <v>399</v>
      </c>
      <c r="E59" s="48">
        <v>4</v>
      </c>
      <c r="F59" s="48" t="s">
        <v>399</v>
      </c>
      <c r="G59" s="12">
        <v>38000</v>
      </c>
      <c r="H59" s="48" t="s">
        <v>399</v>
      </c>
      <c r="I59" s="13">
        <v>152</v>
      </c>
    </row>
    <row r="60" spans="1:9">
      <c r="A60" s="66" t="s">
        <v>517</v>
      </c>
      <c r="B60" s="12" t="s">
        <v>399</v>
      </c>
      <c r="C60" s="12">
        <v>4</v>
      </c>
      <c r="D60" s="48" t="s">
        <v>399</v>
      </c>
      <c r="E60" s="48">
        <v>4</v>
      </c>
      <c r="F60" s="12" t="s">
        <v>399</v>
      </c>
      <c r="G60" s="12">
        <v>25000</v>
      </c>
      <c r="H60" s="48" t="s">
        <v>399</v>
      </c>
      <c r="I60" s="13">
        <v>90</v>
      </c>
    </row>
    <row r="61" spans="1:9">
      <c r="A61" s="76" t="s">
        <v>518</v>
      </c>
      <c r="B61" s="77" t="s">
        <v>399</v>
      </c>
      <c r="C61" s="81">
        <v>8</v>
      </c>
      <c r="D61" s="77" t="s">
        <v>399</v>
      </c>
      <c r="E61" s="77">
        <v>8</v>
      </c>
      <c r="F61" s="77" t="s">
        <v>399</v>
      </c>
      <c r="G61" s="81">
        <v>31500</v>
      </c>
      <c r="H61" s="77" t="s">
        <v>399</v>
      </c>
      <c r="I61" s="82">
        <v>242</v>
      </c>
    </row>
    <row r="62" spans="1:9">
      <c r="A62" s="66"/>
      <c r="B62" s="48"/>
      <c r="C62" s="48"/>
      <c r="D62" s="48"/>
      <c r="E62" s="48"/>
      <c r="F62" s="12"/>
      <c r="G62" s="12"/>
      <c r="H62" s="12"/>
      <c r="I62" s="13"/>
    </row>
    <row r="63" spans="1:9" ht="13.5" thickBot="1">
      <c r="A63" s="69" t="s">
        <v>519</v>
      </c>
      <c r="B63" s="55">
        <v>3</v>
      </c>
      <c r="C63" s="55">
        <v>1536</v>
      </c>
      <c r="D63" s="55" t="s">
        <v>399</v>
      </c>
      <c r="E63" s="55">
        <v>1539</v>
      </c>
      <c r="F63" s="226">
        <v>4000</v>
      </c>
      <c r="G63" s="226">
        <v>49040</v>
      </c>
      <c r="H63" s="226" t="s">
        <v>399</v>
      </c>
      <c r="I63" s="56">
        <v>75328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>
  <sheetPr codeName="Hoja12">
    <pageSetUpPr fitToPage="1"/>
  </sheetPr>
  <dimension ref="A1:N41"/>
  <sheetViews>
    <sheetView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38.140625" style="24" customWidth="1"/>
    <col min="2" max="3" width="11.5703125" style="24" bestFit="1" customWidth="1"/>
    <col min="4" max="4" width="11.42578125" style="24"/>
    <col min="5" max="6" width="11.5703125" style="24" bestFit="1" customWidth="1"/>
    <col min="7" max="7" width="11.85546875" style="24" bestFit="1" customWidth="1"/>
    <col min="8" max="8" width="11.42578125" style="24"/>
    <col min="9" max="9" width="11.85546875" style="24" bestFit="1" customWidth="1"/>
    <col min="10" max="16384" width="11.42578125" style="24"/>
  </cols>
  <sheetData>
    <row r="1" spans="1:9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9" ht="15">
      <c r="A2" s="455"/>
      <c r="B2" s="91"/>
      <c r="C2" s="91"/>
      <c r="D2" s="91"/>
      <c r="E2" s="91"/>
      <c r="F2" s="91"/>
      <c r="G2" s="91"/>
      <c r="H2" s="91"/>
      <c r="I2" s="91"/>
    </row>
    <row r="3" spans="1:9" s="91" customFormat="1" ht="15">
      <c r="A3" s="1504" t="s">
        <v>1486</v>
      </c>
      <c r="B3" s="1504"/>
      <c r="C3" s="1504"/>
      <c r="D3" s="1504"/>
      <c r="E3" s="1504"/>
      <c r="F3" s="1504"/>
      <c r="G3" s="1504"/>
      <c r="H3" s="1504"/>
      <c r="I3" s="1504"/>
    </row>
    <row r="4" spans="1:9" ht="15.75" thickBot="1">
      <c r="A4" s="239"/>
      <c r="B4" s="240"/>
      <c r="C4" s="240"/>
      <c r="D4" s="240"/>
      <c r="E4" s="240"/>
      <c r="F4" s="240"/>
      <c r="G4" s="240"/>
      <c r="H4" s="240"/>
      <c r="I4" s="240"/>
    </row>
    <row r="5" spans="1:9" s="955" customFormat="1" ht="27.75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501" t="s">
        <v>387</v>
      </c>
    </row>
    <row r="6" spans="1:9" s="955" customFormat="1" ht="27.75" customHeight="1">
      <c r="A6" s="1516"/>
      <c r="B6" s="1499" t="s">
        <v>393</v>
      </c>
      <c r="C6" s="301" t="s">
        <v>394</v>
      </c>
      <c r="D6" s="302"/>
      <c r="E6" s="1499" t="s">
        <v>395</v>
      </c>
      <c r="F6" s="1499" t="s">
        <v>393</v>
      </c>
      <c r="G6" s="301" t="s">
        <v>394</v>
      </c>
      <c r="H6" s="303"/>
      <c r="I6" s="1502"/>
    </row>
    <row r="7" spans="1:9" s="955" customFormat="1" ht="27.75" customHeight="1" thickBot="1">
      <c r="A7" s="1516"/>
      <c r="B7" s="1628"/>
      <c r="C7" s="1393" t="s">
        <v>904</v>
      </c>
      <c r="D7" s="1393" t="s">
        <v>905</v>
      </c>
      <c r="E7" s="1687"/>
      <c r="F7" s="1628"/>
      <c r="G7" s="1393" t="s">
        <v>904</v>
      </c>
      <c r="H7" s="1393" t="s">
        <v>905</v>
      </c>
      <c r="I7" s="1502"/>
    </row>
    <row r="8" spans="1:9" ht="22.5" customHeight="1">
      <c r="A8" s="75" t="s">
        <v>459</v>
      </c>
      <c r="B8" s="131">
        <v>3161</v>
      </c>
      <c r="C8" s="131">
        <v>78</v>
      </c>
      <c r="D8" s="45" t="s">
        <v>399</v>
      </c>
      <c r="E8" s="45">
        <v>3239</v>
      </c>
      <c r="F8" s="131">
        <v>10670</v>
      </c>
      <c r="G8" s="131">
        <v>10670</v>
      </c>
      <c r="H8" s="45" t="s">
        <v>399</v>
      </c>
      <c r="I8" s="140">
        <v>34560</v>
      </c>
    </row>
    <row r="9" spans="1:9">
      <c r="A9" s="66" t="s">
        <v>460</v>
      </c>
      <c r="B9" s="12">
        <v>1982</v>
      </c>
      <c r="C9" s="12">
        <v>51</v>
      </c>
      <c r="D9" s="48" t="s">
        <v>399</v>
      </c>
      <c r="E9" s="48">
        <v>2033</v>
      </c>
      <c r="F9" s="12">
        <v>13320</v>
      </c>
      <c r="G9" s="12">
        <v>13320</v>
      </c>
      <c r="H9" s="48" t="s">
        <v>399</v>
      </c>
      <c r="I9" s="13">
        <v>27080</v>
      </c>
    </row>
    <row r="10" spans="1:9">
      <c r="A10" s="66" t="s">
        <v>461</v>
      </c>
      <c r="B10" s="48">
        <v>1127</v>
      </c>
      <c r="C10" s="48">
        <v>13</v>
      </c>
      <c r="D10" s="48" t="s">
        <v>399</v>
      </c>
      <c r="E10" s="48">
        <v>1140</v>
      </c>
      <c r="F10" s="12">
        <v>7340</v>
      </c>
      <c r="G10" s="12">
        <v>7340</v>
      </c>
      <c r="H10" s="48" t="s">
        <v>399</v>
      </c>
      <c r="I10" s="49">
        <v>8368</v>
      </c>
    </row>
    <row r="11" spans="1:9">
      <c r="A11" s="66" t="s">
        <v>462</v>
      </c>
      <c r="B11" s="12">
        <v>402</v>
      </c>
      <c r="C11" s="12">
        <v>13</v>
      </c>
      <c r="D11" s="48" t="s">
        <v>399</v>
      </c>
      <c r="E11" s="48">
        <v>415</v>
      </c>
      <c r="F11" s="12">
        <v>6430</v>
      </c>
      <c r="G11" s="12">
        <v>6430</v>
      </c>
      <c r="H11" s="48" t="s">
        <v>399</v>
      </c>
      <c r="I11" s="13">
        <v>2668</v>
      </c>
    </row>
    <row r="12" spans="1:9">
      <c r="A12" s="76" t="s">
        <v>463</v>
      </c>
      <c r="B12" s="77">
        <v>6672</v>
      </c>
      <c r="C12" s="77">
        <v>155</v>
      </c>
      <c r="D12" s="77" t="s">
        <v>399</v>
      </c>
      <c r="E12" s="77">
        <v>6827</v>
      </c>
      <c r="F12" s="81">
        <v>10639</v>
      </c>
      <c r="G12" s="81">
        <v>10907</v>
      </c>
      <c r="H12" s="77" t="s">
        <v>399</v>
      </c>
      <c r="I12" s="78">
        <v>72676</v>
      </c>
    </row>
    <row r="13" spans="1:9">
      <c r="A13" s="66"/>
      <c r="B13" s="48"/>
      <c r="C13" s="48"/>
      <c r="D13" s="48"/>
      <c r="E13" s="48"/>
      <c r="F13" s="12"/>
      <c r="G13" s="12"/>
      <c r="H13" s="48"/>
      <c r="I13" s="49"/>
    </row>
    <row r="14" spans="1:9">
      <c r="A14" s="76" t="s">
        <v>470</v>
      </c>
      <c r="B14" s="77" t="s">
        <v>399</v>
      </c>
      <c r="C14" s="81">
        <v>26</v>
      </c>
      <c r="D14" s="77" t="s">
        <v>399</v>
      </c>
      <c r="E14" s="77">
        <v>26</v>
      </c>
      <c r="F14" s="77" t="s">
        <v>399</v>
      </c>
      <c r="G14" s="81">
        <v>15000</v>
      </c>
      <c r="H14" s="77" t="s">
        <v>399</v>
      </c>
      <c r="I14" s="82">
        <v>390</v>
      </c>
    </row>
    <row r="15" spans="1:9">
      <c r="A15" s="66"/>
      <c r="B15" s="48"/>
      <c r="C15" s="48"/>
      <c r="D15" s="48"/>
      <c r="E15" s="48"/>
      <c r="F15" s="12"/>
      <c r="G15" s="12"/>
      <c r="H15" s="12"/>
      <c r="I15" s="49"/>
    </row>
    <row r="16" spans="1:9">
      <c r="A16" s="66" t="s">
        <v>504</v>
      </c>
      <c r="B16" s="48" t="s">
        <v>399</v>
      </c>
      <c r="C16" s="12">
        <v>10</v>
      </c>
      <c r="D16" s="48" t="s">
        <v>399</v>
      </c>
      <c r="E16" s="48">
        <v>10</v>
      </c>
      <c r="F16" s="48" t="s">
        <v>399</v>
      </c>
      <c r="G16" s="12">
        <v>14000</v>
      </c>
      <c r="H16" s="48" t="s">
        <v>399</v>
      </c>
      <c r="I16" s="13">
        <v>140</v>
      </c>
    </row>
    <row r="17" spans="1:14">
      <c r="A17" s="66" t="s">
        <v>505</v>
      </c>
      <c r="B17" s="48" t="s">
        <v>399</v>
      </c>
      <c r="C17" s="12" t="s">
        <v>399</v>
      </c>
      <c r="D17" s="48" t="s">
        <v>399</v>
      </c>
      <c r="E17" s="48" t="s">
        <v>399</v>
      </c>
      <c r="F17" s="48" t="s">
        <v>399</v>
      </c>
      <c r="G17" s="12" t="s">
        <v>399</v>
      </c>
      <c r="H17" s="48" t="s">
        <v>399</v>
      </c>
      <c r="I17" s="13" t="s">
        <v>399</v>
      </c>
    </row>
    <row r="18" spans="1:14">
      <c r="A18" s="76" t="s">
        <v>506</v>
      </c>
      <c r="B18" s="77" t="s">
        <v>399</v>
      </c>
      <c r="C18" s="77">
        <v>10</v>
      </c>
      <c r="D18" s="77" t="s">
        <v>399</v>
      </c>
      <c r="E18" s="77">
        <v>10</v>
      </c>
      <c r="F18" s="77" t="s">
        <v>399</v>
      </c>
      <c r="G18" s="81">
        <v>14000</v>
      </c>
      <c r="H18" s="77" t="s">
        <v>399</v>
      </c>
      <c r="I18" s="78">
        <v>140</v>
      </c>
    </row>
    <row r="19" spans="1:14">
      <c r="A19" s="66"/>
      <c r="B19" s="48"/>
      <c r="C19" s="48"/>
      <c r="D19" s="48"/>
      <c r="E19" s="48"/>
      <c r="F19" s="12"/>
      <c r="G19" s="12"/>
      <c r="H19" s="12"/>
      <c r="I19" s="13"/>
      <c r="J19" s="257"/>
      <c r="K19" s="257"/>
      <c r="L19" s="257"/>
      <c r="M19" s="257"/>
      <c r="N19" s="257"/>
    </row>
    <row r="20" spans="1:14" ht="13.5" thickBot="1">
      <c r="A20" s="69" t="s">
        <v>519</v>
      </c>
      <c r="B20" s="55">
        <v>6672</v>
      </c>
      <c r="C20" s="55">
        <v>191</v>
      </c>
      <c r="D20" s="55" t="s">
        <v>399</v>
      </c>
      <c r="E20" s="55">
        <v>6863</v>
      </c>
      <c r="F20" s="226">
        <v>10639</v>
      </c>
      <c r="G20" s="226">
        <v>11626</v>
      </c>
      <c r="H20" s="226" t="s">
        <v>399</v>
      </c>
      <c r="I20" s="56">
        <v>73206</v>
      </c>
      <c r="J20" s="257"/>
      <c r="K20" s="257"/>
      <c r="L20" s="257"/>
      <c r="M20" s="257"/>
      <c r="N20" s="257"/>
    </row>
    <row r="21" spans="1:14">
      <c r="A21" s="257"/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</row>
    <row r="22" spans="1:14">
      <c r="A22" s="257"/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</row>
    <row r="23" spans="1:14">
      <c r="A23" s="257"/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</row>
    <row r="24" spans="1:14">
      <c r="A24" s="257"/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</row>
    <row r="25" spans="1:14">
      <c r="A25" s="257"/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</row>
    <row r="26" spans="1:14">
      <c r="A26" s="257"/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</row>
    <row r="27" spans="1:14">
      <c r="A27" s="257"/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</row>
    <row r="28" spans="1:14">
      <c r="A28" s="257"/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</row>
    <row r="29" spans="1:14">
      <c r="A29" s="257"/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</row>
    <row r="30" spans="1:14">
      <c r="A30" s="257"/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</row>
    <row r="31" spans="1:14">
      <c r="A31" s="257"/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</row>
    <row r="32" spans="1:14">
      <c r="A32" s="257"/>
      <c r="B32" s="257"/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</row>
    <row r="33" spans="1:14">
      <c r="A33" s="257"/>
      <c r="B33" s="257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</row>
    <row r="34" spans="1:14">
      <c r="A34" s="257"/>
      <c r="B34" s="257"/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</row>
    <row r="35" spans="1:14">
      <c r="A35" s="257"/>
      <c r="B35" s="257"/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</row>
    <row r="36" spans="1:14">
      <c r="A36" s="257"/>
      <c r="B36" s="257"/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</row>
    <row r="37" spans="1:14">
      <c r="A37" s="257"/>
      <c r="B37" s="257"/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</row>
    <row r="38" spans="1:14">
      <c r="A38" s="257"/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</row>
    <row r="39" spans="1:14">
      <c r="A39" s="257"/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</row>
    <row r="40" spans="1:14">
      <c r="A40" s="257"/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</row>
    <row r="41" spans="1:14">
      <c r="A41" s="257"/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>
  <sheetPr codeName="Hoja138">
    <pageSetUpPr fitToPage="1"/>
  </sheetPr>
  <dimension ref="A1:J21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6" width="18.7109375" style="452" customWidth="1"/>
    <col min="7" max="8" width="11.42578125" style="452"/>
    <col min="9" max="9" width="11.140625" style="452" customWidth="1"/>
    <col min="10" max="17" width="12" style="452" customWidth="1"/>
    <col min="18" max="16384" width="11.42578125" style="452"/>
  </cols>
  <sheetData>
    <row r="1" spans="1:10" s="482" customFormat="1" ht="18">
      <c r="A1" s="1524" t="s">
        <v>375</v>
      </c>
      <c r="B1" s="1524"/>
      <c r="C1" s="1524"/>
      <c r="D1" s="1524"/>
      <c r="E1" s="1524"/>
      <c r="F1" s="1524"/>
    </row>
    <row r="2" spans="1:10" s="483" customFormat="1" ht="12.75" customHeight="1"/>
    <row r="3" spans="1:10" s="483" customFormat="1" ht="15">
      <c r="A3" s="1532" t="s">
        <v>1010</v>
      </c>
      <c r="B3" s="1532"/>
      <c r="C3" s="1532"/>
      <c r="D3" s="1532"/>
      <c r="E3" s="1532"/>
      <c r="F3" s="1532"/>
      <c r="G3" s="285"/>
      <c r="H3" s="285"/>
      <c r="I3" s="285"/>
      <c r="J3" s="285"/>
    </row>
    <row r="4" spans="1:10" s="483" customFormat="1" ht="15">
      <c r="A4" s="1532" t="s">
        <v>681</v>
      </c>
      <c r="B4" s="1532"/>
      <c r="C4" s="1532"/>
      <c r="D4" s="1532"/>
      <c r="E4" s="1532"/>
      <c r="F4" s="1532"/>
      <c r="G4" s="333"/>
      <c r="H4" s="285"/>
      <c r="I4" s="285"/>
      <c r="J4" s="285"/>
    </row>
    <row r="5" spans="1:10" s="483" customFormat="1" ht="13.5" customHeight="1" thickBot="1">
      <c r="A5" s="484"/>
      <c r="B5" s="485"/>
      <c r="C5" s="485"/>
      <c r="D5" s="485"/>
      <c r="E5" s="485"/>
      <c r="F5" s="485"/>
    </row>
    <row r="6" spans="1:10" s="1382" customFormat="1" ht="21" customHeight="1">
      <c r="A6" s="1533" t="s">
        <v>378</v>
      </c>
      <c r="B6" s="1317"/>
      <c r="C6" s="1317"/>
      <c r="D6" s="1317"/>
      <c r="E6" s="949" t="s">
        <v>521</v>
      </c>
      <c r="F6" s="873"/>
    </row>
    <row r="7" spans="1:10" s="1382" customFormat="1" ht="12.75" customHeight="1">
      <c r="A7" s="1534"/>
      <c r="B7" s="909" t="s">
        <v>379</v>
      </c>
      <c r="C7" s="909" t="s">
        <v>386</v>
      </c>
      <c r="D7" s="909" t="s">
        <v>380</v>
      </c>
      <c r="E7" s="909" t="s">
        <v>522</v>
      </c>
      <c r="F7" s="926" t="s">
        <v>381</v>
      </c>
    </row>
    <row r="8" spans="1:10" s="1382" customFormat="1" ht="15" customHeight="1">
      <c r="A8" s="1534"/>
      <c r="B8" s="909" t="s">
        <v>382</v>
      </c>
      <c r="C8" s="909" t="s">
        <v>524</v>
      </c>
      <c r="D8" s="1392" t="s">
        <v>383</v>
      </c>
      <c r="E8" s="909" t="s">
        <v>525</v>
      </c>
      <c r="F8" s="926" t="s">
        <v>384</v>
      </c>
    </row>
    <row r="9" spans="1:10" s="1382" customFormat="1" ht="21" customHeight="1" thickBot="1">
      <c r="A9" s="1535"/>
      <c r="B9" s="877"/>
      <c r="C9" s="877"/>
      <c r="D9" s="877"/>
      <c r="E9" s="912" t="s">
        <v>526</v>
      </c>
      <c r="F9" s="1189"/>
    </row>
    <row r="10" spans="1:10" ht="25.5" customHeight="1">
      <c r="A10" s="15">
        <v>2003</v>
      </c>
      <c r="B10" s="499">
        <v>16.021999999999998</v>
      </c>
      <c r="C10" s="85">
        <v>457.52527774310329</v>
      </c>
      <c r="D10" s="499">
        <v>733.04700000000003</v>
      </c>
      <c r="E10" s="500">
        <v>30.23</v>
      </c>
      <c r="F10" s="133">
        <v>221600.10810000001</v>
      </c>
    </row>
    <row r="11" spans="1:10">
      <c r="A11" s="15">
        <v>2004</v>
      </c>
      <c r="B11" s="499">
        <v>17.209</v>
      </c>
      <c r="C11" s="85">
        <v>474.29135917252603</v>
      </c>
      <c r="D11" s="499">
        <v>816.20799999999997</v>
      </c>
      <c r="E11" s="500">
        <v>17.579999999999998</v>
      </c>
      <c r="F11" s="133">
        <v>143489.36639999997</v>
      </c>
    </row>
    <row r="12" spans="1:10">
      <c r="A12" s="15">
        <v>2005</v>
      </c>
      <c r="B12" s="499">
        <v>16.234999999999999</v>
      </c>
      <c r="C12" s="85">
        <v>443.25284878349242</v>
      </c>
      <c r="D12" s="499">
        <v>719.62099999999998</v>
      </c>
      <c r="E12" s="500">
        <v>19.8</v>
      </c>
      <c r="F12" s="133">
        <v>142484.95800000001</v>
      </c>
    </row>
    <row r="13" spans="1:10">
      <c r="A13" s="15">
        <v>2006</v>
      </c>
      <c r="B13" s="499">
        <v>16.173999999999999</v>
      </c>
      <c r="C13" s="85">
        <v>451.8993446271794</v>
      </c>
      <c r="D13" s="499">
        <v>730.90200000000004</v>
      </c>
      <c r="E13" s="500">
        <v>21.59</v>
      </c>
      <c r="F13" s="133">
        <v>157801.74179999999</v>
      </c>
    </row>
    <row r="14" spans="1:10">
      <c r="A14" s="15">
        <v>2007</v>
      </c>
      <c r="B14" s="499">
        <v>16.861000000000001</v>
      </c>
      <c r="C14" s="85">
        <v>469.09851135757071</v>
      </c>
      <c r="D14" s="499">
        <v>790.947</v>
      </c>
      <c r="E14" s="500">
        <v>24.12</v>
      </c>
      <c r="F14" s="133">
        <v>190776.41640000002</v>
      </c>
    </row>
    <row r="15" spans="1:10">
      <c r="A15" s="15">
        <v>2008</v>
      </c>
      <c r="B15" s="499">
        <v>15.673999999999999</v>
      </c>
      <c r="C15" s="85">
        <v>461.37807834630598</v>
      </c>
      <c r="D15" s="499">
        <v>723.16399999999999</v>
      </c>
      <c r="E15" s="500">
        <v>37.08</v>
      </c>
      <c r="F15" s="133">
        <v>268149.21120000002</v>
      </c>
    </row>
    <row r="16" spans="1:10">
      <c r="A16" s="15">
        <v>2009</v>
      </c>
      <c r="B16" s="499">
        <v>18.082000000000001</v>
      </c>
      <c r="C16" s="85">
        <v>471.1735427496958</v>
      </c>
      <c r="D16" s="499">
        <v>851.976</v>
      </c>
      <c r="E16" s="500">
        <v>23.06</v>
      </c>
      <c r="F16" s="133">
        <v>196465.66560000001</v>
      </c>
    </row>
    <row r="17" spans="1:6">
      <c r="A17" s="15">
        <v>2010</v>
      </c>
      <c r="B17" s="499">
        <v>18.648</v>
      </c>
      <c r="C17" s="85">
        <v>419.57850707850702</v>
      </c>
      <c r="D17" s="499">
        <v>782.43</v>
      </c>
      <c r="E17" s="500">
        <v>40.14</v>
      </c>
      <c r="F17" s="133">
        <v>314067.402</v>
      </c>
    </row>
    <row r="18" spans="1:6">
      <c r="A18" s="15">
        <v>2011</v>
      </c>
      <c r="B18" s="499">
        <v>17.783000000000001</v>
      </c>
      <c r="C18" s="85">
        <v>430.91773041669006</v>
      </c>
      <c r="D18" s="499">
        <v>766.30100000000004</v>
      </c>
      <c r="E18" s="500">
        <v>24.33</v>
      </c>
      <c r="F18" s="133">
        <v>186441.03329999998</v>
      </c>
    </row>
    <row r="19" spans="1:6">
      <c r="A19" s="15">
        <v>2012</v>
      </c>
      <c r="B19" s="499">
        <v>18.942</v>
      </c>
      <c r="C19" s="85">
        <v>459.99577658114242</v>
      </c>
      <c r="D19" s="499">
        <v>871.32399999999996</v>
      </c>
      <c r="E19" s="500">
        <v>20.399999999999999</v>
      </c>
      <c r="F19" s="133">
        <v>177750.09599999996</v>
      </c>
    </row>
    <row r="20" spans="1:6" ht="13.5" thickBot="1">
      <c r="A20" s="15">
        <v>2013</v>
      </c>
      <c r="B20" s="499">
        <v>17.952999999999999</v>
      </c>
      <c r="C20" s="85">
        <f>D20/B20*10</f>
        <v>484.31961232106056</v>
      </c>
      <c r="D20" s="499">
        <v>869.49900000000002</v>
      </c>
      <c r="E20" s="506">
        <v>27.18</v>
      </c>
      <c r="F20" s="1417">
        <f>D20*E20*10</f>
        <v>236329.82820000002</v>
      </c>
    </row>
    <row r="21" spans="1:6">
      <c r="A21" s="489"/>
      <c r="B21" s="489"/>
      <c r="C21" s="489"/>
      <c r="D21" s="489"/>
      <c r="E21" s="163"/>
      <c r="F21" s="163"/>
    </row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>
  <sheetPr codeName="Hoja139">
    <pageSetUpPr fitToPage="1"/>
  </sheetPr>
  <dimension ref="A1:K68"/>
  <sheetViews>
    <sheetView view="pageBreakPreview" topLeftCell="A22" zoomScale="75" zoomScaleNormal="75" zoomScaleSheetLayoutView="75" workbookViewId="0">
      <selection activeCell="D19" sqref="D19"/>
    </sheetView>
  </sheetViews>
  <sheetFormatPr baseColWidth="10" defaultRowHeight="12.75"/>
  <cols>
    <col min="1" max="1" width="29.140625" style="271" customWidth="1"/>
    <col min="2" max="9" width="12.710937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2.75" customHeight="1">
      <c r="A2" s="455"/>
    </row>
    <row r="3" spans="1:11" s="91" customFormat="1" ht="15">
      <c r="A3" s="1504" t="s">
        <v>1487</v>
      </c>
      <c r="B3" s="1504"/>
      <c r="C3" s="1504"/>
      <c r="D3" s="1504"/>
      <c r="E3" s="1504"/>
      <c r="F3" s="1504"/>
      <c r="G3" s="1504"/>
      <c r="H3" s="1504"/>
      <c r="I3" s="1504"/>
      <c r="J3" s="134"/>
      <c r="K3" s="134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866" customFormat="1" ht="16.5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501" t="s">
        <v>387</v>
      </c>
    </row>
    <row r="6" spans="1:11" s="866" customFormat="1" ht="16.5" customHeight="1">
      <c r="A6" s="1516"/>
      <c r="B6" s="1499" t="s">
        <v>393</v>
      </c>
      <c r="C6" s="301" t="s">
        <v>394</v>
      </c>
      <c r="D6" s="302"/>
      <c r="E6" s="1499" t="s">
        <v>395</v>
      </c>
      <c r="F6" s="1499" t="s">
        <v>393</v>
      </c>
      <c r="G6" s="301" t="s">
        <v>394</v>
      </c>
      <c r="H6" s="303"/>
      <c r="I6" s="1502"/>
    </row>
    <row r="7" spans="1:11" s="866" customFormat="1" ht="16.5" customHeight="1" thickBot="1">
      <c r="A7" s="1517"/>
      <c r="B7" s="1500"/>
      <c r="C7" s="860" t="s">
        <v>904</v>
      </c>
      <c r="D7" s="860" t="s">
        <v>905</v>
      </c>
      <c r="E7" s="1612"/>
      <c r="F7" s="1500"/>
      <c r="G7" s="860" t="s">
        <v>904</v>
      </c>
      <c r="H7" s="860" t="s">
        <v>905</v>
      </c>
      <c r="I7" s="1503"/>
    </row>
    <row r="8" spans="1:11" ht="18" customHeight="1">
      <c r="A8" s="241" t="s">
        <v>471</v>
      </c>
      <c r="B8" s="242" t="s">
        <v>399</v>
      </c>
      <c r="C8" s="243">
        <v>2</v>
      </c>
      <c r="D8" s="242" t="s">
        <v>399</v>
      </c>
      <c r="E8" s="242">
        <v>2</v>
      </c>
      <c r="F8" s="242" t="s">
        <v>399</v>
      </c>
      <c r="G8" s="243">
        <v>18000</v>
      </c>
      <c r="H8" s="242" t="s">
        <v>399</v>
      </c>
      <c r="I8" s="296">
        <v>36</v>
      </c>
      <c r="J8" s="278"/>
      <c r="K8" s="278"/>
    </row>
    <row r="9" spans="1:11">
      <c r="A9" s="66"/>
      <c r="B9" s="48"/>
      <c r="C9" s="48"/>
      <c r="D9" s="48"/>
      <c r="E9" s="48"/>
      <c r="F9" s="12"/>
      <c r="G9" s="12"/>
      <c r="H9" s="48"/>
      <c r="I9" s="49"/>
      <c r="J9" s="278"/>
      <c r="K9" s="278"/>
    </row>
    <row r="10" spans="1:11">
      <c r="A10" s="66" t="s">
        <v>472</v>
      </c>
      <c r="B10" s="48" t="s">
        <v>399</v>
      </c>
      <c r="C10" s="48" t="s">
        <v>399</v>
      </c>
      <c r="D10" s="48" t="s">
        <v>399</v>
      </c>
      <c r="E10" s="48" t="s">
        <v>399</v>
      </c>
      <c r="F10" s="48" t="s">
        <v>399</v>
      </c>
      <c r="G10" s="12" t="s">
        <v>399</v>
      </c>
      <c r="H10" s="48" t="s">
        <v>399</v>
      </c>
      <c r="I10" s="49" t="s">
        <v>399</v>
      </c>
      <c r="J10" s="278"/>
      <c r="K10" s="278"/>
    </row>
    <row r="11" spans="1:11">
      <c r="A11" s="66" t="s">
        <v>473</v>
      </c>
      <c r="B11" s="48" t="s">
        <v>399</v>
      </c>
      <c r="C11" s="48">
        <v>17</v>
      </c>
      <c r="D11" s="48" t="s">
        <v>399</v>
      </c>
      <c r="E11" s="48">
        <v>17</v>
      </c>
      <c r="F11" s="48" t="s">
        <v>399</v>
      </c>
      <c r="G11" s="12">
        <v>40000</v>
      </c>
      <c r="H11" s="48" t="s">
        <v>399</v>
      </c>
      <c r="I11" s="49">
        <v>680</v>
      </c>
      <c r="J11" s="278"/>
      <c r="K11" s="278"/>
    </row>
    <row r="12" spans="1:11">
      <c r="A12" s="66" t="s">
        <v>474</v>
      </c>
      <c r="B12" s="48" t="s">
        <v>399</v>
      </c>
      <c r="C12" s="12">
        <v>2</v>
      </c>
      <c r="D12" s="48" t="s">
        <v>399</v>
      </c>
      <c r="E12" s="48">
        <v>2</v>
      </c>
      <c r="F12" s="48" t="s">
        <v>399</v>
      </c>
      <c r="G12" s="12">
        <v>45000</v>
      </c>
      <c r="H12" s="48" t="s">
        <v>399</v>
      </c>
      <c r="I12" s="13">
        <v>90</v>
      </c>
      <c r="J12" s="278"/>
      <c r="K12" s="278"/>
    </row>
    <row r="13" spans="1:11">
      <c r="A13" s="76" t="s">
        <v>475</v>
      </c>
      <c r="B13" s="77" t="s">
        <v>399</v>
      </c>
      <c r="C13" s="77">
        <v>19</v>
      </c>
      <c r="D13" s="77" t="s">
        <v>399</v>
      </c>
      <c r="E13" s="77">
        <v>19</v>
      </c>
      <c r="F13" s="77" t="s">
        <v>399</v>
      </c>
      <c r="G13" s="81">
        <v>40526</v>
      </c>
      <c r="H13" s="77" t="s">
        <v>399</v>
      </c>
      <c r="I13" s="78">
        <v>770</v>
      </c>
      <c r="J13" s="278"/>
      <c r="K13" s="278"/>
    </row>
    <row r="14" spans="1:11">
      <c r="A14" s="66"/>
      <c r="B14" s="48"/>
      <c r="C14" s="48"/>
      <c r="D14" s="48"/>
      <c r="E14" s="48"/>
      <c r="F14" s="12"/>
      <c r="G14" s="12"/>
      <c r="H14" s="48"/>
      <c r="I14" s="49"/>
      <c r="J14" s="278"/>
      <c r="K14" s="278"/>
    </row>
    <row r="15" spans="1:11">
      <c r="A15" s="66" t="s">
        <v>476</v>
      </c>
      <c r="B15" s="83">
        <v>5</v>
      </c>
      <c r="C15" s="83">
        <v>22</v>
      </c>
      <c r="D15" s="48" t="s">
        <v>399</v>
      </c>
      <c r="E15" s="48">
        <v>27</v>
      </c>
      <c r="F15" s="83">
        <v>7983</v>
      </c>
      <c r="G15" s="83">
        <v>33053</v>
      </c>
      <c r="H15" s="48" t="s">
        <v>399</v>
      </c>
      <c r="I15" s="13">
        <v>767</v>
      </c>
      <c r="J15" s="278"/>
      <c r="K15" s="278"/>
    </row>
    <row r="16" spans="1:11">
      <c r="A16" s="66" t="s">
        <v>477</v>
      </c>
      <c r="B16" s="83" t="s">
        <v>399</v>
      </c>
      <c r="C16" s="83">
        <v>12</v>
      </c>
      <c r="D16" s="48" t="s">
        <v>399</v>
      </c>
      <c r="E16" s="48">
        <v>12</v>
      </c>
      <c r="F16" s="83" t="s">
        <v>399</v>
      </c>
      <c r="G16" s="83">
        <v>25767</v>
      </c>
      <c r="H16" s="48" t="s">
        <v>399</v>
      </c>
      <c r="I16" s="13">
        <v>309</v>
      </c>
      <c r="J16" s="278"/>
      <c r="K16" s="278"/>
    </row>
    <row r="17" spans="1:11">
      <c r="A17" s="66" t="s">
        <v>478</v>
      </c>
      <c r="B17" s="83" t="s">
        <v>399</v>
      </c>
      <c r="C17" s="83">
        <v>19</v>
      </c>
      <c r="D17" s="48" t="s">
        <v>399</v>
      </c>
      <c r="E17" s="48">
        <v>19</v>
      </c>
      <c r="F17" s="83" t="s">
        <v>399</v>
      </c>
      <c r="G17" s="83">
        <v>24796</v>
      </c>
      <c r="H17" s="48" t="s">
        <v>399</v>
      </c>
      <c r="I17" s="13">
        <v>471</v>
      </c>
      <c r="J17" s="278"/>
      <c r="K17" s="278"/>
    </row>
    <row r="18" spans="1:11">
      <c r="A18" s="66" t="s">
        <v>479</v>
      </c>
      <c r="B18" s="83" t="s">
        <v>399</v>
      </c>
      <c r="C18" s="83">
        <v>263</v>
      </c>
      <c r="D18" s="48" t="s">
        <v>399</v>
      </c>
      <c r="E18" s="48">
        <v>263</v>
      </c>
      <c r="F18" s="83" t="s">
        <v>399</v>
      </c>
      <c r="G18" s="83">
        <v>25029</v>
      </c>
      <c r="H18" s="48" t="s">
        <v>399</v>
      </c>
      <c r="I18" s="13">
        <v>6583</v>
      </c>
      <c r="J18" s="278"/>
      <c r="K18" s="278"/>
    </row>
    <row r="19" spans="1:11">
      <c r="A19" s="76" t="s">
        <v>480</v>
      </c>
      <c r="B19" s="77">
        <v>5</v>
      </c>
      <c r="C19" s="77">
        <v>316</v>
      </c>
      <c r="D19" s="77" t="s">
        <v>399</v>
      </c>
      <c r="E19" s="77">
        <v>321</v>
      </c>
      <c r="F19" s="77">
        <v>7983</v>
      </c>
      <c r="G19" s="81">
        <v>25602</v>
      </c>
      <c r="H19" s="77" t="s">
        <v>399</v>
      </c>
      <c r="I19" s="78">
        <v>8130</v>
      </c>
      <c r="J19" s="278"/>
      <c r="K19" s="278"/>
    </row>
    <row r="20" spans="1:11">
      <c r="A20" s="66"/>
      <c r="B20" s="48"/>
      <c r="C20" s="48"/>
      <c r="D20" s="48"/>
      <c r="E20" s="48"/>
      <c r="F20" s="12"/>
      <c r="G20" s="12"/>
      <c r="H20" s="12"/>
      <c r="I20" s="49"/>
      <c r="J20" s="278"/>
      <c r="K20" s="278"/>
    </row>
    <row r="21" spans="1:11">
      <c r="A21" s="76" t="s">
        <v>481</v>
      </c>
      <c r="B21" s="77" t="s">
        <v>399</v>
      </c>
      <c r="C21" s="77">
        <v>280</v>
      </c>
      <c r="D21" s="77">
        <v>37</v>
      </c>
      <c r="E21" s="77">
        <v>317</v>
      </c>
      <c r="F21" s="77" t="s">
        <v>399</v>
      </c>
      <c r="G21" s="81">
        <v>32000</v>
      </c>
      <c r="H21" s="77">
        <v>44950</v>
      </c>
      <c r="I21" s="78">
        <v>10623</v>
      </c>
      <c r="J21" s="278"/>
      <c r="K21" s="278"/>
    </row>
    <row r="22" spans="1:11">
      <c r="A22" s="66"/>
      <c r="B22" s="48"/>
      <c r="C22" s="48"/>
      <c r="D22" s="48"/>
      <c r="E22" s="48"/>
      <c r="F22" s="12"/>
      <c r="G22" s="12"/>
      <c r="H22" s="12"/>
      <c r="I22" s="49"/>
      <c r="J22" s="278"/>
      <c r="K22" s="278"/>
    </row>
    <row r="23" spans="1:11">
      <c r="A23" s="66" t="s">
        <v>545</v>
      </c>
      <c r="B23" s="85">
        <v>16</v>
      </c>
      <c r="C23" s="12">
        <v>9</v>
      </c>
      <c r="D23" s="48" t="s">
        <v>399</v>
      </c>
      <c r="E23" s="48">
        <v>25</v>
      </c>
      <c r="F23" s="85">
        <v>9000</v>
      </c>
      <c r="G23" s="12">
        <v>22000</v>
      </c>
      <c r="H23" s="48" t="s">
        <v>399</v>
      </c>
      <c r="I23" s="13">
        <v>342</v>
      </c>
      <c r="J23" s="278"/>
      <c r="K23" s="278"/>
    </row>
    <row r="24" spans="1:11">
      <c r="A24" s="66" t="s">
        <v>483</v>
      </c>
      <c r="B24" s="12" t="s">
        <v>399</v>
      </c>
      <c r="C24" s="12" t="s">
        <v>399</v>
      </c>
      <c r="D24" s="48" t="s">
        <v>399</v>
      </c>
      <c r="E24" s="48" t="s">
        <v>399</v>
      </c>
      <c r="F24" s="12" t="s">
        <v>399</v>
      </c>
      <c r="G24" s="12" t="s">
        <v>399</v>
      </c>
      <c r="H24" s="48" t="s">
        <v>399</v>
      </c>
      <c r="I24" s="13" t="s">
        <v>399</v>
      </c>
      <c r="J24" s="278"/>
      <c r="K24" s="278"/>
    </row>
    <row r="25" spans="1:11">
      <c r="A25" s="66" t="s">
        <v>484</v>
      </c>
      <c r="B25" s="12" t="s">
        <v>399</v>
      </c>
      <c r="C25" s="12">
        <v>5</v>
      </c>
      <c r="D25" s="48" t="s">
        <v>399</v>
      </c>
      <c r="E25" s="48">
        <v>5</v>
      </c>
      <c r="F25" s="12" t="s">
        <v>399</v>
      </c>
      <c r="G25" s="12">
        <v>38000</v>
      </c>
      <c r="H25" s="48" t="s">
        <v>399</v>
      </c>
      <c r="I25" s="13">
        <v>190</v>
      </c>
      <c r="J25" s="278"/>
      <c r="K25" s="278"/>
    </row>
    <row r="26" spans="1:11">
      <c r="A26" s="66" t="s">
        <v>485</v>
      </c>
      <c r="B26" s="48" t="s">
        <v>399</v>
      </c>
      <c r="C26" s="12" t="s">
        <v>399</v>
      </c>
      <c r="D26" s="48" t="s">
        <v>399</v>
      </c>
      <c r="E26" s="48" t="s">
        <v>399</v>
      </c>
      <c r="F26" s="48" t="s">
        <v>399</v>
      </c>
      <c r="G26" s="12" t="s">
        <v>399</v>
      </c>
      <c r="H26" s="48" t="s">
        <v>399</v>
      </c>
      <c r="I26" s="13" t="s">
        <v>399</v>
      </c>
      <c r="J26" s="278"/>
      <c r="K26" s="278"/>
    </row>
    <row r="27" spans="1:11">
      <c r="A27" s="66" t="s">
        <v>486</v>
      </c>
      <c r="B27" s="12">
        <v>10</v>
      </c>
      <c r="C27" s="12">
        <v>9</v>
      </c>
      <c r="D27" s="48" t="s">
        <v>399</v>
      </c>
      <c r="E27" s="48">
        <v>19</v>
      </c>
      <c r="F27" s="12">
        <v>12000</v>
      </c>
      <c r="G27" s="12">
        <v>18000</v>
      </c>
      <c r="H27" s="48" t="s">
        <v>399</v>
      </c>
      <c r="I27" s="13">
        <v>282</v>
      </c>
      <c r="J27" s="278"/>
      <c r="K27" s="278"/>
    </row>
    <row r="28" spans="1:11">
      <c r="A28" s="66" t="s">
        <v>487</v>
      </c>
      <c r="B28" s="48" t="s">
        <v>399</v>
      </c>
      <c r="C28" s="12">
        <v>20</v>
      </c>
      <c r="D28" s="48" t="s">
        <v>399</v>
      </c>
      <c r="E28" s="48">
        <v>20</v>
      </c>
      <c r="F28" s="48" t="s">
        <v>399</v>
      </c>
      <c r="G28" s="12">
        <v>30000</v>
      </c>
      <c r="H28" s="48" t="s">
        <v>399</v>
      </c>
      <c r="I28" s="13">
        <v>600</v>
      </c>
      <c r="J28" s="278"/>
      <c r="K28" s="278"/>
    </row>
    <row r="29" spans="1:11">
      <c r="A29" s="66" t="s">
        <v>488</v>
      </c>
      <c r="B29" s="12" t="s">
        <v>399</v>
      </c>
      <c r="C29" s="12" t="s">
        <v>399</v>
      </c>
      <c r="D29" s="48" t="s">
        <v>399</v>
      </c>
      <c r="E29" s="48" t="s">
        <v>399</v>
      </c>
      <c r="F29" s="12" t="s">
        <v>399</v>
      </c>
      <c r="G29" s="12" t="s">
        <v>399</v>
      </c>
      <c r="H29" s="48" t="s">
        <v>399</v>
      </c>
      <c r="I29" s="13" t="s">
        <v>399</v>
      </c>
      <c r="J29" s="278"/>
      <c r="K29" s="278"/>
    </row>
    <row r="30" spans="1:11">
      <c r="A30" s="66" t="s">
        <v>489</v>
      </c>
      <c r="B30" s="48" t="s">
        <v>399</v>
      </c>
      <c r="C30" s="12">
        <v>1</v>
      </c>
      <c r="D30" s="48" t="s">
        <v>399</v>
      </c>
      <c r="E30" s="48">
        <v>1</v>
      </c>
      <c r="F30" s="48" t="s">
        <v>399</v>
      </c>
      <c r="G30" s="12">
        <v>61000</v>
      </c>
      <c r="H30" s="48" t="s">
        <v>399</v>
      </c>
      <c r="I30" s="13">
        <v>61</v>
      </c>
      <c r="J30" s="278"/>
      <c r="K30" s="278"/>
    </row>
    <row r="31" spans="1:11">
      <c r="A31" s="66" t="s">
        <v>490</v>
      </c>
      <c r="B31" s="12">
        <v>5</v>
      </c>
      <c r="C31" s="12">
        <v>1</v>
      </c>
      <c r="D31" s="48" t="s">
        <v>399</v>
      </c>
      <c r="E31" s="48">
        <v>6</v>
      </c>
      <c r="F31" s="12">
        <v>15000</v>
      </c>
      <c r="G31" s="12">
        <v>40000</v>
      </c>
      <c r="H31" s="48" t="s">
        <v>399</v>
      </c>
      <c r="I31" s="13">
        <v>115</v>
      </c>
      <c r="J31" s="278"/>
      <c r="K31" s="278"/>
    </row>
    <row r="32" spans="1:11">
      <c r="A32" s="76" t="s">
        <v>491</v>
      </c>
      <c r="B32" s="77">
        <v>31</v>
      </c>
      <c r="C32" s="77">
        <v>45</v>
      </c>
      <c r="D32" s="77" t="s">
        <v>399</v>
      </c>
      <c r="E32" s="77">
        <v>76</v>
      </c>
      <c r="F32" s="77">
        <v>10935</v>
      </c>
      <c r="G32" s="81">
        <v>27800</v>
      </c>
      <c r="H32" s="77" t="s">
        <v>399</v>
      </c>
      <c r="I32" s="78">
        <v>1590</v>
      </c>
      <c r="J32" s="278"/>
      <c r="K32" s="278"/>
    </row>
    <row r="33" spans="1:11">
      <c r="A33" s="66"/>
      <c r="B33" s="48"/>
      <c r="C33" s="48"/>
      <c r="D33" s="48"/>
      <c r="E33" s="48"/>
      <c r="F33" s="12"/>
      <c r="G33" s="12"/>
      <c r="H33" s="12"/>
      <c r="I33" s="49"/>
      <c r="J33" s="278"/>
      <c r="K33" s="278"/>
    </row>
    <row r="34" spans="1:11">
      <c r="A34" s="76" t="s">
        <v>492</v>
      </c>
      <c r="B34" s="77">
        <v>2</v>
      </c>
      <c r="C34" s="77">
        <v>32</v>
      </c>
      <c r="D34" s="77" t="s">
        <v>399</v>
      </c>
      <c r="E34" s="77">
        <v>34</v>
      </c>
      <c r="F34" s="77">
        <v>4500</v>
      </c>
      <c r="G34" s="81">
        <v>35000</v>
      </c>
      <c r="H34" s="77" t="s">
        <v>399</v>
      </c>
      <c r="I34" s="78">
        <v>1129</v>
      </c>
      <c r="J34" s="278"/>
      <c r="K34" s="278"/>
    </row>
    <row r="35" spans="1:11">
      <c r="A35" s="66"/>
      <c r="B35" s="48"/>
      <c r="C35" s="48"/>
      <c r="D35" s="48"/>
      <c r="E35" s="48"/>
      <c r="F35" s="12"/>
      <c r="G35" s="12"/>
      <c r="H35" s="12"/>
      <c r="I35" s="49"/>
      <c r="J35" s="278"/>
      <c r="K35" s="278"/>
    </row>
    <row r="36" spans="1:11">
      <c r="A36" s="66" t="s">
        <v>493</v>
      </c>
      <c r="B36" s="48" t="s">
        <v>399</v>
      </c>
      <c r="C36" s="12">
        <v>75</v>
      </c>
      <c r="D36" s="48" t="s">
        <v>399</v>
      </c>
      <c r="E36" s="48">
        <v>75</v>
      </c>
      <c r="F36" s="48" t="s">
        <v>399</v>
      </c>
      <c r="G36" s="12">
        <v>45000</v>
      </c>
      <c r="H36" s="48" t="s">
        <v>399</v>
      </c>
      <c r="I36" s="13">
        <v>3375</v>
      </c>
      <c r="J36" s="278"/>
      <c r="K36" s="278"/>
    </row>
    <row r="37" spans="1:11">
      <c r="A37" s="66" t="s">
        <v>494</v>
      </c>
      <c r="B37" s="48" t="s">
        <v>399</v>
      </c>
      <c r="C37" s="12">
        <v>2430</v>
      </c>
      <c r="D37" s="48" t="s">
        <v>399</v>
      </c>
      <c r="E37" s="48">
        <v>2430</v>
      </c>
      <c r="F37" s="48" t="s">
        <v>399</v>
      </c>
      <c r="G37" s="12">
        <v>55000</v>
      </c>
      <c r="H37" s="48" t="s">
        <v>399</v>
      </c>
      <c r="I37" s="13">
        <v>133650</v>
      </c>
      <c r="J37" s="278"/>
      <c r="K37" s="278"/>
    </row>
    <row r="38" spans="1:11">
      <c r="A38" s="66" t="s">
        <v>495</v>
      </c>
      <c r="B38" s="48" t="s">
        <v>399</v>
      </c>
      <c r="C38" s="12">
        <v>2</v>
      </c>
      <c r="D38" s="48" t="s">
        <v>399</v>
      </c>
      <c r="E38" s="48">
        <v>2</v>
      </c>
      <c r="F38" s="48" t="s">
        <v>399</v>
      </c>
      <c r="G38" s="12">
        <v>38000</v>
      </c>
      <c r="H38" s="48" t="s">
        <v>399</v>
      </c>
      <c r="I38" s="13">
        <v>76</v>
      </c>
      <c r="J38" s="278"/>
      <c r="K38" s="278"/>
    </row>
    <row r="39" spans="1:11">
      <c r="A39" s="66" t="s">
        <v>496</v>
      </c>
      <c r="B39" s="48" t="s">
        <v>399</v>
      </c>
      <c r="C39" s="12" t="s">
        <v>399</v>
      </c>
      <c r="D39" s="48" t="s">
        <v>399</v>
      </c>
      <c r="E39" s="48" t="s">
        <v>399</v>
      </c>
      <c r="F39" s="48" t="s">
        <v>399</v>
      </c>
      <c r="G39" s="12" t="s">
        <v>399</v>
      </c>
      <c r="H39" s="48" t="s">
        <v>399</v>
      </c>
      <c r="I39" s="13" t="s">
        <v>399</v>
      </c>
      <c r="J39" s="278"/>
      <c r="K39" s="278"/>
    </row>
    <row r="40" spans="1:11">
      <c r="A40" s="66" t="s">
        <v>497</v>
      </c>
      <c r="B40" s="85">
        <v>850</v>
      </c>
      <c r="C40" s="12">
        <v>401</v>
      </c>
      <c r="D40" s="48" t="s">
        <v>399</v>
      </c>
      <c r="E40" s="48">
        <v>1251</v>
      </c>
      <c r="F40" s="85">
        <v>15000</v>
      </c>
      <c r="G40" s="12">
        <v>55000</v>
      </c>
      <c r="H40" s="48" t="s">
        <v>399</v>
      </c>
      <c r="I40" s="13">
        <v>34805</v>
      </c>
      <c r="J40" s="278"/>
      <c r="K40" s="278"/>
    </row>
    <row r="41" spans="1:11">
      <c r="A41" s="76" t="s">
        <v>573</v>
      </c>
      <c r="B41" s="77">
        <v>850</v>
      </c>
      <c r="C41" s="77">
        <v>2908</v>
      </c>
      <c r="D41" s="77" t="s">
        <v>399</v>
      </c>
      <c r="E41" s="77">
        <v>3758</v>
      </c>
      <c r="F41" s="77">
        <v>15000</v>
      </c>
      <c r="G41" s="81">
        <v>54730</v>
      </c>
      <c r="H41" s="77" t="s">
        <v>399</v>
      </c>
      <c r="I41" s="78">
        <v>171906</v>
      </c>
      <c r="J41" s="278"/>
      <c r="K41" s="278"/>
    </row>
    <row r="42" spans="1:11">
      <c r="A42" s="66"/>
      <c r="B42" s="48"/>
      <c r="C42" s="48"/>
      <c r="D42" s="48"/>
      <c r="E42" s="48"/>
      <c r="F42" s="12"/>
      <c r="G42" s="12"/>
      <c r="H42" s="12"/>
      <c r="I42" s="49"/>
      <c r="J42" s="278"/>
      <c r="K42" s="278"/>
    </row>
    <row r="43" spans="1:11">
      <c r="A43" s="66" t="s">
        <v>499</v>
      </c>
      <c r="B43" s="48" t="s">
        <v>399</v>
      </c>
      <c r="C43" s="12">
        <v>166</v>
      </c>
      <c r="D43" s="12">
        <v>10</v>
      </c>
      <c r="E43" s="48">
        <v>176</v>
      </c>
      <c r="F43" s="48" t="s">
        <v>399</v>
      </c>
      <c r="G43" s="12">
        <v>30250</v>
      </c>
      <c r="H43" s="12">
        <v>78800</v>
      </c>
      <c r="I43" s="13">
        <v>5810</v>
      </c>
    </row>
    <row r="44" spans="1:11">
      <c r="A44" s="66" t="s">
        <v>500</v>
      </c>
      <c r="B44" s="12">
        <v>125</v>
      </c>
      <c r="C44" s="12">
        <v>408</v>
      </c>
      <c r="D44" s="48" t="s">
        <v>399</v>
      </c>
      <c r="E44" s="48">
        <v>533</v>
      </c>
      <c r="F44" s="12">
        <v>4750</v>
      </c>
      <c r="G44" s="12">
        <v>18700</v>
      </c>
      <c r="H44" s="48" t="s">
        <v>399</v>
      </c>
      <c r="I44" s="13">
        <v>8223</v>
      </c>
    </row>
    <row r="45" spans="1:11">
      <c r="A45" s="66" t="s">
        <v>501</v>
      </c>
      <c r="B45" s="48" t="s">
        <v>399</v>
      </c>
      <c r="C45" s="12" t="s">
        <v>399</v>
      </c>
      <c r="D45" s="85">
        <v>749</v>
      </c>
      <c r="E45" s="48">
        <v>749</v>
      </c>
      <c r="F45" s="48" t="s">
        <v>399</v>
      </c>
      <c r="G45" s="12" t="s">
        <v>399</v>
      </c>
      <c r="H45" s="85">
        <v>48064</v>
      </c>
      <c r="I45" s="13">
        <v>36000</v>
      </c>
    </row>
    <row r="46" spans="1:11">
      <c r="A46" s="76" t="s">
        <v>502</v>
      </c>
      <c r="B46" s="77">
        <v>125</v>
      </c>
      <c r="C46" s="77">
        <v>574</v>
      </c>
      <c r="D46" s="77">
        <v>759</v>
      </c>
      <c r="E46" s="77">
        <v>1458</v>
      </c>
      <c r="F46" s="77">
        <v>4750</v>
      </c>
      <c r="G46" s="81">
        <v>22040</v>
      </c>
      <c r="H46" s="77">
        <v>48469</v>
      </c>
      <c r="I46" s="78">
        <v>50033</v>
      </c>
    </row>
    <row r="47" spans="1:11">
      <c r="A47" s="66"/>
      <c r="B47" s="48"/>
      <c r="C47" s="48"/>
      <c r="D47" s="48"/>
      <c r="E47" s="48"/>
      <c r="F47" s="12"/>
      <c r="G47" s="12"/>
      <c r="H47" s="12"/>
      <c r="I47" s="49"/>
    </row>
    <row r="48" spans="1:11">
      <c r="A48" s="76" t="s">
        <v>503</v>
      </c>
      <c r="B48" s="77" t="s">
        <v>399</v>
      </c>
      <c r="C48" s="77">
        <v>2135</v>
      </c>
      <c r="D48" s="77">
        <v>112</v>
      </c>
      <c r="E48" s="77">
        <v>2247</v>
      </c>
      <c r="F48" s="77" t="s">
        <v>399</v>
      </c>
      <c r="G48" s="81">
        <v>61000</v>
      </c>
      <c r="H48" s="77">
        <v>65000</v>
      </c>
      <c r="I48" s="78">
        <v>137515</v>
      </c>
    </row>
    <row r="49" spans="1:9">
      <c r="A49" s="66"/>
      <c r="B49" s="48"/>
      <c r="C49" s="48"/>
      <c r="D49" s="48"/>
      <c r="E49" s="48"/>
      <c r="F49" s="12"/>
      <c r="G49" s="12"/>
      <c r="H49" s="12"/>
      <c r="I49" s="49"/>
    </row>
    <row r="50" spans="1:9">
      <c r="A50" s="66" t="s">
        <v>504</v>
      </c>
      <c r="B50" s="85">
        <v>38</v>
      </c>
      <c r="C50" s="12">
        <v>353</v>
      </c>
      <c r="D50" s="48" t="s">
        <v>399</v>
      </c>
      <c r="E50" s="48">
        <v>391</v>
      </c>
      <c r="F50" s="85">
        <v>9400</v>
      </c>
      <c r="G50" s="12">
        <v>40000</v>
      </c>
      <c r="H50" s="48" t="s">
        <v>399</v>
      </c>
      <c r="I50" s="13">
        <v>14477</v>
      </c>
    </row>
    <row r="51" spans="1:9">
      <c r="A51" s="66" t="s">
        <v>505</v>
      </c>
      <c r="B51" s="85">
        <v>14</v>
      </c>
      <c r="C51" s="12">
        <v>168</v>
      </c>
      <c r="D51" s="85" t="s">
        <v>399</v>
      </c>
      <c r="E51" s="48">
        <v>182</v>
      </c>
      <c r="F51" s="85">
        <v>8900</v>
      </c>
      <c r="G51" s="12">
        <v>37000</v>
      </c>
      <c r="H51" s="85" t="s">
        <v>399</v>
      </c>
      <c r="I51" s="13">
        <v>6341</v>
      </c>
    </row>
    <row r="52" spans="1:9">
      <c r="A52" s="76" t="s">
        <v>506</v>
      </c>
      <c r="B52" s="77">
        <v>52</v>
      </c>
      <c r="C52" s="77">
        <v>521</v>
      </c>
      <c r="D52" s="77" t="s">
        <v>399</v>
      </c>
      <c r="E52" s="77">
        <v>573</v>
      </c>
      <c r="F52" s="77">
        <v>9265</v>
      </c>
      <c r="G52" s="81">
        <v>39033</v>
      </c>
      <c r="H52" s="77" t="s">
        <v>399</v>
      </c>
      <c r="I52" s="78">
        <v>20818</v>
      </c>
    </row>
    <row r="53" spans="1:9">
      <c r="A53" s="66"/>
      <c r="B53" s="48"/>
      <c r="C53" s="48"/>
      <c r="D53" s="48"/>
      <c r="E53" s="48"/>
      <c r="F53" s="12"/>
      <c r="G53" s="12"/>
      <c r="H53" s="12"/>
      <c r="I53" s="49"/>
    </row>
    <row r="54" spans="1:9">
      <c r="A54" s="66" t="s">
        <v>507</v>
      </c>
      <c r="B54" s="48" t="s">
        <v>399</v>
      </c>
      <c r="C54" s="12">
        <v>1441</v>
      </c>
      <c r="D54" s="12">
        <v>4959</v>
      </c>
      <c r="E54" s="48">
        <v>6400</v>
      </c>
      <c r="F54" s="48" t="s">
        <v>399</v>
      </c>
      <c r="G54" s="12">
        <v>51746</v>
      </c>
      <c r="H54" s="12">
        <v>57396</v>
      </c>
      <c r="I54" s="13">
        <v>359192</v>
      </c>
    </row>
    <row r="55" spans="1:9">
      <c r="A55" s="66" t="s">
        <v>508</v>
      </c>
      <c r="B55" s="48" t="s">
        <v>399</v>
      </c>
      <c r="C55" s="12">
        <v>201</v>
      </c>
      <c r="D55" s="48" t="s">
        <v>399</v>
      </c>
      <c r="E55" s="48">
        <v>201</v>
      </c>
      <c r="F55" s="48" t="s">
        <v>399</v>
      </c>
      <c r="G55" s="12">
        <v>13358</v>
      </c>
      <c r="H55" s="48" t="s">
        <v>399</v>
      </c>
      <c r="I55" s="13">
        <v>2685</v>
      </c>
    </row>
    <row r="56" spans="1:9">
      <c r="A56" s="66" t="s">
        <v>509</v>
      </c>
      <c r="B56" s="12">
        <v>54</v>
      </c>
      <c r="C56" s="12">
        <v>484</v>
      </c>
      <c r="D56" s="85">
        <v>6</v>
      </c>
      <c r="E56" s="48">
        <v>544</v>
      </c>
      <c r="F56" s="12">
        <v>9500</v>
      </c>
      <c r="G56" s="12">
        <v>30000</v>
      </c>
      <c r="H56" s="85">
        <v>50000</v>
      </c>
      <c r="I56" s="13">
        <v>15333</v>
      </c>
    </row>
    <row r="57" spans="1:9">
      <c r="A57" s="66" t="s">
        <v>510</v>
      </c>
      <c r="B57" s="48" t="s">
        <v>399</v>
      </c>
      <c r="C57" s="12">
        <v>150</v>
      </c>
      <c r="D57" s="85">
        <v>281</v>
      </c>
      <c r="E57" s="48">
        <v>431</v>
      </c>
      <c r="F57" s="48" t="s">
        <v>399</v>
      </c>
      <c r="G57" s="12">
        <v>37140</v>
      </c>
      <c r="H57" s="85">
        <v>60000</v>
      </c>
      <c r="I57" s="13">
        <v>22431</v>
      </c>
    </row>
    <row r="58" spans="1:9">
      <c r="A58" s="66" t="s">
        <v>511</v>
      </c>
      <c r="B58" s="12" t="s">
        <v>399</v>
      </c>
      <c r="C58" s="12">
        <v>370</v>
      </c>
      <c r="D58" s="48" t="s">
        <v>399</v>
      </c>
      <c r="E58" s="48">
        <v>370</v>
      </c>
      <c r="F58" s="12" t="s">
        <v>399</v>
      </c>
      <c r="G58" s="12">
        <v>32300</v>
      </c>
      <c r="H58" s="48" t="s">
        <v>399</v>
      </c>
      <c r="I58" s="13">
        <v>11951</v>
      </c>
    </row>
    <row r="59" spans="1:9">
      <c r="A59" s="66" t="s">
        <v>512</v>
      </c>
      <c r="B59" s="12">
        <v>2</v>
      </c>
      <c r="C59" s="12">
        <v>87</v>
      </c>
      <c r="D59" s="48" t="s">
        <v>399</v>
      </c>
      <c r="E59" s="48">
        <v>89</v>
      </c>
      <c r="F59" s="12">
        <v>16000</v>
      </c>
      <c r="G59" s="12">
        <v>22000</v>
      </c>
      <c r="H59" s="48" t="s">
        <v>399</v>
      </c>
      <c r="I59" s="13">
        <v>1946</v>
      </c>
    </row>
    <row r="60" spans="1:9">
      <c r="A60" s="66" t="s">
        <v>513</v>
      </c>
      <c r="B60" s="48">
        <v>5</v>
      </c>
      <c r="C60" s="12">
        <v>124</v>
      </c>
      <c r="D60" s="48" t="s">
        <v>399</v>
      </c>
      <c r="E60" s="48">
        <v>129</v>
      </c>
      <c r="F60" s="48">
        <v>15000</v>
      </c>
      <c r="G60" s="12">
        <v>40000</v>
      </c>
      <c r="H60" s="48" t="s">
        <v>399</v>
      </c>
      <c r="I60" s="13">
        <v>5035</v>
      </c>
    </row>
    <row r="61" spans="1:9">
      <c r="A61" s="66" t="s">
        <v>514</v>
      </c>
      <c r="B61" s="85">
        <v>28</v>
      </c>
      <c r="C61" s="12">
        <v>756</v>
      </c>
      <c r="D61" s="85">
        <v>40</v>
      </c>
      <c r="E61" s="48">
        <v>824</v>
      </c>
      <c r="F61" s="85">
        <v>12500</v>
      </c>
      <c r="G61" s="12">
        <v>52500</v>
      </c>
      <c r="H61" s="85">
        <v>75000</v>
      </c>
      <c r="I61" s="13">
        <v>43040</v>
      </c>
    </row>
    <row r="62" spans="1:9">
      <c r="A62" s="76" t="s">
        <v>515</v>
      </c>
      <c r="B62" s="77">
        <v>89</v>
      </c>
      <c r="C62" s="77">
        <v>3613</v>
      </c>
      <c r="D62" s="77">
        <v>5286</v>
      </c>
      <c r="E62" s="77">
        <v>8988</v>
      </c>
      <c r="F62" s="77">
        <v>10899</v>
      </c>
      <c r="G62" s="81">
        <v>43138</v>
      </c>
      <c r="H62" s="77">
        <v>57659</v>
      </c>
      <c r="I62" s="78">
        <v>461613</v>
      </c>
    </row>
    <row r="63" spans="1:9">
      <c r="A63" s="66"/>
      <c r="B63" s="48"/>
      <c r="C63" s="48"/>
      <c r="D63" s="48"/>
      <c r="E63" s="48"/>
      <c r="F63" s="12"/>
      <c r="G63" s="12"/>
      <c r="H63" s="12"/>
      <c r="I63" s="49"/>
    </row>
    <row r="64" spans="1:9">
      <c r="A64" s="66" t="s">
        <v>516</v>
      </c>
      <c r="B64" s="85">
        <v>29</v>
      </c>
      <c r="C64" s="12">
        <v>40</v>
      </c>
      <c r="D64" s="85">
        <v>52</v>
      </c>
      <c r="E64" s="48">
        <v>121</v>
      </c>
      <c r="F64" s="85">
        <v>15000</v>
      </c>
      <c r="G64" s="12">
        <v>30408</v>
      </c>
      <c r="H64" s="85">
        <v>45000</v>
      </c>
      <c r="I64" s="13">
        <v>3979</v>
      </c>
    </row>
    <row r="65" spans="1:9">
      <c r="A65" s="66" t="s">
        <v>517</v>
      </c>
      <c r="B65" s="12" t="s">
        <v>399</v>
      </c>
      <c r="C65" s="12">
        <v>12</v>
      </c>
      <c r="D65" s="85">
        <v>26</v>
      </c>
      <c r="E65" s="48">
        <v>39</v>
      </c>
      <c r="F65" s="12" t="s">
        <v>399</v>
      </c>
      <c r="G65" s="12">
        <v>25000</v>
      </c>
      <c r="H65" s="85">
        <v>40000</v>
      </c>
      <c r="I65" s="13">
        <v>1357</v>
      </c>
    </row>
    <row r="66" spans="1:9">
      <c r="A66" s="76" t="s">
        <v>518</v>
      </c>
      <c r="B66" s="77">
        <v>29</v>
      </c>
      <c r="C66" s="77">
        <v>52</v>
      </c>
      <c r="D66" s="77">
        <v>78</v>
      </c>
      <c r="E66" s="77">
        <v>160</v>
      </c>
      <c r="F66" s="77">
        <v>15000</v>
      </c>
      <c r="G66" s="81">
        <v>29160</v>
      </c>
      <c r="H66" s="77">
        <v>43333</v>
      </c>
      <c r="I66" s="78">
        <v>5336</v>
      </c>
    </row>
    <row r="67" spans="1:9">
      <c r="A67" s="66"/>
      <c r="B67" s="48"/>
      <c r="C67" s="48"/>
      <c r="D67" s="48"/>
      <c r="E67" s="48"/>
      <c r="F67" s="12"/>
      <c r="G67" s="12"/>
      <c r="H67" s="12"/>
      <c r="I67" s="13"/>
    </row>
    <row r="68" spans="1:9" ht="13.5" thickBot="1">
      <c r="A68" s="69" t="s">
        <v>519</v>
      </c>
      <c r="B68" s="55">
        <v>1183</v>
      </c>
      <c r="C68" s="55">
        <v>10497</v>
      </c>
      <c r="D68" s="55">
        <v>6272</v>
      </c>
      <c r="E68" s="55">
        <v>17953</v>
      </c>
      <c r="F68" s="226">
        <v>13202</v>
      </c>
      <c r="G68" s="226">
        <v>47631</v>
      </c>
      <c r="H68" s="226">
        <v>56425</v>
      </c>
      <c r="I68" s="56">
        <v>869499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>
  <sheetPr codeName="Hoja251">
    <pageSetUpPr fitToPage="1"/>
  </sheetPr>
  <dimension ref="A1:J24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6" width="21.140625" style="452" customWidth="1"/>
    <col min="7" max="7" width="14.7109375" style="452" customWidth="1"/>
    <col min="8" max="8" width="11.42578125" style="452"/>
    <col min="9" max="9" width="11.140625" style="452" customWidth="1"/>
    <col min="10" max="17" width="12" style="452" customWidth="1"/>
    <col min="18" max="16384" width="11.42578125" style="452"/>
  </cols>
  <sheetData>
    <row r="1" spans="1:10" s="482" customFormat="1" ht="18">
      <c r="A1" s="1524" t="s">
        <v>375</v>
      </c>
      <c r="B1" s="1524"/>
      <c r="C1" s="1524"/>
      <c r="D1" s="1524"/>
      <c r="E1" s="1524"/>
      <c r="F1" s="1524"/>
    </row>
    <row r="2" spans="1:10" s="483" customFormat="1" ht="12.75" customHeight="1"/>
    <row r="3" spans="1:10" s="483" customFormat="1" ht="15">
      <c r="A3" s="1532" t="s">
        <v>1011</v>
      </c>
      <c r="B3" s="1532"/>
      <c r="C3" s="1532"/>
      <c r="D3" s="1532"/>
      <c r="E3" s="1532"/>
      <c r="F3" s="1532"/>
      <c r="G3" s="285"/>
      <c r="H3" s="285"/>
      <c r="I3" s="285"/>
      <c r="J3" s="285"/>
    </row>
    <row r="4" spans="1:10" s="483" customFormat="1" ht="15">
      <c r="A4" s="1688" t="s">
        <v>681</v>
      </c>
      <c r="B4" s="1688"/>
      <c r="C4" s="1688"/>
      <c r="D4" s="1688"/>
      <c r="E4" s="1688"/>
      <c r="F4" s="1688"/>
      <c r="G4" s="285"/>
      <c r="H4" s="285"/>
      <c r="I4" s="285"/>
      <c r="J4" s="285"/>
    </row>
    <row r="5" spans="1:10" s="483" customFormat="1" ht="13.5" customHeight="1" thickBot="1">
      <c r="A5" s="508"/>
      <c r="B5" s="508"/>
      <c r="C5" s="508"/>
      <c r="D5" s="508"/>
      <c r="E5" s="508"/>
      <c r="F5" s="508"/>
    </row>
    <row r="6" spans="1:10" s="1382" customFormat="1" ht="18.75" customHeight="1">
      <c r="A6" s="1533" t="s">
        <v>378</v>
      </c>
      <c r="B6" s="1317"/>
      <c r="C6" s="1317"/>
      <c r="D6" s="1317"/>
      <c r="E6" s="949" t="s">
        <v>521</v>
      </c>
      <c r="F6" s="873"/>
    </row>
    <row r="7" spans="1:10" s="1382" customFormat="1" ht="18.75" customHeight="1">
      <c r="A7" s="1534"/>
      <c r="B7" s="909" t="s">
        <v>379</v>
      </c>
      <c r="C7" s="909" t="s">
        <v>386</v>
      </c>
      <c r="D7" s="909" t="s">
        <v>380</v>
      </c>
      <c r="E7" s="909" t="s">
        <v>522</v>
      </c>
      <c r="F7" s="926" t="s">
        <v>381</v>
      </c>
    </row>
    <row r="8" spans="1:10" s="1382" customFormat="1" ht="18.75" customHeight="1">
      <c r="A8" s="1534"/>
      <c r="B8" s="909" t="s">
        <v>382</v>
      </c>
      <c r="C8" s="909" t="s">
        <v>524</v>
      </c>
      <c r="D8" s="1392" t="s">
        <v>383</v>
      </c>
      <c r="E8" s="909" t="s">
        <v>525</v>
      </c>
      <c r="F8" s="926" t="s">
        <v>384</v>
      </c>
    </row>
    <row r="9" spans="1:10" s="1382" customFormat="1" ht="18.75" customHeight="1" thickBot="1">
      <c r="A9" s="1535"/>
      <c r="B9" s="877"/>
      <c r="C9" s="877"/>
      <c r="D9" s="877"/>
      <c r="E9" s="912" t="s">
        <v>526</v>
      </c>
      <c r="F9" s="1189"/>
    </row>
    <row r="10" spans="1:10" ht="24.75" customHeight="1">
      <c r="A10" s="15">
        <v>2003</v>
      </c>
      <c r="B10" s="509">
        <v>38.9</v>
      </c>
      <c r="C10" s="48">
        <v>275.37275064267357</v>
      </c>
      <c r="D10" s="509">
        <v>1071.2</v>
      </c>
      <c r="E10" s="1468">
        <v>31.67</v>
      </c>
      <c r="F10" s="510">
        <v>339249.04</v>
      </c>
    </row>
    <row r="11" spans="1:10">
      <c r="A11" s="15">
        <v>2004</v>
      </c>
      <c r="B11" s="509">
        <v>37.594000000000001</v>
      </c>
      <c r="C11" s="48">
        <v>284.92685002925998</v>
      </c>
      <c r="D11" s="509">
        <v>1071.154</v>
      </c>
      <c r="E11" s="1468">
        <v>29.74</v>
      </c>
      <c r="F11" s="510">
        <v>318561.19959999999</v>
      </c>
    </row>
    <row r="12" spans="1:10">
      <c r="A12" s="15">
        <v>2005</v>
      </c>
      <c r="B12" s="509">
        <v>40.423000000000002</v>
      </c>
      <c r="C12" s="48">
        <v>268.83655344729488</v>
      </c>
      <c r="D12" s="509">
        <v>1086.7180000000001</v>
      </c>
      <c r="E12" s="1468">
        <v>25.84</v>
      </c>
      <c r="F12" s="510">
        <v>280807.93119999999</v>
      </c>
    </row>
    <row r="13" spans="1:10">
      <c r="A13" s="15">
        <v>2006</v>
      </c>
      <c r="B13" s="509">
        <v>40.293999999999997</v>
      </c>
      <c r="C13" s="48">
        <v>269.99478830595126</v>
      </c>
      <c r="D13" s="509">
        <v>1087.9169999999999</v>
      </c>
      <c r="E13" s="1468">
        <v>31.01</v>
      </c>
      <c r="F13" s="510">
        <v>337363.06169999996</v>
      </c>
    </row>
    <row r="14" spans="1:10">
      <c r="A14" s="15">
        <v>2007</v>
      </c>
      <c r="B14" s="509">
        <v>38.688000000000002</v>
      </c>
      <c r="C14" s="48">
        <v>305.81937551695614</v>
      </c>
      <c r="D14" s="509">
        <v>1183.154</v>
      </c>
      <c r="E14" s="1468">
        <v>34.64</v>
      </c>
      <c r="F14" s="510">
        <v>409844.54559999995</v>
      </c>
    </row>
    <row r="15" spans="1:10">
      <c r="A15" s="15">
        <v>2008</v>
      </c>
      <c r="B15" s="509">
        <v>33.387999999999998</v>
      </c>
      <c r="C15" s="48">
        <v>312.21965975799696</v>
      </c>
      <c r="D15" s="509">
        <v>1042.4390000000001</v>
      </c>
      <c r="E15" s="1468">
        <v>42.06</v>
      </c>
      <c r="F15" s="510">
        <v>438449.84340000001</v>
      </c>
    </row>
    <row r="16" spans="1:10">
      <c r="A16" s="15">
        <v>2009</v>
      </c>
      <c r="B16" s="509">
        <v>31.327000000000002</v>
      </c>
      <c r="C16" s="48">
        <v>314.35694448877962</v>
      </c>
      <c r="D16" s="509">
        <v>984.78599999999994</v>
      </c>
      <c r="E16" s="1468">
        <v>30.09</v>
      </c>
      <c r="F16" s="510">
        <v>296322.10739999998</v>
      </c>
    </row>
    <row r="17" spans="1:6">
      <c r="A17" s="15">
        <v>2010</v>
      </c>
      <c r="B17" s="509">
        <v>30.600999999999999</v>
      </c>
      <c r="C17" s="48">
        <v>302.83095323682232</v>
      </c>
      <c r="D17" s="509">
        <v>926.69299999999998</v>
      </c>
      <c r="E17" s="1468">
        <v>37.020000000000003</v>
      </c>
      <c r="F17" s="510">
        <v>343061.74859999999</v>
      </c>
    </row>
    <row r="18" spans="1:6">
      <c r="A18" s="15">
        <v>2011</v>
      </c>
      <c r="B18" s="509">
        <v>28.561</v>
      </c>
      <c r="C18" s="48">
        <v>305.31003816392979</v>
      </c>
      <c r="D18" s="509">
        <v>871.99599999999998</v>
      </c>
      <c r="E18" s="1468">
        <v>25.99</v>
      </c>
      <c r="F18" s="510">
        <v>226631.76039999997</v>
      </c>
    </row>
    <row r="19" spans="1:6">
      <c r="A19" s="15">
        <v>2012</v>
      </c>
      <c r="B19" s="509">
        <v>28.13</v>
      </c>
      <c r="C19" s="48">
        <v>313.85318165659442</v>
      </c>
      <c r="D19" s="509">
        <v>882.86900000000003</v>
      </c>
      <c r="E19" s="1468">
        <v>27.35</v>
      </c>
      <c r="F19" s="510">
        <v>241464.6715</v>
      </c>
    </row>
    <row r="20" spans="1:6" ht="13.5" thickBot="1">
      <c r="A20" s="15">
        <v>2013</v>
      </c>
      <c r="B20" s="509">
        <v>26.722999999999999</v>
      </c>
      <c r="C20" s="48">
        <f>D20/B20*10</f>
        <v>320.67919021067996</v>
      </c>
      <c r="D20" s="509">
        <v>856.95100000000002</v>
      </c>
      <c r="E20" s="1469">
        <v>33.54</v>
      </c>
      <c r="F20" s="1467">
        <f>D20*E20*10</f>
        <v>287421.36540000001</v>
      </c>
    </row>
    <row r="21" spans="1:6">
      <c r="A21" s="512"/>
      <c r="B21" s="513"/>
      <c r="C21" s="514"/>
      <c r="D21" s="513"/>
      <c r="E21" s="515"/>
      <c r="F21" s="515"/>
    </row>
    <row r="22" spans="1:6">
      <c r="A22" s="496"/>
      <c r="B22" s="516"/>
      <c r="C22" s="517"/>
      <c r="D22" s="516"/>
      <c r="E22" s="518"/>
      <c r="F22" s="517"/>
    </row>
    <row r="23" spans="1:6">
      <c r="A23" s="496"/>
      <c r="B23" s="516"/>
      <c r="C23" s="517"/>
      <c r="D23" s="516"/>
      <c r="E23" s="518"/>
      <c r="F23" s="517"/>
    </row>
    <row r="24" spans="1:6">
      <c r="A24" s="496"/>
      <c r="B24" s="516"/>
      <c r="C24" s="517"/>
      <c r="D24" s="516"/>
      <c r="E24" s="518"/>
      <c r="F24" s="517"/>
    </row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>
  <sheetPr codeName="Hoja140">
    <pageSetUpPr fitToPage="1"/>
  </sheetPr>
  <dimension ref="A1:I19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19" style="452" customWidth="1"/>
    <col min="2" max="9" width="21.28515625" style="452" customWidth="1"/>
    <col min="10" max="10" width="11.42578125" style="452"/>
    <col min="11" max="11" width="11.140625" style="452" customWidth="1"/>
    <col min="12" max="19" width="12" style="452" customWidth="1"/>
    <col min="20" max="16384" width="11.42578125" style="452"/>
  </cols>
  <sheetData>
    <row r="1" spans="1:9" s="482" customFormat="1" ht="18">
      <c r="A1" s="1524" t="s">
        <v>375</v>
      </c>
      <c r="B1" s="1524"/>
      <c r="C1" s="1524"/>
      <c r="D1" s="1524"/>
      <c r="E1" s="1524"/>
      <c r="F1" s="1524"/>
      <c r="G1" s="1524"/>
      <c r="H1" s="1524"/>
      <c r="I1" s="1524"/>
    </row>
    <row r="2" spans="1:9" s="483" customFormat="1" ht="12.75" customHeight="1"/>
    <row r="3" spans="1:9" ht="15">
      <c r="A3" s="1532" t="s">
        <v>1488</v>
      </c>
      <c r="B3" s="1532"/>
      <c r="C3" s="1532"/>
      <c r="D3" s="1532"/>
      <c r="E3" s="1532"/>
      <c r="F3" s="1532"/>
      <c r="G3" s="1532"/>
      <c r="H3" s="1532"/>
      <c r="I3" s="1532"/>
    </row>
    <row r="4" spans="1:9" ht="15">
      <c r="A4" s="1532" t="s">
        <v>1003</v>
      </c>
      <c r="B4" s="1532"/>
      <c r="C4" s="1532"/>
      <c r="D4" s="1532"/>
      <c r="E4" s="1532"/>
      <c r="F4" s="1532"/>
      <c r="G4" s="1532"/>
      <c r="H4" s="1532"/>
      <c r="I4" s="1532"/>
    </row>
    <row r="5" spans="1:9" ht="13.5" thickBot="1">
      <c r="A5" s="490"/>
      <c r="B5" s="491"/>
      <c r="C5" s="491"/>
      <c r="D5" s="491"/>
      <c r="E5" s="491"/>
      <c r="F5" s="491"/>
      <c r="G5" s="491"/>
      <c r="H5" s="491"/>
      <c r="I5" s="491"/>
    </row>
    <row r="6" spans="1:9" s="1382" customFormat="1" ht="27.75" customHeight="1">
      <c r="A6" s="865"/>
      <c r="B6" s="1490" t="s">
        <v>1012</v>
      </c>
      <c r="C6" s="1492"/>
      <c r="D6" s="1490" t="s">
        <v>1013</v>
      </c>
      <c r="E6" s="1492"/>
      <c r="F6" s="1490" t="s">
        <v>1014</v>
      </c>
      <c r="G6" s="1492"/>
      <c r="H6" s="1490" t="s">
        <v>1015</v>
      </c>
      <c r="I6" s="1491"/>
    </row>
    <row r="7" spans="1:9" s="1382" customFormat="1" ht="18.75" customHeight="1">
      <c r="A7" s="1390" t="s">
        <v>378</v>
      </c>
      <c r="B7" s="908" t="s">
        <v>379</v>
      </c>
      <c r="C7" s="908" t="s">
        <v>380</v>
      </c>
      <c r="D7" s="908" t="s">
        <v>379</v>
      </c>
      <c r="E7" s="908" t="s">
        <v>380</v>
      </c>
      <c r="F7" s="908" t="s">
        <v>379</v>
      </c>
      <c r="G7" s="908" t="s">
        <v>380</v>
      </c>
      <c r="H7" s="908" t="s">
        <v>379</v>
      </c>
      <c r="I7" s="925" t="s">
        <v>380</v>
      </c>
    </row>
    <row r="8" spans="1:9" s="1382" customFormat="1" ht="18.75" customHeight="1" thickBot="1">
      <c r="A8" s="869"/>
      <c r="B8" s="300" t="s">
        <v>382</v>
      </c>
      <c r="C8" s="912" t="s">
        <v>383</v>
      </c>
      <c r="D8" s="300" t="s">
        <v>382</v>
      </c>
      <c r="E8" s="912" t="s">
        <v>383</v>
      </c>
      <c r="F8" s="300" t="s">
        <v>382</v>
      </c>
      <c r="G8" s="912" t="s">
        <v>383</v>
      </c>
      <c r="H8" s="300" t="s">
        <v>382</v>
      </c>
      <c r="I8" s="853" t="s">
        <v>383</v>
      </c>
    </row>
    <row r="9" spans="1:9" ht="26.25" customHeight="1">
      <c r="A9" s="15">
        <v>2003</v>
      </c>
      <c r="B9" s="509">
        <v>6.58</v>
      </c>
      <c r="C9" s="509">
        <v>168.392</v>
      </c>
      <c r="D9" s="509">
        <v>4.09</v>
      </c>
      <c r="E9" s="509">
        <v>88.7</v>
      </c>
      <c r="F9" s="509">
        <v>2.8149999999999999</v>
      </c>
      <c r="G9" s="509">
        <v>92.367000000000004</v>
      </c>
      <c r="H9" s="509">
        <v>25.387</v>
      </c>
      <c r="I9" s="510">
        <v>721.73</v>
      </c>
    </row>
    <row r="10" spans="1:9">
      <c r="A10" s="15">
        <v>2004</v>
      </c>
      <c r="B10" s="509">
        <v>6.4889999999999999</v>
      </c>
      <c r="C10" s="509">
        <v>147.316</v>
      </c>
      <c r="D10" s="509">
        <v>3.984</v>
      </c>
      <c r="E10" s="509">
        <v>89.412999999999997</v>
      </c>
      <c r="F10" s="509">
        <v>2.64</v>
      </c>
      <c r="G10" s="509">
        <v>91.298000000000002</v>
      </c>
      <c r="H10" s="509">
        <v>24.484000000000002</v>
      </c>
      <c r="I10" s="510">
        <v>743.12800000000004</v>
      </c>
    </row>
    <row r="11" spans="1:9">
      <c r="A11" s="15">
        <v>2005</v>
      </c>
      <c r="B11" s="509">
        <v>8.0950000000000006</v>
      </c>
      <c r="C11" s="509">
        <v>173.14699999999999</v>
      </c>
      <c r="D11" s="509">
        <v>4.7910000000000004</v>
      </c>
      <c r="E11" s="509">
        <v>99.656999999999996</v>
      </c>
      <c r="F11" s="509">
        <v>2.2530000000000001</v>
      </c>
      <c r="G11" s="509">
        <v>75.180999999999997</v>
      </c>
      <c r="H11" s="509">
        <v>25.283999999999999</v>
      </c>
      <c r="I11" s="510">
        <v>738.73299999999995</v>
      </c>
    </row>
    <row r="12" spans="1:9">
      <c r="A12" s="15">
        <v>2006</v>
      </c>
      <c r="B12" s="509">
        <v>7.0380000000000003</v>
      </c>
      <c r="C12" s="509">
        <v>168.64599999999999</v>
      </c>
      <c r="D12" s="509">
        <v>4.625</v>
      </c>
      <c r="E12" s="509">
        <v>97.840999999999994</v>
      </c>
      <c r="F12" s="509">
        <v>2.4740000000000002</v>
      </c>
      <c r="G12" s="509">
        <v>84.082999999999998</v>
      </c>
      <c r="H12" s="509">
        <v>26.157</v>
      </c>
      <c r="I12" s="510">
        <v>737.34699999999998</v>
      </c>
    </row>
    <row r="13" spans="1:9">
      <c r="A13" s="15">
        <v>2007</v>
      </c>
      <c r="B13" s="509">
        <v>5.3529999999999998</v>
      </c>
      <c r="C13" s="509">
        <v>149.06399999999999</v>
      </c>
      <c r="D13" s="509">
        <v>3.3849999999999998</v>
      </c>
      <c r="E13" s="509">
        <v>92.263000000000005</v>
      </c>
      <c r="F13" s="509">
        <v>2.669</v>
      </c>
      <c r="G13" s="509">
        <v>90.873000000000005</v>
      </c>
      <c r="H13" s="509">
        <v>27.280999999999999</v>
      </c>
      <c r="I13" s="510">
        <v>850.95399999999995</v>
      </c>
    </row>
    <row r="14" spans="1:9">
      <c r="A14" s="15">
        <v>2008</v>
      </c>
      <c r="B14" s="509">
        <v>4.3120000000000003</v>
      </c>
      <c r="C14" s="509">
        <v>121.633</v>
      </c>
      <c r="D14" s="509">
        <v>3.181</v>
      </c>
      <c r="E14" s="509">
        <v>84.85</v>
      </c>
      <c r="F14" s="509">
        <v>2.02</v>
      </c>
      <c r="G14" s="509">
        <v>72.334000000000003</v>
      </c>
      <c r="H14" s="509">
        <v>23.875</v>
      </c>
      <c r="I14" s="510">
        <v>763.62199999999996</v>
      </c>
    </row>
    <row r="15" spans="1:9">
      <c r="A15" s="15">
        <v>2009</v>
      </c>
      <c r="B15" s="509">
        <v>4.319</v>
      </c>
      <c r="C15" s="509">
        <v>118.315</v>
      </c>
      <c r="D15" s="509">
        <v>1.7549999999999999</v>
      </c>
      <c r="E15" s="509">
        <v>37.372</v>
      </c>
      <c r="F15" s="509">
        <v>2.33</v>
      </c>
      <c r="G15" s="509">
        <v>81.013000000000005</v>
      </c>
      <c r="H15" s="509">
        <v>22.922999999999998</v>
      </c>
      <c r="I15" s="510">
        <v>748.08600000000001</v>
      </c>
    </row>
    <row r="16" spans="1:9">
      <c r="A16" s="15">
        <v>2010</v>
      </c>
      <c r="B16" s="509">
        <v>3.9249999999999998</v>
      </c>
      <c r="C16" s="509">
        <v>108.94</v>
      </c>
      <c r="D16" s="509">
        <v>1.546</v>
      </c>
      <c r="E16" s="509">
        <v>28.98</v>
      </c>
      <c r="F16" s="509">
        <v>2.3079999999999998</v>
      </c>
      <c r="G16" s="509">
        <v>55.598999999999997</v>
      </c>
      <c r="H16" s="509">
        <v>23.408999999999999</v>
      </c>
      <c r="I16" s="510">
        <v>737.03599999999994</v>
      </c>
    </row>
    <row r="17" spans="1:9">
      <c r="A17" s="15">
        <v>2011</v>
      </c>
      <c r="B17" s="509">
        <v>6.109</v>
      </c>
      <c r="C17" s="509">
        <v>179.51900000000001</v>
      </c>
      <c r="D17" s="509">
        <v>2.3180000000000001</v>
      </c>
      <c r="E17" s="509">
        <v>56.591000000000001</v>
      </c>
      <c r="F17" s="509">
        <v>3.7909999999999999</v>
      </c>
      <c r="G17" s="509">
        <v>124.015</v>
      </c>
      <c r="H17" s="509">
        <v>16.343</v>
      </c>
      <c r="I17" s="510">
        <v>511.87099999999998</v>
      </c>
    </row>
    <row r="18" spans="1:9">
      <c r="A18" s="15">
        <v>2012</v>
      </c>
      <c r="B18" s="509">
        <v>6.2649999999999997</v>
      </c>
      <c r="C18" s="509">
        <v>191.89599999999999</v>
      </c>
      <c r="D18" s="509">
        <v>1.708</v>
      </c>
      <c r="E18" s="509">
        <v>49.168999999999997</v>
      </c>
      <c r="F18" s="509">
        <v>4.2699999999999996</v>
      </c>
      <c r="G18" s="509">
        <v>136.333</v>
      </c>
      <c r="H18" s="509">
        <v>15.887</v>
      </c>
      <c r="I18" s="510">
        <v>505.471</v>
      </c>
    </row>
    <row r="19" spans="1:9" ht="13.5" thickBot="1">
      <c r="A19" s="19">
        <v>2013</v>
      </c>
      <c r="B19" s="519">
        <v>5.109</v>
      </c>
      <c r="C19" s="519">
        <v>155.12100000000001</v>
      </c>
      <c r="D19" s="519">
        <v>0.93899999999999995</v>
      </c>
      <c r="E19" s="519">
        <v>28.073</v>
      </c>
      <c r="F19" s="519">
        <v>2.1520000000000001</v>
      </c>
      <c r="G19" s="519">
        <v>66.453000000000003</v>
      </c>
      <c r="H19" s="519">
        <v>18.523</v>
      </c>
      <c r="I19" s="511">
        <v>607.30399999999997</v>
      </c>
    </row>
  </sheetData>
  <mergeCells count="7">
    <mergeCell ref="A3:I3"/>
    <mergeCell ref="A1:I1"/>
    <mergeCell ref="B6:C6"/>
    <mergeCell ref="D6:E6"/>
    <mergeCell ref="F6:G6"/>
    <mergeCell ref="H6:I6"/>
    <mergeCell ref="A4:I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>
  <sheetPr codeName="Hoja142">
    <pageSetUpPr fitToPage="1"/>
  </sheetPr>
  <dimension ref="A1:K70"/>
  <sheetViews>
    <sheetView view="pageBreakPreview" topLeftCell="A22" zoomScale="75" zoomScaleNormal="75" zoomScaleSheetLayoutView="75" workbookViewId="0">
      <selection activeCell="D19" sqref="D19"/>
    </sheetView>
  </sheetViews>
  <sheetFormatPr baseColWidth="10" defaultRowHeight="12.75"/>
  <cols>
    <col min="1" max="1" width="27.85546875" style="271" customWidth="1"/>
    <col min="2" max="9" width="12.710937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2.75" customHeight="1">
      <c r="A2" s="455"/>
    </row>
    <row r="3" spans="1:11" s="91" customFormat="1" ht="15">
      <c r="A3" s="1504" t="s">
        <v>1489</v>
      </c>
      <c r="B3" s="1504"/>
      <c r="C3" s="1504"/>
      <c r="D3" s="1504"/>
      <c r="E3" s="1504"/>
      <c r="F3" s="1504"/>
      <c r="G3" s="1504"/>
      <c r="H3" s="1504"/>
      <c r="I3" s="1504"/>
      <c r="J3" s="134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866" customFormat="1" ht="22.5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501" t="s">
        <v>387</v>
      </c>
    </row>
    <row r="6" spans="1:11" s="866" customFormat="1" ht="22.5" customHeight="1">
      <c r="A6" s="1516"/>
      <c r="B6" s="1499" t="s">
        <v>393</v>
      </c>
      <c r="C6" s="301" t="s">
        <v>394</v>
      </c>
      <c r="D6" s="302"/>
      <c r="E6" s="1499" t="s">
        <v>395</v>
      </c>
      <c r="F6" s="1499" t="s">
        <v>393</v>
      </c>
      <c r="G6" s="301" t="s">
        <v>394</v>
      </c>
      <c r="H6" s="303"/>
      <c r="I6" s="1502"/>
    </row>
    <row r="7" spans="1:11" s="866" customFormat="1" ht="22.5" customHeight="1" thickBot="1">
      <c r="A7" s="1517"/>
      <c r="B7" s="1500"/>
      <c r="C7" s="860" t="s">
        <v>904</v>
      </c>
      <c r="D7" s="860" t="s">
        <v>905</v>
      </c>
      <c r="E7" s="1612"/>
      <c r="F7" s="1500"/>
      <c r="G7" s="860" t="s">
        <v>904</v>
      </c>
      <c r="H7" s="860" t="s">
        <v>905</v>
      </c>
      <c r="I7" s="1503"/>
    </row>
    <row r="8" spans="1:11" ht="19.5" customHeight="1">
      <c r="A8" s="76" t="s">
        <v>470</v>
      </c>
      <c r="B8" s="77" t="s">
        <v>399</v>
      </c>
      <c r="C8" s="81">
        <v>3</v>
      </c>
      <c r="D8" s="77" t="s">
        <v>399</v>
      </c>
      <c r="E8" s="77">
        <v>3</v>
      </c>
      <c r="F8" s="77" t="s">
        <v>399</v>
      </c>
      <c r="G8" s="81">
        <v>32000</v>
      </c>
      <c r="H8" s="77" t="s">
        <v>399</v>
      </c>
      <c r="I8" s="82">
        <v>96</v>
      </c>
      <c r="J8" s="278"/>
      <c r="K8" s="278"/>
    </row>
    <row r="9" spans="1:11">
      <c r="A9" s="66"/>
      <c r="B9" s="48"/>
      <c r="C9" s="48"/>
      <c r="D9" s="48"/>
      <c r="E9" s="48"/>
      <c r="F9" s="12"/>
      <c r="G9" s="12"/>
      <c r="H9" s="48"/>
      <c r="I9" s="49"/>
      <c r="J9" s="278"/>
      <c r="K9" s="278"/>
    </row>
    <row r="10" spans="1:11">
      <c r="A10" s="76" t="s">
        <v>471</v>
      </c>
      <c r="B10" s="77" t="s">
        <v>399</v>
      </c>
      <c r="C10" s="81">
        <v>8</v>
      </c>
      <c r="D10" s="77" t="s">
        <v>399</v>
      </c>
      <c r="E10" s="77">
        <v>8</v>
      </c>
      <c r="F10" s="77" t="s">
        <v>399</v>
      </c>
      <c r="G10" s="81">
        <v>18000</v>
      </c>
      <c r="H10" s="77" t="s">
        <v>399</v>
      </c>
      <c r="I10" s="82">
        <v>144</v>
      </c>
      <c r="J10" s="278"/>
      <c r="K10" s="278"/>
    </row>
    <row r="11" spans="1:11">
      <c r="A11" s="66"/>
      <c r="B11" s="48"/>
      <c r="C11" s="48"/>
      <c r="D11" s="48"/>
      <c r="E11" s="48"/>
      <c r="F11" s="12"/>
      <c r="G11" s="12"/>
      <c r="H11" s="48"/>
      <c r="I11" s="49"/>
      <c r="J11" s="278"/>
      <c r="K11" s="278"/>
    </row>
    <row r="12" spans="1:11">
      <c r="A12" s="66" t="s">
        <v>472</v>
      </c>
      <c r="B12" s="48" t="s">
        <v>399</v>
      </c>
      <c r="C12" s="48">
        <v>3</v>
      </c>
      <c r="D12" s="48" t="s">
        <v>399</v>
      </c>
      <c r="E12" s="48">
        <v>3</v>
      </c>
      <c r="F12" s="48">
        <v>11288</v>
      </c>
      <c r="G12" s="12">
        <v>30000</v>
      </c>
      <c r="H12" s="48" t="s">
        <v>399</v>
      </c>
      <c r="I12" s="49">
        <v>90</v>
      </c>
      <c r="J12" s="278"/>
      <c r="K12" s="278"/>
    </row>
    <row r="13" spans="1:11">
      <c r="A13" s="66" t="s">
        <v>473</v>
      </c>
      <c r="B13" s="85" t="s">
        <v>399</v>
      </c>
      <c r="C13" s="48" t="s">
        <v>399</v>
      </c>
      <c r="D13" s="48" t="s">
        <v>399</v>
      </c>
      <c r="E13" s="48" t="s">
        <v>399</v>
      </c>
      <c r="F13" s="85" t="s">
        <v>399</v>
      </c>
      <c r="G13" s="12" t="s">
        <v>399</v>
      </c>
      <c r="H13" s="48" t="s">
        <v>399</v>
      </c>
      <c r="I13" s="49" t="s">
        <v>399</v>
      </c>
      <c r="J13" s="278"/>
      <c r="K13" s="278"/>
    </row>
    <row r="14" spans="1:11">
      <c r="A14" s="66" t="s">
        <v>474</v>
      </c>
      <c r="B14" s="48" t="s">
        <v>399</v>
      </c>
      <c r="C14" s="12" t="s">
        <v>399</v>
      </c>
      <c r="D14" s="48" t="s">
        <v>399</v>
      </c>
      <c r="E14" s="48" t="s">
        <v>399</v>
      </c>
      <c r="F14" s="48" t="s">
        <v>399</v>
      </c>
      <c r="G14" s="12" t="s">
        <v>399</v>
      </c>
      <c r="H14" s="48" t="s">
        <v>399</v>
      </c>
      <c r="I14" s="13" t="s">
        <v>399</v>
      </c>
      <c r="J14" s="278"/>
      <c r="K14" s="278"/>
    </row>
    <row r="15" spans="1:11">
      <c r="A15" s="76" t="s">
        <v>475</v>
      </c>
      <c r="B15" s="77" t="s">
        <v>399</v>
      </c>
      <c r="C15" s="81">
        <v>3</v>
      </c>
      <c r="D15" s="77" t="s">
        <v>399</v>
      </c>
      <c r="E15" s="77">
        <v>3</v>
      </c>
      <c r="F15" s="77" t="s">
        <v>399</v>
      </c>
      <c r="G15" s="81">
        <v>30000</v>
      </c>
      <c r="H15" s="77" t="s">
        <v>399</v>
      </c>
      <c r="I15" s="82">
        <v>90</v>
      </c>
      <c r="J15" s="278"/>
      <c r="K15" s="278"/>
    </row>
    <row r="16" spans="1:11">
      <c r="A16" s="66"/>
      <c r="B16" s="48"/>
      <c r="C16" s="48"/>
      <c r="D16" s="48"/>
      <c r="E16" s="48"/>
      <c r="F16" s="12"/>
      <c r="G16" s="12"/>
      <c r="H16" s="48"/>
      <c r="I16" s="49"/>
      <c r="J16" s="278"/>
      <c r="K16" s="278"/>
    </row>
    <row r="17" spans="1:11">
      <c r="A17" s="66" t="s">
        <v>476</v>
      </c>
      <c r="B17" s="83">
        <v>58</v>
      </c>
      <c r="C17" s="83">
        <v>37</v>
      </c>
      <c r="D17" s="48" t="s">
        <v>399</v>
      </c>
      <c r="E17" s="48">
        <v>95</v>
      </c>
      <c r="F17" s="83">
        <v>9966</v>
      </c>
      <c r="G17" s="83">
        <v>19784</v>
      </c>
      <c r="H17" s="48" t="s">
        <v>399</v>
      </c>
      <c r="I17" s="13">
        <v>1310</v>
      </c>
      <c r="J17" s="278"/>
      <c r="K17" s="278"/>
    </row>
    <row r="18" spans="1:11">
      <c r="A18" s="66" t="s">
        <v>477</v>
      </c>
      <c r="B18" s="83" t="s">
        <v>399</v>
      </c>
      <c r="C18" s="83">
        <v>20</v>
      </c>
      <c r="D18" s="48" t="s">
        <v>399</v>
      </c>
      <c r="E18" s="48">
        <v>20</v>
      </c>
      <c r="F18" s="83" t="s">
        <v>399</v>
      </c>
      <c r="G18" s="83">
        <v>22052</v>
      </c>
      <c r="H18" s="48" t="s">
        <v>399</v>
      </c>
      <c r="I18" s="13">
        <v>441</v>
      </c>
      <c r="J18" s="278"/>
      <c r="K18" s="278"/>
    </row>
    <row r="19" spans="1:11">
      <c r="A19" s="66" t="s">
        <v>478</v>
      </c>
      <c r="B19" s="83" t="s">
        <v>399</v>
      </c>
      <c r="C19" s="83">
        <v>75</v>
      </c>
      <c r="D19" s="48" t="s">
        <v>399</v>
      </c>
      <c r="E19" s="48">
        <v>75</v>
      </c>
      <c r="F19" s="83" t="s">
        <v>399</v>
      </c>
      <c r="G19" s="83">
        <v>20270</v>
      </c>
      <c r="H19" s="48" t="s">
        <v>399</v>
      </c>
      <c r="I19" s="13">
        <v>1520</v>
      </c>
      <c r="J19" s="278"/>
      <c r="K19" s="278"/>
    </row>
    <row r="20" spans="1:11">
      <c r="A20" s="66" t="s">
        <v>479</v>
      </c>
      <c r="B20" s="83" t="s">
        <v>399</v>
      </c>
      <c r="C20" s="83">
        <v>116</v>
      </c>
      <c r="D20" s="48" t="s">
        <v>399</v>
      </c>
      <c r="E20" s="48">
        <v>116</v>
      </c>
      <c r="F20" s="83" t="s">
        <v>399</v>
      </c>
      <c r="G20" s="83">
        <v>19966</v>
      </c>
      <c r="H20" s="48" t="s">
        <v>399</v>
      </c>
      <c r="I20" s="13">
        <v>2316</v>
      </c>
      <c r="J20" s="278"/>
      <c r="K20" s="278"/>
    </row>
    <row r="21" spans="1:11">
      <c r="A21" s="76" t="s">
        <v>480</v>
      </c>
      <c r="B21" s="77">
        <v>58</v>
      </c>
      <c r="C21" s="81">
        <v>248</v>
      </c>
      <c r="D21" s="77" t="s">
        <v>399</v>
      </c>
      <c r="E21" s="77">
        <v>306</v>
      </c>
      <c r="F21" s="77">
        <v>9966</v>
      </c>
      <c r="G21" s="81">
        <v>20199</v>
      </c>
      <c r="H21" s="77" t="s">
        <v>399</v>
      </c>
      <c r="I21" s="82">
        <v>5587</v>
      </c>
      <c r="J21" s="278"/>
      <c r="K21" s="278"/>
    </row>
    <row r="22" spans="1:11">
      <c r="A22" s="66"/>
      <c r="B22" s="48"/>
      <c r="C22" s="48"/>
      <c r="D22" s="48"/>
      <c r="E22" s="48"/>
      <c r="F22" s="12"/>
      <c r="G22" s="12"/>
      <c r="H22" s="12"/>
      <c r="I22" s="49"/>
      <c r="J22" s="278"/>
      <c r="K22" s="278"/>
    </row>
    <row r="23" spans="1:11">
      <c r="A23" s="76" t="s">
        <v>481</v>
      </c>
      <c r="B23" s="77">
        <v>8</v>
      </c>
      <c r="C23" s="81">
        <v>75</v>
      </c>
      <c r="D23" s="77">
        <v>47</v>
      </c>
      <c r="E23" s="77">
        <v>130</v>
      </c>
      <c r="F23" s="77">
        <v>12000</v>
      </c>
      <c r="G23" s="81">
        <v>37510</v>
      </c>
      <c r="H23" s="77">
        <v>45500</v>
      </c>
      <c r="I23" s="82">
        <v>5048</v>
      </c>
      <c r="J23" s="278"/>
      <c r="K23" s="278"/>
    </row>
    <row r="24" spans="1:11">
      <c r="A24" s="66"/>
      <c r="B24" s="48"/>
      <c r="C24" s="48"/>
      <c r="D24" s="48"/>
      <c r="E24" s="48"/>
      <c r="F24" s="12"/>
      <c r="G24" s="12"/>
      <c r="H24" s="12"/>
      <c r="I24" s="49"/>
      <c r="J24" s="278"/>
      <c r="K24" s="278"/>
    </row>
    <row r="25" spans="1:11">
      <c r="A25" s="66" t="s">
        <v>545</v>
      </c>
      <c r="B25" s="85">
        <v>12</v>
      </c>
      <c r="C25" s="12">
        <v>9</v>
      </c>
      <c r="D25" s="48" t="s">
        <v>399</v>
      </c>
      <c r="E25" s="48">
        <v>21</v>
      </c>
      <c r="F25" s="85">
        <v>6500</v>
      </c>
      <c r="G25" s="12">
        <v>17200</v>
      </c>
      <c r="H25" s="48" t="s">
        <v>399</v>
      </c>
      <c r="I25" s="13">
        <v>233</v>
      </c>
      <c r="J25" s="278"/>
      <c r="K25" s="278"/>
    </row>
    <row r="26" spans="1:11">
      <c r="A26" s="66" t="s">
        <v>483</v>
      </c>
      <c r="B26" s="12" t="s">
        <v>399</v>
      </c>
      <c r="C26" s="12" t="s">
        <v>399</v>
      </c>
      <c r="D26" s="48" t="s">
        <v>399</v>
      </c>
      <c r="E26" s="48" t="s">
        <v>399</v>
      </c>
      <c r="F26" s="12" t="s">
        <v>399</v>
      </c>
      <c r="G26" s="12" t="s">
        <v>399</v>
      </c>
      <c r="H26" s="48" t="s">
        <v>399</v>
      </c>
      <c r="I26" s="13" t="s">
        <v>399</v>
      </c>
      <c r="J26" s="278"/>
      <c r="K26" s="278"/>
    </row>
    <row r="27" spans="1:11">
      <c r="A27" s="66" t="s">
        <v>484</v>
      </c>
      <c r="B27" s="12" t="s">
        <v>399</v>
      </c>
      <c r="C27" s="12" t="s">
        <v>399</v>
      </c>
      <c r="D27" s="48" t="s">
        <v>399</v>
      </c>
      <c r="E27" s="48" t="s">
        <v>399</v>
      </c>
      <c r="F27" s="12" t="s">
        <v>399</v>
      </c>
      <c r="G27" s="12" t="s">
        <v>399</v>
      </c>
      <c r="H27" s="48" t="s">
        <v>399</v>
      </c>
      <c r="I27" s="13" t="s">
        <v>399</v>
      </c>
      <c r="J27" s="278"/>
      <c r="K27" s="278"/>
    </row>
    <row r="28" spans="1:11">
      <c r="A28" s="66" t="s">
        <v>485</v>
      </c>
      <c r="B28" s="48" t="s">
        <v>399</v>
      </c>
      <c r="C28" s="12" t="s">
        <v>399</v>
      </c>
      <c r="D28" s="48" t="s">
        <v>399</v>
      </c>
      <c r="E28" s="48" t="s">
        <v>399</v>
      </c>
      <c r="F28" s="48" t="s">
        <v>399</v>
      </c>
      <c r="G28" s="12" t="s">
        <v>399</v>
      </c>
      <c r="H28" s="48" t="s">
        <v>399</v>
      </c>
      <c r="I28" s="13" t="s">
        <v>399</v>
      </c>
      <c r="J28" s="278"/>
      <c r="K28" s="278"/>
    </row>
    <row r="29" spans="1:11">
      <c r="A29" s="66" t="s">
        <v>486</v>
      </c>
      <c r="B29" s="12">
        <v>10</v>
      </c>
      <c r="C29" s="12">
        <v>11</v>
      </c>
      <c r="D29" s="48" t="s">
        <v>399</v>
      </c>
      <c r="E29" s="48">
        <v>21</v>
      </c>
      <c r="F29" s="12">
        <v>11550</v>
      </c>
      <c r="G29" s="12">
        <v>16500</v>
      </c>
      <c r="H29" s="48" t="s">
        <v>399</v>
      </c>
      <c r="I29" s="13">
        <v>297</v>
      </c>
      <c r="J29" s="278"/>
      <c r="K29" s="278"/>
    </row>
    <row r="30" spans="1:11">
      <c r="A30" s="66" t="s">
        <v>487</v>
      </c>
      <c r="B30" s="48">
        <v>1</v>
      </c>
      <c r="C30" s="12">
        <v>37</v>
      </c>
      <c r="D30" s="48" t="s">
        <v>399</v>
      </c>
      <c r="E30" s="48">
        <v>38</v>
      </c>
      <c r="F30" s="48">
        <v>22600</v>
      </c>
      <c r="G30" s="12">
        <v>30200</v>
      </c>
      <c r="H30" s="48" t="s">
        <v>399</v>
      </c>
      <c r="I30" s="13">
        <v>1140</v>
      </c>
      <c r="J30" s="278"/>
      <c r="K30" s="278"/>
    </row>
    <row r="31" spans="1:11">
      <c r="A31" s="66" t="s">
        <v>488</v>
      </c>
      <c r="B31" s="12" t="s">
        <v>399</v>
      </c>
      <c r="C31" s="12" t="s">
        <v>399</v>
      </c>
      <c r="D31" s="48" t="s">
        <v>399</v>
      </c>
      <c r="E31" s="48" t="s">
        <v>399</v>
      </c>
      <c r="F31" s="12" t="s">
        <v>399</v>
      </c>
      <c r="G31" s="12" t="s">
        <v>399</v>
      </c>
      <c r="H31" s="48" t="s">
        <v>399</v>
      </c>
      <c r="I31" s="13" t="s">
        <v>399</v>
      </c>
      <c r="J31" s="278"/>
      <c r="K31" s="278"/>
    </row>
    <row r="32" spans="1:11">
      <c r="A32" s="66" t="s">
        <v>489</v>
      </c>
      <c r="B32" s="48" t="s">
        <v>399</v>
      </c>
      <c r="C32" s="12">
        <v>16</v>
      </c>
      <c r="D32" s="48" t="s">
        <v>399</v>
      </c>
      <c r="E32" s="48">
        <v>16</v>
      </c>
      <c r="F32" s="48" t="s">
        <v>399</v>
      </c>
      <c r="G32" s="12">
        <v>23000</v>
      </c>
      <c r="H32" s="48" t="s">
        <v>399</v>
      </c>
      <c r="I32" s="13">
        <v>368</v>
      </c>
      <c r="J32" s="278"/>
      <c r="K32" s="278"/>
    </row>
    <row r="33" spans="1:11">
      <c r="A33" s="66" t="s">
        <v>490</v>
      </c>
      <c r="B33" s="12">
        <v>21</v>
      </c>
      <c r="C33" s="12">
        <v>5</v>
      </c>
      <c r="D33" s="48" t="s">
        <v>399</v>
      </c>
      <c r="E33" s="48">
        <v>26</v>
      </c>
      <c r="F33" s="12">
        <v>8000</v>
      </c>
      <c r="G33" s="12">
        <v>30000</v>
      </c>
      <c r="H33" s="48" t="s">
        <v>399</v>
      </c>
      <c r="I33" s="13">
        <v>318</v>
      </c>
      <c r="J33" s="278"/>
      <c r="K33" s="278"/>
    </row>
    <row r="34" spans="1:11">
      <c r="A34" s="76" t="s">
        <v>491</v>
      </c>
      <c r="B34" s="77">
        <v>44</v>
      </c>
      <c r="C34" s="81">
        <v>78</v>
      </c>
      <c r="D34" s="77" t="s">
        <v>399</v>
      </c>
      <c r="E34" s="77">
        <v>122</v>
      </c>
      <c r="F34" s="77">
        <v>8730</v>
      </c>
      <c r="G34" s="81">
        <v>25278</v>
      </c>
      <c r="H34" s="77" t="s">
        <v>399</v>
      </c>
      <c r="I34" s="82">
        <v>2356</v>
      </c>
      <c r="J34" s="278"/>
      <c r="K34" s="278"/>
    </row>
    <row r="35" spans="1:11">
      <c r="A35" s="66"/>
      <c r="B35" s="48"/>
      <c r="C35" s="48"/>
      <c r="D35" s="48"/>
      <c r="E35" s="48"/>
      <c r="F35" s="12"/>
      <c r="G35" s="12"/>
      <c r="H35" s="12"/>
      <c r="I35" s="49"/>
      <c r="J35" s="278"/>
      <c r="K35" s="278"/>
    </row>
    <row r="36" spans="1:11">
      <c r="A36" s="76" t="s">
        <v>492</v>
      </c>
      <c r="B36" s="77">
        <v>246</v>
      </c>
      <c r="C36" s="81">
        <v>99</v>
      </c>
      <c r="D36" s="77" t="s">
        <v>399</v>
      </c>
      <c r="E36" s="77">
        <v>345</v>
      </c>
      <c r="F36" s="77">
        <v>3750</v>
      </c>
      <c r="G36" s="81">
        <v>25000</v>
      </c>
      <c r="H36" s="77" t="s">
        <v>399</v>
      </c>
      <c r="I36" s="82">
        <v>3398</v>
      </c>
      <c r="J36" s="278"/>
      <c r="K36" s="278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78"/>
      <c r="K37" s="278"/>
    </row>
    <row r="38" spans="1:11">
      <c r="A38" s="66" t="s">
        <v>493</v>
      </c>
      <c r="B38" s="85">
        <v>25</v>
      </c>
      <c r="C38" s="12">
        <v>380</v>
      </c>
      <c r="D38" s="48" t="s">
        <v>399</v>
      </c>
      <c r="E38" s="48">
        <v>405</v>
      </c>
      <c r="F38" s="85">
        <v>2500</v>
      </c>
      <c r="G38" s="12">
        <v>48500</v>
      </c>
      <c r="H38" s="48" t="s">
        <v>399</v>
      </c>
      <c r="I38" s="13">
        <v>18493</v>
      </c>
      <c r="J38" s="278"/>
      <c r="K38" s="278"/>
    </row>
    <row r="39" spans="1:11">
      <c r="A39" s="66" t="s">
        <v>494</v>
      </c>
      <c r="B39" s="48" t="s">
        <v>399</v>
      </c>
      <c r="C39" s="12">
        <v>7600</v>
      </c>
      <c r="D39" s="48" t="s">
        <v>399</v>
      </c>
      <c r="E39" s="48">
        <v>7600</v>
      </c>
      <c r="F39" s="48" t="s">
        <v>399</v>
      </c>
      <c r="G39" s="12">
        <v>35000</v>
      </c>
      <c r="H39" s="48" t="s">
        <v>399</v>
      </c>
      <c r="I39" s="13">
        <v>266000</v>
      </c>
      <c r="J39" s="278"/>
      <c r="K39" s="278"/>
    </row>
    <row r="40" spans="1:11">
      <c r="A40" s="66" t="s">
        <v>495</v>
      </c>
      <c r="B40" s="85">
        <v>100</v>
      </c>
      <c r="C40" s="12">
        <v>50</v>
      </c>
      <c r="D40" s="48" t="s">
        <v>399</v>
      </c>
      <c r="E40" s="48">
        <v>150</v>
      </c>
      <c r="F40" s="85">
        <v>4000</v>
      </c>
      <c r="G40" s="12">
        <v>30000</v>
      </c>
      <c r="H40" s="48" t="s">
        <v>399</v>
      </c>
      <c r="I40" s="13">
        <v>1900</v>
      </c>
      <c r="J40" s="278"/>
      <c r="K40" s="278"/>
    </row>
    <row r="41" spans="1:11">
      <c r="A41" s="66" t="s">
        <v>496</v>
      </c>
      <c r="B41" s="85" t="s">
        <v>399</v>
      </c>
      <c r="C41" s="12" t="s">
        <v>399</v>
      </c>
      <c r="D41" s="48" t="s">
        <v>399</v>
      </c>
      <c r="E41" s="48" t="s">
        <v>399</v>
      </c>
      <c r="F41" s="85" t="s">
        <v>399</v>
      </c>
      <c r="G41" s="12" t="s">
        <v>399</v>
      </c>
      <c r="H41" s="48" t="s">
        <v>399</v>
      </c>
      <c r="I41" s="13" t="s">
        <v>399</v>
      </c>
    </row>
    <row r="42" spans="1:11">
      <c r="A42" s="66" t="s">
        <v>497</v>
      </c>
      <c r="B42" s="85" t="s">
        <v>399</v>
      </c>
      <c r="C42" s="12">
        <v>1128</v>
      </c>
      <c r="D42" s="48" t="s">
        <v>399</v>
      </c>
      <c r="E42" s="48">
        <v>1128</v>
      </c>
      <c r="F42" s="85" t="s">
        <v>399</v>
      </c>
      <c r="G42" s="12">
        <v>35000</v>
      </c>
      <c r="H42" s="48" t="s">
        <v>399</v>
      </c>
      <c r="I42" s="13">
        <v>39480</v>
      </c>
    </row>
    <row r="43" spans="1:11">
      <c r="A43" s="76" t="s">
        <v>573</v>
      </c>
      <c r="B43" s="77">
        <v>125</v>
      </c>
      <c r="C43" s="81">
        <v>9158</v>
      </c>
      <c r="D43" s="77" t="s">
        <v>399</v>
      </c>
      <c r="E43" s="77">
        <v>9283</v>
      </c>
      <c r="F43" s="77">
        <v>3700</v>
      </c>
      <c r="G43" s="81">
        <v>35533</v>
      </c>
      <c r="H43" s="77" t="s">
        <v>399</v>
      </c>
      <c r="I43" s="82">
        <v>325873</v>
      </c>
    </row>
    <row r="44" spans="1:11">
      <c r="A44" s="66"/>
      <c r="B44" s="48"/>
      <c r="C44" s="48"/>
      <c r="D44" s="48"/>
      <c r="E44" s="48"/>
      <c r="F44" s="12"/>
      <c r="G44" s="12"/>
      <c r="H44" s="12"/>
      <c r="I44" s="49"/>
    </row>
    <row r="45" spans="1:11">
      <c r="A45" s="66" t="s">
        <v>499</v>
      </c>
      <c r="B45" s="48" t="s">
        <v>399</v>
      </c>
      <c r="C45" s="12">
        <v>606</v>
      </c>
      <c r="D45" s="12">
        <v>261</v>
      </c>
      <c r="E45" s="48">
        <v>867</v>
      </c>
      <c r="F45" s="48" t="s">
        <v>399</v>
      </c>
      <c r="G45" s="12">
        <v>20949</v>
      </c>
      <c r="H45" s="12">
        <v>31500</v>
      </c>
      <c r="I45" s="13">
        <v>20925</v>
      </c>
    </row>
    <row r="46" spans="1:11">
      <c r="A46" s="66" t="s">
        <v>500</v>
      </c>
      <c r="B46" s="12">
        <v>50</v>
      </c>
      <c r="C46" s="12">
        <v>478</v>
      </c>
      <c r="D46" s="85">
        <v>12</v>
      </c>
      <c r="E46" s="48">
        <v>540</v>
      </c>
      <c r="F46" s="12">
        <v>5000</v>
      </c>
      <c r="G46" s="12">
        <v>20016</v>
      </c>
      <c r="H46" s="85">
        <v>26667</v>
      </c>
      <c r="I46" s="13">
        <v>10138</v>
      </c>
    </row>
    <row r="47" spans="1:11">
      <c r="A47" s="66" t="s">
        <v>501</v>
      </c>
      <c r="B47" s="85" t="s">
        <v>399</v>
      </c>
      <c r="C47" s="12">
        <v>2</v>
      </c>
      <c r="D47" s="85">
        <v>101</v>
      </c>
      <c r="E47" s="48">
        <v>103</v>
      </c>
      <c r="F47" s="85" t="s">
        <v>399</v>
      </c>
      <c r="G47" s="12">
        <v>25100</v>
      </c>
      <c r="H47" s="85">
        <v>30200</v>
      </c>
      <c r="I47" s="13">
        <v>3100</v>
      </c>
    </row>
    <row r="48" spans="1:11">
      <c r="A48" s="76" t="s">
        <v>502</v>
      </c>
      <c r="B48" s="77">
        <v>50</v>
      </c>
      <c r="C48" s="81">
        <v>1086</v>
      </c>
      <c r="D48" s="77">
        <v>374</v>
      </c>
      <c r="E48" s="77">
        <v>1510</v>
      </c>
      <c r="F48" s="77">
        <v>5000</v>
      </c>
      <c r="G48" s="81">
        <v>20546</v>
      </c>
      <c r="H48" s="77">
        <v>30994</v>
      </c>
      <c r="I48" s="82">
        <v>34163</v>
      </c>
    </row>
    <row r="49" spans="1:9">
      <c r="A49" s="66"/>
      <c r="B49" s="48"/>
      <c r="C49" s="48"/>
      <c r="D49" s="48"/>
      <c r="E49" s="48"/>
      <c r="F49" s="12"/>
      <c r="G49" s="12"/>
      <c r="H49" s="12"/>
      <c r="I49" s="49"/>
    </row>
    <row r="50" spans="1:9">
      <c r="A50" s="76" t="s">
        <v>503</v>
      </c>
      <c r="B50" s="77" t="s">
        <v>399</v>
      </c>
      <c r="C50" s="81">
        <v>6192</v>
      </c>
      <c r="D50" s="77">
        <v>68</v>
      </c>
      <c r="E50" s="77">
        <v>6260</v>
      </c>
      <c r="F50" s="77" t="s">
        <v>399</v>
      </c>
      <c r="G50" s="81">
        <v>35490</v>
      </c>
      <c r="H50" s="77">
        <v>60050</v>
      </c>
      <c r="I50" s="82">
        <v>223837</v>
      </c>
    </row>
    <row r="51" spans="1:9">
      <c r="A51" s="66"/>
      <c r="B51" s="48"/>
      <c r="C51" s="48"/>
      <c r="D51" s="48"/>
      <c r="E51" s="48"/>
      <c r="F51" s="12"/>
      <c r="G51" s="12"/>
      <c r="H51" s="12"/>
      <c r="I51" s="49"/>
    </row>
    <row r="52" spans="1:9">
      <c r="A52" s="66" t="s">
        <v>504</v>
      </c>
      <c r="B52" s="85">
        <v>48</v>
      </c>
      <c r="C52" s="12">
        <v>424</v>
      </c>
      <c r="D52" s="85">
        <v>1020</v>
      </c>
      <c r="E52" s="48">
        <v>1492</v>
      </c>
      <c r="F52" s="85">
        <v>6800</v>
      </c>
      <c r="G52" s="12">
        <v>32000</v>
      </c>
      <c r="H52" s="85">
        <v>33800</v>
      </c>
      <c r="I52" s="13">
        <v>48370</v>
      </c>
    </row>
    <row r="53" spans="1:9">
      <c r="A53" s="66" t="s">
        <v>505</v>
      </c>
      <c r="B53" s="85">
        <v>13</v>
      </c>
      <c r="C53" s="12">
        <v>57</v>
      </c>
      <c r="D53" s="85">
        <v>228</v>
      </c>
      <c r="E53" s="48">
        <v>298</v>
      </c>
      <c r="F53" s="85">
        <v>6500</v>
      </c>
      <c r="G53" s="12">
        <v>31000</v>
      </c>
      <c r="H53" s="85">
        <v>32000</v>
      </c>
      <c r="I53" s="13">
        <v>9148</v>
      </c>
    </row>
    <row r="54" spans="1:9">
      <c r="A54" s="76" t="s">
        <v>506</v>
      </c>
      <c r="B54" s="77">
        <v>61</v>
      </c>
      <c r="C54" s="81">
        <v>481</v>
      </c>
      <c r="D54" s="77">
        <v>1248</v>
      </c>
      <c r="E54" s="77">
        <v>1790</v>
      </c>
      <c r="F54" s="77">
        <v>6736</v>
      </c>
      <c r="G54" s="81">
        <v>31881</v>
      </c>
      <c r="H54" s="77">
        <v>33471</v>
      </c>
      <c r="I54" s="82">
        <v>57518</v>
      </c>
    </row>
    <row r="55" spans="1:9">
      <c r="A55" s="66"/>
      <c r="B55" s="48"/>
      <c r="C55" s="48"/>
      <c r="D55" s="48"/>
      <c r="E55" s="48"/>
      <c r="F55" s="12"/>
      <c r="G55" s="12"/>
      <c r="H55" s="12"/>
      <c r="I55" s="49"/>
    </row>
    <row r="56" spans="1:9">
      <c r="A56" s="66" t="s">
        <v>507</v>
      </c>
      <c r="B56" s="48" t="s">
        <v>399</v>
      </c>
      <c r="C56" s="12">
        <v>989</v>
      </c>
      <c r="D56" s="12">
        <v>3211</v>
      </c>
      <c r="E56" s="48">
        <v>4200</v>
      </c>
      <c r="F56" s="48" t="s">
        <v>399</v>
      </c>
      <c r="G56" s="12">
        <v>32475</v>
      </c>
      <c r="H56" s="12">
        <v>31932</v>
      </c>
      <c r="I56" s="13">
        <v>134652</v>
      </c>
    </row>
    <row r="57" spans="1:9">
      <c r="A57" s="66" t="s">
        <v>508</v>
      </c>
      <c r="B57" s="48" t="s">
        <v>399</v>
      </c>
      <c r="C57" s="12">
        <v>236</v>
      </c>
      <c r="D57" s="48" t="s">
        <v>399</v>
      </c>
      <c r="E57" s="48">
        <v>236</v>
      </c>
      <c r="F57" s="48" t="s">
        <v>399</v>
      </c>
      <c r="G57" s="12">
        <v>20468</v>
      </c>
      <c r="H57" s="48" t="s">
        <v>399</v>
      </c>
      <c r="I57" s="13">
        <v>4830</v>
      </c>
    </row>
    <row r="58" spans="1:9">
      <c r="A58" s="66" t="s">
        <v>509</v>
      </c>
      <c r="B58" s="12">
        <v>91</v>
      </c>
      <c r="C58" s="12">
        <v>388</v>
      </c>
      <c r="D58" s="85">
        <v>5</v>
      </c>
      <c r="E58" s="48">
        <v>484</v>
      </c>
      <c r="F58" s="12">
        <v>9000</v>
      </c>
      <c r="G58" s="12">
        <v>24000</v>
      </c>
      <c r="H58" s="85">
        <v>42000</v>
      </c>
      <c r="I58" s="13">
        <v>10341</v>
      </c>
    </row>
    <row r="59" spans="1:9">
      <c r="A59" s="66" t="s">
        <v>510</v>
      </c>
      <c r="B59" s="85">
        <v>2</v>
      </c>
      <c r="C59" s="12">
        <v>283</v>
      </c>
      <c r="D59" s="85">
        <v>63</v>
      </c>
      <c r="E59" s="48">
        <v>348</v>
      </c>
      <c r="F59" s="85">
        <v>15000</v>
      </c>
      <c r="G59" s="12">
        <v>28201</v>
      </c>
      <c r="H59" s="85">
        <v>49365</v>
      </c>
      <c r="I59" s="13">
        <v>11121</v>
      </c>
    </row>
    <row r="60" spans="1:9">
      <c r="A60" s="66" t="s">
        <v>511</v>
      </c>
      <c r="B60" s="12" t="s">
        <v>399</v>
      </c>
      <c r="C60" s="12">
        <v>300</v>
      </c>
      <c r="D60" s="48" t="s">
        <v>399</v>
      </c>
      <c r="E60" s="48">
        <v>300</v>
      </c>
      <c r="F60" s="12" t="s">
        <v>399</v>
      </c>
      <c r="G60" s="12">
        <v>20000</v>
      </c>
      <c r="H60" s="48" t="s">
        <v>399</v>
      </c>
      <c r="I60" s="13">
        <v>6000</v>
      </c>
    </row>
    <row r="61" spans="1:9">
      <c r="A61" s="66" t="s">
        <v>512</v>
      </c>
      <c r="B61" s="12">
        <v>18</v>
      </c>
      <c r="C61" s="12">
        <v>87</v>
      </c>
      <c r="D61" s="48" t="s">
        <v>399</v>
      </c>
      <c r="E61" s="48">
        <v>105</v>
      </c>
      <c r="F61" s="12">
        <v>12000</v>
      </c>
      <c r="G61" s="12">
        <v>20000</v>
      </c>
      <c r="H61" s="48" t="s">
        <v>399</v>
      </c>
      <c r="I61" s="13">
        <v>1956</v>
      </c>
    </row>
    <row r="62" spans="1:9">
      <c r="A62" s="66" t="s">
        <v>513</v>
      </c>
      <c r="B62" s="85">
        <v>108</v>
      </c>
      <c r="C62" s="12">
        <v>439</v>
      </c>
      <c r="D62" s="48" t="s">
        <v>399</v>
      </c>
      <c r="E62" s="48">
        <v>547</v>
      </c>
      <c r="F62" s="85">
        <v>6000</v>
      </c>
      <c r="G62" s="12">
        <v>24000</v>
      </c>
      <c r="H62" s="48" t="s">
        <v>399</v>
      </c>
      <c r="I62" s="13">
        <v>11184</v>
      </c>
    </row>
    <row r="63" spans="1:9">
      <c r="A63" s="66" t="s">
        <v>514</v>
      </c>
      <c r="B63" s="85">
        <v>27</v>
      </c>
      <c r="C63" s="12">
        <v>499</v>
      </c>
      <c r="D63" s="85">
        <v>55</v>
      </c>
      <c r="E63" s="48">
        <v>581</v>
      </c>
      <c r="F63" s="85">
        <v>5250</v>
      </c>
      <c r="G63" s="12">
        <v>24666</v>
      </c>
      <c r="H63" s="85">
        <v>37500</v>
      </c>
      <c r="I63" s="13">
        <v>14513</v>
      </c>
    </row>
    <row r="64" spans="1:9">
      <c r="A64" s="76" t="s">
        <v>515</v>
      </c>
      <c r="B64" s="77">
        <v>246</v>
      </c>
      <c r="C64" s="81">
        <v>3221</v>
      </c>
      <c r="D64" s="77">
        <v>3334</v>
      </c>
      <c r="E64" s="77">
        <v>6801</v>
      </c>
      <c r="F64" s="77">
        <v>7540</v>
      </c>
      <c r="G64" s="81">
        <v>26335</v>
      </c>
      <c r="H64" s="77">
        <v>32368</v>
      </c>
      <c r="I64" s="82">
        <v>194597</v>
      </c>
    </row>
    <row r="65" spans="1:9">
      <c r="A65" s="66"/>
      <c r="B65" s="48"/>
      <c r="C65" s="48"/>
      <c r="D65" s="48"/>
      <c r="E65" s="48"/>
      <c r="F65" s="12"/>
      <c r="G65" s="12"/>
      <c r="H65" s="12"/>
      <c r="I65" s="49"/>
    </row>
    <row r="66" spans="1:9">
      <c r="A66" s="66" t="s">
        <v>516</v>
      </c>
      <c r="B66" s="85">
        <v>20</v>
      </c>
      <c r="C66" s="12">
        <v>61</v>
      </c>
      <c r="D66" s="85">
        <v>47</v>
      </c>
      <c r="E66" s="48">
        <v>128</v>
      </c>
      <c r="F66" s="85">
        <v>10000</v>
      </c>
      <c r="G66" s="12">
        <v>21475</v>
      </c>
      <c r="H66" s="85">
        <v>34681</v>
      </c>
      <c r="I66" s="13">
        <v>3140</v>
      </c>
    </row>
    <row r="67" spans="1:9">
      <c r="A67" s="66" t="s">
        <v>517</v>
      </c>
      <c r="B67" s="12" t="s">
        <v>399</v>
      </c>
      <c r="C67" s="12">
        <v>7</v>
      </c>
      <c r="D67" s="85">
        <v>27</v>
      </c>
      <c r="E67" s="48">
        <v>34</v>
      </c>
      <c r="F67" s="12" t="s">
        <v>399</v>
      </c>
      <c r="G67" s="12">
        <v>25000</v>
      </c>
      <c r="H67" s="85">
        <v>35000</v>
      </c>
      <c r="I67" s="13">
        <v>1104</v>
      </c>
    </row>
    <row r="68" spans="1:9">
      <c r="A68" s="76" t="s">
        <v>518</v>
      </c>
      <c r="B68" s="77">
        <v>20</v>
      </c>
      <c r="C68" s="81">
        <v>68</v>
      </c>
      <c r="D68" s="77">
        <v>74</v>
      </c>
      <c r="E68" s="77">
        <v>162</v>
      </c>
      <c r="F68" s="77">
        <v>10000</v>
      </c>
      <c r="G68" s="81">
        <v>21838</v>
      </c>
      <c r="H68" s="77">
        <v>34797</v>
      </c>
      <c r="I68" s="82">
        <v>4244</v>
      </c>
    </row>
    <row r="69" spans="1:9">
      <c r="A69" s="66"/>
      <c r="B69" s="48"/>
      <c r="C69" s="48"/>
      <c r="D69" s="48"/>
      <c r="E69" s="48"/>
      <c r="F69" s="12"/>
      <c r="G69" s="12"/>
      <c r="H69" s="12"/>
      <c r="I69" s="13"/>
    </row>
    <row r="70" spans="1:9" ht="13.5" thickBot="1">
      <c r="A70" s="69" t="s">
        <v>519</v>
      </c>
      <c r="B70" s="55">
        <v>858</v>
      </c>
      <c r="C70" s="55">
        <v>20720</v>
      </c>
      <c r="D70" s="55">
        <v>5145</v>
      </c>
      <c r="E70" s="55">
        <v>26723</v>
      </c>
      <c r="F70" s="226">
        <v>6013</v>
      </c>
      <c r="G70" s="226">
        <v>32902</v>
      </c>
      <c r="H70" s="226">
        <v>33057</v>
      </c>
      <c r="I70" s="56">
        <v>856951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>
  <sheetPr codeName="Hoja157">
    <pageSetUpPr fitToPage="1"/>
  </sheetPr>
  <dimension ref="A1:I71"/>
  <sheetViews>
    <sheetView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37.7109375" style="271" customWidth="1"/>
    <col min="2" max="9" width="15.140625" style="271" customWidth="1"/>
    <col min="10" max="16384" width="11.42578125" style="271"/>
  </cols>
  <sheetData>
    <row r="1" spans="1:9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9" s="91" customFormat="1" ht="12.75" customHeight="1">
      <c r="A2" s="455"/>
    </row>
    <row r="3" spans="1:9" s="91" customFormat="1" ht="15">
      <c r="A3" s="1504" t="s">
        <v>1490</v>
      </c>
      <c r="B3" s="1504"/>
      <c r="C3" s="1504"/>
      <c r="D3" s="1504"/>
      <c r="E3" s="1504"/>
      <c r="F3" s="1504"/>
      <c r="G3" s="1504"/>
      <c r="H3" s="1504"/>
      <c r="I3" s="1504"/>
    </row>
    <row r="4" spans="1:9" s="91" customFormat="1" ht="14.2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9" s="866" customFormat="1" ht="18.75" customHeight="1">
      <c r="A5" s="865"/>
      <c r="B5" s="919" t="s">
        <v>1016</v>
      </c>
      <c r="C5" s="920"/>
      <c r="D5" s="1553" t="s">
        <v>1013</v>
      </c>
      <c r="E5" s="1494"/>
      <c r="F5" s="1553" t="s">
        <v>1014</v>
      </c>
      <c r="G5" s="1494"/>
      <c r="H5" s="1553" t="s">
        <v>1015</v>
      </c>
      <c r="I5" s="1493"/>
    </row>
    <row r="6" spans="1:9" s="866" customFormat="1" ht="18.75" customHeight="1">
      <c r="A6" s="1388" t="s">
        <v>560</v>
      </c>
      <c r="B6" s="1658" t="s">
        <v>1017</v>
      </c>
      <c r="C6" s="1660"/>
      <c r="D6" s="1658"/>
      <c r="E6" s="1660"/>
      <c r="F6" s="1658"/>
      <c r="G6" s="1660"/>
      <c r="H6" s="1658"/>
      <c r="I6" s="1659"/>
    </row>
    <row r="7" spans="1:9" s="866" customFormat="1" ht="18.75" customHeight="1">
      <c r="A7" s="1388" t="s">
        <v>538</v>
      </c>
      <c r="B7" s="1393" t="s">
        <v>379</v>
      </c>
      <c r="C7" s="908" t="s">
        <v>380</v>
      </c>
      <c r="D7" s="1393" t="s">
        <v>379</v>
      </c>
      <c r="E7" s="908" t="s">
        <v>380</v>
      </c>
      <c r="F7" s="1393" t="s">
        <v>379</v>
      </c>
      <c r="G7" s="908" t="s">
        <v>380</v>
      </c>
      <c r="H7" s="1393" t="s">
        <v>379</v>
      </c>
      <c r="I7" s="925" t="s">
        <v>380</v>
      </c>
    </row>
    <row r="8" spans="1:9" s="866" customFormat="1" ht="18.75" customHeight="1" thickBot="1">
      <c r="A8" s="1389"/>
      <c r="B8" s="912" t="s">
        <v>389</v>
      </c>
      <c r="C8" s="300" t="s">
        <v>533</v>
      </c>
      <c r="D8" s="912" t="s">
        <v>389</v>
      </c>
      <c r="E8" s="300" t="s">
        <v>533</v>
      </c>
      <c r="F8" s="912" t="s">
        <v>389</v>
      </c>
      <c r="G8" s="300" t="s">
        <v>533</v>
      </c>
      <c r="H8" s="912" t="s">
        <v>389</v>
      </c>
      <c r="I8" s="309" t="s">
        <v>533</v>
      </c>
    </row>
    <row r="9" spans="1:9" ht="19.5" customHeight="1">
      <c r="A9" s="241" t="s">
        <v>470</v>
      </c>
      <c r="B9" s="243" t="s">
        <v>399</v>
      </c>
      <c r="C9" s="243" t="s">
        <v>399</v>
      </c>
      <c r="D9" s="243" t="s">
        <v>399</v>
      </c>
      <c r="E9" s="243" t="s">
        <v>399</v>
      </c>
      <c r="F9" s="243" t="s">
        <v>399</v>
      </c>
      <c r="G9" s="243" t="s">
        <v>399</v>
      </c>
      <c r="H9" s="243">
        <v>3</v>
      </c>
      <c r="I9" s="296">
        <v>96</v>
      </c>
    </row>
    <row r="10" spans="1:9">
      <c r="A10" s="66"/>
      <c r="B10" s="48"/>
      <c r="C10" s="48"/>
      <c r="D10" s="48"/>
      <c r="E10" s="48"/>
      <c r="F10" s="48"/>
      <c r="G10" s="48"/>
      <c r="H10" s="48"/>
      <c r="I10" s="49"/>
    </row>
    <row r="11" spans="1:9">
      <c r="A11" s="76" t="s">
        <v>471</v>
      </c>
      <c r="B11" s="81" t="s">
        <v>399</v>
      </c>
      <c r="C11" s="81" t="s">
        <v>399</v>
      </c>
      <c r="D11" s="81">
        <v>8</v>
      </c>
      <c r="E11" s="81">
        <v>144</v>
      </c>
      <c r="F11" s="81" t="s">
        <v>399</v>
      </c>
      <c r="G11" s="81" t="s">
        <v>399</v>
      </c>
      <c r="H11" s="77" t="s">
        <v>399</v>
      </c>
      <c r="I11" s="78" t="s">
        <v>399</v>
      </c>
    </row>
    <row r="12" spans="1:9">
      <c r="A12" s="66"/>
      <c r="B12" s="48"/>
      <c r="C12" s="48"/>
      <c r="D12" s="48"/>
      <c r="E12" s="48"/>
      <c r="F12" s="48"/>
      <c r="G12" s="48"/>
      <c r="H12" s="48"/>
      <c r="I12" s="49"/>
    </row>
    <row r="13" spans="1:9">
      <c r="A13" s="66" t="s">
        <v>472</v>
      </c>
      <c r="B13" s="48" t="s">
        <v>399</v>
      </c>
      <c r="C13" s="48" t="s">
        <v>399</v>
      </c>
      <c r="D13" s="48" t="s">
        <v>399</v>
      </c>
      <c r="E13" s="48" t="s">
        <v>399</v>
      </c>
      <c r="F13" s="48" t="s">
        <v>399</v>
      </c>
      <c r="G13" s="48" t="s">
        <v>399</v>
      </c>
      <c r="H13" s="48">
        <v>3</v>
      </c>
      <c r="I13" s="49">
        <v>90</v>
      </c>
    </row>
    <row r="14" spans="1:9">
      <c r="A14" s="66" t="s">
        <v>473</v>
      </c>
      <c r="B14" s="48" t="s">
        <v>399</v>
      </c>
      <c r="C14" s="48" t="s">
        <v>399</v>
      </c>
      <c r="D14" s="48" t="s">
        <v>399</v>
      </c>
      <c r="E14" s="48" t="s">
        <v>399</v>
      </c>
      <c r="F14" s="48" t="s">
        <v>399</v>
      </c>
      <c r="G14" s="48" t="s">
        <v>399</v>
      </c>
      <c r="H14" s="85" t="s">
        <v>399</v>
      </c>
      <c r="I14" s="133" t="s">
        <v>399</v>
      </c>
    </row>
    <row r="15" spans="1:9">
      <c r="A15" s="66" t="s">
        <v>474</v>
      </c>
      <c r="B15" s="12" t="s">
        <v>399</v>
      </c>
      <c r="C15" s="12" t="s">
        <v>399</v>
      </c>
      <c r="D15" s="12" t="s">
        <v>399</v>
      </c>
      <c r="E15" s="12" t="s">
        <v>399</v>
      </c>
      <c r="F15" s="12" t="s">
        <v>399</v>
      </c>
      <c r="G15" s="12" t="s">
        <v>399</v>
      </c>
      <c r="H15" s="48" t="s">
        <v>399</v>
      </c>
      <c r="I15" s="49" t="s">
        <v>399</v>
      </c>
    </row>
    <row r="16" spans="1:9">
      <c r="A16" s="76" t="s">
        <v>475</v>
      </c>
      <c r="B16" s="81" t="s">
        <v>399</v>
      </c>
      <c r="C16" s="81" t="s">
        <v>399</v>
      </c>
      <c r="D16" s="81" t="s">
        <v>399</v>
      </c>
      <c r="E16" s="81" t="s">
        <v>399</v>
      </c>
      <c r="F16" s="81" t="s">
        <v>399</v>
      </c>
      <c r="G16" s="81" t="s">
        <v>399</v>
      </c>
      <c r="H16" s="77">
        <v>3</v>
      </c>
      <c r="I16" s="78">
        <v>90</v>
      </c>
    </row>
    <row r="17" spans="1:9">
      <c r="A17" s="66"/>
      <c r="B17" s="48"/>
      <c r="C17" s="48"/>
      <c r="D17" s="48"/>
      <c r="E17" s="48"/>
      <c r="F17" s="48"/>
      <c r="G17" s="48"/>
      <c r="H17" s="48"/>
      <c r="I17" s="49"/>
    </row>
    <row r="18" spans="1:9">
      <c r="A18" s="66" t="s">
        <v>476</v>
      </c>
      <c r="B18" s="83" t="s">
        <v>399</v>
      </c>
      <c r="C18" s="83" t="s">
        <v>399</v>
      </c>
      <c r="D18" s="83" t="s">
        <v>399</v>
      </c>
      <c r="E18" s="83" t="s">
        <v>399</v>
      </c>
      <c r="F18" s="83" t="s">
        <v>399</v>
      </c>
      <c r="G18" s="83" t="s">
        <v>399</v>
      </c>
      <c r="H18" s="83">
        <v>95</v>
      </c>
      <c r="I18" s="84">
        <v>1310</v>
      </c>
    </row>
    <row r="19" spans="1:9">
      <c r="A19" s="66" t="s">
        <v>477</v>
      </c>
      <c r="B19" s="85">
        <v>12</v>
      </c>
      <c r="C19" s="85">
        <v>287</v>
      </c>
      <c r="D19" s="48">
        <v>4</v>
      </c>
      <c r="E19" s="48">
        <v>71</v>
      </c>
      <c r="F19" s="48">
        <v>1</v>
      </c>
      <c r="G19" s="48">
        <v>18</v>
      </c>
      <c r="H19" s="83">
        <v>3</v>
      </c>
      <c r="I19" s="84">
        <v>65</v>
      </c>
    </row>
    <row r="20" spans="1:9">
      <c r="A20" s="66" t="s">
        <v>478</v>
      </c>
      <c r="B20" s="83">
        <v>64</v>
      </c>
      <c r="C20" s="83">
        <v>1292</v>
      </c>
      <c r="D20" s="83">
        <v>6</v>
      </c>
      <c r="E20" s="83">
        <v>122</v>
      </c>
      <c r="F20" s="83">
        <v>2</v>
      </c>
      <c r="G20" s="83">
        <v>30</v>
      </c>
      <c r="H20" s="83">
        <v>3</v>
      </c>
      <c r="I20" s="84">
        <v>76</v>
      </c>
    </row>
    <row r="21" spans="1:9">
      <c r="A21" s="66" t="s">
        <v>479</v>
      </c>
      <c r="B21" s="83">
        <v>99</v>
      </c>
      <c r="C21" s="83">
        <v>1969</v>
      </c>
      <c r="D21" s="83">
        <v>9</v>
      </c>
      <c r="E21" s="83">
        <v>185</v>
      </c>
      <c r="F21" s="83">
        <v>8</v>
      </c>
      <c r="G21" s="83">
        <v>162</v>
      </c>
      <c r="H21" s="83" t="s">
        <v>399</v>
      </c>
      <c r="I21" s="84" t="s">
        <v>399</v>
      </c>
    </row>
    <row r="22" spans="1:9">
      <c r="A22" s="76" t="s">
        <v>480</v>
      </c>
      <c r="B22" s="81">
        <v>175</v>
      </c>
      <c r="C22" s="81">
        <v>3548</v>
      </c>
      <c r="D22" s="81">
        <v>19</v>
      </c>
      <c r="E22" s="81">
        <v>378</v>
      </c>
      <c r="F22" s="81">
        <v>11</v>
      </c>
      <c r="G22" s="81">
        <v>210</v>
      </c>
      <c r="H22" s="77">
        <v>101</v>
      </c>
      <c r="I22" s="78">
        <v>1451</v>
      </c>
    </row>
    <row r="23" spans="1:9">
      <c r="A23" s="66"/>
      <c r="B23" s="48"/>
      <c r="C23" s="48"/>
      <c r="D23" s="48"/>
      <c r="E23" s="48"/>
      <c r="F23" s="48"/>
      <c r="G23" s="48"/>
      <c r="H23" s="48"/>
      <c r="I23" s="49"/>
    </row>
    <row r="24" spans="1:9">
      <c r="A24" s="76" t="s">
        <v>481</v>
      </c>
      <c r="B24" s="81">
        <v>34</v>
      </c>
      <c r="C24" s="81">
        <v>1312</v>
      </c>
      <c r="D24" s="81">
        <v>70</v>
      </c>
      <c r="E24" s="81">
        <v>2726</v>
      </c>
      <c r="F24" s="81" t="s">
        <v>399</v>
      </c>
      <c r="G24" s="81" t="s">
        <v>399</v>
      </c>
      <c r="H24" s="77">
        <v>26</v>
      </c>
      <c r="I24" s="78">
        <v>1010</v>
      </c>
    </row>
    <row r="25" spans="1:9">
      <c r="A25" s="66"/>
      <c r="B25" s="48"/>
      <c r="C25" s="48"/>
      <c r="D25" s="48"/>
      <c r="E25" s="48"/>
      <c r="F25" s="48"/>
      <c r="G25" s="48"/>
      <c r="H25" s="48"/>
      <c r="I25" s="49"/>
    </row>
    <row r="26" spans="1:9">
      <c r="A26" s="66" t="s">
        <v>545</v>
      </c>
      <c r="B26" s="12" t="s">
        <v>399</v>
      </c>
      <c r="C26" s="12" t="s">
        <v>399</v>
      </c>
      <c r="D26" s="12" t="s">
        <v>399</v>
      </c>
      <c r="E26" s="12" t="s">
        <v>399</v>
      </c>
      <c r="F26" s="48" t="s">
        <v>399</v>
      </c>
      <c r="G26" s="48" t="s">
        <v>399</v>
      </c>
      <c r="H26" s="85">
        <v>21</v>
      </c>
      <c r="I26" s="133">
        <v>233</v>
      </c>
    </row>
    <row r="27" spans="1:9">
      <c r="A27" s="66" t="s">
        <v>483</v>
      </c>
      <c r="B27" s="12" t="s">
        <v>399</v>
      </c>
      <c r="C27" s="12" t="s">
        <v>399</v>
      </c>
      <c r="D27" s="48" t="s">
        <v>399</v>
      </c>
      <c r="E27" s="48" t="s">
        <v>399</v>
      </c>
      <c r="F27" s="48" t="s">
        <v>399</v>
      </c>
      <c r="G27" s="48" t="s">
        <v>399</v>
      </c>
      <c r="H27" s="12" t="s">
        <v>399</v>
      </c>
      <c r="I27" s="13" t="s">
        <v>399</v>
      </c>
    </row>
    <row r="28" spans="1:9">
      <c r="A28" s="66" t="s">
        <v>484</v>
      </c>
      <c r="B28" s="12" t="s">
        <v>399</v>
      </c>
      <c r="C28" s="12" t="s">
        <v>399</v>
      </c>
      <c r="D28" s="12" t="s">
        <v>399</v>
      </c>
      <c r="E28" s="12" t="s">
        <v>399</v>
      </c>
      <c r="F28" s="12" t="s">
        <v>399</v>
      </c>
      <c r="G28" s="12" t="s">
        <v>399</v>
      </c>
      <c r="H28" s="12" t="s">
        <v>399</v>
      </c>
      <c r="I28" s="13" t="s">
        <v>399</v>
      </c>
    </row>
    <row r="29" spans="1:9">
      <c r="A29" s="66" t="s">
        <v>485</v>
      </c>
      <c r="B29" s="48" t="s">
        <v>399</v>
      </c>
      <c r="C29" s="48" t="s">
        <v>399</v>
      </c>
      <c r="D29" s="48" t="s">
        <v>399</v>
      </c>
      <c r="E29" s="48" t="s">
        <v>399</v>
      </c>
      <c r="F29" s="48" t="s">
        <v>399</v>
      </c>
      <c r="G29" s="48" t="s">
        <v>399</v>
      </c>
      <c r="H29" s="12" t="s">
        <v>399</v>
      </c>
      <c r="I29" s="13" t="s">
        <v>399</v>
      </c>
    </row>
    <row r="30" spans="1:9">
      <c r="A30" s="66" t="s">
        <v>486</v>
      </c>
      <c r="B30" s="12">
        <v>7</v>
      </c>
      <c r="C30" s="12">
        <v>101</v>
      </c>
      <c r="D30" s="12">
        <v>3</v>
      </c>
      <c r="E30" s="12">
        <v>45</v>
      </c>
      <c r="F30" s="12" t="s">
        <v>399</v>
      </c>
      <c r="G30" s="12" t="s">
        <v>399</v>
      </c>
      <c r="H30" s="12">
        <v>11</v>
      </c>
      <c r="I30" s="13">
        <v>151</v>
      </c>
    </row>
    <row r="31" spans="1:9">
      <c r="A31" s="66" t="s">
        <v>487</v>
      </c>
      <c r="B31" s="12">
        <v>18</v>
      </c>
      <c r="C31" s="12">
        <v>536</v>
      </c>
      <c r="D31" s="12" t="s">
        <v>399</v>
      </c>
      <c r="E31" s="12" t="s">
        <v>399</v>
      </c>
      <c r="F31" s="48" t="s">
        <v>399</v>
      </c>
      <c r="G31" s="48" t="s">
        <v>399</v>
      </c>
      <c r="H31" s="85">
        <v>20</v>
      </c>
      <c r="I31" s="133">
        <v>604</v>
      </c>
    </row>
    <row r="32" spans="1:9">
      <c r="A32" s="66" t="s">
        <v>488</v>
      </c>
      <c r="B32" s="12" t="s">
        <v>399</v>
      </c>
      <c r="C32" s="12" t="s">
        <v>399</v>
      </c>
      <c r="D32" s="12" t="s">
        <v>399</v>
      </c>
      <c r="E32" s="12" t="s">
        <v>399</v>
      </c>
      <c r="F32" s="48" t="s">
        <v>399</v>
      </c>
      <c r="G32" s="48" t="s">
        <v>399</v>
      </c>
      <c r="H32" s="12" t="s">
        <v>399</v>
      </c>
      <c r="I32" s="13" t="s">
        <v>399</v>
      </c>
    </row>
    <row r="33" spans="1:9">
      <c r="A33" s="66" t="s">
        <v>489</v>
      </c>
      <c r="B33" s="12">
        <v>14</v>
      </c>
      <c r="C33" s="12">
        <v>322</v>
      </c>
      <c r="D33" s="12">
        <v>2</v>
      </c>
      <c r="E33" s="12">
        <v>46</v>
      </c>
      <c r="F33" s="48" t="s">
        <v>399</v>
      </c>
      <c r="G33" s="48" t="s">
        <v>399</v>
      </c>
      <c r="H33" s="48" t="s">
        <v>399</v>
      </c>
      <c r="I33" s="49" t="s">
        <v>399</v>
      </c>
    </row>
    <row r="34" spans="1:9">
      <c r="A34" s="66" t="s">
        <v>490</v>
      </c>
      <c r="B34" s="12" t="s">
        <v>399</v>
      </c>
      <c r="C34" s="12" t="s">
        <v>399</v>
      </c>
      <c r="D34" s="12" t="s">
        <v>399</v>
      </c>
      <c r="E34" s="12" t="s">
        <v>399</v>
      </c>
      <c r="F34" s="48" t="s">
        <v>399</v>
      </c>
      <c r="G34" s="48" t="s">
        <v>399</v>
      </c>
      <c r="H34" s="12">
        <v>26</v>
      </c>
      <c r="I34" s="13">
        <v>318</v>
      </c>
    </row>
    <row r="35" spans="1:9">
      <c r="A35" s="76" t="s">
        <v>491</v>
      </c>
      <c r="B35" s="81">
        <v>39</v>
      </c>
      <c r="C35" s="81">
        <v>959</v>
      </c>
      <c r="D35" s="81">
        <v>5</v>
      </c>
      <c r="E35" s="81">
        <v>91</v>
      </c>
      <c r="F35" s="81" t="s">
        <v>399</v>
      </c>
      <c r="G35" s="81" t="s">
        <v>399</v>
      </c>
      <c r="H35" s="77">
        <v>78</v>
      </c>
      <c r="I35" s="78">
        <v>1306</v>
      </c>
    </row>
    <row r="36" spans="1:9">
      <c r="A36" s="66"/>
      <c r="B36" s="48"/>
      <c r="C36" s="48"/>
      <c r="D36" s="48"/>
      <c r="E36" s="48"/>
      <c r="F36" s="48"/>
      <c r="G36" s="48"/>
      <c r="H36" s="48"/>
      <c r="I36" s="49"/>
    </row>
    <row r="37" spans="1:9">
      <c r="A37" s="76" t="s">
        <v>492</v>
      </c>
      <c r="B37" s="81">
        <v>230</v>
      </c>
      <c r="C37" s="81">
        <v>2265</v>
      </c>
      <c r="D37" s="81">
        <v>115</v>
      </c>
      <c r="E37" s="81">
        <v>1133</v>
      </c>
      <c r="F37" s="81" t="s">
        <v>399</v>
      </c>
      <c r="G37" s="81" t="s">
        <v>399</v>
      </c>
      <c r="H37" s="77" t="s">
        <v>399</v>
      </c>
      <c r="I37" s="78" t="s">
        <v>399</v>
      </c>
    </row>
    <row r="38" spans="1:9">
      <c r="A38" s="66"/>
      <c r="B38" s="48"/>
      <c r="C38" s="48"/>
      <c r="D38" s="48"/>
      <c r="E38" s="48"/>
      <c r="F38" s="48"/>
      <c r="G38" s="48"/>
      <c r="H38" s="48"/>
      <c r="I38" s="49"/>
    </row>
    <row r="39" spans="1:9">
      <c r="A39" s="66" t="s">
        <v>493</v>
      </c>
      <c r="B39" s="85">
        <v>100</v>
      </c>
      <c r="C39" s="85">
        <v>3843</v>
      </c>
      <c r="D39" s="85">
        <v>150</v>
      </c>
      <c r="E39" s="85">
        <v>5550</v>
      </c>
      <c r="F39" s="85">
        <v>70</v>
      </c>
      <c r="G39" s="85">
        <v>4600</v>
      </c>
      <c r="H39" s="12">
        <v>85</v>
      </c>
      <c r="I39" s="13">
        <v>4500</v>
      </c>
    </row>
    <row r="40" spans="1:9">
      <c r="A40" s="66" t="s">
        <v>494</v>
      </c>
      <c r="B40" s="12" t="s">
        <v>399</v>
      </c>
      <c r="C40" s="12" t="s">
        <v>399</v>
      </c>
      <c r="D40" s="48" t="s">
        <v>399</v>
      </c>
      <c r="E40" s="48" t="s">
        <v>399</v>
      </c>
      <c r="F40" s="48" t="s">
        <v>399</v>
      </c>
      <c r="G40" s="48" t="s">
        <v>399</v>
      </c>
      <c r="H40" s="85">
        <v>7600</v>
      </c>
      <c r="I40" s="133">
        <v>266000</v>
      </c>
    </row>
    <row r="41" spans="1:9">
      <c r="A41" s="66" t="s">
        <v>495</v>
      </c>
      <c r="B41" s="12">
        <v>150</v>
      </c>
      <c r="C41" s="12">
        <v>1900</v>
      </c>
      <c r="D41" s="48" t="s">
        <v>399</v>
      </c>
      <c r="E41" s="48" t="s">
        <v>399</v>
      </c>
      <c r="F41" s="48" t="s">
        <v>399</v>
      </c>
      <c r="G41" s="48" t="s">
        <v>399</v>
      </c>
      <c r="H41" s="48" t="s">
        <v>399</v>
      </c>
      <c r="I41" s="49" t="s">
        <v>399</v>
      </c>
    </row>
    <row r="42" spans="1:9">
      <c r="A42" s="66" t="s">
        <v>496</v>
      </c>
      <c r="B42" s="12" t="s">
        <v>399</v>
      </c>
      <c r="C42" s="12" t="s">
        <v>399</v>
      </c>
      <c r="D42" s="12" t="s">
        <v>399</v>
      </c>
      <c r="E42" s="12" t="s">
        <v>399</v>
      </c>
      <c r="F42" s="12" t="s">
        <v>399</v>
      </c>
      <c r="G42" s="12" t="s">
        <v>399</v>
      </c>
      <c r="H42" s="85" t="s">
        <v>399</v>
      </c>
      <c r="I42" s="133" t="s">
        <v>399</v>
      </c>
    </row>
    <row r="43" spans="1:9">
      <c r="A43" s="66" t="s">
        <v>497</v>
      </c>
      <c r="B43" s="12">
        <v>56</v>
      </c>
      <c r="C43" s="12">
        <v>1975</v>
      </c>
      <c r="D43" s="12">
        <v>113</v>
      </c>
      <c r="E43" s="12">
        <v>3950</v>
      </c>
      <c r="F43" s="12">
        <v>34</v>
      </c>
      <c r="G43" s="12">
        <v>1180</v>
      </c>
      <c r="H43" s="12">
        <v>925</v>
      </c>
      <c r="I43" s="13">
        <v>32375</v>
      </c>
    </row>
    <row r="44" spans="1:9">
      <c r="A44" s="76" t="s">
        <v>573</v>
      </c>
      <c r="B44" s="81">
        <v>306</v>
      </c>
      <c r="C44" s="81">
        <v>7718</v>
      </c>
      <c r="D44" s="81">
        <v>263</v>
      </c>
      <c r="E44" s="81">
        <v>9500</v>
      </c>
      <c r="F44" s="81">
        <v>104</v>
      </c>
      <c r="G44" s="81">
        <v>5780</v>
      </c>
      <c r="H44" s="77">
        <v>8610</v>
      </c>
      <c r="I44" s="78">
        <v>302875</v>
      </c>
    </row>
    <row r="45" spans="1:9">
      <c r="A45" s="66"/>
      <c r="B45" s="48"/>
      <c r="C45" s="48"/>
      <c r="D45" s="48"/>
      <c r="E45" s="48"/>
      <c r="F45" s="48"/>
      <c r="G45" s="48"/>
      <c r="H45" s="48"/>
      <c r="I45" s="49"/>
    </row>
    <row r="46" spans="1:9">
      <c r="A46" s="66" t="s">
        <v>499</v>
      </c>
      <c r="B46" s="12">
        <v>199</v>
      </c>
      <c r="C46" s="12">
        <v>3552</v>
      </c>
      <c r="D46" s="12">
        <v>104</v>
      </c>
      <c r="E46" s="12">
        <v>2086</v>
      </c>
      <c r="F46" s="12">
        <v>391</v>
      </c>
      <c r="G46" s="12">
        <v>11472</v>
      </c>
      <c r="H46" s="12">
        <v>173</v>
      </c>
      <c r="I46" s="13">
        <v>3815</v>
      </c>
    </row>
    <row r="47" spans="1:9">
      <c r="A47" s="66" t="s">
        <v>500</v>
      </c>
      <c r="B47" s="12">
        <v>27</v>
      </c>
      <c r="C47" s="12">
        <v>495</v>
      </c>
      <c r="D47" s="12">
        <v>46</v>
      </c>
      <c r="E47" s="12">
        <v>780</v>
      </c>
      <c r="F47" s="12">
        <v>11</v>
      </c>
      <c r="G47" s="12">
        <v>211</v>
      </c>
      <c r="H47" s="85">
        <v>456</v>
      </c>
      <c r="I47" s="133">
        <v>8652</v>
      </c>
    </row>
    <row r="48" spans="1:9">
      <c r="A48" s="66" t="s">
        <v>501</v>
      </c>
      <c r="B48" s="12">
        <v>103</v>
      </c>
      <c r="C48" s="12">
        <v>3100</v>
      </c>
      <c r="D48" s="12" t="s">
        <v>399</v>
      </c>
      <c r="E48" s="12" t="s">
        <v>399</v>
      </c>
      <c r="F48" s="12" t="s">
        <v>399</v>
      </c>
      <c r="G48" s="12" t="s">
        <v>399</v>
      </c>
      <c r="H48" s="12" t="s">
        <v>399</v>
      </c>
      <c r="I48" s="13" t="s">
        <v>399</v>
      </c>
    </row>
    <row r="49" spans="1:9">
      <c r="A49" s="76" t="s">
        <v>502</v>
      </c>
      <c r="B49" s="81">
        <v>329</v>
      </c>
      <c r="C49" s="81">
        <v>7147</v>
      </c>
      <c r="D49" s="81">
        <v>150</v>
      </c>
      <c r="E49" s="81">
        <v>2866</v>
      </c>
      <c r="F49" s="81">
        <v>402</v>
      </c>
      <c r="G49" s="81">
        <v>11683</v>
      </c>
      <c r="H49" s="77">
        <v>629</v>
      </c>
      <c r="I49" s="78">
        <v>12467</v>
      </c>
    </row>
    <row r="50" spans="1:9">
      <c r="A50" s="66"/>
      <c r="B50" s="48"/>
      <c r="C50" s="48"/>
      <c r="D50" s="48"/>
      <c r="E50" s="48"/>
      <c r="F50" s="48"/>
      <c r="G50" s="48"/>
      <c r="H50" s="48"/>
      <c r="I50" s="49"/>
    </row>
    <row r="51" spans="1:9">
      <c r="A51" s="76" t="s">
        <v>503</v>
      </c>
      <c r="B51" s="81">
        <v>2907</v>
      </c>
      <c r="C51" s="81">
        <v>105524</v>
      </c>
      <c r="D51" s="81">
        <v>176</v>
      </c>
      <c r="E51" s="81">
        <v>6741</v>
      </c>
      <c r="F51" s="81">
        <v>932</v>
      </c>
      <c r="G51" s="81">
        <v>31874</v>
      </c>
      <c r="H51" s="77">
        <v>2245</v>
      </c>
      <c r="I51" s="78">
        <v>79698</v>
      </c>
    </row>
    <row r="52" spans="1:9">
      <c r="A52" s="66"/>
      <c r="B52" s="48"/>
      <c r="C52" s="48"/>
      <c r="D52" s="48"/>
      <c r="E52" s="48"/>
      <c r="F52" s="48"/>
      <c r="G52" s="48"/>
      <c r="H52" s="48"/>
      <c r="I52" s="49"/>
    </row>
    <row r="53" spans="1:9">
      <c r="A53" s="66" t="s">
        <v>504</v>
      </c>
      <c r="B53" s="48" t="s">
        <v>399</v>
      </c>
      <c r="C53" s="12" t="s">
        <v>399</v>
      </c>
      <c r="D53" s="48" t="s">
        <v>399</v>
      </c>
      <c r="E53" s="12" t="s">
        <v>399</v>
      </c>
      <c r="F53" s="48" t="s">
        <v>399</v>
      </c>
      <c r="G53" s="48" t="s">
        <v>399</v>
      </c>
      <c r="H53" s="85">
        <v>1492</v>
      </c>
      <c r="I53" s="133">
        <v>48370</v>
      </c>
    </row>
    <row r="54" spans="1:9">
      <c r="A54" s="66" t="s">
        <v>505</v>
      </c>
      <c r="B54" s="48" t="s">
        <v>399</v>
      </c>
      <c r="C54" s="12" t="s">
        <v>399</v>
      </c>
      <c r="D54" s="48" t="s">
        <v>399</v>
      </c>
      <c r="E54" s="12" t="s">
        <v>399</v>
      </c>
      <c r="F54" s="48" t="s">
        <v>399</v>
      </c>
      <c r="G54" s="48" t="s">
        <v>399</v>
      </c>
      <c r="H54" s="85">
        <v>298</v>
      </c>
      <c r="I54" s="133">
        <v>9148</v>
      </c>
    </row>
    <row r="55" spans="1:9">
      <c r="A55" s="76" t="s">
        <v>506</v>
      </c>
      <c r="B55" s="81" t="s">
        <v>399</v>
      </c>
      <c r="C55" s="81" t="s">
        <v>399</v>
      </c>
      <c r="D55" s="81" t="s">
        <v>399</v>
      </c>
      <c r="E55" s="81" t="s">
        <v>399</v>
      </c>
      <c r="F55" s="81" t="s">
        <v>399</v>
      </c>
      <c r="G55" s="81" t="s">
        <v>399</v>
      </c>
      <c r="H55" s="77">
        <v>1790</v>
      </c>
      <c r="I55" s="78">
        <v>57518</v>
      </c>
    </row>
    <row r="56" spans="1:9">
      <c r="A56" s="66"/>
      <c r="B56" s="48"/>
      <c r="C56" s="48"/>
      <c r="D56" s="48"/>
      <c r="E56" s="48"/>
      <c r="F56" s="48"/>
      <c r="G56" s="48"/>
      <c r="H56" s="48"/>
      <c r="I56" s="49"/>
    </row>
    <row r="57" spans="1:9">
      <c r="A57" s="66" t="s">
        <v>507</v>
      </c>
      <c r="B57" s="12" t="s">
        <v>399</v>
      </c>
      <c r="C57" s="12" t="s">
        <v>399</v>
      </c>
      <c r="D57" s="85" t="s">
        <v>399</v>
      </c>
      <c r="E57" s="85" t="s">
        <v>399</v>
      </c>
      <c r="F57" s="85" t="s">
        <v>399</v>
      </c>
      <c r="G57" s="85" t="s">
        <v>399</v>
      </c>
      <c r="H57" s="12">
        <v>4200</v>
      </c>
      <c r="I57" s="13">
        <v>134652</v>
      </c>
    </row>
    <row r="58" spans="1:9">
      <c r="A58" s="66" t="s">
        <v>508</v>
      </c>
      <c r="B58" s="12">
        <v>70</v>
      </c>
      <c r="C58" s="12">
        <v>1433</v>
      </c>
      <c r="D58" s="12" t="s">
        <v>399</v>
      </c>
      <c r="E58" s="12" t="s">
        <v>399</v>
      </c>
      <c r="F58" s="85">
        <v>60</v>
      </c>
      <c r="G58" s="85">
        <v>1228</v>
      </c>
      <c r="H58" s="12">
        <v>106</v>
      </c>
      <c r="I58" s="13">
        <v>2169</v>
      </c>
    </row>
    <row r="59" spans="1:9">
      <c r="A59" s="66" t="s">
        <v>509</v>
      </c>
      <c r="B59" s="12">
        <v>242</v>
      </c>
      <c r="C59" s="12">
        <v>5170</v>
      </c>
      <c r="D59" s="12">
        <v>48</v>
      </c>
      <c r="E59" s="12">
        <v>1034</v>
      </c>
      <c r="F59" s="12">
        <v>145</v>
      </c>
      <c r="G59" s="12">
        <v>3103</v>
      </c>
      <c r="H59" s="85">
        <v>49</v>
      </c>
      <c r="I59" s="133">
        <v>1034</v>
      </c>
    </row>
    <row r="60" spans="1:9">
      <c r="A60" s="66" t="s">
        <v>510</v>
      </c>
      <c r="B60" s="12">
        <v>211</v>
      </c>
      <c r="C60" s="12">
        <v>6452</v>
      </c>
      <c r="D60" s="12">
        <v>60</v>
      </c>
      <c r="E60" s="12">
        <v>2960</v>
      </c>
      <c r="F60" s="85">
        <v>11</v>
      </c>
      <c r="G60" s="85">
        <v>384</v>
      </c>
      <c r="H60" s="12">
        <v>66</v>
      </c>
      <c r="I60" s="13">
        <v>1325</v>
      </c>
    </row>
    <row r="61" spans="1:9">
      <c r="A61" s="66" t="s">
        <v>511</v>
      </c>
      <c r="B61" s="12">
        <v>25</v>
      </c>
      <c r="C61" s="12">
        <v>500</v>
      </c>
      <c r="D61" s="85">
        <v>25</v>
      </c>
      <c r="E61" s="85">
        <v>500</v>
      </c>
      <c r="F61" s="85" t="s">
        <v>399</v>
      </c>
      <c r="G61" s="85" t="s">
        <v>399</v>
      </c>
      <c r="H61" s="85">
        <v>250</v>
      </c>
      <c r="I61" s="133">
        <v>5000</v>
      </c>
    </row>
    <row r="62" spans="1:9">
      <c r="A62" s="66" t="s">
        <v>512</v>
      </c>
      <c r="B62" s="12">
        <v>105</v>
      </c>
      <c r="C62" s="12">
        <v>1956</v>
      </c>
      <c r="D62" s="48" t="s">
        <v>399</v>
      </c>
      <c r="E62" s="48" t="s">
        <v>399</v>
      </c>
      <c r="F62" s="48" t="s">
        <v>399</v>
      </c>
      <c r="G62" s="48" t="s">
        <v>399</v>
      </c>
      <c r="H62" s="85" t="s">
        <v>399</v>
      </c>
      <c r="I62" s="133" t="s">
        <v>399</v>
      </c>
    </row>
    <row r="63" spans="1:9">
      <c r="A63" s="66" t="s">
        <v>513</v>
      </c>
      <c r="B63" s="12" t="s">
        <v>399</v>
      </c>
      <c r="C63" s="12" t="s">
        <v>399</v>
      </c>
      <c r="D63" s="48" t="s">
        <v>399</v>
      </c>
      <c r="E63" s="48" t="s">
        <v>399</v>
      </c>
      <c r="F63" s="85">
        <v>312</v>
      </c>
      <c r="G63" s="85">
        <v>7488</v>
      </c>
      <c r="H63" s="85">
        <v>235</v>
      </c>
      <c r="I63" s="133">
        <v>3696</v>
      </c>
    </row>
    <row r="64" spans="1:9">
      <c r="A64" s="66" t="s">
        <v>514</v>
      </c>
      <c r="B64" s="12">
        <v>375</v>
      </c>
      <c r="C64" s="12">
        <v>9257</v>
      </c>
      <c r="D64" s="48" t="s">
        <v>399</v>
      </c>
      <c r="E64" s="48" t="s">
        <v>399</v>
      </c>
      <c r="F64" s="85">
        <v>175</v>
      </c>
      <c r="G64" s="85">
        <v>4703</v>
      </c>
      <c r="H64" s="12">
        <v>31</v>
      </c>
      <c r="I64" s="13">
        <v>553</v>
      </c>
    </row>
    <row r="65" spans="1:9">
      <c r="A65" s="76" t="s">
        <v>515</v>
      </c>
      <c r="B65" s="81">
        <v>1028</v>
      </c>
      <c r="C65" s="81">
        <v>24768</v>
      </c>
      <c r="D65" s="81">
        <v>133</v>
      </c>
      <c r="E65" s="81">
        <v>4494</v>
      </c>
      <c r="F65" s="81">
        <v>703</v>
      </c>
      <c r="G65" s="81">
        <v>16906</v>
      </c>
      <c r="H65" s="77">
        <v>4937</v>
      </c>
      <c r="I65" s="78">
        <v>148429</v>
      </c>
    </row>
    <row r="66" spans="1:9">
      <c r="A66" s="66"/>
      <c r="B66" s="48"/>
      <c r="C66" s="48"/>
      <c r="D66" s="48"/>
      <c r="E66" s="48"/>
      <c r="F66" s="48"/>
      <c r="G66" s="48"/>
      <c r="H66" s="48"/>
      <c r="I66" s="49"/>
    </row>
    <row r="67" spans="1:9">
      <c r="A67" s="66" t="s">
        <v>516</v>
      </c>
      <c r="B67" s="48">
        <v>61</v>
      </c>
      <c r="C67" s="48">
        <v>1880</v>
      </c>
      <c r="D67" s="48" t="s">
        <v>399</v>
      </c>
      <c r="E67" s="48" t="s">
        <v>399</v>
      </c>
      <c r="F67" s="48" t="s">
        <v>399</v>
      </c>
      <c r="G67" s="48" t="s">
        <v>399</v>
      </c>
      <c r="H67" s="12">
        <v>67</v>
      </c>
      <c r="I67" s="13">
        <v>1260</v>
      </c>
    </row>
    <row r="68" spans="1:9">
      <c r="A68" s="66" t="s">
        <v>517</v>
      </c>
      <c r="B68" s="12" t="s">
        <v>399</v>
      </c>
      <c r="C68" s="12" t="s">
        <v>399</v>
      </c>
      <c r="D68" s="48" t="s">
        <v>399</v>
      </c>
      <c r="E68" s="48" t="s">
        <v>399</v>
      </c>
      <c r="F68" s="48" t="s">
        <v>399</v>
      </c>
      <c r="G68" s="48" t="s">
        <v>399</v>
      </c>
      <c r="H68" s="85">
        <v>34</v>
      </c>
      <c r="I68" s="133">
        <v>1104</v>
      </c>
    </row>
    <row r="69" spans="1:9">
      <c r="A69" s="76" t="s">
        <v>518</v>
      </c>
      <c r="B69" s="81">
        <v>61</v>
      </c>
      <c r="C69" s="81">
        <v>1880</v>
      </c>
      <c r="D69" s="81" t="s">
        <v>399</v>
      </c>
      <c r="E69" s="81" t="s">
        <v>399</v>
      </c>
      <c r="F69" s="81" t="s">
        <v>399</v>
      </c>
      <c r="G69" s="81" t="s">
        <v>399</v>
      </c>
      <c r="H69" s="77">
        <v>101</v>
      </c>
      <c r="I69" s="78">
        <v>2364</v>
      </c>
    </row>
    <row r="70" spans="1:9">
      <c r="A70" s="66"/>
      <c r="B70" s="48"/>
      <c r="C70" s="48"/>
      <c r="D70" s="48"/>
      <c r="E70" s="48"/>
      <c r="F70" s="48"/>
      <c r="G70" s="48"/>
      <c r="H70" s="48"/>
      <c r="I70" s="49"/>
    </row>
    <row r="71" spans="1:9" ht="13.5" thickBot="1">
      <c r="A71" s="69" t="s">
        <v>519</v>
      </c>
      <c r="B71" s="55">
        <v>5109</v>
      </c>
      <c r="C71" s="55">
        <v>155121</v>
      </c>
      <c r="D71" s="55">
        <v>939</v>
      </c>
      <c r="E71" s="55">
        <v>28073</v>
      </c>
      <c r="F71" s="55">
        <v>2152</v>
      </c>
      <c r="G71" s="55">
        <v>66453</v>
      </c>
      <c r="H71" s="55">
        <v>18523</v>
      </c>
      <c r="I71" s="56">
        <v>607304</v>
      </c>
    </row>
  </sheetData>
  <mergeCells count="6">
    <mergeCell ref="A1:I1"/>
    <mergeCell ref="D5:E6"/>
    <mergeCell ref="F5:G6"/>
    <mergeCell ref="H5:I6"/>
    <mergeCell ref="B6:C6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>
  <sheetPr codeName="Hoja201">
    <pageSetUpPr fitToPage="1"/>
  </sheetPr>
  <dimension ref="A1:K74"/>
  <sheetViews>
    <sheetView view="pageBreakPreview" topLeftCell="A46" zoomScale="75" zoomScaleNormal="75" zoomScaleSheetLayoutView="75" workbookViewId="0">
      <selection activeCell="D19" sqref="D19"/>
    </sheetView>
  </sheetViews>
  <sheetFormatPr baseColWidth="10" defaultRowHeight="12.75"/>
  <cols>
    <col min="1" max="1" width="37.7109375" style="271" customWidth="1"/>
    <col min="2" max="9" width="12.710937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5">
      <c r="A2" s="455"/>
    </row>
    <row r="3" spans="1:11" s="91" customFormat="1" ht="15">
      <c r="A3" s="1504" t="s">
        <v>1491</v>
      </c>
      <c r="B3" s="1504"/>
      <c r="C3" s="1504"/>
      <c r="D3" s="1504"/>
      <c r="E3" s="1504"/>
      <c r="F3" s="1504"/>
      <c r="G3" s="1504"/>
      <c r="H3" s="1504"/>
      <c r="I3" s="1504"/>
      <c r="J3" s="134"/>
    </row>
    <row r="4" spans="1:11" s="91" customFormat="1" ht="15.75" thickBot="1">
      <c r="A4" s="239"/>
      <c r="B4" s="240"/>
      <c r="C4" s="240"/>
      <c r="D4" s="240"/>
      <c r="E4" s="240"/>
      <c r="F4" s="240"/>
      <c r="G4" s="240"/>
      <c r="H4" s="240"/>
      <c r="I4" s="240"/>
    </row>
    <row r="5" spans="1:11" s="866" customFormat="1" ht="24" customHeight="1">
      <c r="A5" s="1515" t="s">
        <v>455</v>
      </c>
      <c r="B5" s="1006" t="s">
        <v>700</v>
      </c>
      <c r="C5" s="1006"/>
      <c r="D5" s="1006"/>
      <c r="E5" s="1006"/>
      <c r="F5" s="1006" t="s">
        <v>584</v>
      </c>
      <c r="G5" s="1006"/>
      <c r="H5" s="1006"/>
      <c r="I5" s="1501" t="s">
        <v>387</v>
      </c>
    </row>
    <row r="6" spans="1:11" s="866" customFormat="1" ht="24" customHeight="1">
      <c r="A6" s="1516"/>
      <c r="B6" s="1003"/>
      <c r="C6" s="1083" t="s">
        <v>394</v>
      </c>
      <c r="D6" s="1083"/>
      <c r="E6" s="1381" t="s">
        <v>852</v>
      </c>
      <c r="F6" s="1249"/>
      <c r="G6" s="1083" t="s">
        <v>394</v>
      </c>
      <c r="H6" s="1083"/>
      <c r="I6" s="1502"/>
    </row>
    <row r="7" spans="1:11" s="866" customFormat="1" ht="24" customHeight="1" thickBot="1">
      <c r="A7" s="1517"/>
      <c r="B7" s="300" t="s">
        <v>393</v>
      </c>
      <c r="C7" s="860" t="s">
        <v>904</v>
      </c>
      <c r="D7" s="860" t="s">
        <v>905</v>
      </c>
      <c r="E7" s="300" t="s">
        <v>395</v>
      </c>
      <c r="F7" s="300" t="s">
        <v>393</v>
      </c>
      <c r="G7" s="860" t="s">
        <v>904</v>
      </c>
      <c r="H7" s="860" t="s">
        <v>905</v>
      </c>
      <c r="I7" s="1503"/>
    </row>
    <row r="8" spans="1:11" ht="15.75" customHeight="1">
      <c r="A8" s="241" t="s">
        <v>464</v>
      </c>
      <c r="B8" s="243">
        <v>10</v>
      </c>
      <c r="C8" s="242" t="s">
        <v>399</v>
      </c>
      <c r="D8" s="242" t="s">
        <v>399</v>
      </c>
      <c r="E8" s="242">
        <v>10</v>
      </c>
      <c r="F8" s="243">
        <v>20000</v>
      </c>
      <c r="G8" s="242" t="s">
        <v>399</v>
      </c>
      <c r="H8" s="242" t="s">
        <v>399</v>
      </c>
      <c r="I8" s="296">
        <v>200</v>
      </c>
      <c r="J8" s="278"/>
      <c r="K8" s="278"/>
    </row>
    <row r="9" spans="1:11">
      <c r="A9" s="66"/>
      <c r="B9" s="48"/>
      <c r="C9" s="48"/>
      <c r="D9" s="48"/>
      <c r="E9" s="48"/>
      <c r="F9" s="12"/>
      <c r="G9" s="12"/>
      <c r="H9" s="48"/>
      <c r="I9" s="49"/>
      <c r="J9" s="278"/>
      <c r="K9" s="278"/>
    </row>
    <row r="10" spans="1:11">
      <c r="A10" s="76" t="s">
        <v>465</v>
      </c>
      <c r="B10" s="77">
        <v>4</v>
      </c>
      <c r="C10" s="77" t="s">
        <v>399</v>
      </c>
      <c r="D10" s="77" t="s">
        <v>399</v>
      </c>
      <c r="E10" s="77">
        <v>4</v>
      </c>
      <c r="F10" s="81">
        <v>5250</v>
      </c>
      <c r="G10" s="81" t="s">
        <v>399</v>
      </c>
      <c r="H10" s="77" t="s">
        <v>399</v>
      </c>
      <c r="I10" s="78">
        <v>21</v>
      </c>
      <c r="J10" s="278"/>
      <c r="K10" s="278"/>
    </row>
    <row r="11" spans="1:11">
      <c r="A11" s="66"/>
      <c r="B11" s="48"/>
      <c r="C11" s="48"/>
      <c r="D11" s="48"/>
      <c r="E11" s="48"/>
      <c r="F11" s="12"/>
      <c r="G11" s="12"/>
      <c r="H11" s="48"/>
      <c r="I11" s="49"/>
      <c r="J11" s="278"/>
      <c r="K11" s="278"/>
    </row>
    <row r="12" spans="1:11">
      <c r="A12" s="66" t="s">
        <v>544</v>
      </c>
      <c r="B12" s="12" t="s">
        <v>399</v>
      </c>
      <c r="C12" s="12">
        <v>1</v>
      </c>
      <c r="D12" s="48" t="s">
        <v>399</v>
      </c>
      <c r="E12" s="48">
        <v>1</v>
      </c>
      <c r="F12" s="12" t="s">
        <v>399</v>
      </c>
      <c r="G12" s="12">
        <v>25000</v>
      </c>
      <c r="H12" s="48" t="s">
        <v>399</v>
      </c>
      <c r="I12" s="13">
        <v>25</v>
      </c>
      <c r="J12" s="278"/>
      <c r="K12" s="278"/>
    </row>
    <row r="13" spans="1:11">
      <c r="A13" s="66" t="s">
        <v>467</v>
      </c>
      <c r="B13" s="12">
        <v>4</v>
      </c>
      <c r="C13" s="85">
        <v>3</v>
      </c>
      <c r="D13" s="48" t="s">
        <v>399</v>
      </c>
      <c r="E13" s="48">
        <v>7</v>
      </c>
      <c r="F13" s="12">
        <v>12500</v>
      </c>
      <c r="G13" s="85">
        <v>20000</v>
      </c>
      <c r="H13" s="48" t="s">
        <v>399</v>
      </c>
      <c r="I13" s="13">
        <v>110</v>
      </c>
      <c r="J13" s="278"/>
      <c r="K13" s="278"/>
    </row>
    <row r="14" spans="1:11">
      <c r="A14" s="66" t="s">
        <v>468</v>
      </c>
      <c r="B14" s="12">
        <v>8</v>
      </c>
      <c r="C14" s="12" t="s">
        <v>399</v>
      </c>
      <c r="D14" s="48" t="s">
        <v>399</v>
      </c>
      <c r="E14" s="48">
        <v>8</v>
      </c>
      <c r="F14" s="12">
        <v>10400</v>
      </c>
      <c r="G14" s="12" t="s">
        <v>399</v>
      </c>
      <c r="H14" s="48" t="s">
        <v>399</v>
      </c>
      <c r="I14" s="13">
        <v>83</v>
      </c>
      <c r="J14" s="278"/>
      <c r="K14" s="278"/>
    </row>
    <row r="15" spans="1:11">
      <c r="A15" s="76" t="s">
        <v>469</v>
      </c>
      <c r="B15" s="77">
        <v>12</v>
      </c>
      <c r="C15" s="77">
        <v>4</v>
      </c>
      <c r="D15" s="77" t="s">
        <v>399</v>
      </c>
      <c r="E15" s="77">
        <v>16</v>
      </c>
      <c r="F15" s="81">
        <v>11100</v>
      </c>
      <c r="G15" s="81">
        <v>21250</v>
      </c>
      <c r="H15" s="77" t="s">
        <v>399</v>
      </c>
      <c r="I15" s="78">
        <v>218</v>
      </c>
      <c r="J15" s="278"/>
      <c r="K15" s="278"/>
    </row>
    <row r="16" spans="1:11">
      <c r="A16" s="66"/>
      <c r="B16" s="48"/>
      <c r="C16" s="48"/>
      <c r="D16" s="48"/>
      <c r="E16" s="48"/>
      <c r="F16" s="12"/>
      <c r="G16" s="12"/>
      <c r="H16" s="48"/>
      <c r="I16" s="49"/>
      <c r="J16" s="278"/>
      <c r="K16" s="278"/>
    </row>
    <row r="17" spans="1:11">
      <c r="A17" s="76" t="s">
        <v>470</v>
      </c>
      <c r="B17" s="77" t="s">
        <v>399</v>
      </c>
      <c r="C17" s="77">
        <v>10</v>
      </c>
      <c r="D17" s="77" t="s">
        <v>399</v>
      </c>
      <c r="E17" s="77">
        <v>10</v>
      </c>
      <c r="F17" s="81" t="s">
        <v>399</v>
      </c>
      <c r="G17" s="81">
        <v>46500</v>
      </c>
      <c r="H17" s="77" t="s">
        <v>399</v>
      </c>
      <c r="I17" s="78">
        <v>465</v>
      </c>
      <c r="J17" s="278"/>
      <c r="K17" s="278"/>
    </row>
    <row r="18" spans="1:11">
      <c r="A18" s="66"/>
      <c r="B18" s="48"/>
      <c r="C18" s="48"/>
      <c r="D18" s="48"/>
      <c r="E18" s="48"/>
      <c r="F18" s="12"/>
      <c r="G18" s="12"/>
      <c r="H18" s="48"/>
      <c r="I18" s="49"/>
      <c r="J18" s="278"/>
      <c r="K18" s="278"/>
    </row>
    <row r="19" spans="1:11">
      <c r="A19" s="76" t="s">
        <v>471</v>
      </c>
      <c r="B19" s="77" t="s">
        <v>399</v>
      </c>
      <c r="C19" s="77">
        <v>5</v>
      </c>
      <c r="D19" s="77" t="s">
        <v>399</v>
      </c>
      <c r="E19" s="77">
        <v>5</v>
      </c>
      <c r="F19" s="81" t="s">
        <v>399</v>
      </c>
      <c r="G19" s="81">
        <v>25000</v>
      </c>
      <c r="H19" s="77" t="s">
        <v>399</v>
      </c>
      <c r="I19" s="78">
        <v>125</v>
      </c>
      <c r="J19" s="278"/>
      <c r="K19" s="278"/>
    </row>
    <row r="20" spans="1:11">
      <c r="A20" s="66"/>
      <c r="B20" s="48"/>
      <c r="C20" s="48"/>
      <c r="D20" s="48"/>
      <c r="E20" s="48"/>
      <c r="F20" s="12"/>
      <c r="G20" s="12"/>
      <c r="H20" s="48"/>
      <c r="I20" s="49"/>
      <c r="J20" s="278"/>
      <c r="K20" s="278"/>
    </row>
    <row r="21" spans="1:11">
      <c r="A21" s="66" t="s">
        <v>476</v>
      </c>
      <c r="B21" s="83">
        <v>3</v>
      </c>
      <c r="C21" s="83">
        <v>16</v>
      </c>
      <c r="D21" s="48" t="s">
        <v>399</v>
      </c>
      <c r="E21" s="48">
        <v>19</v>
      </c>
      <c r="F21" s="83">
        <v>16488</v>
      </c>
      <c r="G21" s="83">
        <v>30970</v>
      </c>
      <c r="H21" s="48" t="s">
        <v>399</v>
      </c>
      <c r="I21" s="13">
        <v>545</v>
      </c>
      <c r="J21" s="278"/>
      <c r="K21" s="278"/>
    </row>
    <row r="22" spans="1:11">
      <c r="A22" s="66" t="s">
        <v>477</v>
      </c>
      <c r="B22" s="83" t="s">
        <v>399</v>
      </c>
      <c r="C22" s="83">
        <v>3</v>
      </c>
      <c r="D22" s="48" t="s">
        <v>399</v>
      </c>
      <c r="E22" s="48">
        <v>3</v>
      </c>
      <c r="F22" s="83" t="s">
        <v>399</v>
      </c>
      <c r="G22" s="83">
        <v>28140</v>
      </c>
      <c r="H22" s="48" t="s">
        <v>399</v>
      </c>
      <c r="I22" s="13">
        <v>84</v>
      </c>
      <c r="J22" s="278"/>
      <c r="K22" s="278"/>
    </row>
    <row r="23" spans="1:11">
      <c r="A23" s="66" t="s">
        <v>478</v>
      </c>
      <c r="B23" s="83" t="s">
        <v>399</v>
      </c>
      <c r="C23" s="83">
        <v>15</v>
      </c>
      <c r="D23" s="48" t="s">
        <v>399</v>
      </c>
      <c r="E23" s="48">
        <v>15</v>
      </c>
      <c r="F23" s="83" t="s">
        <v>399</v>
      </c>
      <c r="G23" s="83">
        <v>28000</v>
      </c>
      <c r="H23" s="48" t="s">
        <v>399</v>
      </c>
      <c r="I23" s="13">
        <v>420</v>
      </c>
      <c r="J23" s="278"/>
      <c r="K23" s="278"/>
    </row>
    <row r="24" spans="1:11">
      <c r="A24" s="66" t="s">
        <v>479</v>
      </c>
      <c r="B24" s="83" t="s">
        <v>399</v>
      </c>
      <c r="C24" s="83">
        <v>10</v>
      </c>
      <c r="D24" s="48" t="s">
        <v>399</v>
      </c>
      <c r="E24" s="48">
        <v>10</v>
      </c>
      <c r="F24" s="83" t="s">
        <v>399</v>
      </c>
      <c r="G24" s="83">
        <v>31400</v>
      </c>
      <c r="H24" s="48" t="s">
        <v>399</v>
      </c>
      <c r="I24" s="13">
        <v>314</v>
      </c>
      <c r="J24" s="278"/>
      <c r="K24" s="278"/>
    </row>
    <row r="25" spans="1:11">
      <c r="A25" s="76" t="s">
        <v>480</v>
      </c>
      <c r="B25" s="77">
        <v>3</v>
      </c>
      <c r="C25" s="77">
        <v>44</v>
      </c>
      <c r="D25" s="77" t="s">
        <v>399</v>
      </c>
      <c r="E25" s="77">
        <v>47</v>
      </c>
      <c r="F25" s="81">
        <v>16488</v>
      </c>
      <c r="G25" s="81">
        <v>29862</v>
      </c>
      <c r="H25" s="77" t="s">
        <v>399</v>
      </c>
      <c r="I25" s="78">
        <v>1363</v>
      </c>
      <c r="J25" s="278"/>
      <c r="K25" s="278"/>
    </row>
    <row r="26" spans="1:11">
      <c r="A26" s="66"/>
      <c r="B26" s="48"/>
      <c r="C26" s="48"/>
      <c r="D26" s="48"/>
      <c r="E26" s="48"/>
      <c r="F26" s="12"/>
      <c r="G26" s="12"/>
      <c r="H26" s="12"/>
      <c r="I26" s="49"/>
      <c r="J26" s="278"/>
      <c r="K26" s="278"/>
    </row>
    <row r="27" spans="1:11">
      <c r="A27" s="76" t="s">
        <v>481</v>
      </c>
      <c r="B27" s="77" t="s">
        <v>399</v>
      </c>
      <c r="C27" s="77">
        <v>57</v>
      </c>
      <c r="D27" s="77" t="s">
        <v>399</v>
      </c>
      <c r="E27" s="77">
        <v>57</v>
      </c>
      <c r="F27" s="81" t="s">
        <v>399</v>
      </c>
      <c r="G27" s="81">
        <v>17880</v>
      </c>
      <c r="H27" s="77" t="s">
        <v>399</v>
      </c>
      <c r="I27" s="78">
        <v>1019</v>
      </c>
      <c r="J27" s="278"/>
      <c r="K27" s="278"/>
    </row>
    <row r="28" spans="1:11">
      <c r="A28" s="66"/>
      <c r="B28" s="48"/>
      <c r="C28" s="48"/>
      <c r="D28" s="48"/>
      <c r="E28" s="48"/>
      <c r="F28" s="12"/>
      <c r="G28" s="12"/>
      <c r="H28" s="12"/>
      <c r="I28" s="49"/>
      <c r="J28" s="278"/>
      <c r="K28" s="278"/>
    </row>
    <row r="29" spans="1:11">
      <c r="A29" s="66" t="s">
        <v>545</v>
      </c>
      <c r="B29" s="48" t="s">
        <v>399</v>
      </c>
      <c r="C29" s="12">
        <v>3</v>
      </c>
      <c r="D29" s="48" t="s">
        <v>399</v>
      </c>
      <c r="E29" s="48">
        <v>3</v>
      </c>
      <c r="F29" s="48" t="s">
        <v>399</v>
      </c>
      <c r="G29" s="12">
        <v>24500</v>
      </c>
      <c r="H29" s="48" t="s">
        <v>399</v>
      </c>
      <c r="I29" s="13">
        <v>74</v>
      </c>
      <c r="J29" s="278"/>
      <c r="K29" s="278"/>
    </row>
    <row r="30" spans="1:11">
      <c r="A30" s="66" t="s">
        <v>483</v>
      </c>
      <c r="B30" s="12" t="s">
        <v>399</v>
      </c>
      <c r="C30" s="12" t="s">
        <v>399</v>
      </c>
      <c r="D30" s="48" t="s">
        <v>399</v>
      </c>
      <c r="E30" s="48" t="s">
        <v>399</v>
      </c>
      <c r="F30" s="12" t="s">
        <v>399</v>
      </c>
      <c r="G30" s="12" t="s">
        <v>399</v>
      </c>
      <c r="H30" s="48" t="s">
        <v>399</v>
      </c>
      <c r="I30" s="13" t="s">
        <v>399</v>
      </c>
      <c r="J30" s="278"/>
      <c r="K30" s="278"/>
    </row>
    <row r="31" spans="1:11">
      <c r="A31" s="66" t="s">
        <v>484</v>
      </c>
      <c r="B31" s="12" t="s">
        <v>399</v>
      </c>
      <c r="C31" s="12">
        <v>7</v>
      </c>
      <c r="D31" s="48" t="s">
        <v>399</v>
      </c>
      <c r="E31" s="48">
        <v>7</v>
      </c>
      <c r="F31" s="12" t="s">
        <v>399</v>
      </c>
      <c r="G31" s="12">
        <v>35000</v>
      </c>
      <c r="H31" s="48" t="s">
        <v>399</v>
      </c>
      <c r="I31" s="13">
        <v>245</v>
      </c>
      <c r="J31" s="278"/>
      <c r="K31" s="278"/>
    </row>
    <row r="32" spans="1:11">
      <c r="A32" s="66" t="s">
        <v>485</v>
      </c>
      <c r="B32" s="48" t="s">
        <v>399</v>
      </c>
      <c r="C32" s="12" t="s">
        <v>399</v>
      </c>
      <c r="D32" s="48" t="s">
        <v>399</v>
      </c>
      <c r="E32" s="48" t="s">
        <v>399</v>
      </c>
      <c r="F32" s="48" t="s">
        <v>399</v>
      </c>
      <c r="G32" s="12" t="s">
        <v>399</v>
      </c>
      <c r="H32" s="48" t="s">
        <v>399</v>
      </c>
      <c r="I32" s="13" t="s">
        <v>399</v>
      </c>
      <c r="J32" s="278"/>
      <c r="K32" s="278"/>
    </row>
    <row r="33" spans="1:11">
      <c r="A33" s="66" t="s">
        <v>486</v>
      </c>
      <c r="B33" s="12" t="s">
        <v>399</v>
      </c>
      <c r="C33" s="12">
        <v>10</v>
      </c>
      <c r="D33" s="48" t="s">
        <v>399</v>
      </c>
      <c r="E33" s="48">
        <v>10</v>
      </c>
      <c r="F33" s="12" t="s">
        <v>399</v>
      </c>
      <c r="G33" s="12">
        <v>26000</v>
      </c>
      <c r="H33" s="48" t="s">
        <v>399</v>
      </c>
      <c r="I33" s="13">
        <v>260</v>
      </c>
      <c r="J33" s="278"/>
      <c r="K33" s="278"/>
    </row>
    <row r="34" spans="1:11">
      <c r="A34" s="66" t="s">
        <v>487</v>
      </c>
      <c r="B34" s="48" t="s">
        <v>399</v>
      </c>
      <c r="C34" s="12">
        <v>25</v>
      </c>
      <c r="D34" s="48" t="s">
        <v>399</v>
      </c>
      <c r="E34" s="48">
        <v>25</v>
      </c>
      <c r="F34" s="48" t="s">
        <v>399</v>
      </c>
      <c r="G34" s="12">
        <v>25000</v>
      </c>
      <c r="H34" s="48" t="s">
        <v>399</v>
      </c>
      <c r="I34" s="13">
        <v>625</v>
      </c>
      <c r="J34" s="278"/>
      <c r="K34" s="278"/>
    </row>
    <row r="35" spans="1:11">
      <c r="A35" s="66" t="s">
        <v>488</v>
      </c>
      <c r="B35" s="12" t="s">
        <v>399</v>
      </c>
      <c r="C35" s="12" t="s">
        <v>399</v>
      </c>
      <c r="D35" s="48" t="s">
        <v>399</v>
      </c>
      <c r="E35" s="48" t="s">
        <v>399</v>
      </c>
      <c r="F35" s="12" t="s">
        <v>399</v>
      </c>
      <c r="G35" s="12" t="s">
        <v>399</v>
      </c>
      <c r="H35" s="48" t="s">
        <v>399</v>
      </c>
      <c r="I35" s="13" t="s">
        <v>399</v>
      </c>
      <c r="J35" s="278"/>
      <c r="K35" s="278"/>
    </row>
    <row r="36" spans="1:11">
      <c r="A36" s="66" t="s">
        <v>489</v>
      </c>
      <c r="B36" s="48" t="s">
        <v>399</v>
      </c>
      <c r="C36" s="12">
        <v>162</v>
      </c>
      <c r="D36" s="48" t="s">
        <v>399</v>
      </c>
      <c r="E36" s="48">
        <v>162</v>
      </c>
      <c r="F36" s="48" t="s">
        <v>399</v>
      </c>
      <c r="G36" s="12">
        <v>25000</v>
      </c>
      <c r="H36" s="48" t="s">
        <v>399</v>
      </c>
      <c r="I36" s="13">
        <v>4050</v>
      </c>
      <c r="J36" s="278"/>
      <c r="K36" s="278"/>
    </row>
    <row r="37" spans="1:11">
      <c r="A37" s="66" t="s">
        <v>490</v>
      </c>
      <c r="B37" s="12">
        <v>19</v>
      </c>
      <c r="C37" s="12">
        <v>10</v>
      </c>
      <c r="D37" s="48" t="s">
        <v>399</v>
      </c>
      <c r="E37" s="48">
        <v>29</v>
      </c>
      <c r="F37" s="12">
        <v>18150</v>
      </c>
      <c r="G37" s="12">
        <v>28000</v>
      </c>
      <c r="H37" s="48" t="s">
        <v>399</v>
      </c>
      <c r="I37" s="13">
        <v>625</v>
      </c>
      <c r="J37" s="278"/>
      <c r="K37" s="278"/>
    </row>
    <row r="38" spans="1:11">
      <c r="A38" s="76" t="s">
        <v>491</v>
      </c>
      <c r="B38" s="77">
        <v>19</v>
      </c>
      <c r="C38" s="77">
        <v>217</v>
      </c>
      <c r="D38" s="77" t="s">
        <v>399</v>
      </c>
      <c r="E38" s="77">
        <v>236</v>
      </c>
      <c r="F38" s="81">
        <v>18150</v>
      </c>
      <c r="G38" s="81">
        <v>25500</v>
      </c>
      <c r="H38" s="77" t="s">
        <v>399</v>
      </c>
      <c r="I38" s="78">
        <v>5879</v>
      </c>
      <c r="J38" s="278"/>
      <c r="K38" s="278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78"/>
      <c r="K39" s="278"/>
    </row>
    <row r="40" spans="1:11">
      <c r="A40" s="76" t="s">
        <v>492</v>
      </c>
      <c r="B40" s="77" t="s">
        <v>399</v>
      </c>
      <c r="C40" s="77">
        <v>20</v>
      </c>
      <c r="D40" s="77" t="s">
        <v>399</v>
      </c>
      <c r="E40" s="77">
        <v>20</v>
      </c>
      <c r="F40" s="81" t="s">
        <v>399</v>
      </c>
      <c r="G40" s="81">
        <v>20000</v>
      </c>
      <c r="H40" s="77" t="s">
        <v>399</v>
      </c>
      <c r="I40" s="78">
        <v>400</v>
      </c>
      <c r="J40" s="278"/>
      <c r="K40" s="278"/>
    </row>
    <row r="41" spans="1:11">
      <c r="A41" s="66"/>
      <c r="B41" s="48"/>
      <c r="C41" s="48"/>
      <c r="D41" s="48"/>
      <c r="E41" s="48"/>
      <c r="F41" s="12"/>
      <c r="G41" s="12"/>
      <c r="H41" s="12"/>
      <c r="I41" s="49"/>
      <c r="J41" s="278"/>
      <c r="K41" s="278"/>
    </row>
    <row r="42" spans="1:11">
      <c r="A42" s="66" t="s">
        <v>493</v>
      </c>
      <c r="B42" s="48" t="s">
        <v>399</v>
      </c>
      <c r="C42" s="12">
        <v>45</v>
      </c>
      <c r="D42" s="48" t="s">
        <v>399</v>
      </c>
      <c r="E42" s="48">
        <v>45</v>
      </c>
      <c r="F42" s="48" t="s">
        <v>399</v>
      </c>
      <c r="G42" s="12">
        <v>22000</v>
      </c>
      <c r="H42" s="48" t="s">
        <v>399</v>
      </c>
      <c r="I42" s="13">
        <v>990</v>
      </c>
      <c r="J42" s="278"/>
      <c r="K42" s="278"/>
    </row>
    <row r="43" spans="1:11">
      <c r="A43" s="66" t="s">
        <v>494</v>
      </c>
      <c r="B43" s="48" t="s">
        <v>399</v>
      </c>
      <c r="C43" s="12">
        <v>35</v>
      </c>
      <c r="D43" s="48" t="s">
        <v>399</v>
      </c>
      <c r="E43" s="48">
        <v>35</v>
      </c>
      <c r="F43" s="48" t="s">
        <v>399</v>
      </c>
      <c r="G43" s="12">
        <v>20000</v>
      </c>
      <c r="H43" s="48" t="s">
        <v>399</v>
      </c>
      <c r="I43" s="13">
        <v>700</v>
      </c>
      <c r="J43" s="278"/>
      <c r="K43" s="278"/>
    </row>
    <row r="44" spans="1:11">
      <c r="A44" s="66" t="s">
        <v>495</v>
      </c>
      <c r="B44" s="48" t="s">
        <v>399</v>
      </c>
      <c r="C44" s="12">
        <v>3</v>
      </c>
      <c r="D44" s="48" t="s">
        <v>399</v>
      </c>
      <c r="E44" s="48">
        <v>3</v>
      </c>
      <c r="F44" s="48" t="s">
        <v>399</v>
      </c>
      <c r="G44" s="12">
        <v>20000</v>
      </c>
      <c r="H44" s="48" t="s">
        <v>399</v>
      </c>
      <c r="I44" s="13">
        <v>60</v>
      </c>
      <c r="J44" s="278"/>
      <c r="K44" s="278"/>
    </row>
    <row r="45" spans="1:11">
      <c r="A45" s="66" t="s">
        <v>496</v>
      </c>
      <c r="B45" s="48" t="s">
        <v>399</v>
      </c>
      <c r="C45" s="12" t="s">
        <v>399</v>
      </c>
      <c r="D45" s="48" t="s">
        <v>399</v>
      </c>
      <c r="E45" s="48" t="s">
        <v>399</v>
      </c>
      <c r="F45" s="48" t="s">
        <v>399</v>
      </c>
      <c r="G45" s="12" t="s">
        <v>399</v>
      </c>
      <c r="H45" s="48" t="s">
        <v>399</v>
      </c>
      <c r="I45" s="13" t="s">
        <v>399</v>
      </c>
      <c r="J45" s="278"/>
      <c r="K45" s="278"/>
    </row>
    <row r="46" spans="1:11">
      <c r="A46" s="66" t="s">
        <v>497</v>
      </c>
      <c r="B46" s="85" t="s">
        <v>399</v>
      </c>
      <c r="C46" s="12">
        <v>35</v>
      </c>
      <c r="D46" s="48" t="s">
        <v>399</v>
      </c>
      <c r="E46" s="48">
        <v>35</v>
      </c>
      <c r="F46" s="85" t="s">
        <v>399</v>
      </c>
      <c r="G46" s="12">
        <v>45000</v>
      </c>
      <c r="H46" s="48" t="s">
        <v>399</v>
      </c>
      <c r="I46" s="13">
        <v>1575</v>
      </c>
      <c r="J46" s="278"/>
      <c r="K46" s="278"/>
    </row>
    <row r="47" spans="1:11">
      <c r="A47" s="76" t="s">
        <v>573</v>
      </c>
      <c r="B47" s="77" t="s">
        <v>399</v>
      </c>
      <c r="C47" s="77">
        <v>118</v>
      </c>
      <c r="D47" s="77" t="s">
        <v>399</v>
      </c>
      <c r="E47" s="77">
        <v>118</v>
      </c>
      <c r="F47" s="81" t="s">
        <v>399</v>
      </c>
      <c r="G47" s="81">
        <v>28178</v>
      </c>
      <c r="H47" s="77" t="s">
        <v>399</v>
      </c>
      <c r="I47" s="78">
        <v>3325</v>
      </c>
      <c r="J47" s="278"/>
      <c r="K47" s="278"/>
    </row>
    <row r="48" spans="1:11">
      <c r="A48" s="66"/>
      <c r="B48" s="48"/>
      <c r="C48" s="48"/>
      <c r="D48" s="48"/>
      <c r="E48" s="48"/>
      <c r="F48" s="12"/>
      <c r="G48" s="12"/>
      <c r="H48" s="12"/>
      <c r="I48" s="49"/>
      <c r="J48" s="278"/>
      <c r="K48" s="278"/>
    </row>
    <row r="49" spans="1:11">
      <c r="A49" s="66" t="s">
        <v>499</v>
      </c>
      <c r="B49" s="48" t="s">
        <v>399</v>
      </c>
      <c r="C49" s="12">
        <v>234</v>
      </c>
      <c r="D49" s="12" t="s">
        <v>399</v>
      </c>
      <c r="E49" s="48">
        <v>234</v>
      </c>
      <c r="F49" s="48" t="s">
        <v>399</v>
      </c>
      <c r="G49" s="12">
        <v>33000</v>
      </c>
      <c r="H49" s="12" t="s">
        <v>399</v>
      </c>
      <c r="I49" s="13">
        <v>7722</v>
      </c>
      <c r="J49" s="278"/>
      <c r="K49" s="278"/>
    </row>
    <row r="50" spans="1:11">
      <c r="A50" s="66" t="s">
        <v>500</v>
      </c>
      <c r="B50" s="12">
        <v>30</v>
      </c>
      <c r="C50" s="12">
        <v>57</v>
      </c>
      <c r="D50" s="48" t="s">
        <v>399</v>
      </c>
      <c r="E50" s="48">
        <v>87</v>
      </c>
      <c r="F50" s="12">
        <v>7000</v>
      </c>
      <c r="G50" s="12">
        <v>24000</v>
      </c>
      <c r="H50" s="48" t="s">
        <v>399</v>
      </c>
      <c r="I50" s="13">
        <v>1578</v>
      </c>
      <c r="J50" s="278"/>
      <c r="K50" s="278"/>
    </row>
    <row r="51" spans="1:11">
      <c r="A51" s="66" t="s">
        <v>501</v>
      </c>
      <c r="B51" s="48" t="s">
        <v>399</v>
      </c>
      <c r="C51" s="12">
        <v>416</v>
      </c>
      <c r="D51" s="48" t="s">
        <v>399</v>
      </c>
      <c r="E51" s="48">
        <v>416</v>
      </c>
      <c r="F51" s="48" t="s">
        <v>399</v>
      </c>
      <c r="G51" s="12">
        <v>16000</v>
      </c>
      <c r="H51" s="48" t="s">
        <v>399</v>
      </c>
      <c r="I51" s="13">
        <v>6656</v>
      </c>
      <c r="J51" s="278"/>
      <c r="K51" s="278"/>
    </row>
    <row r="52" spans="1:11">
      <c r="A52" s="76" t="s">
        <v>502</v>
      </c>
      <c r="B52" s="77">
        <v>30</v>
      </c>
      <c r="C52" s="77">
        <v>707</v>
      </c>
      <c r="D52" s="77" t="s">
        <v>399</v>
      </c>
      <c r="E52" s="77">
        <v>737</v>
      </c>
      <c r="F52" s="81">
        <v>7000</v>
      </c>
      <c r="G52" s="81">
        <v>22272</v>
      </c>
      <c r="H52" s="77" t="s">
        <v>399</v>
      </c>
      <c r="I52" s="78">
        <v>15956</v>
      </c>
      <c r="J52" s="278"/>
      <c r="K52" s="278"/>
    </row>
    <row r="53" spans="1:11">
      <c r="A53" s="66"/>
      <c r="B53" s="48"/>
      <c r="C53" s="48"/>
      <c r="D53" s="48"/>
      <c r="E53" s="48"/>
      <c r="F53" s="12"/>
      <c r="G53" s="12"/>
      <c r="H53" s="12"/>
      <c r="I53" s="49"/>
      <c r="J53" s="278"/>
      <c r="K53" s="278"/>
    </row>
    <row r="54" spans="1:11">
      <c r="A54" s="76" t="s">
        <v>503</v>
      </c>
      <c r="B54" s="77" t="s">
        <v>399</v>
      </c>
      <c r="C54" s="77">
        <v>40</v>
      </c>
      <c r="D54" s="77" t="s">
        <v>399</v>
      </c>
      <c r="E54" s="77">
        <v>40</v>
      </c>
      <c r="F54" s="81" t="s">
        <v>399</v>
      </c>
      <c r="G54" s="81">
        <v>23000</v>
      </c>
      <c r="H54" s="77" t="s">
        <v>399</v>
      </c>
      <c r="I54" s="78">
        <v>920</v>
      </c>
      <c r="J54" s="278"/>
      <c r="K54" s="278"/>
    </row>
    <row r="55" spans="1:11">
      <c r="A55" s="66"/>
      <c r="B55" s="48"/>
      <c r="C55" s="48"/>
      <c r="D55" s="48"/>
      <c r="E55" s="48"/>
      <c r="F55" s="12"/>
      <c r="G55" s="12"/>
      <c r="H55" s="12"/>
      <c r="I55" s="49"/>
      <c r="J55" s="278"/>
      <c r="K55" s="278"/>
    </row>
    <row r="56" spans="1:11">
      <c r="A56" s="66" t="s">
        <v>504</v>
      </c>
      <c r="B56" s="48" t="s">
        <v>399</v>
      </c>
      <c r="C56" s="12">
        <v>35</v>
      </c>
      <c r="D56" s="48" t="s">
        <v>399</v>
      </c>
      <c r="E56" s="48">
        <v>35</v>
      </c>
      <c r="F56" s="48" t="s">
        <v>399</v>
      </c>
      <c r="G56" s="12">
        <v>30840</v>
      </c>
      <c r="H56" s="48" t="s">
        <v>399</v>
      </c>
      <c r="I56" s="13">
        <v>1079</v>
      </c>
      <c r="J56" s="278"/>
      <c r="K56" s="278"/>
    </row>
    <row r="57" spans="1:11">
      <c r="A57" s="66" t="s">
        <v>505</v>
      </c>
      <c r="B57" s="48" t="s">
        <v>399</v>
      </c>
      <c r="C57" s="12">
        <v>8</v>
      </c>
      <c r="D57" s="48" t="s">
        <v>399</v>
      </c>
      <c r="E57" s="48">
        <v>8</v>
      </c>
      <c r="F57" s="48" t="s">
        <v>399</v>
      </c>
      <c r="G57" s="12">
        <v>29300</v>
      </c>
      <c r="H57" s="48" t="s">
        <v>399</v>
      </c>
      <c r="I57" s="13">
        <v>234</v>
      </c>
      <c r="J57" s="278"/>
      <c r="K57" s="278"/>
    </row>
    <row r="58" spans="1:11">
      <c r="A58" s="76" t="s">
        <v>506</v>
      </c>
      <c r="B58" s="77" t="s">
        <v>399</v>
      </c>
      <c r="C58" s="77">
        <v>43</v>
      </c>
      <c r="D58" s="77" t="s">
        <v>399</v>
      </c>
      <c r="E58" s="77">
        <v>43</v>
      </c>
      <c r="F58" s="81" t="s">
        <v>399</v>
      </c>
      <c r="G58" s="81">
        <v>30553</v>
      </c>
      <c r="H58" s="77" t="s">
        <v>399</v>
      </c>
      <c r="I58" s="78">
        <v>1313</v>
      </c>
      <c r="J58" s="278"/>
      <c r="K58" s="278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78"/>
      <c r="K59" s="278"/>
    </row>
    <row r="60" spans="1:11">
      <c r="A60" s="66" t="s">
        <v>507</v>
      </c>
      <c r="B60" s="48" t="s">
        <v>399</v>
      </c>
      <c r="C60" s="12">
        <v>20</v>
      </c>
      <c r="D60" s="12">
        <v>7</v>
      </c>
      <c r="E60" s="48">
        <v>27</v>
      </c>
      <c r="F60" s="48" t="s">
        <v>399</v>
      </c>
      <c r="G60" s="12">
        <v>11000</v>
      </c>
      <c r="H60" s="12">
        <v>32500</v>
      </c>
      <c r="I60" s="13">
        <v>448</v>
      </c>
    </row>
    <row r="61" spans="1:11">
      <c r="A61" s="66" t="s">
        <v>508</v>
      </c>
      <c r="B61" s="48" t="s">
        <v>399</v>
      </c>
      <c r="C61" s="12">
        <v>20</v>
      </c>
      <c r="D61" s="48" t="s">
        <v>399</v>
      </c>
      <c r="E61" s="48">
        <v>20</v>
      </c>
      <c r="F61" s="48" t="s">
        <v>399</v>
      </c>
      <c r="G61" s="12">
        <v>16000</v>
      </c>
      <c r="H61" s="48" t="s">
        <v>399</v>
      </c>
      <c r="I61" s="13">
        <v>320</v>
      </c>
    </row>
    <row r="62" spans="1:11">
      <c r="A62" s="66" t="s">
        <v>509</v>
      </c>
      <c r="B62" s="12">
        <v>1</v>
      </c>
      <c r="C62" s="12">
        <v>6</v>
      </c>
      <c r="D62" s="48" t="s">
        <v>399</v>
      </c>
      <c r="E62" s="48">
        <v>7</v>
      </c>
      <c r="F62" s="12">
        <v>8000</v>
      </c>
      <c r="G62" s="12">
        <v>30000</v>
      </c>
      <c r="H62" s="48" t="s">
        <v>399</v>
      </c>
      <c r="I62" s="13">
        <v>188</v>
      </c>
    </row>
    <row r="63" spans="1:11">
      <c r="A63" s="66" t="s">
        <v>510</v>
      </c>
      <c r="B63" s="48" t="s">
        <v>399</v>
      </c>
      <c r="C63" s="12">
        <v>30</v>
      </c>
      <c r="D63" s="48" t="s">
        <v>399</v>
      </c>
      <c r="E63" s="48">
        <v>30</v>
      </c>
      <c r="F63" s="48" t="s">
        <v>399</v>
      </c>
      <c r="G63" s="12">
        <v>32067</v>
      </c>
      <c r="H63" s="48" t="s">
        <v>399</v>
      </c>
      <c r="I63" s="13">
        <v>962</v>
      </c>
    </row>
    <row r="64" spans="1:11">
      <c r="A64" s="66" t="s">
        <v>511</v>
      </c>
      <c r="B64" s="12" t="s">
        <v>399</v>
      </c>
      <c r="C64" s="12">
        <v>20</v>
      </c>
      <c r="D64" s="48" t="s">
        <v>399</v>
      </c>
      <c r="E64" s="48">
        <v>20</v>
      </c>
      <c r="F64" s="12" t="s">
        <v>399</v>
      </c>
      <c r="G64" s="12">
        <v>15000</v>
      </c>
      <c r="H64" s="48" t="s">
        <v>399</v>
      </c>
      <c r="I64" s="13">
        <v>300</v>
      </c>
    </row>
    <row r="65" spans="1:9">
      <c r="A65" s="66" t="s">
        <v>512</v>
      </c>
      <c r="B65" s="12" t="s">
        <v>399</v>
      </c>
      <c r="C65" s="12">
        <v>3</v>
      </c>
      <c r="D65" s="48" t="s">
        <v>399</v>
      </c>
      <c r="E65" s="48">
        <v>3</v>
      </c>
      <c r="F65" s="12" t="s">
        <v>399</v>
      </c>
      <c r="G65" s="12">
        <v>27000</v>
      </c>
      <c r="H65" s="48" t="s">
        <v>399</v>
      </c>
      <c r="I65" s="13">
        <v>81</v>
      </c>
    </row>
    <row r="66" spans="1:9">
      <c r="A66" s="66" t="s">
        <v>513</v>
      </c>
      <c r="B66" s="48">
        <v>1</v>
      </c>
      <c r="C66" s="12">
        <v>27</v>
      </c>
      <c r="D66" s="48" t="s">
        <v>399</v>
      </c>
      <c r="E66" s="48">
        <v>28</v>
      </c>
      <c r="F66" s="48">
        <v>20000</v>
      </c>
      <c r="G66" s="12">
        <v>34000</v>
      </c>
      <c r="H66" s="48" t="s">
        <v>399</v>
      </c>
      <c r="I66" s="13">
        <v>938</v>
      </c>
    </row>
    <row r="67" spans="1:9">
      <c r="A67" s="66" t="s">
        <v>514</v>
      </c>
      <c r="B67" s="48">
        <v>2</v>
      </c>
      <c r="C67" s="12">
        <v>80</v>
      </c>
      <c r="D67" s="48" t="s">
        <v>399</v>
      </c>
      <c r="E67" s="48">
        <v>82</v>
      </c>
      <c r="F67" s="48">
        <v>12500</v>
      </c>
      <c r="G67" s="12">
        <v>35000</v>
      </c>
      <c r="H67" s="48" t="s">
        <v>399</v>
      </c>
      <c r="I67" s="13">
        <v>2825</v>
      </c>
    </row>
    <row r="68" spans="1:9">
      <c r="A68" s="76" t="s">
        <v>515</v>
      </c>
      <c r="B68" s="77">
        <v>4</v>
      </c>
      <c r="C68" s="77">
        <v>206</v>
      </c>
      <c r="D68" s="77">
        <v>7</v>
      </c>
      <c r="E68" s="77">
        <v>217</v>
      </c>
      <c r="F68" s="81">
        <v>13250</v>
      </c>
      <c r="G68" s="81">
        <v>28063</v>
      </c>
      <c r="H68" s="77">
        <v>32500</v>
      </c>
      <c r="I68" s="78">
        <v>6062</v>
      </c>
    </row>
    <row r="69" spans="1:9">
      <c r="A69" s="66"/>
      <c r="B69" s="48"/>
      <c r="C69" s="48"/>
      <c r="D69" s="48"/>
      <c r="E69" s="48"/>
      <c r="F69" s="12"/>
      <c r="G69" s="12"/>
      <c r="H69" s="12"/>
      <c r="I69" s="49"/>
    </row>
    <row r="70" spans="1:9">
      <c r="A70" s="66" t="s">
        <v>516</v>
      </c>
      <c r="B70" s="85">
        <v>39</v>
      </c>
      <c r="C70" s="12">
        <v>210</v>
      </c>
      <c r="D70" s="85">
        <v>12</v>
      </c>
      <c r="E70" s="48">
        <v>261</v>
      </c>
      <c r="F70" s="85">
        <v>20000</v>
      </c>
      <c r="G70" s="12">
        <v>40214</v>
      </c>
      <c r="H70" s="85">
        <v>65000</v>
      </c>
      <c r="I70" s="13">
        <v>10005</v>
      </c>
    </row>
    <row r="71" spans="1:9">
      <c r="A71" s="66" t="s">
        <v>517</v>
      </c>
      <c r="B71" s="12">
        <v>8</v>
      </c>
      <c r="C71" s="12">
        <v>212</v>
      </c>
      <c r="D71" s="48">
        <v>5</v>
      </c>
      <c r="E71" s="48">
        <v>225</v>
      </c>
      <c r="F71" s="12">
        <v>12000</v>
      </c>
      <c r="G71" s="12">
        <v>25000</v>
      </c>
      <c r="H71" s="48">
        <v>35000</v>
      </c>
      <c r="I71" s="13">
        <v>5572</v>
      </c>
    </row>
    <row r="72" spans="1:9">
      <c r="A72" s="76" t="s">
        <v>518</v>
      </c>
      <c r="B72" s="77">
        <v>47</v>
      </c>
      <c r="C72" s="77">
        <v>422</v>
      </c>
      <c r="D72" s="77">
        <v>17</v>
      </c>
      <c r="E72" s="77">
        <v>486</v>
      </c>
      <c r="F72" s="81">
        <v>18638</v>
      </c>
      <c r="G72" s="81">
        <v>32571</v>
      </c>
      <c r="H72" s="77">
        <v>56176</v>
      </c>
      <c r="I72" s="78">
        <v>15577</v>
      </c>
    </row>
    <row r="73" spans="1:9">
      <c r="A73" s="66"/>
      <c r="B73" s="48"/>
      <c r="C73" s="48"/>
      <c r="D73" s="48"/>
      <c r="E73" s="48"/>
      <c r="F73" s="12"/>
      <c r="G73" s="12"/>
      <c r="H73" s="12"/>
      <c r="I73" s="13"/>
    </row>
    <row r="74" spans="1:9" ht="13.5" thickBot="1">
      <c r="A74" s="69" t="s">
        <v>519</v>
      </c>
      <c r="B74" s="55">
        <v>129</v>
      </c>
      <c r="C74" s="55">
        <v>1893</v>
      </c>
      <c r="D74" s="55">
        <v>24</v>
      </c>
      <c r="E74" s="55">
        <v>2046</v>
      </c>
      <c r="F74" s="226">
        <v>14632</v>
      </c>
      <c r="G74" s="226">
        <v>26293</v>
      </c>
      <c r="H74" s="226">
        <v>49271</v>
      </c>
      <c r="I74" s="56">
        <v>52843</v>
      </c>
    </row>
  </sheetData>
  <mergeCells count="4">
    <mergeCell ref="A1:I1"/>
    <mergeCell ref="A5:A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21">
    <pageSetUpPr fitToPage="1"/>
  </sheetPr>
  <dimension ref="A1:Q108"/>
  <sheetViews>
    <sheetView showGridLines="0" view="pageBreakPreview" topLeftCell="A55" zoomScale="75" zoomScaleNormal="75" zoomScaleSheetLayoutView="75" workbookViewId="0">
      <selection activeCell="G20" sqref="G20"/>
    </sheetView>
  </sheetViews>
  <sheetFormatPr baseColWidth="10" defaultRowHeight="12.75"/>
  <cols>
    <col min="1" max="7" width="22.85546875" customWidth="1"/>
  </cols>
  <sheetData>
    <row r="1" spans="1:10" s="2" customFormat="1" ht="18">
      <c r="A1" s="1481" t="s">
        <v>375</v>
      </c>
      <c r="B1" s="1481"/>
      <c r="C1" s="1481"/>
      <c r="D1" s="1481"/>
      <c r="E1" s="1481"/>
      <c r="F1" s="1481"/>
      <c r="G1" s="1481"/>
    </row>
    <row r="2" spans="1:10" s="3" customFormat="1" ht="12.75" customHeight="1"/>
    <row r="3" spans="1:10" s="3" customFormat="1" ht="15">
      <c r="A3" s="1532" t="s">
        <v>556</v>
      </c>
      <c r="B3" s="1532"/>
      <c r="C3" s="1532"/>
      <c r="D3" s="1532"/>
      <c r="E3" s="1532"/>
      <c r="F3" s="1532"/>
      <c r="G3" s="1532"/>
      <c r="H3" s="285"/>
      <c r="I3" s="285"/>
    </row>
    <row r="4" spans="1:10" s="3" customFormat="1" ht="13.5" customHeight="1" thickBot="1">
      <c r="A4" s="5"/>
      <c r="B4" s="6"/>
      <c r="C4" s="6"/>
      <c r="D4" s="6"/>
      <c r="E4" s="6"/>
      <c r="F4" s="6"/>
      <c r="G4" s="6"/>
    </row>
    <row r="5" spans="1:10">
      <c r="A5" s="1520" t="s">
        <v>378</v>
      </c>
      <c r="B5" s="92"/>
      <c r="C5" s="92"/>
      <c r="D5" s="92"/>
      <c r="E5" s="93"/>
      <c r="F5" s="93" t="s">
        <v>521</v>
      </c>
      <c r="G5" s="94"/>
    </row>
    <row r="6" spans="1:10" ht="13.15" customHeight="1">
      <c r="A6" s="1521"/>
      <c r="B6" s="95" t="s">
        <v>379</v>
      </c>
      <c r="C6" s="95" t="s">
        <v>386</v>
      </c>
      <c r="D6" s="95" t="s">
        <v>380</v>
      </c>
      <c r="E6" s="96" t="s">
        <v>450</v>
      </c>
      <c r="F6" s="95" t="s">
        <v>522</v>
      </c>
      <c r="G6" s="97" t="s">
        <v>523</v>
      </c>
    </row>
    <row r="7" spans="1:10">
      <c r="A7" s="1521"/>
      <c r="B7" s="96" t="s">
        <v>382</v>
      </c>
      <c r="C7" s="95" t="s">
        <v>524</v>
      </c>
      <c r="D7" s="96" t="s">
        <v>383</v>
      </c>
      <c r="E7" s="96" t="s">
        <v>383</v>
      </c>
      <c r="F7" s="95" t="s">
        <v>525</v>
      </c>
      <c r="G7" s="97" t="s">
        <v>384</v>
      </c>
    </row>
    <row r="8" spans="1:10" ht="13.5" thickBot="1">
      <c r="A8" s="1522"/>
      <c r="B8" s="98"/>
      <c r="C8" s="98"/>
      <c r="D8" s="98"/>
      <c r="E8" s="99"/>
      <c r="F8" s="99" t="s">
        <v>526</v>
      </c>
      <c r="G8" s="100"/>
    </row>
    <row r="9" spans="1:10">
      <c r="A9" s="102">
        <v>2003</v>
      </c>
      <c r="B9" s="171">
        <v>41.536000000000001</v>
      </c>
      <c r="C9" s="172">
        <f t="shared" ref="C9:C15" si="0">D9/B9*10</f>
        <v>22.801425269645605</v>
      </c>
      <c r="D9" s="171">
        <v>94.707999999999998</v>
      </c>
      <c r="E9" s="173"/>
      <c r="F9" s="173">
        <v>13.46</v>
      </c>
      <c r="G9" s="174">
        <v>12747.696800000002</v>
      </c>
      <c r="H9" s="175"/>
    </row>
    <row r="10" spans="1:10">
      <c r="A10" s="102">
        <v>2004</v>
      </c>
      <c r="B10" s="171">
        <v>39.523000000000003</v>
      </c>
      <c r="C10" s="172">
        <f t="shared" si="0"/>
        <v>25.526908382460842</v>
      </c>
      <c r="D10" s="171">
        <v>100.89</v>
      </c>
      <c r="E10" s="173"/>
      <c r="F10" s="173">
        <v>13.56</v>
      </c>
      <c r="G10" s="174">
        <v>13680.684000000001</v>
      </c>
      <c r="H10" s="175"/>
    </row>
    <row r="11" spans="1:10">
      <c r="A11" s="102">
        <v>2005</v>
      </c>
      <c r="B11" s="171">
        <v>37.685000000000002</v>
      </c>
      <c r="C11" s="172">
        <f t="shared" si="0"/>
        <v>13.833090088894785</v>
      </c>
      <c r="D11" s="171">
        <v>52.13</v>
      </c>
      <c r="E11" s="173"/>
      <c r="F11" s="173">
        <v>14.44</v>
      </c>
      <c r="G11" s="174">
        <v>7527.5720000000001</v>
      </c>
      <c r="H11" s="175"/>
    </row>
    <row r="12" spans="1:10">
      <c r="A12" s="102">
        <v>2006</v>
      </c>
      <c r="B12" s="171">
        <v>45.043999999999997</v>
      </c>
      <c r="C12" s="172">
        <f t="shared" si="0"/>
        <v>25.378962791936775</v>
      </c>
      <c r="D12" s="171">
        <v>114.31699999999999</v>
      </c>
      <c r="E12" s="173"/>
      <c r="F12" s="173">
        <v>13.96</v>
      </c>
      <c r="G12" s="174">
        <v>15958.653200000001</v>
      </c>
      <c r="H12" s="175"/>
    </row>
    <row r="13" spans="1:10">
      <c r="A13" s="102">
        <v>2007</v>
      </c>
      <c r="B13" s="171">
        <v>47.411000000000001</v>
      </c>
      <c r="C13" s="172">
        <f t="shared" si="0"/>
        <v>28.210752778890974</v>
      </c>
      <c r="D13" s="171">
        <v>133.75</v>
      </c>
      <c r="E13" s="173"/>
      <c r="F13" s="173">
        <v>18.38</v>
      </c>
      <c r="G13" s="174">
        <v>24583.25</v>
      </c>
      <c r="H13" s="175"/>
    </row>
    <row r="14" spans="1:10">
      <c r="A14" s="102">
        <v>2008</v>
      </c>
      <c r="B14" s="171">
        <v>54.393999999999998</v>
      </c>
      <c r="C14" s="172">
        <f t="shared" si="0"/>
        <v>25.047983233444867</v>
      </c>
      <c r="D14" s="171">
        <v>136.24600000000001</v>
      </c>
      <c r="E14" s="173"/>
      <c r="F14" s="173">
        <v>18.48</v>
      </c>
      <c r="G14" s="174">
        <v>25178.260800000004</v>
      </c>
      <c r="H14" s="175"/>
    </row>
    <row r="15" spans="1:10">
      <c r="A15" s="102">
        <v>2009</v>
      </c>
      <c r="B15" s="171">
        <v>60.987000000000002</v>
      </c>
      <c r="C15" s="172">
        <f t="shared" si="0"/>
        <v>22.708282092905048</v>
      </c>
      <c r="D15" s="171">
        <v>138.49100000000001</v>
      </c>
      <c r="E15" s="177" t="s">
        <v>399</v>
      </c>
      <c r="F15" s="173">
        <v>15.45</v>
      </c>
      <c r="G15" s="174">
        <v>21396.859499999999</v>
      </c>
      <c r="H15" s="175"/>
    </row>
    <row r="16" spans="1:10">
      <c r="A16" s="102">
        <v>2010</v>
      </c>
      <c r="B16" s="171">
        <v>65.983999999999995</v>
      </c>
      <c r="C16" s="172">
        <f>D16/B16*10</f>
        <v>21.973660281280317</v>
      </c>
      <c r="D16" s="171">
        <v>144.99100000000001</v>
      </c>
      <c r="E16" s="177" t="s">
        <v>399</v>
      </c>
      <c r="F16" s="173">
        <v>17.48</v>
      </c>
      <c r="G16" s="174">
        <v>25344.426800000001</v>
      </c>
      <c r="H16" s="175"/>
      <c r="J16" s="176"/>
    </row>
    <row r="17" spans="1:17">
      <c r="A17" s="102">
        <v>2011</v>
      </c>
      <c r="B17" s="171">
        <v>81.322000000000003</v>
      </c>
      <c r="C17" s="172">
        <f>D17/B17*10</f>
        <v>25.481173606158233</v>
      </c>
      <c r="D17" s="171">
        <v>207.21799999999999</v>
      </c>
      <c r="E17" s="177" t="s">
        <v>399</v>
      </c>
      <c r="F17" s="173">
        <v>20.62</v>
      </c>
      <c r="G17" s="174">
        <v>42728.351599999995</v>
      </c>
      <c r="H17" s="175"/>
    </row>
    <row r="18" spans="1:17">
      <c r="A18" s="102">
        <v>2012</v>
      </c>
      <c r="B18" s="171">
        <v>125.879</v>
      </c>
      <c r="C18" s="172">
        <f>D18/B18*10</f>
        <v>17.263483186234399</v>
      </c>
      <c r="D18" s="171">
        <v>217.31100000000001</v>
      </c>
      <c r="E18" s="177" t="s">
        <v>399</v>
      </c>
      <c r="F18" s="178">
        <v>21.94</v>
      </c>
      <c r="G18" s="268">
        <f>D18*F18*10</f>
        <v>47678.0334</v>
      </c>
      <c r="H18" s="175"/>
    </row>
    <row r="19" spans="1:17" ht="13.5" thickBot="1">
      <c r="A19" s="152">
        <v>2013</v>
      </c>
      <c r="B19" s="288">
        <v>142.31</v>
      </c>
      <c r="C19" s="289">
        <f>D19/B19*10</f>
        <v>27.738879910055513</v>
      </c>
      <c r="D19" s="288">
        <v>394.75200000000001</v>
      </c>
      <c r="E19" s="290" t="s">
        <v>399</v>
      </c>
      <c r="F19" s="1363">
        <v>19.829999999999998</v>
      </c>
      <c r="G19" s="1269">
        <f>D19*F19*10</f>
        <v>78279.321599999996</v>
      </c>
      <c r="H19" s="175"/>
    </row>
    <row r="20" spans="1:17" ht="13.15" customHeight="1">
      <c r="A20" s="1537" t="s">
        <v>527</v>
      </c>
      <c r="B20" s="1537"/>
      <c r="C20" s="1537"/>
      <c r="D20" s="112"/>
      <c r="E20" s="112"/>
      <c r="F20" s="112"/>
      <c r="G20" s="112"/>
    </row>
    <row r="21" spans="1:17">
      <c r="A21" s="24"/>
      <c r="B21" s="24"/>
      <c r="C21" s="24"/>
      <c r="D21" s="24"/>
      <c r="E21" s="24"/>
      <c r="F21" s="24"/>
      <c r="G21" s="24"/>
    </row>
    <row r="22" spans="1:17">
      <c r="A22" s="24"/>
      <c r="B22" s="24"/>
      <c r="C22" s="24"/>
      <c r="D22" s="24"/>
      <c r="E22" s="24"/>
      <c r="F22" s="24"/>
      <c r="G22" s="24"/>
    </row>
    <row r="23" spans="1:17">
      <c r="A23" s="24"/>
      <c r="B23" s="24"/>
      <c r="C23" s="24"/>
      <c r="D23" s="24"/>
      <c r="E23" s="24"/>
      <c r="F23" s="24"/>
      <c r="G23" s="24"/>
    </row>
    <row r="24" spans="1:17">
      <c r="A24" s="24"/>
      <c r="B24" s="24"/>
      <c r="C24" s="24"/>
      <c r="D24" s="24"/>
      <c r="E24" s="24"/>
      <c r="F24" s="24"/>
      <c r="G24" s="24"/>
    </row>
    <row r="25" spans="1:17">
      <c r="A25" s="24"/>
      <c r="B25" s="24"/>
      <c r="C25" s="24"/>
      <c r="D25" s="24"/>
      <c r="E25" s="24"/>
      <c r="F25" s="24"/>
      <c r="G25" s="24"/>
    </row>
    <row r="28" spans="1:17">
      <c r="M28" s="179"/>
      <c r="N28" s="179"/>
      <c r="Q28" s="179"/>
    </row>
    <row r="29" spans="1:17">
      <c r="M29" s="179"/>
      <c r="N29" s="179"/>
      <c r="Q29" s="179"/>
    </row>
    <row r="30" spans="1:17">
      <c r="M30" s="179"/>
      <c r="N30" s="179"/>
      <c r="Q30" s="179"/>
    </row>
    <row r="31" spans="1:17">
      <c r="M31" s="179"/>
      <c r="N31" s="179"/>
      <c r="Q31" s="179"/>
    </row>
    <row r="32" spans="1:17">
      <c r="M32" s="179"/>
      <c r="N32" s="179"/>
    </row>
    <row r="33" spans="13:14">
      <c r="M33" s="179"/>
      <c r="N33" s="179"/>
    </row>
    <row r="34" spans="13:14">
      <c r="M34" s="179"/>
      <c r="N34" s="179"/>
    </row>
    <row r="35" spans="13:14">
      <c r="M35" s="179"/>
      <c r="N35" s="179"/>
    </row>
    <row r="36" spans="13:14">
      <c r="M36" s="179"/>
      <c r="N36" s="179"/>
    </row>
    <row r="37" spans="13:14">
      <c r="M37" s="179"/>
      <c r="N37" s="179"/>
    </row>
    <row r="38" spans="13:14">
      <c r="M38" s="179"/>
      <c r="N38" s="179"/>
    </row>
    <row r="39" spans="13:14">
      <c r="M39" s="179"/>
      <c r="N39" s="179"/>
    </row>
    <row r="40" spans="13:14">
      <c r="M40" s="179"/>
      <c r="N40" s="179"/>
    </row>
    <row r="41" spans="13:14">
      <c r="M41" s="179"/>
      <c r="N41" s="179"/>
    </row>
    <row r="42" spans="13:14">
      <c r="M42" s="179"/>
      <c r="N42" s="179"/>
    </row>
    <row r="43" spans="13:14">
      <c r="M43" s="179"/>
      <c r="N43" s="179"/>
    </row>
    <row r="44" spans="13:14">
      <c r="M44" s="179"/>
      <c r="N44" s="179"/>
    </row>
    <row r="45" spans="13:14">
      <c r="M45" s="179"/>
      <c r="N45" s="179"/>
    </row>
    <row r="46" spans="13:14">
      <c r="M46" s="179"/>
      <c r="N46" s="179"/>
    </row>
    <row r="47" spans="13:14">
      <c r="M47" s="179"/>
      <c r="N47" s="179"/>
    </row>
    <row r="48" spans="13:14">
      <c r="M48" s="179"/>
      <c r="N48" s="179"/>
    </row>
    <row r="49" spans="13:14">
      <c r="M49" s="179"/>
      <c r="N49" s="179"/>
    </row>
    <row r="50" spans="13:14">
      <c r="M50" s="179"/>
      <c r="N50" s="179"/>
    </row>
    <row r="51" spans="13:14">
      <c r="M51" s="179"/>
      <c r="N51" s="179"/>
    </row>
    <row r="52" spans="13:14">
      <c r="M52" s="179"/>
      <c r="N52" s="179"/>
    </row>
    <row r="53" spans="13:14">
      <c r="M53" s="179"/>
      <c r="N53" s="179"/>
    </row>
    <row r="54" spans="13:14">
      <c r="M54" s="179"/>
      <c r="N54" s="179"/>
    </row>
    <row r="55" spans="13:14">
      <c r="M55" s="179"/>
      <c r="N55" s="179"/>
    </row>
    <row r="56" spans="13:14">
      <c r="M56" s="179"/>
      <c r="N56" s="179"/>
    </row>
    <row r="57" spans="13:14">
      <c r="M57" s="179"/>
      <c r="N57" s="179"/>
    </row>
    <row r="58" spans="13:14">
      <c r="M58" s="179"/>
      <c r="N58" s="179"/>
    </row>
    <row r="59" spans="13:14">
      <c r="M59" s="179"/>
      <c r="N59" s="179"/>
    </row>
    <row r="60" spans="13:14">
      <c r="M60" s="179"/>
      <c r="N60" s="179"/>
    </row>
    <row r="61" spans="13:14">
      <c r="M61" s="179"/>
      <c r="N61" s="179"/>
    </row>
    <row r="62" spans="13:14">
      <c r="M62" s="179"/>
      <c r="N62" s="179"/>
    </row>
    <row r="63" spans="13:14">
      <c r="M63" s="179"/>
      <c r="N63" s="179"/>
    </row>
    <row r="64" spans="13:14">
      <c r="M64" s="179"/>
      <c r="N64" s="179"/>
    </row>
    <row r="65" spans="13:14">
      <c r="M65" s="179"/>
      <c r="N65" s="179"/>
    </row>
    <row r="66" spans="13:14">
      <c r="M66" s="179"/>
      <c r="N66" s="179"/>
    </row>
    <row r="67" spans="13:14">
      <c r="M67" s="179"/>
      <c r="N67" s="179"/>
    </row>
    <row r="68" spans="13:14">
      <c r="M68" s="179"/>
      <c r="N68" s="179"/>
    </row>
    <row r="69" spans="13:14">
      <c r="M69" s="179"/>
      <c r="N69" s="179"/>
    </row>
    <row r="70" spans="13:14">
      <c r="M70" s="179"/>
      <c r="N70" s="179"/>
    </row>
    <row r="71" spans="13:14">
      <c r="M71" s="179"/>
      <c r="N71" s="179"/>
    </row>
    <row r="72" spans="13:14">
      <c r="M72" s="179"/>
      <c r="N72" s="179"/>
    </row>
    <row r="73" spans="13:14">
      <c r="M73" s="179"/>
      <c r="N73" s="179"/>
    </row>
    <row r="74" spans="13:14">
      <c r="M74" s="179"/>
      <c r="N74" s="179"/>
    </row>
    <row r="75" spans="13:14">
      <c r="M75" s="179"/>
      <c r="N75" s="179"/>
    </row>
    <row r="76" spans="13:14">
      <c r="M76" s="179"/>
      <c r="N76" s="179"/>
    </row>
    <row r="77" spans="13:14">
      <c r="M77" s="179"/>
      <c r="N77" s="179"/>
    </row>
    <row r="78" spans="13:14">
      <c r="M78" s="179"/>
      <c r="N78" s="179"/>
    </row>
    <row r="79" spans="13:14">
      <c r="M79" s="179"/>
      <c r="N79" s="179"/>
    </row>
    <row r="80" spans="13:14">
      <c r="M80" s="179"/>
      <c r="N80" s="179"/>
    </row>
    <row r="81" spans="9:17">
      <c r="M81" s="179"/>
      <c r="N81" s="179"/>
    </row>
    <row r="82" spans="9:17">
      <c r="M82" s="179"/>
      <c r="N82" s="179"/>
    </row>
    <row r="83" spans="9:17">
      <c r="M83" s="179"/>
      <c r="N83" s="179"/>
    </row>
    <row r="84" spans="9:17">
      <c r="M84" s="179"/>
      <c r="N84" s="179"/>
    </row>
    <row r="85" spans="9:17">
      <c r="M85" s="179"/>
      <c r="N85" s="179"/>
    </row>
    <row r="86" spans="9:17">
      <c r="M86" s="179"/>
      <c r="N86" s="179"/>
    </row>
    <row r="87" spans="9:17">
      <c r="I87" s="179"/>
      <c r="K87" s="179"/>
      <c r="L87" s="179"/>
      <c r="M87" s="179"/>
      <c r="N87" s="179"/>
      <c r="P87" s="179"/>
      <c r="Q87" s="179"/>
    </row>
    <row r="88" spans="9:17">
      <c r="I88" s="179"/>
      <c r="K88" s="179"/>
      <c r="L88" s="179"/>
      <c r="M88" s="179"/>
      <c r="N88" s="179"/>
      <c r="P88" s="179"/>
      <c r="Q88" s="179"/>
    </row>
    <row r="89" spans="9:17">
      <c r="M89" s="179"/>
      <c r="N89" s="179"/>
    </row>
    <row r="90" spans="9:17">
      <c r="M90" s="179"/>
      <c r="N90" s="179"/>
    </row>
    <row r="91" spans="9:17">
      <c r="M91" s="179"/>
      <c r="N91" s="179"/>
    </row>
    <row r="92" spans="9:17">
      <c r="M92" s="179"/>
      <c r="N92" s="179"/>
    </row>
    <row r="93" spans="9:17">
      <c r="M93" s="179"/>
      <c r="N93" s="179"/>
    </row>
    <row r="94" spans="9:17">
      <c r="M94" s="179"/>
      <c r="N94" s="179"/>
    </row>
    <row r="95" spans="9:17">
      <c r="M95" s="179"/>
      <c r="N95" s="179"/>
    </row>
    <row r="96" spans="9:17">
      <c r="M96" s="179"/>
      <c r="N96" s="179"/>
    </row>
    <row r="97" spans="13:14">
      <c r="M97" s="179"/>
      <c r="N97" s="179"/>
    </row>
    <row r="98" spans="13:14">
      <c r="M98" s="179"/>
      <c r="N98" s="179"/>
    </row>
    <row r="99" spans="13:14">
      <c r="M99" s="179"/>
      <c r="N99" s="179"/>
    </row>
    <row r="100" spans="13:14">
      <c r="M100" s="179"/>
      <c r="N100" s="179"/>
    </row>
    <row r="101" spans="13:14">
      <c r="M101" s="179"/>
      <c r="N101" s="179"/>
    </row>
    <row r="102" spans="13:14">
      <c r="M102" s="179"/>
      <c r="N102" s="179"/>
    </row>
    <row r="103" spans="13:14">
      <c r="M103" s="179"/>
      <c r="N103" s="179"/>
    </row>
    <row r="104" spans="13:14">
      <c r="M104" s="179"/>
      <c r="N104" s="179"/>
    </row>
    <row r="108" spans="13:14">
      <c r="M108" s="179"/>
      <c r="N108" s="179"/>
    </row>
  </sheetData>
  <mergeCells count="4">
    <mergeCell ref="A1:G1"/>
    <mergeCell ref="A5:A8"/>
    <mergeCell ref="A20:C20"/>
    <mergeCell ref="A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>
  <sheetPr codeName="Hoja143">
    <pageSetUpPr fitToPage="1"/>
  </sheetPr>
  <dimension ref="A1:I28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24.85546875" style="452" customWidth="1"/>
    <col min="2" max="6" width="22.85546875" style="452" customWidth="1"/>
    <col min="7" max="8" width="11.42578125" style="452"/>
    <col min="9" max="9" width="11.140625" style="452" customWidth="1"/>
    <col min="10" max="17" width="12" style="452" customWidth="1"/>
    <col min="18" max="16384" width="11.42578125" style="452"/>
  </cols>
  <sheetData>
    <row r="1" spans="1:9" s="482" customFormat="1" ht="18">
      <c r="A1" s="1524" t="s">
        <v>375</v>
      </c>
      <c r="B1" s="1524"/>
      <c r="C1" s="1524"/>
      <c r="D1" s="1524"/>
      <c r="E1" s="1524"/>
      <c r="F1" s="1524"/>
    </row>
    <row r="2" spans="1:9" s="483" customFormat="1" ht="12.75" customHeight="1"/>
    <row r="3" spans="1:9" s="483" customFormat="1" ht="15">
      <c r="A3" s="1532" t="s">
        <v>1018</v>
      </c>
      <c r="B3" s="1532"/>
      <c r="C3" s="1532"/>
      <c r="D3" s="1532"/>
      <c r="E3" s="1532"/>
      <c r="F3" s="1532"/>
      <c r="G3" s="285"/>
      <c r="H3" s="285"/>
      <c r="I3" s="285"/>
    </row>
    <row r="4" spans="1:9" s="483" customFormat="1" ht="15">
      <c r="A4" s="1532" t="s">
        <v>686</v>
      </c>
      <c r="B4" s="1532"/>
      <c r="C4" s="1532"/>
      <c r="D4" s="1532"/>
      <c r="E4" s="1532"/>
      <c r="F4" s="1532"/>
      <c r="G4" s="285"/>
      <c r="H4" s="285"/>
      <c r="I4" s="285"/>
    </row>
    <row r="5" spans="1:9" s="483" customFormat="1" ht="13.5" customHeight="1" thickBot="1">
      <c r="A5" s="484"/>
      <c r="B5" s="485"/>
      <c r="C5" s="485"/>
      <c r="D5" s="485"/>
      <c r="E5" s="485"/>
      <c r="F5" s="485"/>
    </row>
    <row r="6" spans="1:9" s="1382" customFormat="1" ht="22.5" customHeight="1">
      <c r="A6" s="1533" t="s">
        <v>378</v>
      </c>
      <c r="B6" s="1317"/>
      <c r="C6" s="1317"/>
      <c r="D6" s="1317"/>
      <c r="E6" s="949" t="s">
        <v>521</v>
      </c>
      <c r="F6" s="873"/>
    </row>
    <row r="7" spans="1:9" s="1382" customFormat="1">
      <c r="A7" s="1534"/>
      <c r="B7" s="909" t="s">
        <v>379</v>
      </c>
      <c r="C7" s="909" t="s">
        <v>386</v>
      </c>
      <c r="D7" s="909" t="s">
        <v>380</v>
      </c>
      <c r="E7" s="909" t="s">
        <v>522</v>
      </c>
      <c r="F7" s="926" t="s">
        <v>381</v>
      </c>
    </row>
    <row r="8" spans="1:9" s="1382" customFormat="1">
      <c r="A8" s="1534"/>
      <c r="B8" s="909" t="s">
        <v>382</v>
      </c>
      <c r="C8" s="909" t="s">
        <v>524</v>
      </c>
      <c r="D8" s="1392" t="s">
        <v>383</v>
      </c>
      <c r="E8" s="909" t="s">
        <v>525</v>
      </c>
      <c r="F8" s="926" t="s">
        <v>384</v>
      </c>
    </row>
    <row r="9" spans="1:9" s="1382" customFormat="1" ht="17.25" customHeight="1" thickBot="1">
      <c r="A9" s="1535"/>
      <c r="B9" s="877"/>
      <c r="C9" s="877"/>
      <c r="D9" s="877"/>
      <c r="E9" s="912" t="s">
        <v>526</v>
      </c>
      <c r="F9" s="1189"/>
    </row>
    <row r="10" spans="1:9" ht="21" customHeight="1">
      <c r="A10" s="15">
        <v>2003</v>
      </c>
      <c r="B10" s="520">
        <v>6.8520000000000003</v>
      </c>
      <c r="C10" s="245">
        <v>836.40980735551648</v>
      </c>
      <c r="D10" s="520">
        <v>573.10799999999995</v>
      </c>
      <c r="E10" s="521">
        <v>51.31</v>
      </c>
      <c r="F10" s="84">
        <v>294061.71479999996</v>
      </c>
    </row>
    <row r="11" spans="1:9">
      <c r="A11" s="15">
        <v>2004</v>
      </c>
      <c r="B11" s="520">
        <v>7.1280000000000001</v>
      </c>
      <c r="C11" s="83">
        <v>766.80695847362517</v>
      </c>
      <c r="D11" s="520">
        <v>546.58000000000004</v>
      </c>
      <c r="E11" s="521">
        <v>35.619999999999997</v>
      </c>
      <c r="F11" s="84">
        <v>194691.796</v>
      </c>
    </row>
    <row r="12" spans="1:9">
      <c r="A12" s="15">
        <v>2005</v>
      </c>
      <c r="B12" s="520">
        <v>7.484</v>
      </c>
      <c r="C12" s="83">
        <v>634.61785141635482</v>
      </c>
      <c r="D12" s="520">
        <v>474.94799999999998</v>
      </c>
      <c r="E12" s="521">
        <v>50</v>
      </c>
      <c r="F12" s="84">
        <v>237474</v>
      </c>
    </row>
    <row r="13" spans="1:9">
      <c r="A13" s="15">
        <v>2006</v>
      </c>
      <c r="B13" s="520">
        <v>7.9790000000000001</v>
      </c>
      <c r="C13" s="83">
        <v>795.6686301541547</v>
      </c>
      <c r="D13" s="520">
        <v>634.86400000000003</v>
      </c>
      <c r="E13" s="521">
        <v>41.96</v>
      </c>
      <c r="F13" s="84">
        <v>266388.93440000003</v>
      </c>
    </row>
    <row r="14" spans="1:9">
      <c r="A14" s="15">
        <v>2007</v>
      </c>
      <c r="B14" s="520">
        <v>7.3070000000000004</v>
      </c>
      <c r="C14" s="83">
        <v>764.76939920624068</v>
      </c>
      <c r="D14" s="520">
        <v>558.81700000000001</v>
      </c>
      <c r="E14" s="521">
        <v>48.56</v>
      </c>
      <c r="F14" s="84">
        <v>271361.53519999998</v>
      </c>
    </row>
    <row r="15" spans="1:9">
      <c r="A15" s="15">
        <v>2008</v>
      </c>
      <c r="B15" s="520">
        <v>8.2859999999999996</v>
      </c>
      <c r="C15" s="83">
        <v>808.78831764421921</v>
      </c>
      <c r="D15" s="520">
        <v>670.16200000000003</v>
      </c>
      <c r="E15" s="521">
        <v>44.41</v>
      </c>
      <c r="F15" s="84">
        <v>297618.94420000003</v>
      </c>
    </row>
    <row r="16" spans="1:9">
      <c r="A16" s="15">
        <v>2009</v>
      </c>
      <c r="B16" s="520">
        <v>8.0310000000000006</v>
      </c>
      <c r="C16" s="83">
        <v>701.73826422612376</v>
      </c>
      <c r="D16" s="520">
        <v>563.56600000000003</v>
      </c>
      <c r="E16" s="521">
        <v>42.39</v>
      </c>
      <c r="F16" s="84">
        <v>238895.6274</v>
      </c>
    </row>
    <row r="17" spans="1:6">
      <c r="A17" s="15">
        <v>2010</v>
      </c>
      <c r="B17" s="520">
        <v>8.1479999999999997</v>
      </c>
      <c r="C17" s="83">
        <v>816.12052037309786</v>
      </c>
      <c r="D17" s="520">
        <v>664.97500000000002</v>
      </c>
      <c r="E17" s="521">
        <v>48.43</v>
      </c>
      <c r="F17" s="84">
        <v>322047.39250000002</v>
      </c>
    </row>
    <row r="18" spans="1:6">
      <c r="A18" s="15">
        <v>2011</v>
      </c>
      <c r="B18" s="520">
        <v>8.2119999999999997</v>
      </c>
      <c r="C18" s="83">
        <v>875.8146614710181</v>
      </c>
      <c r="D18" s="520">
        <v>719.21900000000005</v>
      </c>
      <c r="E18" s="521">
        <v>37.15</v>
      </c>
      <c r="F18" s="84">
        <v>267189.85850000003</v>
      </c>
    </row>
    <row r="19" spans="1:6">
      <c r="A19" s="15">
        <v>2012</v>
      </c>
      <c r="B19" s="520">
        <v>8.8109999999999999</v>
      </c>
      <c r="C19" s="83">
        <v>849.50629894450117</v>
      </c>
      <c r="D19" s="520">
        <v>748.5</v>
      </c>
      <c r="E19" s="521">
        <v>39.94</v>
      </c>
      <c r="F19" s="84">
        <v>298950.89999999997</v>
      </c>
    </row>
    <row r="20" spans="1:6" ht="13.5" thickBot="1">
      <c r="A20" s="19">
        <v>2013</v>
      </c>
      <c r="B20" s="522">
        <v>8.9019999999999992</v>
      </c>
      <c r="C20" s="523">
        <f>D20/B20*10</f>
        <v>846.93439676477215</v>
      </c>
      <c r="D20" s="522">
        <v>753.94100000000003</v>
      </c>
      <c r="E20" s="1470">
        <v>48.85</v>
      </c>
      <c r="F20" s="1471">
        <f>D20*E20*10</f>
        <v>368300.17850000004</v>
      </c>
    </row>
    <row r="28" spans="1:6" ht="12" customHeight="1"/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ignoredErrors>
    <ignoredError sqref="C20 F20" unlockedFormula="1"/>
  </ignoredErrors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>
  <sheetPr codeName="Hoja144">
    <pageSetUpPr fitToPage="1"/>
  </sheetPr>
  <dimension ref="A1:K85"/>
  <sheetViews>
    <sheetView view="pageBreakPreview" topLeftCell="A41" zoomScale="75" zoomScaleNormal="75" zoomScaleSheetLayoutView="75" workbookViewId="0">
      <selection activeCell="D19" sqref="D19"/>
    </sheetView>
  </sheetViews>
  <sheetFormatPr baseColWidth="10" defaultRowHeight="12.75"/>
  <cols>
    <col min="1" max="1" width="34.85546875" style="271" customWidth="1"/>
    <col min="2" max="9" width="12.710937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2.75" customHeight="1">
      <c r="A2" s="455"/>
    </row>
    <row r="3" spans="1:11" s="91" customFormat="1" ht="15">
      <c r="A3" s="1504" t="s">
        <v>1492</v>
      </c>
      <c r="B3" s="1504"/>
      <c r="C3" s="1504"/>
      <c r="D3" s="1504"/>
      <c r="E3" s="1504"/>
      <c r="F3" s="1504"/>
      <c r="G3" s="1504"/>
      <c r="H3" s="1504"/>
      <c r="I3" s="1504"/>
      <c r="J3" s="134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866" customFormat="1" ht="23.25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501" t="s">
        <v>387</v>
      </c>
    </row>
    <row r="6" spans="1:11" s="866" customFormat="1" ht="23.25" customHeight="1">
      <c r="A6" s="1516"/>
      <c r="B6" s="1499" t="s">
        <v>393</v>
      </c>
      <c r="C6" s="301" t="s">
        <v>394</v>
      </c>
      <c r="D6" s="302"/>
      <c r="E6" s="1499" t="s">
        <v>395</v>
      </c>
      <c r="F6" s="1499" t="s">
        <v>393</v>
      </c>
      <c r="G6" s="301" t="s">
        <v>394</v>
      </c>
      <c r="H6" s="303"/>
      <c r="I6" s="1502"/>
    </row>
    <row r="7" spans="1:11" s="866" customFormat="1" ht="23.25" customHeight="1" thickBot="1">
      <c r="A7" s="1516"/>
      <c r="B7" s="1628"/>
      <c r="C7" s="1393" t="s">
        <v>904</v>
      </c>
      <c r="D7" s="1393" t="s">
        <v>905</v>
      </c>
      <c r="E7" s="1687"/>
      <c r="F7" s="1628"/>
      <c r="G7" s="1393" t="s">
        <v>904</v>
      </c>
      <c r="H7" s="1393" t="s">
        <v>905</v>
      </c>
      <c r="I7" s="1502"/>
    </row>
    <row r="8" spans="1:11" ht="18.75" customHeight="1">
      <c r="A8" s="75" t="s">
        <v>459</v>
      </c>
      <c r="B8" s="131" t="s">
        <v>399</v>
      </c>
      <c r="C8" s="131">
        <v>1</v>
      </c>
      <c r="D8" s="45" t="s">
        <v>399</v>
      </c>
      <c r="E8" s="45">
        <v>1</v>
      </c>
      <c r="F8" s="131" t="s">
        <v>399</v>
      </c>
      <c r="G8" s="131">
        <v>60000</v>
      </c>
      <c r="H8" s="45" t="s">
        <v>399</v>
      </c>
      <c r="I8" s="140">
        <v>60</v>
      </c>
      <c r="J8" s="278"/>
      <c r="K8" s="278"/>
    </row>
    <row r="9" spans="1:11">
      <c r="A9" s="66" t="s">
        <v>460</v>
      </c>
      <c r="B9" s="12" t="s">
        <v>399</v>
      </c>
      <c r="C9" s="12" t="s">
        <v>399</v>
      </c>
      <c r="D9" s="48" t="s">
        <v>399</v>
      </c>
      <c r="E9" s="48" t="s">
        <v>399</v>
      </c>
      <c r="F9" s="12" t="s">
        <v>399</v>
      </c>
      <c r="G9" s="12" t="s">
        <v>399</v>
      </c>
      <c r="H9" s="48" t="s">
        <v>399</v>
      </c>
      <c r="I9" s="13" t="s">
        <v>399</v>
      </c>
      <c r="J9" s="278"/>
      <c r="K9" s="278"/>
    </row>
    <row r="10" spans="1:11">
      <c r="A10" s="66" t="s">
        <v>461</v>
      </c>
      <c r="B10" s="48" t="s">
        <v>399</v>
      </c>
      <c r="C10" s="48" t="s">
        <v>399</v>
      </c>
      <c r="D10" s="48" t="s">
        <v>399</v>
      </c>
      <c r="E10" s="48" t="s">
        <v>399</v>
      </c>
      <c r="F10" s="12" t="s">
        <v>399</v>
      </c>
      <c r="G10" s="12" t="s">
        <v>399</v>
      </c>
      <c r="H10" s="48" t="s">
        <v>399</v>
      </c>
      <c r="I10" s="49" t="s">
        <v>399</v>
      </c>
      <c r="J10" s="278"/>
      <c r="K10" s="278"/>
    </row>
    <row r="11" spans="1:11">
      <c r="A11" s="66" t="s">
        <v>462</v>
      </c>
      <c r="B11" s="12" t="s">
        <v>399</v>
      </c>
      <c r="C11" s="12" t="s">
        <v>399</v>
      </c>
      <c r="D11" s="48" t="s">
        <v>399</v>
      </c>
      <c r="E11" s="48" t="s">
        <v>399</v>
      </c>
      <c r="F11" s="12" t="s">
        <v>399</v>
      </c>
      <c r="G11" s="12" t="s">
        <v>399</v>
      </c>
      <c r="H11" s="48" t="s">
        <v>399</v>
      </c>
      <c r="I11" s="13" t="s">
        <v>399</v>
      </c>
      <c r="J11" s="278"/>
      <c r="K11" s="278"/>
    </row>
    <row r="12" spans="1:11">
      <c r="A12" s="76" t="s">
        <v>463</v>
      </c>
      <c r="B12" s="77" t="s">
        <v>399</v>
      </c>
      <c r="C12" s="77">
        <v>1</v>
      </c>
      <c r="D12" s="77" t="s">
        <v>399</v>
      </c>
      <c r="E12" s="77">
        <v>1</v>
      </c>
      <c r="F12" s="81" t="s">
        <v>399</v>
      </c>
      <c r="G12" s="81">
        <v>60000</v>
      </c>
      <c r="H12" s="77" t="s">
        <v>399</v>
      </c>
      <c r="I12" s="78">
        <v>60</v>
      </c>
      <c r="J12" s="278"/>
      <c r="K12" s="278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78"/>
      <c r="K13" s="278"/>
    </row>
    <row r="14" spans="1:11">
      <c r="A14" s="76" t="s">
        <v>464</v>
      </c>
      <c r="B14" s="77" t="s">
        <v>399</v>
      </c>
      <c r="C14" s="77" t="s">
        <v>399</v>
      </c>
      <c r="D14" s="77" t="s">
        <v>399</v>
      </c>
      <c r="E14" s="77" t="s">
        <v>399</v>
      </c>
      <c r="F14" s="81" t="s">
        <v>399</v>
      </c>
      <c r="G14" s="81" t="s">
        <v>399</v>
      </c>
      <c r="H14" s="77" t="s">
        <v>399</v>
      </c>
      <c r="I14" s="78" t="s">
        <v>399</v>
      </c>
      <c r="J14" s="278"/>
      <c r="K14" s="278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78"/>
      <c r="K15" s="278"/>
    </row>
    <row r="16" spans="1:11">
      <c r="A16" s="76" t="s">
        <v>465</v>
      </c>
      <c r="B16" s="77">
        <v>2</v>
      </c>
      <c r="C16" s="77" t="s">
        <v>399</v>
      </c>
      <c r="D16" s="77" t="s">
        <v>399</v>
      </c>
      <c r="E16" s="77">
        <v>2</v>
      </c>
      <c r="F16" s="81">
        <v>6000</v>
      </c>
      <c r="G16" s="81" t="s">
        <v>399</v>
      </c>
      <c r="H16" s="77" t="s">
        <v>399</v>
      </c>
      <c r="I16" s="78">
        <v>12</v>
      </c>
      <c r="J16" s="278"/>
      <c r="K16" s="278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78"/>
      <c r="K17" s="278"/>
    </row>
    <row r="18" spans="1:11">
      <c r="A18" s="66" t="s">
        <v>544</v>
      </c>
      <c r="B18" s="12" t="s">
        <v>399</v>
      </c>
      <c r="C18" s="12">
        <v>3</v>
      </c>
      <c r="D18" s="48" t="s">
        <v>399</v>
      </c>
      <c r="E18" s="48">
        <v>3</v>
      </c>
      <c r="F18" s="12" t="s">
        <v>399</v>
      </c>
      <c r="G18" s="12">
        <v>21500</v>
      </c>
      <c r="H18" s="48" t="s">
        <v>399</v>
      </c>
      <c r="I18" s="13">
        <v>65</v>
      </c>
      <c r="J18" s="278"/>
      <c r="K18" s="278"/>
    </row>
    <row r="19" spans="1:11">
      <c r="A19" s="66" t="s">
        <v>467</v>
      </c>
      <c r="B19" s="12">
        <v>2</v>
      </c>
      <c r="C19" s="85">
        <v>1</v>
      </c>
      <c r="D19" s="48" t="s">
        <v>399</v>
      </c>
      <c r="E19" s="48">
        <v>3</v>
      </c>
      <c r="F19" s="12">
        <v>13000</v>
      </c>
      <c r="G19" s="85">
        <v>24000</v>
      </c>
      <c r="H19" s="48" t="s">
        <v>399</v>
      </c>
      <c r="I19" s="13">
        <v>50</v>
      </c>
      <c r="J19" s="278"/>
      <c r="K19" s="278"/>
    </row>
    <row r="20" spans="1:11">
      <c r="A20" s="66" t="s">
        <v>468</v>
      </c>
      <c r="B20" s="12">
        <v>1</v>
      </c>
      <c r="C20" s="12">
        <v>3</v>
      </c>
      <c r="D20" s="85">
        <v>2</v>
      </c>
      <c r="E20" s="48">
        <v>6</v>
      </c>
      <c r="F20" s="12">
        <v>12000</v>
      </c>
      <c r="G20" s="12">
        <v>19500</v>
      </c>
      <c r="H20" s="85">
        <v>54000</v>
      </c>
      <c r="I20" s="13">
        <v>179</v>
      </c>
      <c r="J20" s="278"/>
      <c r="K20" s="278"/>
    </row>
    <row r="21" spans="1:11">
      <c r="A21" s="76" t="s">
        <v>469</v>
      </c>
      <c r="B21" s="77">
        <v>3</v>
      </c>
      <c r="C21" s="77">
        <v>7</v>
      </c>
      <c r="D21" s="377">
        <v>2</v>
      </c>
      <c r="E21" s="77">
        <v>12</v>
      </c>
      <c r="F21" s="81">
        <v>12667</v>
      </c>
      <c r="G21" s="81">
        <v>21000</v>
      </c>
      <c r="H21" s="377">
        <v>54000</v>
      </c>
      <c r="I21" s="78">
        <v>294</v>
      </c>
      <c r="J21" s="278"/>
      <c r="K21" s="278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78"/>
      <c r="K22" s="278"/>
    </row>
    <row r="23" spans="1:11">
      <c r="A23" s="76" t="s">
        <v>470</v>
      </c>
      <c r="B23" s="77" t="s">
        <v>399</v>
      </c>
      <c r="C23" s="77" t="s">
        <v>399</v>
      </c>
      <c r="D23" s="377">
        <v>20</v>
      </c>
      <c r="E23" s="77">
        <v>20</v>
      </c>
      <c r="F23" s="81" t="s">
        <v>399</v>
      </c>
      <c r="G23" s="81" t="s">
        <v>399</v>
      </c>
      <c r="H23" s="377">
        <v>75000</v>
      </c>
      <c r="I23" s="78">
        <v>1500</v>
      </c>
      <c r="J23" s="278"/>
      <c r="K23" s="278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78"/>
      <c r="K24" s="278"/>
    </row>
    <row r="25" spans="1:11">
      <c r="A25" s="76" t="s">
        <v>471</v>
      </c>
      <c r="B25" s="77" t="s">
        <v>399</v>
      </c>
      <c r="C25" s="77">
        <v>14</v>
      </c>
      <c r="D25" s="377">
        <v>3</v>
      </c>
      <c r="E25" s="77">
        <v>17</v>
      </c>
      <c r="F25" s="81" t="s">
        <v>399</v>
      </c>
      <c r="G25" s="81">
        <v>25000</v>
      </c>
      <c r="H25" s="377">
        <v>70000</v>
      </c>
      <c r="I25" s="78">
        <v>560</v>
      </c>
      <c r="J25" s="278"/>
      <c r="K25" s="278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J26" s="278"/>
      <c r="K26" s="278"/>
    </row>
    <row r="27" spans="1:11">
      <c r="A27" s="66" t="s">
        <v>472</v>
      </c>
      <c r="B27" s="48" t="s">
        <v>399</v>
      </c>
      <c r="C27" s="48" t="s">
        <v>399</v>
      </c>
      <c r="D27" s="48" t="s">
        <v>399</v>
      </c>
      <c r="E27" s="48" t="s">
        <v>399</v>
      </c>
      <c r="F27" s="48" t="s">
        <v>399</v>
      </c>
      <c r="G27" s="12" t="s">
        <v>399</v>
      </c>
      <c r="H27" s="48" t="s">
        <v>399</v>
      </c>
      <c r="I27" s="49" t="s">
        <v>399</v>
      </c>
      <c r="J27" s="278"/>
      <c r="K27" s="278"/>
    </row>
    <row r="28" spans="1:11">
      <c r="A28" s="66" t="s">
        <v>473</v>
      </c>
      <c r="B28" s="48" t="s">
        <v>399</v>
      </c>
      <c r="C28" s="48" t="s">
        <v>399</v>
      </c>
      <c r="D28" s="48" t="s">
        <v>399</v>
      </c>
      <c r="E28" s="48" t="s">
        <v>399</v>
      </c>
      <c r="F28" s="48" t="s">
        <v>399</v>
      </c>
      <c r="G28" s="12" t="s">
        <v>399</v>
      </c>
      <c r="H28" s="48" t="s">
        <v>399</v>
      </c>
      <c r="I28" s="49" t="s">
        <v>399</v>
      </c>
      <c r="J28" s="278"/>
      <c r="K28" s="278"/>
    </row>
    <row r="29" spans="1:11">
      <c r="A29" s="66" t="s">
        <v>474</v>
      </c>
      <c r="B29" s="48" t="s">
        <v>399</v>
      </c>
      <c r="C29" s="12" t="s">
        <v>399</v>
      </c>
      <c r="D29" s="85">
        <v>1</v>
      </c>
      <c r="E29" s="48">
        <v>1</v>
      </c>
      <c r="F29" s="48" t="s">
        <v>399</v>
      </c>
      <c r="G29" s="12" t="s">
        <v>399</v>
      </c>
      <c r="H29" s="85">
        <v>50000</v>
      </c>
      <c r="I29" s="13">
        <v>50</v>
      </c>
      <c r="J29" s="278"/>
      <c r="K29" s="278"/>
    </row>
    <row r="30" spans="1:11">
      <c r="A30" s="76" t="s">
        <v>475</v>
      </c>
      <c r="B30" s="77" t="s">
        <v>399</v>
      </c>
      <c r="C30" s="77" t="s">
        <v>399</v>
      </c>
      <c r="D30" s="377">
        <v>1</v>
      </c>
      <c r="E30" s="77">
        <v>1</v>
      </c>
      <c r="F30" s="81" t="s">
        <v>399</v>
      </c>
      <c r="G30" s="81" t="s">
        <v>399</v>
      </c>
      <c r="H30" s="377">
        <v>50000</v>
      </c>
      <c r="I30" s="78">
        <v>50</v>
      </c>
      <c r="J30" s="278"/>
      <c r="K30" s="278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78"/>
      <c r="K31" s="278"/>
    </row>
    <row r="32" spans="1:11">
      <c r="A32" s="66" t="s">
        <v>476</v>
      </c>
      <c r="B32" s="83" t="s">
        <v>399</v>
      </c>
      <c r="C32" s="83">
        <v>18</v>
      </c>
      <c r="D32" s="85">
        <v>59</v>
      </c>
      <c r="E32" s="48">
        <v>77</v>
      </c>
      <c r="F32" s="83" t="s">
        <v>399</v>
      </c>
      <c r="G32" s="83">
        <v>32001</v>
      </c>
      <c r="H32" s="85">
        <v>120897</v>
      </c>
      <c r="I32" s="13">
        <v>7709</v>
      </c>
      <c r="J32" s="278"/>
      <c r="K32" s="278"/>
    </row>
    <row r="33" spans="1:11">
      <c r="A33" s="66" t="s">
        <v>477</v>
      </c>
      <c r="B33" s="83" t="s">
        <v>399</v>
      </c>
      <c r="C33" s="83">
        <v>18</v>
      </c>
      <c r="D33" s="48" t="s">
        <v>399</v>
      </c>
      <c r="E33" s="48">
        <v>18</v>
      </c>
      <c r="F33" s="83" t="s">
        <v>399</v>
      </c>
      <c r="G33" s="83">
        <v>30156</v>
      </c>
      <c r="H33" s="48" t="s">
        <v>399</v>
      </c>
      <c r="I33" s="13">
        <v>543</v>
      </c>
      <c r="J33" s="278"/>
      <c r="K33" s="278"/>
    </row>
    <row r="34" spans="1:11">
      <c r="A34" s="66" t="s">
        <v>478</v>
      </c>
      <c r="B34" s="83" t="s">
        <v>399</v>
      </c>
      <c r="C34" s="83">
        <v>17</v>
      </c>
      <c r="D34" s="48" t="s">
        <v>399</v>
      </c>
      <c r="E34" s="48">
        <v>17</v>
      </c>
      <c r="F34" s="83" t="s">
        <v>399</v>
      </c>
      <c r="G34" s="83">
        <v>28494</v>
      </c>
      <c r="H34" s="48" t="s">
        <v>399</v>
      </c>
      <c r="I34" s="13">
        <v>484</v>
      </c>
      <c r="J34" s="278"/>
      <c r="K34" s="278"/>
    </row>
    <row r="35" spans="1:11">
      <c r="A35" s="66" t="s">
        <v>479</v>
      </c>
      <c r="B35" s="83" t="s">
        <v>399</v>
      </c>
      <c r="C35" s="83">
        <v>60</v>
      </c>
      <c r="D35" s="85">
        <v>2</v>
      </c>
      <c r="E35" s="48">
        <v>62</v>
      </c>
      <c r="F35" s="83" t="s">
        <v>399</v>
      </c>
      <c r="G35" s="83">
        <v>30000</v>
      </c>
      <c r="H35" s="85">
        <v>90000</v>
      </c>
      <c r="I35" s="13">
        <v>1980</v>
      </c>
      <c r="J35" s="278"/>
      <c r="K35" s="278"/>
    </row>
    <row r="36" spans="1:11">
      <c r="A36" s="76" t="s">
        <v>480</v>
      </c>
      <c r="B36" s="77" t="s">
        <v>399</v>
      </c>
      <c r="C36" s="77">
        <v>113</v>
      </c>
      <c r="D36" s="377">
        <v>61</v>
      </c>
      <c r="E36" s="77">
        <v>174</v>
      </c>
      <c r="F36" s="81" t="s">
        <v>399</v>
      </c>
      <c r="G36" s="81">
        <v>30117</v>
      </c>
      <c r="H36" s="377">
        <v>119884</v>
      </c>
      <c r="I36" s="78">
        <v>10716</v>
      </c>
      <c r="J36" s="278"/>
      <c r="K36" s="278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78"/>
      <c r="K37" s="278"/>
    </row>
    <row r="38" spans="1:11">
      <c r="A38" s="76" t="s">
        <v>481</v>
      </c>
      <c r="B38" s="77" t="s">
        <v>399</v>
      </c>
      <c r="C38" s="77">
        <v>66</v>
      </c>
      <c r="D38" s="377" t="s">
        <v>399</v>
      </c>
      <c r="E38" s="77">
        <v>66</v>
      </c>
      <c r="F38" s="81" t="s">
        <v>399</v>
      </c>
      <c r="G38" s="81">
        <v>19860</v>
      </c>
      <c r="H38" s="377" t="s">
        <v>399</v>
      </c>
      <c r="I38" s="78">
        <v>1311</v>
      </c>
      <c r="J38" s="278"/>
      <c r="K38" s="278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78"/>
      <c r="K39" s="278"/>
    </row>
    <row r="40" spans="1:11">
      <c r="A40" s="66" t="s">
        <v>545</v>
      </c>
      <c r="B40" s="48" t="s">
        <v>399</v>
      </c>
      <c r="C40" s="12">
        <v>4</v>
      </c>
      <c r="D40" s="48" t="s">
        <v>399</v>
      </c>
      <c r="E40" s="48">
        <v>4</v>
      </c>
      <c r="F40" s="48" t="s">
        <v>399</v>
      </c>
      <c r="G40" s="12">
        <v>17220</v>
      </c>
      <c r="H40" s="48" t="s">
        <v>399</v>
      </c>
      <c r="I40" s="13">
        <v>69</v>
      </c>
      <c r="J40" s="278"/>
      <c r="K40" s="278"/>
    </row>
    <row r="41" spans="1:11">
      <c r="A41" s="66" t="s">
        <v>483</v>
      </c>
      <c r="B41" s="12" t="s">
        <v>399</v>
      </c>
      <c r="C41" s="12" t="s">
        <v>399</v>
      </c>
      <c r="D41" s="48" t="s">
        <v>399</v>
      </c>
      <c r="E41" s="48" t="s">
        <v>399</v>
      </c>
      <c r="F41" s="12" t="s">
        <v>399</v>
      </c>
      <c r="G41" s="12" t="s">
        <v>399</v>
      </c>
      <c r="H41" s="48" t="s">
        <v>399</v>
      </c>
      <c r="I41" s="13" t="s">
        <v>399</v>
      </c>
      <c r="J41" s="278"/>
      <c r="K41" s="278"/>
    </row>
    <row r="42" spans="1:11">
      <c r="A42" s="66" t="s">
        <v>484</v>
      </c>
      <c r="B42" s="12" t="s">
        <v>399</v>
      </c>
      <c r="C42" s="12" t="s">
        <v>399</v>
      </c>
      <c r="D42" s="48" t="s">
        <v>399</v>
      </c>
      <c r="E42" s="48" t="s">
        <v>399</v>
      </c>
      <c r="F42" s="12" t="s">
        <v>399</v>
      </c>
      <c r="G42" s="12" t="s">
        <v>399</v>
      </c>
      <c r="H42" s="48" t="s">
        <v>399</v>
      </c>
      <c r="I42" s="13" t="s">
        <v>399</v>
      </c>
      <c r="J42" s="278"/>
      <c r="K42" s="278"/>
    </row>
    <row r="43" spans="1:11">
      <c r="A43" s="66" t="s">
        <v>485</v>
      </c>
      <c r="B43" s="48" t="s">
        <v>399</v>
      </c>
      <c r="C43" s="12" t="s">
        <v>399</v>
      </c>
      <c r="D43" s="85" t="s">
        <v>399</v>
      </c>
      <c r="E43" s="48" t="s">
        <v>399</v>
      </c>
      <c r="F43" s="48" t="s">
        <v>399</v>
      </c>
      <c r="G43" s="12" t="s">
        <v>399</v>
      </c>
      <c r="H43" s="85" t="s">
        <v>399</v>
      </c>
      <c r="I43" s="13" t="s">
        <v>399</v>
      </c>
      <c r="J43" s="278"/>
      <c r="K43" s="278"/>
    </row>
    <row r="44" spans="1:11">
      <c r="A44" s="66" t="s">
        <v>486</v>
      </c>
      <c r="B44" s="12" t="s">
        <v>399</v>
      </c>
      <c r="C44" s="12" t="s">
        <v>399</v>
      </c>
      <c r="D44" s="48" t="s">
        <v>399</v>
      </c>
      <c r="E44" s="48" t="s">
        <v>399</v>
      </c>
      <c r="F44" s="12" t="s">
        <v>399</v>
      </c>
      <c r="G44" s="12" t="s">
        <v>399</v>
      </c>
      <c r="H44" s="48" t="s">
        <v>399</v>
      </c>
      <c r="I44" s="13" t="s">
        <v>399</v>
      </c>
      <c r="J44" s="278"/>
      <c r="K44" s="278"/>
    </row>
    <row r="45" spans="1:11">
      <c r="A45" s="66" t="s">
        <v>487</v>
      </c>
      <c r="B45" s="48" t="s">
        <v>399</v>
      </c>
      <c r="C45" s="12">
        <v>8</v>
      </c>
      <c r="D45" s="48" t="s">
        <v>399</v>
      </c>
      <c r="E45" s="48">
        <v>8</v>
      </c>
      <c r="F45" s="48" t="s">
        <v>399</v>
      </c>
      <c r="G45" s="12">
        <v>15000</v>
      </c>
      <c r="H45" s="48" t="s">
        <v>399</v>
      </c>
      <c r="I45" s="13">
        <v>120</v>
      </c>
      <c r="J45" s="278"/>
      <c r="K45" s="278"/>
    </row>
    <row r="46" spans="1:11">
      <c r="A46" s="66" t="s">
        <v>488</v>
      </c>
      <c r="B46" s="12" t="s">
        <v>399</v>
      </c>
      <c r="C46" s="12" t="s">
        <v>399</v>
      </c>
      <c r="D46" s="48" t="s">
        <v>399</v>
      </c>
      <c r="E46" s="48" t="s">
        <v>399</v>
      </c>
      <c r="F46" s="12" t="s">
        <v>399</v>
      </c>
      <c r="G46" s="12" t="s">
        <v>399</v>
      </c>
      <c r="H46" s="48" t="s">
        <v>399</v>
      </c>
      <c r="I46" s="13" t="s">
        <v>399</v>
      </c>
      <c r="J46" s="278"/>
      <c r="K46" s="278"/>
    </row>
    <row r="47" spans="1:11">
      <c r="A47" s="66" t="s">
        <v>489</v>
      </c>
      <c r="B47" s="48" t="s">
        <v>399</v>
      </c>
      <c r="C47" s="12">
        <v>11</v>
      </c>
      <c r="D47" s="48" t="s">
        <v>399</v>
      </c>
      <c r="E47" s="48">
        <v>11</v>
      </c>
      <c r="F47" s="48" t="s">
        <v>399</v>
      </c>
      <c r="G47" s="12">
        <v>33000</v>
      </c>
      <c r="H47" s="48" t="s">
        <v>399</v>
      </c>
      <c r="I47" s="13">
        <v>363</v>
      </c>
      <c r="J47" s="278"/>
      <c r="K47" s="278"/>
    </row>
    <row r="48" spans="1:11">
      <c r="A48" s="66" t="s">
        <v>490</v>
      </c>
      <c r="B48" s="12" t="s">
        <v>399</v>
      </c>
      <c r="C48" s="12">
        <v>3</v>
      </c>
      <c r="D48" s="48" t="s">
        <v>399</v>
      </c>
      <c r="E48" s="48">
        <v>3</v>
      </c>
      <c r="F48" s="12" t="s">
        <v>399</v>
      </c>
      <c r="G48" s="12">
        <v>35000</v>
      </c>
      <c r="H48" s="48" t="s">
        <v>399</v>
      </c>
      <c r="I48" s="13">
        <v>105</v>
      </c>
      <c r="J48" s="278"/>
      <c r="K48" s="278"/>
    </row>
    <row r="49" spans="1:11">
      <c r="A49" s="76" t="s">
        <v>491</v>
      </c>
      <c r="B49" s="77" t="s">
        <v>399</v>
      </c>
      <c r="C49" s="77">
        <v>26</v>
      </c>
      <c r="D49" s="377" t="s">
        <v>399</v>
      </c>
      <c r="E49" s="77">
        <v>26</v>
      </c>
      <c r="F49" s="81" t="s">
        <v>399</v>
      </c>
      <c r="G49" s="81">
        <v>25265</v>
      </c>
      <c r="H49" s="377" t="s">
        <v>399</v>
      </c>
      <c r="I49" s="78">
        <v>657</v>
      </c>
      <c r="J49" s="278"/>
      <c r="K49" s="278"/>
    </row>
    <row r="50" spans="1:11">
      <c r="A50" s="66"/>
      <c r="B50" s="48"/>
      <c r="C50" s="48"/>
      <c r="D50" s="48"/>
      <c r="E50" s="48"/>
      <c r="F50" s="12"/>
      <c r="G50" s="12"/>
      <c r="H50" s="12"/>
      <c r="I50" s="49"/>
      <c r="J50" s="278"/>
      <c r="K50" s="278"/>
    </row>
    <row r="51" spans="1:11">
      <c r="A51" s="76" t="s">
        <v>492</v>
      </c>
      <c r="B51" s="77" t="s">
        <v>399</v>
      </c>
      <c r="C51" s="77" t="s">
        <v>399</v>
      </c>
      <c r="D51" s="377">
        <v>60</v>
      </c>
      <c r="E51" s="77">
        <v>60</v>
      </c>
      <c r="F51" s="81" t="s">
        <v>399</v>
      </c>
      <c r="G51" s="81" t="s">
        <v>399</v>
      </c>
      <c r="H51" s="377">
        <v>200000</v>
      </c>
      <c r="I51" s="78">
        <v>12000</v>
      </c>
      <c r="J51" s="278"/>
      <c r="K51" s="278"/>
    </row>
    <row r="52" spans="1:11">
      <c r="A52" s="66"/>
      <c r="B52" s="48"/>
      <c r="C52" s="48"/>
      <c r="D52" s="48"/>
      <c r="E52" s="48"/>
      <c r="F52" s="12"/>
      <c r="G52" s="12"/>
      <c r="H52" s="12"/>
      <c r="I52" s="49"/>
      <c r="J52" s="278"/>
      <c r="K52" s="278"/>
    </row>
    <row r="53" spans="1:11">
      <c r="A53" s="66" t="s">
        <v>493</v>
      </c>
      <c r="B53" s="48" t="s">
        <v>399</v>
      </c>
      <c r="C53" s="12">
        <v>12</v>
      </c>
      <c r="D53" s="48" t="s">
        <v>399</v>
      </c>
      <c r="E53" s="48">
        <v>12</v>
      </c>
      <c r="F53" s="48" t="s">
        <v>399</v>
      </c>
      <c r="G53" s="12">
        <v>28000</v>
      </c>
      <c r="H53" s="48" t="s">
        <v>399</v>
      </c>
      <c r="I53" s="13">
        <v>336</v>
      </c>
      <c r="J53" s="278"/>
      <c r="K53" s="278"/>
    </row>
    <row r="54" spans="1:11">
      <c r="A54" s="66" t="s">
        <v>494</v>
      </c>
      <c r="B54" s="48" t="s">
        <v>399</v>
      </c>
      <c r="C54" s="12">
        <v>10</v>
      </c>
      <c r="D54" s="48" t="s">
        <v>399</v>
      </c>
      <c r="E54" s="48">
        <v>10</v>
      </c>
      <c r="F54" s="48" t="s">
        <v>399</v>
      </c>
      <c r="G54" s="12">
        <v>20500</v>
      </c>
      <c r="H54" s="48" t="s">
        <v>399</v>
      </c>
      <c r="I54" s="13">
        <v>205</v>
      </c>
      <c r="J54" s="278"/>
      <c r="K54" s="278"/>
    </row>
    <row r="55" spans="1:11">
      <c r="A55" s="66" t="s">
        <v>495</v>
      </c>
      <c r="B55" s="48" t="s">
        <v>399</v>
      </c>
      <c r="C55" s="12" t="s">
        <v>399</v>
      </c>
      <c r="D55" s="48" t="s">
        <v>399</v>
      </c>
      <c r="E55" s="48" t="s">
        <v>399</v>
      </c>
      <c r="F55" s="48" t="s">
        <v>399</v>
      </c>
      <c r="G55" s="12" t="s">
        <v>399</v>
      </c>
      <c r="H55" s="48" t="s">
        <v>399</v>
      </c>
      <c r="I55" s="13" t="s">
        <v>399</v>
      </c>
      <c r="J55" s="278"/>
      <c r="K55" s="278"/>
    </row>
    <row r="56" spans="1:11">
      <c r="A56" s="66" t="s">
        <v>496</v>
      </c>
      <c r="B56" s="48" t="s">
        <v>399</v>
      </c>
      <c r="C56" s="12" t="s">
        <v>399</v>
      </c>
      <c r="D56" s="48" t="s">
        <v>399</v>
      </c>
      <c r="E56" s="48" t="s">
        <v>399</v>
      </c>
      <c r="F56" s="48" t="s">
        <v>399</v>
      </c>
      <c r="G56" s="12" t="s">
        <v>399</v>
      </c>
      <c r="H56" s="48" t="s">
        <v>399</v>
      </c>
      <c r="I56" s="13" t="s">
        <v>399</v>
      </c>
      <c r="J56" s="278"/>
      <c r="K56" s="278"/>
    </row>
    <row r="57" spans="1:11">
      <c r="A57" s="66" t="s">
        <v>497</v>
      </c>
      <c r="B57" s="48" t="s">
        <v>399</v>
      </c>
      <c r="C57" s="12">
        <v>50</v>
      </c>
      <c r="D57" s="48" t="s">
        <v>399</v>
      </c>
      <c r="E57" s="48">
        <v>50</v>
      </c>
      <c r="F57" s="48" t="s">
        <v>399</v>
      </c>
      <c r="G57" s="12">
        <v>22000</v>
      </c>
      <c r="H57" s="48" t="s">
        <v>399</v>
      </c>
      <c r="I57" s="13">
        <v>1100</v>
      </c>
      <c r="J57" s="278"/>
      <c r="K57" s="278"/>
    </row>
    <row r="58" spans="1:11">
      <c r="A58" s="76" t="s">
        <v>573</v>
      </c>
      <c r="B58" s="77" t="s">
        <v>399</v>
      </c>
      <c r="C58" s="77">
        <v>72</v>
      </c>
      <c r="D58" s="377" t="s">
        <v>399</v>
      </c>
      <c r="E58" s="77">
        <v>72</v>
      </c>
      <c r="F58" s="81" t="s">
        <v>399</v>
      </c>
      <c r="G58" s="81">
        <v>22792</v>
      </c>
      <c r="H58" s="377" t="s">
        <v>399</v>
      </c>
      <c r="I58" s="78">
        <v>1641</v>
      </c>
      <c r="J58" s="278"/>
      <c r="K58" s="278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78"/>
      <c r="K59" s="278"/>
    </row>
    <row r="60" spans="1:11">
      <c r="A60" s="66" t="s">
        <v>499</v>
      </c>
      <c r="B60" s="48" t="s">
        <v>399</v>
      </c>
      <c r="C60" s="12">
        <v>22</v>
      </c>
      <c r="D60" s="12">
        <v>41</v>
      </c>
      <c r="E60" s="48">
        <v>63</v>
      </c>
      <c r="F60" s="48" t="s">
        <v>399</v>
      </c>
      <c r="G60" s="12">
        <v>30000</v>
      </c>
      <c r="H60" s="12">
        <v>50000</v>
      </c>
      <c r="I60" s="13">
        <v>2710</v>
      </c>
      <c r="J60" s="278"/>
      <c r="K60" s="278"/>
    </row>
    <row r="61" spans="1:11">
      <c r="A61" s="66" t="s">
        <v>500</v>
      </c>
      <c r="B61" s="12" t="s">
        <v>399</v>
      </c>
      <c r="C61" s="12">
        <v>65</v>
      </c>
      <c r="D61" s="85">
        <v>5</v>
      </c>
      <c r="E61" s="48">
        <v>70</v>
      </c>
      <c r="F61" s="12" t="s">
        <v>399</v>
      </c>
      <c r="G61" s="12">
        <v>19000</v>
      </c>
      <c r="H61" s="85">
        <v>29000</v>
      </c>
      <c r="I61" s="13">
        <v>1380</v>
      </c>
      <c r="J61" s="278"/>
      <c r="K61" s="278"/>
    </row>
    <row r="62" spans="1:11">
      <c r="A62" s="66" t="s">
        <v>501</v>
      </c>
      <c r="B62" s="48" t="s">
        <v>399</v>
      </c>
      <c r="C62" s="12">
        <v>6</v>
      </c>
      <c r="D62" s="85">
        <v>10</v>
      </c>
      <c r="E62" s="48">
        <v>16</v>
      </c>
      <c r="F62" s="48" t="s">
        <v>399</v>
      </c>
      <c r="G62" s="12">
        <v>47500</v>
      </c>
      <c r="H62" s="85">
        <v>82000</v>
      </c>
      <c r="I62" s="13">
        <v>1105</v>
      </c>
      <c r="J62" s="278"/>
      <c r="K62" s="278"/>
    </row>
    <row r="63" spans="1:11">
      <c r="A63" s="76" t="s">
        <v>502</v>
      </c>
      <c r="B63" s="77" t="s">
        <v>399</v>
      </c>
      <c r="C63" s="77">
        <v>93</v>
      </c>
      <c r="D63" s="377">
        <v>56</v>
      </c>
      <c r="E63" s="77">
        <v>149</v>
      </c>
      <c r="F63" s="81" t="s">
        <v>399</v>
      </c>
      <c r="G63" s="81">
        <v>23441</v>
      </c>
      <c r="H63" s="377">
        <v>53839</v>
      </c>
      <c r="I63" s="78">
        <v>5195</v>
      </c>
      <c r="J63" s="278"/>
      <c r="K63" s="278"/>
    </row>
    <row r="64" spans="1:11">
      <c r="A64" s="66"/>
      <c r="B64" s="48"/>
      <c r="C64" s="48"/>
      <c r="D64" s="48"/>
      <c r="E64" s="48"/>
      <c r="F64" s="12"/>
      <c r="G64" s="12"/>
      <c r="H64" s="12"/>
      <c r="I64" s="49"/>
      <c r="J64" s="278"/>
      <c r="K64" s="278"/>
    </row>
    <row r="65" spans="1:11">
      <c r="A65" s="76" t="s">
        <v>503</v>
      </c>
      <c r="B65" s="77" t="s">
        <v>399</v>
      </c>
      <c r="C65" s="77">
        <v>53</v>
      </c>
      <c r="D65" s="377">
        <v>115</v>
      </c>
      <c r="E65" s="77">
        <v>168</v>
      </c>
      <c r="F65" s="81" t="s">
        <v>399</v>
      </c>
      <c r="G65" s="81">
        <v>27500</v>
      </c>
      <c r="H65" s="377">
        <v>66000</v>
      </c>
      <c r="I65" s="78">
        <v>9048</v>
      </c>
      <c r="J65" s="278"/>
      <c r="K65" s="278"/>
    </row>
    <row r="66" spans="1:11">
      <c r="A66" s="66"/>
      <c r="B66" s="48"/>
      <c r="C66" s="48"/>
      <c r="D66" s="48"/>
      <c r="E66" s="48"/>
      <c r="F66" s="12"/>
      <c r="G66" s="12"/>
      <c r="H66" s="12"/>
      <c r="I66" s="49"/>
      <c r="J66" s="278"/>
      <c r="K66" s="278"/>
    </row>
    <row r="67" spans="1:11">
      <c r="A67" s="66" t="s">
        <v>504</v>
      </c>
      <c r="B67" s="48" t="s">
        <v>399</v>
      </c>
      <c r="C67" s="12" t="s">
        <v>399</v>
      </c>
      <c r="D67" s="85">
        <v>20</v>
      </c>
      <c r="E67" s="48">
        <v>20</v>
      </c>
      <c r="F67" s="48" t="s">
        <v>399</v>
      </c>
      <c r="G67" s="12" t="s">
        <v>399</v>
      </c>
      <c r="H67" s="85">
        <v>270000</v>
      </c>
      <c r="I67" s="13">
        <v>5400</v>
      </c>
      <c r="J67" s="278"/>
      <c r="K67" s="278"/>
    </row>
    <row r="68" spans="1:11">
      <c r="A68" s="66" t="s">
        <v>505</v>
      </c>
      <c r="B68" s="48" t="s">
        <v>399</v>
      </c>
      <c r="C68" s="12" t="s">
        <v>399</v>
      </c>
      <c r="D68" s="48" t="s">
        <v>399</v>
      </c>
      <c r="E68" s="48" t="s">
        <v>399</v>
      </c>
      <c r="F68" s="48" t="s">
        <v>399</v>
      </c>
      <c r="G68" s="12" t="s">
        <v>399</v>
      </c>
      <c r="H68" s="48" t="s">
        <v>399</v>
      </c>
      <c r="I68" s="13" t="s">
        <v>399</v>
      </c>
    </row>
    <row r="69" spans="1:11">
      <c r="A69" s="76" t="s">
        <v>506</v>
      </c>
      <c r="B69" s="77" t="s">
        <v>399</v>
      </c>
      <c r="C69" s="77" t="s">
        <v>399</v>
      </c>
      <c r="D69" s="377">
        <v>20</v>
      </c>
      <c r="E69" s="77">
        <v>20</v>
      </c>
      <c r="F69" s="81" t="s">
        <v>399</v>
      </c>
      <c r="G69" s="81" t="s">
        <v>399</v>
      </c>
      <c r="H69" s="377">
        <v>270000</v>
      </c>
      <c r="I69" s="78">
        <v>5400</v>
      </c>
    </row>
    <row r="70" spans="1:11">
      <c r="A70" s="66"/>
      <c r="B70" s="48"/>
      <c r="C70" s="48"/>
      <c r="D70" s="48"/>
      <c r="E70" s="48"/>
      <c r="F70" s="12"/>
      <c r="G70" s="12"/>
      <c r="H70" s="12"/>
      <c r="I70" s="49"/>
    </row>
    <row r="71" spans="1:11">
      <c r="A71" s="66" t="s">
        <v>507</v>
      </c>
      <c r="B71" s="48" t="s">
        <v>399</v>
      </c>
      <c r="C71" s="12" t="s">
        <v>399</v>
      </c>
      <c r="D71" s="12">
        <v>4920</v>
      </c>
      <c r="E71" s="48">
        <v>4920</v>
      </c>
      <c r="F71" s="48" t="s">
        <v>399</v>
      </c>
      <c r="G71" s="12" t="s">
        <v>399</v>
      </c>
      <c r="H71" s="12">
        <v>83575</v>
      </c>
      <c r="I71" s="13">
        <v>411189</v>
      </c>
    </row>
    <row r="72" spans="1:11">
      <c r="A72" s="66" t="s">
        <v>508</v>
      </c>
      <c r="B72" s="48" t="s">
        <v>399</v>
      </c>
      <c r="C72" s="12">
        <v>74</v>
      </c>
      <c r="D72" s="85">
        <v>16</v>
      </c>
      <c r="E72" s="48">
        <v>90</v>
      </c>
      <c r="F72" s="48" t="s">
        <v>399</v>
      </c>
      <c r="G72" s="12">
        <v>34797</v>
      </c>
      <c r="H72" s="85">
        <v>65625</v>
      </c>
      <c r="I72" s="13">
        <v>3625</v>
      </c>
    </row>
    <row r="73" spans="1:11">
      <c r="A73" s="66" t="s">
        <v>509</v>
      </c>
      <c r="B73" s="12">
        <v>1</v>
      </c>
      <c r="C73" s="12">
        <v>56</v>
      </c>
      <c r="D73" s="48" t="s">
        <v>399</v>
      </c>
      <c r="E73" s="48">
        <v>57</v>
      </c>
      <c r="F73" s="12">
        <v>9000</v>
      </c>
      <c r="G73" s="12">
        <v>30000</v>
      </c>
      <c r="H73" s="48" t="s">
        <v>399</v>
      </c>
      <c r="I73" s="13">
        <v>1689</v>
      </c>
    </row>
    <row r="74" spans="1:11">
      <c r="A74" s="66" t="s">
        <v>510</v>
      </c>
      <c r="B74" s="48" t="s">
        <v>399</v>
      </c>
      <c r="C74" s="12">
        <v>33</v>
      </c>
      <c r="D74" s="85">
        <v>2540</v>
      </c>
      <c r="E74" s="48">
        <v>2573</v>
      </c>
      <c r="F74" s="48" t="s">
        <v>399</v>
      </c>
      <c r="G74" s="12">
        <v>34333</v>
      </c>
      <c r="H74" s="85">
        <v>94788</v>
      </c>
      <c r="I74" s="13">
        <v>241895</v>
      </c>
    </row>
    <row r="75" spans="1:11">
      <c r="A75" s="66" t="s">
        <v>511</v>
      </c>
      <c r="B75" s="12" t="s">
        <v>399</v>
      </c>
      <c r="C75" s="12">
        <v>5</v>
      </c>
      <c r="D75" s="48" t="s">
        <v>399</v>
      </c>
      <c r="E75" s="48">
        <v>5</v>
      </c>
      <c r="F75" s="12" t="s">
        <v>399</v>
      </c>
      <c r="G75" s="12">
        <v>24000</v>
      </c>
      <c r="H75" s="48" t="s">
        <v>399</v>
      </c>
      <c r="I75" s="13">
        <v>120</v>
      </c>
    </row>
    <row r="76" spans="1:11">
      <c r="A76" s="66" t="s">
        <v>512</v>
      </c>
      <c r="B76" s="12" t="s">
        <v>399</v>
      </c>
      <c r="C76" s="12">
        <v>72</v>
      </c>
      <c r="D76" s="48" t="s">
        <v>399</v>
      </c>
      <c r="E76" s="48">
        <v>72</v>
      </c>
      <c r="F76" s="12" t="s">
        <v>399</v>
      </c>
      <c r="G76" s="12">
        <v>23000</v>
      </c>
      <c r="H76" s="48" t="s">
        <v>399</v>
      </c>
      <c r="I76" s="13">
        <v>1656</v>
      </c>
    </row>
    <row r="77" spans="1:11">
      <c r="A77" s="66" t="s">
        <v>513</v>
      </c>
      <c r="B77" s="48" t="s">
        <v>399</v>
      </c>
      <c r="C77" s="12">
        <v>85</v>
      </c>
      <c r="D77" s="85">
        <v>64</v>
      </c>
      <c r="E77" s="48">
        <v>149</v>
      </c>
      <c r="F77" s="48" t="s">
        <v>399</v>
      </c>
      <c r="G77" s="12">
        <v>47000</v>
      </c>
      <c r="H77" s="85">
        <v>76000</v>
      </c>
      <c r="I77" s="13">
        <v>8859</v>
      </c>
    </row>
    <row r="78" spans="1:11">
      <c r="A78" s="66" t="s">
        <v>514</v>
      </c>
      <c r="B78" s="48" t="s">
        <v>399</v>
      </c>
      <c r="C78" s="12">
        <v>15</v>
      </c>
      <c r="D78" s="85">
        <v>4</v>
      </c>
      <c r="E78" s="48">
        <v>19</v>
      </c>
      <c r="F78" s="48" t="s">
        <v>399</v>
      </c>
      <c r="G78" s="12">
        <v>35000</v>
      </c>
      <c r="H78" s="85">
        <v>70000</v>
      </c>
      <c r="I78" s="13">
        <v>805</v>
      </c>
    </row>
    <row r="79" spans="1:11">
      <c r="A79" s="76" t="s">
        <v>515</v>
      </c>
      <c r="B79" s="77">
        <v>1</v>
      </c>
      <c r="C79" s="77">
        <v>340</v>
      </c>
      <c r="D79" s="377">
        <v>7544</v>
      </c>
      <c r="E79" s="77">
        <v>7885</v>
      </c>
      <c r="F79" s="81">
        <v>9000</v>
      </c>
      <c r="G79" s="81">
        <v>34365</v>
      </c>
      <c r="H79" s="377">
        <v>87241</v>
      </c>
      <c r="I79" s="78">
        <v>669838</v>
      </c>
    </row>
    <row r="80" spans="1:11">
      <c r="A80" s="66"/>
      <c r="B80" s="48"/>
      <c r="C80" s="48"/>
      <c r="D80" s="48"/>
      <c r="E80" s="48"/>
      <c r="F80" s="12"/>
      <c r="G80" s="12"/>
      <c r="H80" s="12"/>
      <c r="I80" s="49"/>
    </row>
    <row r="81" spans="1:9">
      <c r="A81" s="66" t="s">
        <v>516</v>
      </c>
      <c r="B81" s="48" t="s">
        <v>399</v>
      </c>
      <c r="C81" s="12">
        <v>1</v>
      </c>
      <c r="D81" s="85">
        <v>196</v>
      </c>
      <c r="E81" s="48">
        <v>197</v>
      </c>
      <c r="F81" s="48" t="s">
        <v>399</v>
      </c>
      <c r="G81" s="12">
        <v>25000</v>
      </c>
      <c r="H81" s="85">
        <v>164655</v>
      </c>
      <c r="I81" s="13">
        <v>32297</v>
      </c>
    </row>
    <row r="82" spans="1:9">
      <c r="A82" s="66" t="s">
        <v>517</v>
      </c>
      <c r="B82" s="12" t="s">
        <v>399</v>
      </c>
      <c r="C82" s="12">
        <v>4</v>
      </c>
      <c r="D82" s="85">
        <v>29</v>
      </c>
      <c r="E82" s="48">
        <v>32</v>
      </c>
      <c r="F82" s="12" t="s">
        <v>399</v>
      </c>
      <c r="G82" s="12">
        <v>25000</v>
      </c>
      <c r="H82" s="85">
        <v>114526</v>
      </c>
      <c r="I82" s="13">
        <v>3362</v>
      </c>
    </row>
    <row r="83" spans="1:9">
      <c r="A83" s="76" t="s">
        <v>518</v>
      </c>
      <c r="B83" s="77" t="s">
        <v>399</v>
      </c>
      <c r="C83" s="77">
        <v>5</v>
      </c>
      <c r="D83" s="377">
        <v>225</v>
      </c>
      <c r="E83" s="77">
        <v>229</v>
      </c>
      <c r="F83" s="81" t="s">
        <v>399</v>
      </c>
      <c r="G83" s="81">
        <v>25000</v>
      </c>
      <c r="H83" s="377">
        <v>158194</v>
      </c>
      <c r="I83" s="78">
        <v>35659</v>
      </c>
    </row>
    <row r="84" spans="1:9">
      <c r="A84" s="66"/>
      <c r="B84" s="48"/>
      <c r="C84" s="48"/>
      <c r="D84" s="48"/>
      <c r="E84" s="48"/>
      <c r="F84" s="12"/>
      <c r="G84" s="12"/>
      <c r="H84" s="12"/>
      <c r="I84" s="13"/>
    </row>
    <row r="85" spans="1:9" ht="13.5" thickBot="1">
      <c r="A85" s="69" t="s">
        <v>519</v>
      </c>
      <c r="B85" s="55">
        <v>6</v>
      </c>
      <c r="C85" s="55">
        <v>790</v>
      </c>
      <c r="D85" s="55">
        <v>8107</v>
      </c>
      <c r="E85" s="55">
        <v>8902</v>
      </c>
      <c r="F85" s="226">
        <v>9833</v>
      </c>
      <c r="G85" s="226">
        <v>29133</v>
      </c>
      <c r="H85" s="226">
        <v>90160</v>
      </c>
      <c r="I85" s="56">
        <v>753941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>
  <sheetPr codeName="Hoja145">
    <pageSetUpPr fitToPage="1"/>
  </sheetPr>
  <dimension ref="A1:G20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16.5703125" style="452" customWidth="1"/>
    <col min="2" max="6" width="20.7109375" style="452" customWidth="1"/>
    <col min="7" max="7" width="14.28515625" style="452" customWidth="1"/>
    <col min="8" max="8" width="11.42578125" style="452"/>
    <col min="9" max="9" width="11.140625" style="452" customWidth="1"/>
    <col min="10" max="17" width="12" style="452" customWidth="1"/>
    <col min="18" max="16384" width="11.42578125" style="452"/>
  </cols>
  <sheetData>
    <row r="1" spans="1:7" s="482" customFormat="1" ht="18">
      <c r="A1" s="1524" t="s">
        <v>375</v>
      </c>
      <c r="B1" s="1524"/>
      <c r="C1" s="1524"/>
      <c r="D1" s="1524"/>
      <c r="E1" s="1524"/>
      <c r="F1" s="1524"/>
    </row>
    <row r="2" spans="1:7" s="483" customFormat="1" ht="12.75" customHeight="1"/>
    <row r="3" spans="1:7" s="483" customFormat="1" ht="15">
      <c r="A3" s="1532" t="s">
        <v>1493</v>
      </c>
      <c r="B3" s="1532"/>
      <c r="C3" s="1532"/>
      <c r="D3" s="1532"/>
      <c r="E3" s="1532"/>
      <c r="F3" s="1532"/>
      <c r="G3" s="285"/>
    </row>
    <row r="4" spans="1:7" s="483" customFormat="1" ht="15">
      <c r="A4" s="1532" t="s">
        <v>686</v>
      </c>
      <c r="B4" s="1532"/>
      <c r="C4" s="1532"/>
      <c r="D4" s="1532"/>
      <c r="E4" s="1532"/>
      <c r="F4" s="1532"/>
      <c r="G4" s="285"/>
    </row>
    <row r="5" spans="1:7" s="483" customFormat="1" ht="13.5" customHeight="1" thickBot="1">
      <c r="A5" s="484"/>
      <c r="B5" s="485"/>
      <c r="C5" s="485"/>
      <c r="D5" s="485"/>
      <c r="E5" s="485"/>
      <c r="F5" s="485"/>
    </row>
    <row r="6" spans="1:7" s="1382" customFormat="1" ht="18" customHeight="1">
      <c r="A6" s="1533" t="s">
        <v>378</v>
      </c>
      <c r="B6" s="1317"/>
      <c r="C6" s="1317"/>
      <c r="D6" s="1317"/>
      <c r="E6" s="949" t="s">
        <v>521</v>
      </c>
      <c r="F6" s="873"/>
    </row>
    <row r="7" spans="1:7" s="1382" customFormat="1" ht="18" customHeight="1">
      <c r="A7" s="1534"/>
      <c r="B7" s="909" t="s">
        <v>379</v>
      </c>
      <c r="C7" s="909" t="s">
        <v>386</v>
      </c>
      <c r="D7" s="909" t="s">
        <v>380</v>
      </c>
      <c r="E7" s="909" t="s">
        <v>522</v>
      </c>
      <c r="F7" s="926" t="s">
        <v>381</v>
      </c>
    </row>
    <row r="8" spans="1:7" s="1382" customFormat="1" ht="18" customHeight="1">
      <c r="A8" s="1534"/>
      <c r="B8" s="909" t="s">
        <v>382</v>
      </c>
      <c r="C8" s="909" t="s">
        <v>524</v>
      </c>
      <c r="D8" s="1392" t="s">
        <v>383</v>
      </c>
      <c r="E8" s="909" t="s">
        <v>525</v>
      </c>
      <c r="F8" s="926" t="s">
        <v>384</v>
      </c>
    </row>
    <row r="9" spans="1:7" s="1382" customFormat="1" ht="18" customHeight="1" thickBot="1">
      <c r="A9" s="1535"/>
      <c r="B9" s="877"/>
      <c r="C9" s="877"/>
      <c r="D9" s="877"/>
      <c r="E9" s="912" t="s">
        <v>526</v>
      </c>
      <c r="F9" s="1189"/>
    </row>
    <row r="10" spans="1:7" ht="18.75" customHeight="1">
      <c r="A10" s="524">
        <v>2003</v>
      </c>
      <c r="B10" s="486">
        <v>6.3449999999999998</v>
      </c>
      <c r="C10" s="131">
        <v>478.25374310480697</v>
      </c>
      <c r="D10" s="486">
        <v>303.452</v>
      </c>
      <c r="E10" s="493">
        <v>55.03</v>
      </c>
      <c r="F10" s="13">
        <v>166989.63560000001</v>
      </c>
    </row>
    <row r="11" spans="1:7">
      <c r="A11" s="524">
        <v>2004</v>
      </c>
      <c r="B11" s="486">
        <v>6.5229999999999997</v>
      </c>
      <c r="C11" s="12">
        <v>465.34110072052732</v>
      </c>
      <c r="D11" s="486">
        <v>303.54199999999997</v>
      </c>
      <c r="E11" s="493">
        <v>37.119999999999997</v>
      </c>
      <c r="F11" s="13">
        <v>112674.79039999998</v>
      </c>
    </row>
    <row r="12" spans="1:7">
      <c r="A12" s="524">
        <v>2005</v>
      </c>
      <c r="B12" s="486">
        <v>6.8449999999999998</v>
      </c>
      <c r="C12" s="12">
        <v>436.75821767713666</v>
      </c>
      <c r="D12" s="486">
        <v>298.96100000000001</v>
      </c>
      <c r="E12" s="493">
        <v>49.29</v>
      </c>
      <c r="F12" s="13">
        <v>147357.8769</v>
      </c>
    </row>
    <row r="13" spans="1:7">
      <c r="A13" s="524">
        <v>2006</v>
      </c>
      <c r="B13" s="486">
        <v>7.1180000000000003</v>
      </c>
      <c r="C13" s="12">
        <v>469.29334082607477</v>
      </c>
      <c r="D13" s="486">
        <v>334.04300000000001</v>
      </c>
      <c r="E13" s="493">
        <v>45.93</v>
      </c>
      <c r="F13" s="13">
        <v>153425.94990000001</v>
      </c>
    </row>
    <row r="14" spans="1:7">
      <c r="A14" s="524">
        <v>2007</v>
      </c>
      <c r="B14" s="486">
        <v>6.7240000000000002</v>
      </c>
      <c r="C14" s="12">
        <v>471.03658536585374</v>
      </c>
      <c r="D14" s="486">
        <v>316.72500000000002</v>
      </c>
      <c r="E14" s="493">
        <v>43.33</v>
      </c>
      <c r="F14" s="13">
        <v>137236.9425</v>
      </c>
    </row>
    <row r="15" spans="1:7">
      <c r="A15" s="524">
        <v>2008</v>
      </c>
      <c r="B15" s="486">
        <v>7.2290000000000001</v>
      </c>
      <c r="C15" s="12">
        <v>479.95435053257717</v>
      </c>
      <c r="D15" s="486">
        <v>346.959</v>
      </c>
      <c r="E15" s="493">
        <v>51.27</v>
      </c>
      <c r="F15" s="13">
        <v>177885.87930000003</v>
      </c>
    </row>
    <row r="16" spans="1:7">
      <c r="A16" s="524">
        <v>2009</v>
      </c>
      <c r="B16" s="486">
        <v>7.41</v>
      </c>
      <c r="C16" s="12">
        <v>489.5721997300945</v>
      </c>
      <c r="D16" s="486">
        <v>362.77300000000002</v>
      </c>
      <c r="E16" s="493">
        <v>42.87</v>
      </c>
      <c r="F16" s="13">
        <v>155520.78509999998</v>
      </c>
    </row>
    <row r="17" spans="1:6">
      <c r="A17" s="15">
        <v>2010</v>
      </c>
      <c r="B17" s="486">
        <v>7.6180000000000003</v>
      </c>
      <c r="C17" s="12">
        <v>481.09477553163561</v>
      </c>
      <c r="D17" s="486">
        <v>366.49799999999999</v>
      </c>
      <c r="E17" s="493">
        <v>54.89</v>
      </c>
      <c r="F17" s="13">
        <v>201170.75219999999</v>
      </c>
    </row>
    <row r="18" spans="1:6">
      <c r="A18" s="15">
        <v>2011</v>
      </c>
      <c r="B18" s="486">
        <v>8.1440000000000001</v>
      </c>
      <c r="C18" s="12">
        <v>495.30943025540273</v>
      </c>
      <c r="D18" s="486">
        <v>403.38</v>
      </c>
      <c r="E18" s="493">
        <v>29.33</v>
      </c>
      <c r="F18" s="13">
        <v>118311.35399999999</v>
      </c>
    </row>
    <row r="19" spans="1:6">
      <c r="A19" s="15">
        <v>2012</v>
      </c>
      <c r="B19" s="486">
        <v>8.8789999999999996</v>
      </c>
      <c r="C19" s="12">
        <v>523.75154859781514</v>
      </c>
      <c r="D19" s="486">
        <v>465.03899999999999</v>
      </c>
      <c r="E19" s="493">
        <v>44.52</v>
      </c>
      <c r="F19" s="13">
        <v>207035.3628</v>
      </c>
    </row>
    <row r="20" spans="1:6" ht="13.5" thickBot="1">
      <c r="A20" s="19">
        <v>2013</v>
      </c>
      <c r="B20" s="492">
        <v>9.5820000000000007</v>
      </c>
      <c r="C20" s="393">
        <f>D20/B20*10</f>
        <v>510.64182842830303</v>
      </c>
      <c r="D20" s="492">
        <v>489.29700000000003</v>
      </c>
      <c r="E20" s="1415">
        <v>51.91</v>
      </c>
      <c r="F20" s="440">
        <f>D20*E20*10</f>
        <v>253994.07269999999</v>
      </c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>
  <sheetPr codeName="Hoja146">
    <pageSetUpPr fitToPage="1"/>
  </sheetPr>
  <dimension ref="A1:K85"/>
  <sheetViews>
    <sheetView view="pageBreakPreview" topLeftCell="A43" zoomScale="75" zoomScaleNormal="75" zoomScaleSheetLayoutView="75" workbookViewId="0">
      <selection activeCell="D19" sqref="D19"/>
    </sheetView>
  </sheetViews>
  <sheetFormatPr baseColWidth="10" defaultRowHeight="12.75"/>
  <cols>
    <col min="1" max="1" width="35.7109375" style="271" customWidth="1"/>
    <col min="2" max="9" width="12.710937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2.75" customHeight="1">
      <c r="A2" s="455"/>
    </row>
    <row r="3" spans="1:11" s="91" customFormat="1" ht="15">
      <c r="A3" s="1504" t="s">
        <v>1494</v>
      </c>
      <c r="B3" s="1504"/>
      <c r="C3" s="1504"/>
      <c r="D3" s="1504"/>
      <c r="E3" s="1504"/>
      <c r="F3" s="1504"/>
      <c r="G3" s="1504"/>
      <c r="H3" s="1504"/>
      <c r="I3" s="1504"/>
      <c r="J3" s="134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866" customFormat="1" ht="24.75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501" t="s">
        <v>387</v>
      </c>
    </row>
    <row r="6" spans="1:11" s="866" customFormat="1" ht="24.75" customHeight="1">
      <c r="A6" s="1516"/>
      <c r="B6" s="1499" t="s">
        <v>393</v>
      </c>
      <c r="C6" s="301" t="s">
        <v>394</v>
      </c>
      <c r="D6" s="302"/>
      <c r="E6" s="1499" t="s">
        <v>395</v>
      </c>
      <c r="F6" s="1499" t="s">
        <v>393</v>
      </c>
      <c r="G6" s="301" t="s">
        <v>394</v>
      </c>
      <c r="H6" s="303"/>
      <c r="I6" s="1502"/>
    </row>
    <row r="7" spans="1:11" s="866" customFormat="1" ht="24.75" customHeight="1" thickBot="1">
      <c r="A7" s="1516"/>
      <c r="B7" s="1628"/>
      <c r="C7" s="1393" t="s">
        <v>904</v>
      </c>
      <c r="D7" s="1393" t="s">
        <v>905</v>
      </c>
      <c r="E7" s="1628"/>
      <c r="F7" s="1628"/>
      <c r="G7" s="1393" t="s">
        <v>904</v>
      </c>
      <c r="H7" s="1393" t="s">
        <v>905</v>
      </c>
      <c r="I7" s="1502"/>
    </row>
    <row r="8" spans="1:11" ht="24" customHeight="1">
      <c r="A8" s="75" t="s">
        <v>459</v>
      </c>
      <c r="B8" s="131" t="s">
        <v>399</v>
      </c>
      <c r="C8" s="131">
        <v>21</v>
      </c>
      <c r="D8" s="45" t="s">
        <v>399</v>
      </c>
      <c r="E8" s="45">
        <v>21</v>
      </c>
      <c r="F8" s="131" t="s">
        <v>399</v>
      </c>
      <c r="G8" s="131">
        <v>77720</v>
      </c>
      <c r="H8" s="45" t="s">
        <v>399</v>
      </c>
      <c r="I8" s="140">
        <v>1632</v>
      </c>
      <c r="J8" s="278"/>
      <c r="K8" s="278"/>
    </row>
    <row r="9" spans="1:11">
      <c r="A9" s="66" t="s">
        <v>460</v>
      </c>
      <c r="B9" s="12" t="s">
        <v>399</v>
      </c>
      <c r="C9" s="12">
        <v>19</v>
      </c>
      <c r="D9" s="48" t="s">
        <v>399</v>
      </c>
      <c r="E9" s="48">
        <v>19</v>
      </c>
      <c r="F9" s="12" t="s">
        <v>399</v>
      </c>
      <c r="G9" s="12">
        <v>50000</v>
      </c>
      <c r="H9" s="48" t="s">
        <v>399</v>
      </c>
      <c r="I9" s="13">
        <v>950</v>
      </c>
      <c r="J9" s="278"/>
      <c r="K9" s="278"/>
    </row>
    <row r="10" spans="1:11">
      <c r="A10" s="66" t="s">
        <v>461</v>
      </c>
      <c r="B10" s="48" t="s">
        <v>399</v>
      </c>
      <c r="C10" s="48">
        <v>23</v>
      </c>
      <c r="D10" s="48" t="s">
        <v>399</v>
      </c>
      <c r="E10" s="48">
        <v>23</v>
      </c>
      <c r="F10" s="12" t="s">
        <v>399</v>
      </c>
      <c r="G10" s="12">
        <v>50000</v>
      </c>
      <c r="H10" s="48" t="s">
        <v>399</v>
      </c>
      <c r="I10" s="49">
        <v>1150</v>
      </c>
      <c r="J10" s="278"/>
      <c r="K10" s="278"/>
    </row>
    <row r="11" spans="1:11">
      <c r="A11" s="66" t="s">
        <v>462</v>
      </c>
      <c r="B11" s="12" t="s">
        <v>399</v>
      </c>
      <c r="C11" s="12">
        <v>33</v>
      </c>
      <c r="D11" s="48" t="s">
        <v>399</v>
      </c>
      <c r="E11" s="48">
        <v>33</v>
      </c>
      <c r="F11" s="12" t="s">
        <v>399</v>
      </c>
      <c r="G11" s="12">
        <v>45000</v>
      </c>
      <c r="H11" s="48" t="s">
        <v>399</v>
      </c>
      <c r="I11" s="13">
        <v>1485</v>
      </c>
      <c r="J11" s="278"/>
      <c r="K11" s="278"/>
    </row>
    <row r="12" spans="1:11">
      <c r="A12" s="76" t="s">
        <v>463</v>
      </c>
      <c r="B12" s="77" t="s">
        <v>399</v>
      </c>
      <c r="C12" s="77">
        <v>96</v>
      </c>
      <c r="D12" s="77" t="s">
        <v>399</v>
      </c>
      <c r="E12" s="77">
        <v>96</v>
      </c>
      <c r="F12" s="81" t="s">
        <v>399</v>
      </c>
      <c r="G12" s="81">
        <v>54345</v>
      </c>
      <c r="H12" s="77" t="s">
        <v>399</v>
      </c>
      <c r="I12" s="78">
        <v>5217</v>
      </c>
      <c r="J12" s="278"/>
      <c r="K12" s="278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78"/>
      <c r="K13" s="278"/>
    </row>
    <row r="14" spans="1:11">
      <c r="A14" s="76" t="s">
        <v>464</v>
      </c>
      <c r="B14" s="77">
        <v>6</v>
      </c>
      <c r="C14" s="77" t="s">
        <v>399</v>
      </c>
      <c r="D14" s="77" t="s">
        <v>399</v>
      </c>
      <c r="E14" s="77">
        <v>6</v>
      </c>
      <c r="F14" s="81">
        <v>20000</v>
      </c>
      <c r="G14" s="81" t="s">
        <v>399</v>
      </c>
      <c r="H14" s="77" t="s">
        <v>399</v>
      </c>
      <c r="I14" s="78">
        <v>120</v>
      </c>
      <c r="J14" s="278"/>
      <c r="K14" s="278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78"/>
      <c r="K15" s="278"/>
    </row>
    <row r="16" spans="1:11">
      <c r="A16" s="76" t="s">
        <v>465</v>
      </c>
      <c r="B16" s="77" t="s">
        <v>399</v>
      </c>
      <c r="C16" s="77" t="s">
        <v>399</v>
      </c>
      <c r="D16" s="77" t="s">
        <v>399</v>
      </c>
      <c r="E16" s="77" t="s">
        <v>399</v>
      </c>
      <c r="F16" s="81" t="s">
        <v>399</v>
      </c>
      <c r="G16" s="81" t="s">
        <v>399</v>
      </c>
      <c r="H16" s="77" t="s">
        <v>399</v>
      </c>
      <c r="I16" s="78" t="s">
        <v>399</v>
      </c>
      <c r="J16" s="278"/>
      <c r="K16" s="278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78"/>
      <c r="K17" s="278"/>
    </row>
    <row r="18" spans="1:11">
      <c r="A18" s="66" t="s">
        <v>544</v>
      </c>
      <c r="B18" s="12" t="s">
        <v>399</v>
      </c>
      <c r="C18" s="12">
        <v>3</v>
      </c>
      <c r="D18" s="48" t="s">
        <v>399</v>
      </c>
      <c r="E18" s="48">
        <v>3</v>
      </c>
      <c r="F18" s="12" t="s">
        <v>399</v>
      </c>
      <c r="G18" s="12">
        <v>30000</v>
      </c>
      <c r="H18" s="48" t="s">
        <v>399</v>
      </c>
      <c r="I18" s="13">
        <v>90</v>
      </c>
      <c r="J18" s="278"/>
      <c r="K18" s="278"/>
    </row>
    <row r="19" spans="1:11">
      <c r="A19" s="66" t="s">
        <v>467</v>
      </c>
      <c r="B19" s="12">
        <v>4</v>
      </c>
      <c r="C19" s="85">
        <v>2</v>
      </c>
      <c r="D19" s="48" t="s">
        <v>399</v>
      </c>
      <c r="E19" s="48">
        <v>6</v>
      </c>
      <c r="F19" s="12">
        <v>12000</v>
      </c>
      <c r="G19" s="85">
        <v>23000</v>
      </c>
      <c r="H19" s="48" t="s">
        <v>399</v>
      </c>
      <c r="I19" s="13">
        <v>94</v>
      </c>
      <c r="J19" s="278"/>
      <c r="K19" s="278"/>
    </row>
    <row r="20" spans="1:11">
      <c r="A20" s="66" t="s">
        <v>468</v>
      </c>
      <c r="B20" s="12">
        <v>13</v>
      </c>
      <c r="C20" s="12">
        <v>6</v>
      </c>
      <c r="D20" s="85">
        <v>2</v>
      </c>
      <c r="E20" s="48">
        <v>21</v>
      </c>
      <c r="F20" s="12">
        <v>11500</v>
      </c>
      <c r="G20" s="12">
        <v>25000</v>
      </c>
      <c r="H20" s="85">
        <v>50000</v>
      </c>
      <c r="I20" s="13">
        <v>400</v>
      </c>
      <c r="J20" s="278"/>
      <c r="K20" s="278"/>
    </row>
    <row r="21" spans="1:11">
      <c r="A21" s="76" t="s">
        <v>469</v>
      </c>
      <c r="B21" s="77">
        <v>17</v>
      </c>
      <c r="C21" s="77">
        <v>11</v>
      </c>
      <c r="D21" s="77">
        <v>2</v>
      </c>
      <c r="E21" s="77">
        <v>30</v>
      </c>
      <c r="F21" s="81">
        <v>11618</v>
      </c>
      <c r="G21" s="81">
        <v>26000</v>
      </c>
      <c r="H21" s="77">
        <v>50000</v>
      </c>
      <c r="I21" s="78">
        <v>584</v>
      </c>
      <c r="J21" s="278"/>
      <c r="K21" s="278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78"/>
      <c r="K22" s="278"/>
    </row>
    <row r="23" spans="1:11">
      <c r="A23" s="76" t="s">
        <v>470</v>
      </c>
      <c r="B23" s="77" t="s">
        <v>399</v>
      </c>
      <c r="C23" s="77">
        <v>94</v>
      </c>
      <c r="D23" s="77" t="s">
        <v>399</v>
      </c>
      <c r="E23" s="77">
        <v>94</v>
      </c>
      <c r="F23" s="81" t="s">
        <v>399</v>
      </c>
      <c r="G23" s="81">
        <v>63787</v>
      </c>
      <c r="H23" s="77" t="s">
        <v>399</v>
      </c>
      <c r="I23" s="78">
        <v>5996</v>
      </c>
      <c r="J23" s="278"/>
      <c r="K23" s="278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78"/>
      <c r="K24" s="278"/>
    </row>
    <row r="25" spans="1:11">
      <c r="A25" s="76" t="s">
        <v>471</v>
      </c>
      <c r="B25" s="77" t="s">
        <v>399</v>
      </c>
      <c r="C25" s="77">
        <v>17</v>
      </c>
      <c r="D25" s="77">
        <v>3</v>
      </c>
      <c r="E25" s="77">
        <v>20</v>
      </c>
      <c r="F25" s="81" t="s">
        <v>399</v>
      </c>
      <c r="G25" s="81">
        <v>41000</v>
      </c>
      <c r="H25" s="77">
        <v>71000</v>
      </c>
      <c r="I25" s="78">
        <v>910</v>
      </c>
      <c r="J25" s="278"/>
      <c r="K25" s="278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J26" s="278"/>
      <c r="K26" s="278"/>
    </row>
    <row r="27" spans="1:11">
      <c r="A27" s="66" t="s">
        <v>472</v>
      </c>
      <c r="B27" s="48" t="s">
        <v>399</v>
      </c>
      <c r="C27" s="48" t="s">
        <v>399</v>
      </c>
      <c r="D27" s="48" t="s">
        <v>399</v>
      </c>
      <c r="E27" s="48" t="s">
        <v>399</v>
      </c>
      <c r="F27" s="48" t="s">
        <v>399</v>
      </c>
      <c r="G27" s="12" t="s">
        <v>399</v>
      </c>
      <c r="H27" s="48" t="s">
        <v>399</v>
      </c>
      <c r="I27" s="49" t="s">
        <v>399</v>
      </c>
      <c r="J27" s="278"/>
      <c r="K27" s="278"/>
    </row>
    <row r="28" spans="1:11">
      <c r="A28" s="66" t="s">
        <v>473</v>
      </c>
      <c r="B28" s="48" t="s">
        <v>399</v>
      </c>
      <c r="C28" s="48">
        <v>8</v>
      </c>
      <c r="D28" s="48" t="s">
        <v>399</v>
      </c>
      <c r="E28" s="48">
        <v>8</v>
      </c>
      <c r="F28" s="48" t="s">
        <v>399</v>
      </c>
      <c r="G28" s="12">
        <v>15000</v>
      </c>
      <c r="H28" s="48" t="s">
        <v>399</v>
      </c>
      <c r="I28" s="49">
        <v>120</v>
      </c>
      <c r="J28" s="278"/>
      <c r="K28" s="278"/>
    </row>
    <row r="29" spans="1:11">
      <c r="A29" s="66" t="s">
        <v>474</v>
      </c>
      <c r="B29" s="48" t="s">
        <v>399</v>
      </c>
      <c r="C29" s="12">
        <v>29</v>
      </c>
      <c r="D29" s="85">
        <v>2</v>
      </c>
      <c r="E29" s="48">
        <v>31</v>
      </c>
      <c r="F29" s="48" t="s">
        <v>399</v>
      </c>
      <c r="G29" s="12">
        <v>45000</v>
      </c>
      <c r="H29" s="85">
        <v>50000</v>
      </c>
      <c r="I29" s="13">
        <v>1405</v>
      </c>
      <c r="J29" s="278"/>
      <c r="K29" s="278"/>
    </row>
    <row r="30" spans="1:11">
      <c r="A30" s="76" t="s">
        <v>475</v>
      </c>
      <c r="B30" s="77" t="s">
        <v>399</v>
      </c>
      <c r="C30" s="77">
        <v>37</v>
      </c>
      <c r="D30" s="77">
        <v>2</v>
      </c>
      <c r="E30" s="77">
        <v>39</v>
      </c>
      <c r="F30" s="81" t="s">
        <v>399</v>
      </c>
      <c r="G30" s="81">
        <v>38514</v>
      </c>
      <c r="H30" s="77">
        <v>50000</v>
      </c>
      <c r="I30" s="78">
        <v>1525</v>
      </c>
      <c r="J30" s="278"/>
      <c r="K30" s="278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78"/>
      <c r="K31" s="278"/>
    </row>
    <row r="32" spans="1:11">
      <c r="A32" s="66" t="s">
        <v>476</v>
      </c>
      <c r="B32" s="83" t="s">
        <v>399</v>
      </c>
      <c r="C32" s="83">
        <v>98</v>
      </c>
      <c r="D32" s="85">
        <v>12</v>
      </c>
      <c r="E32" s="48">
        <v>110</v>
      </c>
      <c r="F32" s="83" t="s">
        <v>399</v>
      </c>
      <c r="G32" s="83">
        <v>42494</v>
      </c>
      <c r="H32" s="85">
        <v>61467</v>
      </c>
      <c r="I32" s="13">
        <v>4902</v>
      </c>
      <c r="J32" s="278"/>
      <c r="K32" s="278"/>
    </row>
    <row r="33" spans="1:11">
      <c r="A33" s="66" t="s">
        <v>477</v>
      </c>
      <c r="B33" s="83" t="s">
        <v>399</v>
      </c>
      <c r="C33" s="83">
        <v>50</v>
      </c>
      <c r="D33" s="48">
        <v>2</v>
      </c>
      <c r="E33" s="48">
        <v>52</v>
      </c>
      <c r="F33" s="83" t="s">
        <v>399</v>
      </c>
      <c r="G33" s="83">
        <v>28140</v>
      </c>
      <c r="H33" s="48">
        <v>29360</v>
      </c>
      <c r="I33" s="13">
        <v>1465</v>
      </c>
      <c r="J33" s="278"/>
      <c r="K33" s="278"/>
    </row>
    <row r="34" spans="1:11">
      <c r="A34" s="66" t="s">
        <v>478</v>
      </c>
      <c r="B34" s="83" t="s">
        <v>399</v>
      </c>
      <c r="C34" s="83">
        <v>10</v>
      </c>
      <c r="D34" s="48" t="s">
        <v>399</v>
      </c>
      <c r="E34" s="48">
        <v>10</v>
      </c>
      <c r="F34" s="83" t="s">
        <v>399</v>
      </c>
      <c r="G34" s="83">
        <v>26900</v>
      </c>
      <c r="H34" s="48" t="s">
        <v>399</v>
      </c>
      <c r="I34" s="13">
        <v>269</v>
      </c>
      <c r="J34" s="278"/>
      <c r="K34" s="278"/>
    </row>
    <row r="35" spans="1:11">
      <c r="A35" s="66" t="s">
        <v>479</v>
      </c>
      <c r="B35" s="83" t="s">
        <v>399</v>
      </c>
      <c r="C35" s="83">
        <v>192</v>
      </c>
      <c r="D35" s="48">
        <v>5</v>
      </c>
      <c r="E35" s="48">
        <v>197</v>
      </c>
      <c r="F35" s="83" t="s">
        <v>399</v>
      </c>
      <c r="G35" s="83">
        <v>29981</v>
      </c>
      <c r="H35" s="48">
        <v>40130</v>
      </c>
      <c r="I35" s="13">
        <v>5957</v>
      </c>
      <c r="J35" s="278"/>
      <c r="K35" s="278"/>
    </row>
    <row r="36" spans="1:11">
      <c r="A36" s="76" t="s">
        <v>480</v>
      </c>
      <c r="B36" s="77" t="s">
        <v>399</v>
      </c>
      <c r="C36" s="77">
        <v>350</v>
      </c>
      <c r="D36" s="77">
        <v>19</v>
      </c>
      <c r="E36" s="77">
        <v>369</v>
      </c>
      <c r="F36" s="81" t="s">
        <v>399</v>
      </c>
      <c r="G36" s="81">
        <v>33134</v>
      </c>
      <c r="H36" s="77">
        <v>52472</v>
      </c>
      <c r="I36" s="78">
        <v>12593</v>
      </c>
      <c r="J36" s="278"/>
      <c r="K36" s="278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78"/>
      <c r="K37" s="278"/>
    </row>
    <row r="38" spans="1:11">
      <c r="A38" s="76" t="s">
        <v>481</v>
      </c>
      <c r="B38" s="77" t="s">
        <v>399</v>
      </c>
      <c r="C38" s="77">
        <v>130</v>
      </c>
      <c r="D38" s="77">
        <v>15</v>
      </c>
      <c r="E38" s="77">
        <v>145</v>
      </c>
      <c r="F38" s="81" t="s">
        <v>399</v>
      </c>
      <c r="G38" s="81">
        <v>16000</v>
      </c>
      <c r="H38" s="77">
        <v>28700</v>
      </c>
      <c r="I38" s="78">
        <v>2511</v>
      </c>
      <c r="J38" s="278"/>
      <c r="K38" s="278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78"/>
      <c r="K39" s="278"/>
    </row>
    <row r="40" spans="1:11">
      <c r="A40" s="66" t="s">
        <v>545</v>
      </c>
      <c r="B40" s="48" t="s">
        <v>399</v>
      </c>
      <c r="C40" s="12">
        <v>2</v>
      </c>
      <c r="D40" s="48" t="s">
        <v>399</v>
      </c>
      <c r="E40" s="48">
        <v>2</v>
      </c>
      <c r="F40" s="48" t="s">
        <v>399</v>
      </c>
      <c r="G40" s="12">
        <v>19500</v>
      </c>
      <c r="H40" s="48" t="s">
        <v>399</v>
      </c>
      <c r="I40" s="13">
        <v>39</v>
      </c>
      <c r="J40" s="278"/>
      <c r="K40" s="278"/>
    </row>
    <row r="41" spans="1:11">
      <c r="A41" s="66" t="s">
        <v>483</v>
      </c>
      <c r="B41" s="12" t="s">
        <v>399</v>
      </c>
      <c r="C41" s="12" t="s">
        <v>399</v>
      </c>
      <c r="D41" s="48" t="s">
        <v>399</v>
      </c>
      <c r="E41" s="48" t="s">
        <v>399</v>
      </c>
      <c r="F41" s="12" t="s">
        <v>399</v>
      </c>
      <c r="G41" s="12" t="s">
        <v>399</v>
      </c>
      <c r="H41" s="48" t="s">
        <v>399</v>
      </c>
      <c r="I41" s="13" t="s">
        <v>399</v>
      </c>
      <c r="J41" s="278"/>
      <c r="K41" s="278"/>
    </row>
    <row r="42" spans="1:11">
      <c r="A42" s="66" t="s">
        <v>484</v>
      </c>
      <c r="B42" s="12" t="s">
        <v>399</v>
      </c>
      <c r="C42" s="12" t="s">
        <v>399</v>
      </c>
      <c r="D42" s="48" t="s">
        <v>399</v>
      </c>
      <c r="E42" s="48" t="s">
        <v>399</v>
      </c>
      <c r="F42" s="12" t="s">
        <v>399</v>
      </c>
      <c r="G42" s="12" t="s">
        <v>399</v>
      </c>
      <c r="H42" s="48" t="s">
        <v>399</v>
      </c>
      <c r="I42" s="13" t="s">
        <v>399</v>
      </c>
      <c r="J42" s="278"/>
      <c r="K42" s="278"/>
    </row>
    <row r="43" spans="1:11">
      <c r="A43" s="66" t="s">
        <v>485</v>
      </c>
      <c r="B43" s="48" t="s">
        <v>399</v>
      </c>
      <c r="C43" s="12" t="s">
        <v>399</v>
      </c>
      <c r="D43" s="48" t="s">
        <v>399</v>
      </c>
      <c r="E43" s="48" t="s">
        <v>399</v>
      </c>
      <c r="F43" s="48" t="s">
        <v>399</v>
      </c>
      <c r="G43" s="12" t="s">
        <v>399</v>
      </c>
      <c r="H43" s="48" t="s">
        <v>399</v>
      </c>
      <c r="I43" s="13" t="s">
        <v>399</v>
      </c>
      <c r="J43" s="278"/>
      <c r="K43" s="278"/>
    </row>
    <row r="44" spans="1:11">
      <c r="A44" s="66" t="s">
        <v>486</v>
      </c>
      <c r="B44" s="12" t="s">
        <v>399</v>
      </c>
      <c r="C44" s="12" t="s">
        <v>399</v>
      </c>
      <c r="D44" s="48" t="s">
        <v>399</v>
      </c>
      <c r="E44" s="48" t="s">
        <v>399</v>
      </c>
      <c r="F44" s="12" t="s">
        <v>399</v>
      </c>
      <c r="G44" s="12" t="s">
        <v>399</v>
      </c>
      <c r="H44" s="48" t="s">
        <v>399</v>
      </c>
      <c r="I44" s="13" t="s">
        <v>399</v>
      </c>
      <c r="J44" s="278"/>
      <c r="K44" s="278"/>
    </row>
    <row r="45" spans="1:11">
      <c r="A45" s="66" t="s">
        <v>487</v>
      </c>
      <c r="B45" s="48" t="s">
        <v>399</v>
      </c>
      <c r="C45" s="12">
        <v>24</v>
      </c>
      <c r="D45" s="48" t="s">
        <v>399</v>
      </c>
      <c r="E45" s="48">
        <v>24</v>
      </c>
      <c r="F45" s="48" t="s">
        <v>399</v>
      </c>
      <c r="G45" s="12">
        <v>25000</v>
      </c>
      <c r="H45" s="48" t="s">
        <v>399</v>
      </c>
      <c r="I45" s="13">
        <v>600</v>
      </c>
      <c r="J45" s="278"/>
      <c r="K45" s="278"/>
    </row>
    <row r="46" spans="1:11">
      <c r="A46" s="66" t="s">
        <v>488</v>
      </c>
      <c r="B46" s="12" t="s">
        <v>399</v>
      </c>
      <c r="C46" s="12">
        <v>6</v>
      </c>
      <c r="D46" s="48" t="s">
        <v>399</v>
      </c>
      <c r="E46" s="48">
        <v>6</v>
      </c>
      <c r="F46" s="12" t="s">
        <v>399</v>
      </c>
      <c r="G46" s="12">
        <v>25000</v>
      </c>
      <c r="H46" s="48" t="s">
        <v>399</v>
      </c>
      <c r="I46" s="13">
        <v>150</v>
      </c>
      <c r="J46" s="278"/>
      <c r="K46" s="278"/>
    </row>
    <row r="47" spans="1:11">
      <c r="A47" s="66" t="s">
        <v>489</v>
      </c>
      <c r="B47" s="48" t="s">
        <v>399</v>
      </c>
      <c r="C47" s="12">
        <v>60</v>
      </c>
      <c r="D47" s="48" t="s">
        <v>399</v>
      </c>
      <c r="E47" s="48">
        <v>60</v>
      </c>
      <c r="F47" s="48" t="s">
        <v>399</v>
      </c>
      <c r="G47" s="12">
        <v>23000</v>
      </c>
      <c r="H47" s="48" t="s">
        <v>399</v>
      </c>
      <c r="I47" s="13">
        <v>1380</v>
      </c>
      <c r="J47" s="278"/>
      <c r="K47" s="278"/>
    </row>
    <row r="48" spans="1:11">
      <c r="A48" s="66" t="s">
        <v>490</v>
      </c>
      <c r="B48" s="12" t="s">
        <v>399</v>
      </c>
      <c r="C48" s="12" t="s">
        <v>399</v>
      </c>
      <c r="D48" s="48" t="s">
        <v>399</v>
      </c>
      <c r="E48" s="48" t="s">
        <v>399</v>
      </c>
      <c r="F48" s="12" t="s">
        <v>399</v>
      </c>
      <c r="G48" s="12" t="s">
        <v>399</v>
      </c>
      <c r="H48" s="48" t="s">
        <v>399</v>
      </c>
      <c r="I48" s="13" t="s">
        <v>399</v>
      </c>
      <c r="J48" s="278"/>
      <c r="K48" s="278"/>
    </row>
    <row r="49" spans="1:11">
      <c r="A49" s="76" t="s">
        <v>491</v>
      </c>
      <c r="B49" s="77" t="s">
        <v>399</v>
      </c>
      <c r="C49" s="77">
        <v>92</v>
      </c>
      <c r="D49" s="77" t="s">
        <v>399</v>
      </c>
      <c r="E49" s="77">
        <v>92</v>
      </c>
      <c r="F49" s="81" t="s">
        <v>399</v>
      </c>
      <c r="G49" s="81">
        <v>23576</v>
      </c>
      <c r="H49" s="77" t="s">
        <v>399</v>
      </c>
      <c r="I49" s="78">
        <v>2169</v>
      </c>
      <c r="J49" s="278"/>
      <c r="K49" s="278"/>
    </row>
    <row r="50" spans="1:11">
      <c r="A50" s="66"/>
      <c r="B50" s="48"/>
      <c r="C50" s="48"/>
      <c r="D50" s="48"/>
      <c r="E50" s="48"/>
      <c r="F50" s="12"/>
      <c r="G50" s="12"/>
      <c r="H50" s="12"/>
      <c r="I50" s="49"/>
      <c r="J50" s="278"/>
      <c r="K50" s="278"/>
    </row>
    <row r="51" spans="1:11">
      <c r="A51" s="76" t="s">
        <v>492</v>
      </c>
      <c r="B51" s="77" t="s">
        <v>399</v>
      </c>
      <c r="C51" s="77">
        <v>30</v>
      </c>
      <c r="D51" s="77" t="s">
        <v>399</v>
      </c>
      <c r="E51" s="77">
        <v>30</v>
      </c>
      <c r="F51" s="81" t="s">
        <v>399</v>
      </c>
      <c r="G51" s="81">
        <v>30000</v>
      </c>
      <c r="H51" s="77">
        <v>90000</v>
      </c>
      <c r="I51" s="78">
        <v>900</v>
      </c>
      <c r="J51" s="278"/>
      <c r="K51" s="278"/>
    </row>
    <row r="52" spans="1:11">
      <c r="A52" s="66"/>
      <c r="B52" s="48"/>
      <c r="C52" s="48"/>
      <c r="D52" s="48"/>
      <c r="E52" s="48"/>
      <c r="F52" s="12"/>
      <c r="G52" s="12"/>
      <c r="H52" s="12"/>
      <c r="I52" s="49"/>
      <c r="J52" s="278"/>
      <c r="K52" s="278"/>
    </row>
    <row r="53" spans="1:11">
      <c r="A53" s="66" t="s">
        <v>493</v>
      </c>
      <c r="B53" s="48" t="s">
        <v>399</v>
      </c>
      <c r="C53" s="12" t="s">
        <v>399</v>
      </c>
      <c r="D53" s="48" t="s">
        <v>399</v>
      </c>
      <c r="E53" s="48" t="s">
        <v>399</v>
      </c>
      <c r="F53" s="48" t="s">
        <v>399</v>
      </c>
      <c r="G53" s="12" t="s">
        <v>399</v>
      </c>
      <c r="H53" s="48" t="s">
        <v>399</v>
      </c>
      <c r="I53" s="13" t="s">
        <v>399</v>
      </c>
      <c r="J53" s="278"/>
      <c r="K53" s="278"/>
    </row>
    <row r="54" spans="1:11">
      <c r="A54" s="66" t="s">
        <v>494</v>
      </c>
      <c r="B54" s="48" t="s">
        <v>399</v>
      </c>
      <c r="C54" s="12">
        <v>28</v>
      </c>
      <c r="D54" s="48" t="s">
        <v>399</v>
      </c>
      <c r="E54" s="48">
        <v>28</v>
      </c>
      <c r="F54" s="48" t="s">
        <v>399</v>
      </c>
      <c r="G54" s="12">
        <v>21964</v>
      </c>
      <c r="H54" s="48" t="s">
        <v>399</v>
      </c>
      <c r="I54" s="13">
        <v>615</v>
      </c>
      <c r="J54" s="278"/>
      <c r="K54" s="278"/>
    </row>
    <row r="55" spans="1:11">
      <c r="A55" s="66" t="s">
        <v>495</v>
      </c>
      <c r="B55" s="48" t="s">
        <v>399</v>
      </c>
      <c r="C55" s="12" t="s">
        <v>399</v>
      </c>
      <c r="D55" s="48" t="s">
        <v>399</v>
      </c>
      <c r="E55" s="48" t="s">
        <v>399</v>
      </c>
      <c r="F55" s="48" t="s">
        <v>399</v>
      </c>
      <c r="G55" s="12" t="s">
        <v>399</v>
      </c>
      <c r="H55" s="48" t="s">
        <v>399</v>
      </c>
      <c r="I55" s="13" t="s">
        <v>399</v>
      </c>
      <c r="J55" s="278"/>
      <c r="K55" s="278"/>
    </row>
    <row r="56" spans="1:11">
      <c r="A56" s="66" t="s">
        <v>496</v>
      </c>
      <c r="B56" s="48" t="s">
        <v>399</v>
      </c>
      <c r="C56" s="12" t="s">
        <v>399</v>
      </c>
      <c r="D56" s="48" t="s">
        <v>399</v>
      </c>
      <c r="E56" s="48" t="s">
        <v>399</v>
      </c>
      <c r="F56" s="48" t="s">
        <v>399</v>
      </c>
      <c r="G56" s="12" t="s">
        <v>399</v>
      </c>
      <c r="H56" s="48" t="s">
        <v>399</v>
      </c>
      <c r="I56" s="13" t="s">
        <v>399</v>
      </c>
      <c r="J56" s="278"/>
      <c r="K56" s="278"/>
    </row>
    <row r="57" spans="1:11">
      <c r="A57" s="66" t="s">
        <v>497</v>
      </c>
      <c r="B57" s="48" t="s">
        <v>399</v>
      </c>
      <c r="C57" s="12">
        <v>150</v>
      </c>
      <c r="D57" s="48" t="s">
        <v>399</v>
      </c>
      <c r="E57" s="48">
        <v>150</v>
      </c>
      <c r="F57" s="48" t="s">
        <v>399</v>
      </c>
      <c r="G57" s="12">
        <v>30000</v>
      </c>
      <c r="H57" s="48" t="s">
        <v>399</v>
      </c>
      <c r="I57" s="13">
        <v>4500</v>
      </c>
      <c r="J57" s="278"/>
      <c r="K57" s="278"/>
    </row>
    <row r="58" spans="1:11">
      <c r="A58" s="76" t="s">
        <v>573</v>
      </c>
      <c r="B58" s="77" t="s">
        <v>399</v>
      </c>
      <c r="C58" s="77">
        <v>178</v>
      </c>
      <c r="D58" s="77" t="s">
        <v>399</v>
      </c>
      <c r="E58" s="77">
        <v>178</v>
      </c>
      <c r="F58" s="81" t="s">
        <v>399</v>
      </c>
      <c r="G58" s="81">
        <v>28736</v>
      </c>
      <c r="H58" s="77" t="s">
        <v>399</v>
      </c>
      <c r="I58" s="78">
        <v>5115</v>
      </c>
      <c r="J58" s="278"/>
      <c r="K58" s="278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78"/>
      <c r="K59" s="278"/>
    </row>
    <row r="60" spans="1:11">
      <c r="A60" s="66" t="s">
        <v>499</v>
      </c>
      <c r="B60" s="48" t="s">
        <v>399</v>
      </c>
      <c r="C60" s="12">
        <v>40</v>
      </c>
      <c r="D60" s="12">
        <v>28</v>
      </c>
      <c r="E60" s="48">
        <v>68</v>
      </c>
      <c r="F60" s="48" t="s">
        <v>399</v>
      </c>
      <c r="G60" s="12">
        <v>39680</v>
      </c>
      <c r="H60" s="12">
        <v>66900</v>
      </c>
      <c r="I60" s="13">
        <v>3460</v>
      </c>
      <c r="J60" s="278"/>
      <c r="K60" s="278"/>
    </row>
    <row r="61" spans="1:11">
      <c r="A61" s="66" t="s">
        <v>500</v>
      </c>
      <c r="B61" s="12" t="s">
        <v>399</v>
      </c>
      <c r="C61" s="12">
        <v>79</v>
      </c>
      <c r="D61" s="85">
        <v>6</v>
      </c>
      <c r="E61" s="48">
        <v>85</v>
      </c>
      <c r="F61" s="12" t="s">
        <v>399</v>
      </c>
      <c r="G61" s="12">
        <v>21000</v>
      </c>
      <c r="H61" s="85">
        <v>32000</v>
      </c>
      <c r="I61" s="13">
        <v>1851</v>
      </c>
      <c r="J61" s="278"/>
      <c r="K61" s="278"/>
    </row>
    <row r="62" spans="1:11">
      <c r="A62" s="66" t="s">
        <v>501</v>
      </c>
      <c r="B62" s="48" t="s">
        <v>399</v>
      </c>
      <c r="C62" s="12">
        <v>2</v>
      </c>
      <c r="D62" s="48">
        <v>53</v>
      </c>
      <c r="E62" s="48">
        <v>55</v>
      </c>
      <c r="F62" s="48" t="s">
        <v>399</v>
      </c>
      <c r="G62" s="12">
        <v>15600</v>
      </c>
      <c r="H62" s="48">
        <v>19200</v>
      </c>
      <c r="I62" s="13">
        <v>1049</v>
      </c>
      <c r="J62" s="278"/>
      <c r="K62" s="278"/>
    </row>
    <row r="63" spans="1:11">
      <c r="A63" s="76" t="s">
        <v>502</v>
      </c>
      <c r="B63" s="77" t="s">
        <v>399</v>
      </c>
      <c r="C63" s="77">
        <v>121</v>
      </c>
      <c r="D63" s="77">
        <v>87</v>
      </c>
      <c r="E63" s="77">
        <v>208</v>
      </c>
      <c r="F63" s="81" t="s">
        <v>399</v>
      </c>
      <c r="G63" s="81">
        <v>27086</v>
      </c>
      <c r="H63" s="77">
        <v>35434</v>
      </c>
      <c r="I63" s="78">
        <v>6360</v>
      </c>
      <c r="J63" s="278"/>
      <c r="K63" s="278"/>
    </row>
    <row r="64" spans="1:11">
      <c r="A64" s="66"/>
      <c r="B64" s="48"/>
      <c r="C64" s="48"/>
      <c r="D64" s="48"/>
      <c r="E64" s="48"/>
      <c r="F64" s="12"/>
      <c r="G64" s="12"/>
      <c r="H64" s="12"/>
      <c r="I64" s="49"/>
      <c r="J64" s="278"/>
      <c r="K64" s="278"/>
    </row>
    <row r="65" spans="1:11">
      <c r="A65" s="76" t="s">
        <v>503</v>
      </c>
      <c r="B65" s="77" t="s">
        <v>399</v>
      </c>
      <c r="C65" s="77">
        <v>332</v>
      </c>
      <c r="D65" s="77">
        <v>70</v>
      </c>
      <c r="E65" s="77">
        <v>402</v>
      </c>
      <c r="F65" s="81" t="s">
        <v>399</v>
      </c>
      <c r="G65" s="81">
        <v>24000</v>
      </c>
      <c r="H65" s="77">
        <v>36500</v>
      </c>
      <c r="I65" s="78">
        <v>10523</v>
      </c>
      <c r="J65" s="278"/>
      <c r="K65" s="278"/>
    </row>
    <row r="66" spans="1:11">
      <c r="A66" s="66"/>
      <c r="B66" s="48"/>
      <c r="C66" s="48"/>
      <c r="D66" s="48"/>
      <c r="E66" s="48"/>
      <c r="F66" s="12"/>
      <c r="G66" s="12"/>
      <c r="H66" s="12"/>
      <c r="I66" s="49"/>
      <c r="J66" s="278"/>
      <c r="K66" s="278"/>
    </row>
    <row r="67" spans="1:11">
      <c r="A67" s="66" t="s">
        <v>504</v>
      </c>
      <c r="B67" s="48" t="s">
        <v>399</v>
      </c>
      <c r="C67" s="12">
        <v>119</v>
      </c>
      <c r="D67" s="48" t="s">
        <v>399</v>
      </c>
      <c r="E67" s="48">
        <v>119</v>
      </c>
      <c r="F67" s="48" t="s">
        <v>399</v>
      </c>
      <c r="G67" s="12">
        <v>41600</v>
      </c>
      <c r="H67" s="48" t="s">
        <v>399</v>
      </c>
      <c r="I67" s="13">
        <v>4950</v>
      </c>
      <c r="J67" s="278"/>
      <c r="K67" s="278"/>
    </row>
    <row r="68" spans="1:11">
      <c r="A68" s="66" t="s">
        <v>505</v>
      </c>
      <c r="B68" s="48" t="s">
        <v>399</v>
      </c>
      <c r="C68" s="12">
        <v>16</v>
      </c>
      <c r="D68" s="48" t="s">
        <v>399</v>
      </c>
      <c r="E68" s="48">
        <v>16</v>
      </c>
      <c r="F68" s="48" t="s">
        <v>399</v>
      </c>
      <c r="G68" s="12">
        <v>35000</v>
      </c>
      <c r="H68" s="48" t="s">
        <v>399</v>
      </c>
      <c r="I68" s="13">
        <v>560</v>
      </c>
      <c r="J68" s="278"/>
      <c r="K68" s="278"/>
    </row>
    <row r="69" spans="1:11">
      <c r="A69" s="76" t="s">
        <v>506</v>
      </c>
      <c r="B69" s="77" t="s">
        <v>399</v>
      </c>
      <c r="C69" s="77">
        <v>135</v>
      </c>
      <c r="D69" s="77" t="s">
        <v>399</v>
      </c>
      <c r="E69" s="77">
        <v>135</v>
      </c>
      <c r="F69" s="81" t="s">
        <v>399</v>
      </c>
      <c r="G69" s="81">
        <v>40818</v>
      </c>
      <c r="H69" s="77" t="s">
        <v>399</v>
      </c>
      <c r="I69" s="78">
        <v>5510</v>
      </c>
    </row>
    <row r="70" spans="1:11">
      <c r="A70" s="66"/>
      <c r="B70" s="48"/>
      <c r="C70" s="48"/>
      <c r="D70" s="48"/>
      <c r="E70" s="48"/>
      <c r="F70" s="12"/>
      <c r="G70" s="12"/>
      <c r="H70" s="12"/>
      <c r="I70" s="49"/>
    </row>
    <row r="71" spans="1:11">
      <c r="A71" s="66" t="s">
        <v>507</v>
      </c>
      <c r="B71" s="48" t="s">
        <v>399</v>
      </c>
      <c r="C71" s="12">
        <v>90</v>
      </c>
      <c r="D71" s="12">
        <v>6358</v>
      </c>
      <c r="E71" s="48">
        <v>6448</v>
      </c>
      <c r="F71" s="48" t="s">
        <v>399</v>
      </c>
      <c r="G71" s="12">
        <v>37578</v>
      </c>
      <c r="H71" s="12">
        <v>58398</v>
      </c>
      <c r="I71" s="13">
        <v>374676</v>
      </c>
    </row>
    <row r="72" spans="1:11">
      <c r="A72" s="66" t="s">
        <v>508</v>
      </c>
      <c r="B72" s="48" t="s">
        <v>399</v>
      </c>
      <c r="C72" s="12">
        <v>186</v>
      </c>
      <c r="D72" s="85">
        <v>24</v>
      </c>
      <c r="E72" s="48">
        <v>210</v>
      </c>
      <c r="F72" s="48" t="s">
        <v>399</v>
      </c>
      <c r="G72" s="12">
        <v>41129</v>
      </c>
      <c r="H72" s="85">
        <v>58333</v>
      </c>
      <c r="I72" s="13">
        <v>9050</v>
      </c>
    </row>
    <row r="73" spans="1:11">
      <c r="A73" s="66" t="s">
        <v>509</v>
      </c>
      <c r="B73" s="12">
        <v>26</v>
      </c>
      <c r="C73" s="12">
        <v>112</v>
      </c>
      <c r="D73" s="48" t="s">
        <v>399</v>
      </c>
      <c r="E73" s="48">
        <v>138</v>
      </c>
      <c r="F73" s="12">
        <v>8000</v>
      </c>
      <c r="G73" s="12">
        <v>36000</v>
      </c>
      <c r="H73" s="48" t="s">
        <v>399</v>
      </c>
      <c r="I73" s="13">
        <v>4240</v>
      </c>
    </row>
    <row r="74" spans="1:11">
      <c r="A74" s="66" t="s">
        <v>510</v>
      </c>
      <c r="B74" s="85" t="s">
        <v>399</v>
      </c>
      <c r="C74" s="12">
        <v>202</v>
      </c>
      <c r="D74" s="85">
        <v>81</v>
      </c>
      <c r="E74" s="48">
        <v>283</v>
      </c>
      <c r="F74" s="85" t="s">
        <v>399</v>
      </c>
      <c r="G74" s="12">
        <v>25569</v>
      </c>
      <c r="H74" s="85">
        <v>59012</v>
      </c>
      <c r="I74" s="13">
        <v>9945</v>
      </c>
    </row>
    <row r="75" spans="1:11">
      <c r="A75" s="66" t="s">
        <v>511</v>
      </c>
      <c r="B75" s="12" t="s">
        <v>399</v>
      </c>
      <c r="C75" s="12">
        <v>19</v>
      </c>
      <c r="D75" s="48" t="s">
        <v>399</v>
      </c>
      <c r="E75" s="48">
        <v>19</v>
      </c>
      <c r="F75" s="12" t="s">
        <v>399</v>
      </c>
      <c r="G75" s="12">
        <v>29500</v>
      </c>
      <c r="H75" s="48" t="s">
        <v>399</v>
      </c>
      <c r="I75" s="13">
        <v>561</v>
      </c>
    </row>
    <row r="76" spans="1:11">
      <c r="A76" s="66" t="s">
        <v>512</v>
      </c>
      <c r="B76" s="12" t="s">
        <v>399</v>
      </c>
      <c r="C76" s="12">
        <v>40</v>
      </c>
      <c r="D76" s="48" t="s">
        <v>399</v>
      </c>
      <c r="E76" s="48">
        <v>40</v>
      </c>
      <c r="F76" s="12" t="s">
        <v>399</v>
      </c>
      <c r="G76" s="12">
        <v>22500</v>
      </c>
      <c r="H76" s="48" t="s">
        <v>399</v>
      </c>
      <c r="I76" s="13">
        <v>900</v>
      </c>
    </row>
    <row r="77" spans="1:11">
      <c r="A77" s="66" t="s">
        <v>513</v>
      </c>
      <c r="B77" s="48" t="s">
        <v>399</v>
      </c>
      <c r="C77" s="12" t="s">
        <v>399</v>
      </c>
      <c r="D77" s="85">
        <v>175</v>
      </c>
      <c r="E77" s="48">
        <v>175</v>
      </c>
      <c r="F77" s="48" t="s">
        <v>399</v>
      </c>
      <c r="G77" s="12" t="s">
        <v>399</v>
      </c>
      <c r="H77" s="85">
        <v>63000</v>
      </c>
      <c r="I77" s="13">
        <v>11025</v>
      </c>
    </row>
    <row r="78" spans="1:11">
      <c r="A78" s="66" t="s">
        <v>514</v>
      </c>
      <c r="B78" s="48" t="s">
        <v>399</v>
      </c>
      <c r="C78" s="12">
        <v>20</v>
      </c>
      <c r="D78" s="85">
        <v>23</v>
      </c>
      <c r="E78" s="48">
        <v>43</v>
      </c>
      <c r="F78" s="48" t="s">
        <v>399</v>
      </c>
      <c r="G78" s="12">
        <v>35000</v>
      </c>
      <c r="H78" s="85">
        <v>60000</v>
      </c>
      <c r="I78" s="13">
        <v>2080</v>
      </c>
    </row>
    <row r="79" spans="1:11">
      <c r="A79" s="76" t="s">
        <v>515</v>
      </c>
      <c r="B79" s="77">
        <v>26</v>
      </c>
      <c r="C79" s="77">
        <v>669</v>
      </c>
      <c r="D79" s="77">
        <v>6661</v>
      </c>
      <c r="E79" s="77">
        <v>7356</v>
      </c>
      <c r="F79" s="81">
        <v>8000</v>
      </c>
      <c r="G79" s="81">
        <v>33467</v>
      </c>
      <c r="H79" s="77">
        <v>58532</v>
      </c>
      <c r="I79" s="78">
        <v>412477</v>
      </c>
    </row>
    <row r="80" spans="1:11">
      <c r="A80" s="66"/>
      <c r="B80" s="48"/>
      <c r="C80" s="48"/>
      <c r="D80" s="48"/>
      <c r="E80" s="48"/>
      <c r="F80" s="12"/>
      <c r="G80" s="12"/>
      <c r="H80" s="12"/>
      <c r="I80" s="49"/>
    </row>
    <row r="81" spans="1:9">
      <c r="A81" s="66" t="s">
        <v>516</v>
      </c>
      <c r="B81" s="48">
        <v>1</v>
      </c>
      <c r="C81" s="12">
        <v>111</v>
      </c>
      <c r="D81" s="85">
        <v>67</v>
      </c>
      <c r="E81" s="48">
        <v>178</v>
      </c>
      <c r="F81" s="48">
        <v>5000</v>
      </c>
      <c r="G81" s="12">
        <v>38869</v>
      </c>
      <c r="H81" s="85">
        <v>62594</v>
      </c>
      <c r="I81" s="13">
        <v>8463</v>
      </c>
    </row>
    <row r="82" spans="1:9">
      <c r="A82" s="66" t="s">
        <v>517</v>
      </c>
      <c r="B82" s="12">
        <v>1</v>
      </c>
      <c r="C82" s="12">
        <v>123</v>
      </c>
      <c r="D82" s="85">
        <v>80</v>
      </c>
      <c r="E82" s="48">
        <v>204</v>
      </c>
      <c r="F82" s="12">
        <v>21000</v>
      </c>
      <c r="G82" s="12">
        <v>35000</v>
      </c>
      <c r="H82" s="85">
        <v>50000</v>
      </c>
      <c r="I82" s="13">
        <v>8324</v>
      </c>
    </row>
    <row r="83" spans="1:9">
      <c r="A83" s="76" t="s">
        <v>518</v>
      </c>
      <c r="B83" s="77">
        <v>2</v>
      </c>
      <c r="C83" s="77">
        <v>234</v>
      </c>
      <c r="D83" s="77">
        <v>147</v>
      </c>
      <c r="E83" s="77">
        <v>382</v>
      </c>
      <c r="F83" s="81">
        <v>13000</v>
      </c>
      <c r="G83" s="81">
        <v>36835</v>
      </c>
      <c r="H83" s="77">
        <v>55740</v>
      </c>
      <c r="I83" s="78">
        <v>16787</v>
      </c>
    </row>
    <row r="84" spans="1:9">
      <c r="A84" s="66"/>
      <c r="B84" s="48"/>
      <c r="C84" s="48"/>
      <c r="D84" s="48"/>
      <c r="E84" s="48"/>
      <c r="F84" s="12"/>
      <c r="G84" s="12"/>
      <c r="H84" s="12"/>
      <c r="I84" s="13"/>
    </row>
    <row r="85" spans="1:9" ht="13.5" thickBot="1">
      <c r="A85" s="69" t="s">
        <v>519</v>
      </c>
      <c r="B85" s="55">
        <v>51</v>
      </c>
      <c r="C85" s="55">
        <v>2526</v>
      </c>
      <c r="D85" s="55">
        <v>7006</v>
      </c>
      <c r="E85" s="55">
        <v>9582</v>
      </c>
      <c r="F85" s="226">
        <v>10814</v>
      </c>
      <c r="G85" s="226">
        <v>32956</v>
      </c>
      <c r="H85" s="226">
        <v>57886</v>
      </c>
      <c r="I85" s="56">
        <v>489297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>
  <sheetPr codeName="Hoja25">
    <pageSetUpPr fitToPage="1"/>
  </sheetPr>
  <dimension ref="A1:K23"/>
  <sheetViews>
    <sheetView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33.7109375" style="271" customWidth="1"/>
    <col min="2" max="9" width="15.14062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2.75" customHeight="1">
      <c r="A2" s="455"/>
    </row>
    <row r="3" spans="1:11" s="91" customFormat="1" ht="15">
      <c r="A3" s="1504" t="s">
        <v>1495</v>
      </c>
      <c r="B3" s="1504"/>
      <c r="C3" s="1504"/>
      <c r="D3" s="1504"/>
      <c r="E3" s="1504"/>
      <c r="F3" s="1504"/>
      <c r="G3" s="1504"/>
      <c r="H3" s="1504"/>
      <c r="I3" s="1504"/>
      <c r="J3" s="134"/>
    </row>
    <row r="4" spans="1:11" s="91" customFormat="1" ht="15.75" thickBot="1">
      <c r="A4" s="239"/>
      <c r="B4" s="240"/>
      <c r="C4" s="240"/>
      <c r="D4" s="240"/>
      <c r="E4" s="240"/>
      <c r="F4" s="240"/>
      <c r="G4" s="240"/>
      <c r="H4" s="240"/>
      <c r="I4" s="240"/>
    </row>
    <row r="5" spans="1:11" s="866" customFormat="1" ht="24.75" customHeight="1">
      <c r="A5" s="1387" t="s">
        <v>560</v>
      </c>
      <c r="B5" s="1490" t="s">
        <v>700</v>
      </c>
      <c r="C5" s="1491"/>
      <c r="D5" s="1492"/>
      <c r="E5" s="1490" t="s">
        <v>584</v>
      </c>
      <c r="F5" s="1491"/>
      <c r="G5" s="1491"/>
      <c r="H5" s="1492"/>
      <c r="I5" s="1391" t="s">
        <v>380</v>
      </c>
    </row>
    <row r="6" spans="1:11" s="866" customFormat="1" ht="21" customHeight="1">
      <c r="A6" s="1388" t="s">
        <v>538</v>
      </c>
      <c r="B6" s="1003"/>
      <c r="C6" s="1513" t="s">
        <v>394</v>
      </c>
      <c r="D6" s="1518"/>
      <c r="E6" s="1381" t="s">
        <v>852</v>
      </c>
      <c r="F6" s="1393"/>
      <c r="G6" s="1513" t="s">
        <v>394</v>
      </c>
      <c r="H6" s="1518"/>
      <c r="I6" s="926" t="s">
        <v>533</v>
      </c>
    </row>
    <row r="7" spans="1:11" s="866" customFormat="1" ht="15.75" customHeight="1" thickBot="1">
      <c r="A7" s="1389"/>
      <c r="B7" s="300" t="s">
        <v>393</v>
      </c>
      <c r="C7" s="860" t="s">
        <v>904</v>
      </c>
      <c r="D7" s="860" t="s">
        <v>905</v>
      </c>
      <c r="E7" s="300" t="s">
        <v>395</v>
      </c>
      <c r="F7" s="300" t="s">
        <v>393</v>
      </c>
      <c r="G7" s="860" t="s">
        <v>904</v>
      </c>
      <c r="H7" s="860" t="s">
        <v>905</v>
      </c>
      <c r="I7" s="309"/>
    </row>
    <row r="8" spans="1:11" ht="19.5" customHeight="1">
      <c r="A8" s="66" t="s">
        <v>499</v>
      </c>
      <c r="B8" s="48" t="s">
        <v>399</v>
      </c>
      <c r="C8" s="12">
        <v>1</v>
      </c>
      <c r="D8" s="12" t="s">
        <v>399</v>
      </c>
      <c r="E8" s="48">
        <v>1</v>
      </c>
      <c r="F8" s="48" t="s">
        <v>399</v>
      </c>
      <c r="G8" s="12">
        <v>15000</v>
      </c>
      <c r="H8" s="12" t="s">
        <v>399</v>
      </c>
      <c r="I8" s="13">
        <v>15</v>
      </c>
      <c r="J8" s="278"/>
      <c r="K8" s="278"/>
    </row>
    <row r="9" spans="1:11">
      <c r="A9" s="66" t="s">
        <v>500</v>
      </c>
      <c r="B9" s="12" t="s">
        <v>399</v>
      </c>
      <c r="C9" s="12" t="s">
        <v>399</v>
      </c>
      <c r="D9" s="48" t="s">
        <v>399</v>
      </c>
      <c r="E9" s="48" t="s">
        <v>399</v>
      </c>
      <c r="F9" s="12" t="s">
        <v>399</v>
      </c>
      <c r="G9" s="12" t="s">
        <v>399</v>
      </c>
      <c r="H9" s="48" t="s">
        <v>399</v>
      </c>
      <c r="I9" s="13" t="s">
        <v>399</v>
      </c>
      <c r="J9" s="278"/>
      <c r="K9" s="278"/>
    </row>
    <row r="10" spans="1:11">
      <c r="A10" s="66" t="s">
        <v>501</v>
      </c>
      <c r="B10" s="48" t="s">
        <v>399</v>
      </c>
      <c r="C10" s="12" t="s">
        <v>399</v>
      </c>
      <c r="D10" s="48" t="s">
        <v>399</v>
      </c>
      <c r="E10" s="48" t="s">
        <v>399</v>
      </c>
      <c r="F10" s="48" t="s">
        <v>399</v>
      </c>
      <c r="G10" s="12" t="s">
        <v>399</v>
      </c>
      <c r="H10" s="48" t="s">
        <v>399</v>
      </c>
      <c r="I10" s="13" t="s">
        <v>399</v>
      </c>
      <c r="J10" s="278"/>
      <c r="K10" s="278"/>
    </row>
    <row r="11" spans="1:11">
      <c r="A11" s="76" t="s">
        <v>502</v>
      </c>
      <c r="B11" s="77" t="s">
        <v>399</v>
      </c>
      <c r="C11" s="77">
        <v>1</v>
      </c>
      <c r="D11" s="77" t="s">
        <v>399</v>
      </c>
      <c r="E11" s="77">
        <v>1</v>
      </c>
      <c r="F11" s="77" t="s">
        <v>399</v>
      </c>
      <c r="G11" s="81">
        <v>15000</v>
      </c>
      <c r="H11" s="77" t="s">
        <v>399</v>
      </c>
      <c r="I11" s="78">
        <v>15</v>
      </c>
      <c r="J11" s="278"/>
      <c r="K11" s="278"/>
    </row>
    <row r="12" spans="1:11">
      <c r="A12" s="66"/>
      <c r="B12" s="48"/>
      <c r="C12" s="48"/>
      <c r="D12" s="48"/>
      <c r="E12" s="48"/>
      <c r="F12" s="12"/>
      <c r="G12" s="12"/>
      <c r="H12" s="12"/>
      <c r="I12" s="49"/>
      <c r="J12" s="278"/>
      <c r="K12" s="278"/>
    </row>
    <row r="13" spans="1:11">
      <c r="A13" s="66" t="s">
        <v>507</v>
      </c>
      <c r="B13" s="48" t="s">
        <v>399</v>
      </c>
      <c r="C13" s="12" t="s">
        <v>399</v>
      </c>
      <c r="D13" s="12" t="s">
        <v>399</v>
      </c>
      <c r="E13" s="48" t="s">
        <v>399</v>
      </c>
      <c r="F13" s="48" t="s">
        <v>399</v>
      </c>
      <c r="G13" s="12" t="s">
        <v>399</v>
      </c>
      <c r="H13" s="12" t="s">
        <v>399</v>
      </c>
      <c r="I13" s="13" t="s">
        <v>399</v>
      </c>
      <c r="J13" s="278"/>
      <c r="K13" s="278"/>
    </row>
    <row r="14" spans="1:11">
      <c r="A14" s="66" t="s">
        <v>508</v>
      </c>
      <c r="B14" s="48" t="s">
        <v>399</v>
      </c>
      <c r="C14" s="12" t="s">
        <v>399</v>
      </c>
      <c r="D14" s="48" t="s">
        <v>399</v>
      </c>
      <c r="E14" s="48" t="s">
        <v>399</v>
      </c>
      <c r="F14" s="48" t="s">
        <v>399</v>
      </c>
      <c r="G14" s="12" t="s">
        <v>399</v>
      </c>
      <c r="H14" s="48" t="s">
        <v>399</v>
      </c>
      <c r="I14" s="13" t="s">
        <v>399</v>
      </c>
      <c r="J14" s="278"/>
      <c r="K14" s="278"/>
    </row>
    <row r="15" spans="1:11">
      <c r="A15" s="66" t="s">
        <v>509</v>
      </c>
      <c r="B15" s="12" t="s">
        <v>399</v>
      </c>
      <c r="C15" s="12">
        <v>21</v>
      </c>
      <c r="D15" s="48" t="s">
        <v>399</v>
      </c>
      <c r="E15" s="48">
        <v>21</v>
      </c>
      <c r="F15" s="12" t="s">
        <v>399</v>
      </c>
      <c r="G15" s="12">
        <v>12000</v>
      </c>
      <c r="H15" s="48" t="s">
        <v>399</v>
      </c>
      <c r="I15" s="13">
        <v>252</v>
      </c>
      <c r="J15" s="278"/>
      <c r="K15" s="278"/>
    </row>
    <row r="16" spans="1:11">
      <c r="A16" s="66" t="s">
        <v>510</v>
      </c>
      <c r="B16" s="48" t="s">
        <v>399</v>
      </c>
      <c r="C16" s="12" t="s">
        <v>399</v>
      </c>
      <c r="D16" s="48" t="s">
        <v>399</v>
      </c>
      <c r="E16" s="48" t="s">
        <v>399</v>
      </c>
      <c r="F16" s="48" t="s">
        <v>399</v>
      </c>
      <c r="G16" s="12" t="s">
        <v>399</v>
      </c>
      <c r="H16" s="48" t="s">
        <v>399</v>
      </c>
      <c r="I16" s="13" t="s">
        <v>399</v>
      </c>
      <c r="J16" s="278"/>
      <c r="K16" s="278"/>
    </row>
    <row r="17" spans="1:11">
      <c r="A17" s="66" t="s">
        <v>511</v>
      </c>
      <c r="B17" s="12" t="s">
        <v>399</v>
      </c>
      <c r="C17" s="12" t="s">
        <v>399</v>
      </c>
      <c r="D17" s="48" t="s">
        <v>399</v>
      </c>
      <c r="E17" s="48" t="s">
        <v>399</v>
      </c>
      <c r="F17" s="12" t="s">
        <v>399</v>
      </c>
      <c r="G17" s="12" t="s">
        <v>399</v>
      </c>
      <c r="H17" s="48" t="s">
        <v>399</v>
      </c>
      <c r="I17" s="13" t="s">
        <v>399</v>
      </c>
      <c r="J17" s="278"/>
      <c r="K17" s="278"/>
    </row>
    <row r="18" spans="1:11">
      <c r="A18" s="66" t="s">
        <v>512</v>
      </c>
      <c r="B18" s="12" t="s">
        <v>399</v>
      </c>
      <c r="C18" s="12">
        <v>2</v>
      </c>
      <c r="D18" s="48" t="s">
        <v>399</v>
      </c>
      <c r="E18" s="48">
        <v>2</v>
      </c>
      <c r="F18" s="12" t="s">
        <v>399</v>
      </c>
      <c r="G18" s="12">
        <v>11000</v>
      </c>
      <c r="H18" s="48" t="s">
        <v>399</v>
      </c>
      <c r="I18" s="13">
        <v>22</v>
      </c>
      <c r="J18" s="278"/>
      <c r="K18" s="278"/>
    </row>
    <row r="19" spans="1:11">
      <c r="A19" s="66" t="s">
        <v>513</v>
      </c>
      <c r="B19" s="48" t="s">
        <v>399</v>
      </c>
      <c r="C19" s="12">
        <v>12</v>
      </c>
      <c r="D19" s="48" t="s">
        <v>399</v>
      </c>
      <c r="E19" s="48">
        <v>12</v>
      </c>
      <c r="F19" s="48" t="s">
        <v>399</v>
      </c>
      <c r="G19" s="12">
        <v>11000</v>
      </c>
      <c r="H19" s="48" t="s">
        <v>399</v>
      </c>
      <c r="I19" s="13">
        <v>132</v>
      </c>
      <c r="J19" s="278"/>
      <c r="K19" s="278"/>
    </row>
    <row r="20" spans="1:11">
      <c r="A20" s="66" t="s">
        <v>514</v>
      </c>
      <c r="B20" s="48" t="s">
        <v>399</v>
      </c>
      <c r="C20" s="12">
        <v>5</v>
      </c>
      <c r="D20" s="48" t="s">
        <v>399</v>
      </c>
      <c r="E20" s="48">
        <v>5</v>
      </c>
      <c r="F20" s="48" t="s">
        <v>399</v>
      </c>
      <c r="G20" s="12">
        <v>9500</v>
      </c>
      <c r="H20" s="48" t="s">
        <v>399</v>
      </c>
      <c r="I20" s="13">
        <v>48</v>
      </c>
      <c r="J20" s="278"/>
      <c r="K20" s="278"/>
    </row>
    <row r="21" spans="1:11">
      <c r="A21" s="76" t="s">
        <v>515</v>
      </c>
      <c r="B21" s="77" t="s">
        <v>399</v>
      </c>
      <c r="C21" s="77">
        <v>40</v>
      </c>
      <c r="D21" s="77" t="s">
        <v>399</v>
      </c>
      <c r="E21" s="77">
        <v>40</v>
      </c>
      <c r="F21" s="81" t="s">
        <v>399</v>
      </c>
      <c r="G21" s="81">
        <v>11338</v>
      </c>
      <c r="H21" s="81" t="s">
        <v>399</v>
      </c>
      <c r="I21" s="78">
        <v>454</v>
      </c>
      <c r="J21" s="278"/>
      <c r="K21" s="278"/>
    </row>
    <row r="22" spans="1:11">
      <c r="A22" s="66"/>
      <c r="B22" s="48"/>
      <c r="C22" s="48"/>
      <c r="D22" s="48"/>
      <c r="E22" s="48"/>
      <c r="F22" s="12"/>
      <c r="G22" s="12"/>
      <c r="H22" s="12"/>
      <c r="I22" s="13"/>
      <c r="J22" s="278"/>
      <c r="K22" s="278"/>
    </row>
    <row r="23" spans="1:11" ht="13.5" thickBot="1">
      <c r="A23" s="69" t="s">
        <v>519</v>
      </c>
      <c r="B23" s="55" t="s">
        <v>399</v>
      </c>
      <c r="C23" s="55">
        <v>41</v>
      </c>
      <c r="D23" s="55" t="s">
        <v>399</v>
      </c>
      <c r="E23" s="55">
        <v>41</v>
      </c>
      <c r="F23" s="226" t="s">
        <v>399</v>
      </c>
      <c r="G23" s="226">
        <v>11427</v>
      </c>
      <c r="H23" s="226" t="s">
        <v>399</v>
      </c>
      <c r="I23" s="56">
        <v>469</v>
      </c>
      <c r="J23" s="278"/>
      <c r="K23" s="278"/>
    </row>
  </sheetData>
  <mergeCells count="6">
    <mergeCell ref="A1:I1"/>
    <mergeCell ref="A3:I3"/>
    <mergeCell ref="B5:D5"/>
    <mergeCell ref="E5:H5"/>
    <mergeCell ref="C6:D6"/>
    <mergeCell ref="G6:H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>
  <sheetPr codeName="Hoja147">
    <pageSetUpPr fitToPage="1"/>
  </sheetPr>
  <dimension ref="A1:G20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6" width="20" style="452" customWidth="1"/>
    <col min="7" max="8" width="11.42578125" style="452"/>
    <col min="9" max="9" width="11.140625" style="452" customWidth="1"/>
    <col min="10" max="17" width="12" style="452" customWidth="1"/>
    <col min="18" max="16384" width="11.42578125" style="452"/>
  </cols>
  <sheetData>
    <row r="1" spans="1:7" s="482" customFormat="1" ht="18">
      <c r="A1" s="1524" t="s">
        <v>375</v>
      </c>
      <c r="B1" s="1524"/>
      <c r="C1" s="1524"/>
      <c r="D1" s="1524"/>
      <c r="E1" s="1524"/>
      <c r="F1" s="1524"/>
    </row>
    <row r="2" spans="1:7" s="483" customFormat="1" ht="12.75" customHeight="1"/>
    <row r="3" spans="1:7" s="483" customFormat="1" ht="15">
      <c r="A3" s="1532" t="s">
        <v>1497</v>
      </c>
      <c r="B3" s="1532"/>
      <c r="C3" s="1532"/>
      <c r="D3" s="1532"/>
      <c r="E3" s="1532"/>
      <c r="F3" s="1532"/>
      <c r="G3" s="285"/>
    </row>
    <row r="4" spans="1:7" s="483" customFormat="1" ht="15">
      <c r="A4" s="1532" t="s">
        <v>681</v>
      </c>
      <c r="B4" s="1532"/>
      <c r="C4" s="1532"/>
      <c r="D4" s="1532"/>
      <c r="E4" s="1532"/>
      <c r="F4" s="1532"/>
      <c r="G4" s="285"/>
    </row>
    <row r="5" spans="1:7" s="483" customFormat="1" ht="13.5" customHeight="1" thickBot="1">
      <c r="A5" s="484"/>
      <c r="B5" s="485"/>
      <c r="C5" s="485"/>
      <c r="D5" s="485"/>
      <c r="E5" s="485"/>
      <c r="F5" s="485"/>
    </row>
    <row r="6" spans="1:7" ht="24" customHeight="1">
      <c r="A6" s="1689" t="s">
        <v>378</v>
      </c>
      <c r="B6" s="157"/>
      <c r="C6" s="157"/>
      <c r="D6" s="157"/>
      <c r="E6" s="158" t="s">
        <v>521</v>
      </c>
      <c r="F6" s="159"/>
    </row>
    <row r="7" spans="1:7" ht="24" customHeight="1">
      <c r="A7" s="1690"/>
      <c r="B7" s="130" t="s">
        <v>379</v>
      </c>
      <c r="C7" s="130" t="s">
        <v>386</v>
      </c>
      <c r="D7" s="130" t="s">
        <v>380</v>
      </c>
      <c r="E7" s="130" t="s">
        <v>522</v>
      </c>
      <c r="F7" s="43" t="s">
        <v>381</v>
      </c>
    </row>
    <row r="8" spans="1:7" ht="24" customHeight="1">
      <c r="A8" s="1690"/>
      <c r="B8" s="130" t="s">
        <v>382</v>
      </c>
      <c r="C8" s="130" t="s">
        <v>524</v>
      </c>
      <c r="D8" s="62" t="s">
        <v>383</v>
      </c>
      <c r="E8" s="130" t="s">
        <v>525</v>
      </c>
      <c r="F8" s="43" t="s">
        <v>384</v>
      </c>
    </row>
    <row r="9" spans="1:7" ht="24" customHeight="1" thickBot="1">
      <c r="A9" s="1691"/>
      <c r="B9" s="64"/>
      <c r="C9" s="64"/>
      <c r="D9" s="64"/>
      <c r="E9" s="139" t="s">
        <v>526</v>
      </c>
      <c r="F9" s="161"/>
    </row>
    <row r="10" spans="1:7" ht="22.5" customHeight="1">
      <c r="A10" s="15">
        <v>2003</v>
      </c>
      <c r="B10" s="520">
        <v>3.8759999999999999</v>
      </c>
      <c r="C10" s="83">
        <v>453.11919504643959</v>
      </c>
      <c r="D10" s="520">
        <v>175.62899999999999</v>
      </c>
      <c r="E10" s="521">
        <v>53.89</v>
      </c>
      <c r="F10" s="84">
        <v>94646.468099999998</v>
      </c>
    </row>
    <row r="11" spans="1:7">
      <c r="A11" s="15">
        <v>2004</v>
      </c>
      <c r="B11" s="520">
        <v>3.8919999999999999</v>
      </c>
      <c r="C11" s="83">
        <v>451.01233299075028</v>
      </c>
      <c r="D11" s="520">
        <v>175.53399999999999</v>
      </c>
      <c r="E11" s="521">
        <v>51.31</v>
      </c>
      <c r="F11" s="84">
        <v>90066.4954</v>
      </c>
    </row>
    <row r="12" spans="1:7">
      <c r="A12" s="15">
        <v>2005</v>
      </c>
      <c r="B12" s="520">
        <v>3.71</v>
      </c>
      <c r="C12" s="83">
        <v>441.46361185983824</v>
      </c>
      <c r="D12" s="520">
        <v>163.78299999999999</v>
      </c>
      <c r="E12" s="521">
        <v>71.34</v>
      </c>
      <c r="F12" s="84">
        <v>116842.7922</v>
      </c>
    </row>
    <row r="13" spans="1:7">
      <c r="A13" s="15">
        <v>2006</v>
      </c>
      <c r="B13" s="520">
        <v>3.4350000000000001</v>
      </c>
      <c r="C13" s="83">
        <v>489.056768558952</v>
      </c>
      <c r="D13" s="520">
        <v>167.99100000000001</v>
      </c>
      <c r="E13" s="521">
        <v>53.92</v>
      </c>
      <c r="F13" s="84">
        <v>90580.747200000013</v>
      </c>
    </row>
    <row r="14" spans="1:7">
      <c r="A14" s="15">
        <v>2007</v>
      </c>
      <c r="B14" s="520">
        <v>3.617</v>
      </c>
      <c r="C14" s="83">
        <v>497.16892452308542</v>
      </c>
      <c r="D14" s="520">
        <v>179.82599999999999</v>
      </c>
      <c r="E14" s="521">
        <v>55.32</v>
      </c>
      <c r="F14" s="84">
        <v>99479.743199999997</v>
      </c>
    </row>
    <row r="15" spans="1:7">
      <c r="A15" s="15">
        <v>2008</v>
      </c>
      <c r="B15" s="520">
        <v>3.5960000000000001</v>
      </c>
      <c r="C15" s="83">
        <v>552.74749721913236</v>
      </c>
      <c r="D15" s="520">
        <v>198.768</v>
      </c>
      <c r="E15" s="521">
        <v>64.819999999999993</v>
      </c>
      <c r="F15" s="84">
        <v>128841.41759999999</v>
      </c>
    </row>
    <row r="16" spans="1:7">
      <c r="A16" s="15">
        <v>2009</v>
      </c>
      <c r="B16" s="520">
        <v>3.7469999999999999</v>
      </c>
      <c r="C16" s="83">
        <v>553.15986122231129</v>
      </c>
      <c r="D16" s="520">
        <v>207.26900000000001</v>
      </c>
      <c r="E16" s="521">
        <v>49.84</v>
      </c>
      <c r="F16" s="84">
        <v>103302.86960000001</v>
      </c>
    </row>
    <row r="17" spans="1:6">
      <c r="A17" s="15">
        <v>2010</v>
      </c>
      <c r="B17" s="520">
        <v>3.4380000000000002</v>
      </c>
      <c r="C17" s="83">
        <v>553.21407795229777</v>
      </c>
      <c r="D17" s="520">
        <v>190.19499999999999</v>
      </c>
      <c r="E17" s="521">
        <v>60.43</v>
      </c>
      <c r="F17" s="84">
        <v>114934.83849999998</v>
      </c>
    </row>
    <row r="18" spans="1:6">
      <c r="A18" s="15">
        <v>2011</v>
      </c>
      <c r="B18" s="520">
        <v>3.6669999999999998</v>
      </c>
      <c r="C18" s="83">
        <v>588.4074175074993</v>
      </c>
      <c r="D18" s="520">
        <v>215.76900000000001</v>
      </c>
      <c r="E18" s="521">
        <v>52.44</v>
      </c>
      <c r="F18" s="84">
        <v>113149.26359999999</v>
      </c>
    </row>
    <row r="19" spans="1:6">
      <c r="A19" s="15">
        <v>2012</v>
      </c>
      <c r="B19" s="520">
        <v>3.8929999999999998</v>
      </c>
      <c r="C19" s="83">
        <v>632.2681736450038</v>
      </c>
      <c r="D19" s="520">
        <v>246.142</v>
      </c>
      <c r="E19" s="521">
        <v>44.8</v>
      </c>
      <c r="F19" s="84">
        <v>110271.61599999999</v>
      </c>
    </row>
    <row r="20" spans="1:6" ht="13.5" thickBot="1">
      <c r="A20" s="19">
        <v>2013</v>
      </c>
      <c r="B20" s="522">
        <v>3.665</v>
      </c>
      <c r="C20" s="523">
        <f>D20/B20*10</f>
        <v>562.98226466575716</v>
      </c>
      <c r="D20" s="522">
        <v>206.333</v>
      </c>
      <c r="E20" s="1470">
        <v>61.29</v>
      </c>
      <c r="F20" s="1471">
        <f>D20*E20*10</f>
        <v>126461.4957</v>
      </c>
    </row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ignoredErrors>
    <ignoredError sqref="C20 F20" unlockedFormula="1"/>
  </ignoredErrors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>
  <sheetPr codeName="Hoja148">
    <pageSetUpPr fitToPage="1"/>
  </sheetPr>
  <dimension ref="A1:K78"/>
  <sheetViews>
    <sheetView view="pageBreakPreview" topLeftCell="A22" zoomScale="75" zoomScaleNormal="75" zoomScaleSheetLayoutView="75" workbookViewId="0">
      <selection activeCell="D19" sqref="D19"/>
    </sheetView>
  </sheetViews>
  <sheetFormatPr baseColWidth="10" defaultRowHeight="12.75"/>
  <cols>
    <col min="1" max="1" width="28.140625" style="271" customWidth="1"/>
    <col min="2" max="9" width="12.710937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2.75" customHeight="1">
      <c r="A2" s="455"/>
    </row>
    <row r="3" spans="1:11" s="91" customFormat="1" ht="15">
      <c r="A3" s="1504" t="s">
        <v>1496</v>
      </c>
      <c r="B3" s="1504"/>
      <c r="C3" s="1504"/>
      <c r="D3" s="1504"/>
      <c r="E3" s="1504"/>
      <c r="F3" s="1504"/>
      <c r="G3" s="1504"/>
      <c r="H3" s="1504"/>
      <c r="I3" s="1504"/>
      <c r="J3" s="134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>
      <c r="A5" s="1515" t="s">
        <v>455</v>
      </c>
      <c r="B5" s="35" t="s">
        <v>700</v>
      </c>
      <c r="C5" s="36"/>
      <c r="D5" s="36"/>
      <c r="E5" s="136"/>
      <c r="F5" s="35" t="s">
        <v>584</v>
      </c>
      <c r="G5" s="36"/>
      <c r="H5" s="36"/>
      <c r="I5" s="1501" t="s">
        <v>387</v>
      </c>
    </row>
    <row r="6" spans="1:11">
      <c r="A6" s="1516"/>
      <c r="B6" s="1499" t="s">
        <v>393</v>
      </c>
      <c r="C6" s="57" t="s">
        <v>394</v>
      </c>
      <c r="D6" s="58"/>
      <c r="E6" s="1499" t="s">
        <v>395</v>
      </c>
      <c r="F6" s="1499" t="s">
        <v>393</v>
      </c>
      <c r="G6" s="57" t="s">
        <v>394</v>
      </c>
      <c r="H6" s="59"/>
      <c r="I6" s="1502"/>
    </row>
    <row r="7" spans="1:11" ht="13.5" thickBot="1">
      <c r="A7" s="1516"/>
      <c r="B7" s="1628"/>
      <c r="C7" s="60" t="s">
        <v>904</v>
      </c>
      <c r="D7" s="60" t="s">
        <v>905</v>
      </c>
      <c r="E7" s="1628"/>
      <c r="F7" s="1628"/>
      <c r="G7" s="60" t="s">
        <v>904</v>
      </c>
      <c r="H7" s="60" t="s">
        <v>905</v>
      </c>
      <c r="I7" s="1502"/>
    </row>
    <row r="8" spans="1:11">
      <c r="A8" s="75" t="s">
        <v>459</v>
      </c>
      <c r="B8" s="131" t="s">
        <v>399</v>
      </c>
      <c r="C8" s="131">
        <v>1</v>
      </c>
      <c r="D8" s="256" t="s">
        <v>399</v>
      </c>
      <c r="E8" s="45">
        <v>1</v>
      </c>
      <c r="F8" s="131" t="s">
        <v>399</v>
      </c>
      <c r="G8" s="131">
        <v>76840</v>
      </c>
      <c r="H8" s="256" t="s">
        <v>399</v>
      </c>
      <c r="I8" s="140">
        <v>77</v>
      </c>
      <c r="J8" s="278"/>
      <c r="K8" s="278"/>
    </row>
    <row r="9" spans="1:11">
      <c r="A9" s="66" t="s">
        <v>460</v>
      </c>
      <c r="B9" s="12" t="s">
        <v>399</v>
      </c>
      <c r="C9" s="12">
        <v>1</v>
      </c>
      <c r="D9" s="48" t="s">
        <v>399</v>
      </c>
      <c r="E9" s="48">
        <v>1</v>
      </c>
      <c r="F9" s="12" t="s">
        <v>399</v>
      </c>
      <c r="G9" s="12">
        <v>68860</v>
      </c>
      <c r="H9" s="48" t="s">
        <v>399</v>
      </c>
      <c r="I9" s="13">
        <v>69</v>
      </c>
      <c r="J9" s="278"/>
      <c r="K9" s="278"/>
    </row>
    <row r="10" spans="1:11">
      <c r="A10" s="66" t="s">
        <v>461</v>
      </c>
      <c r="B10" s="48" t="s">
        <v>399</v>
      </c>
      <c r="C10" s="48" t="s">
        <v>399</v>
      </c>
      <c r="D10" s="48" t="s">
        <v>399</v>
      </c>
      <c r="E10" s="48" t="s">
        <v>399</v>
      </c>
      <c r="F10" s="12" t="s">
        <v>399</v>
      </c>
      <c r="G10" s="12" t="s">
        <v>399</v>
      </c>
      <c r="H10" s="48" t="s">
        <v>399</v>
      </c>
      <c r="I10" s="49" t="s">
        <v>399</v>
      </c>
      <c r="J10" s="278"/>
      <c r="K10" s="278"/>
    </row>
    <row r="11" spans="1:11">
      <c r="A11" s="66" t="s">
        <v>462</v>
      </c>
      <c r="B11" s="12" t="s">
        <v>399</v>
      </c>
      <c r="C11" s="12" t="s">
        <v>399</v>
      </c>
      <c r="D11" s="48" t="s">
        <v>399</v>
      </c>
      <c r="E11" s="48" t="s">
        <v>399</v>
      </c>
      <c r="F11" s="12" t="s">
        <v>399</v>
      </c>
      <c r="G11" s="12" t="s">
        <v>399</v>
      </c>
      <c r="H11" s="48" t="s">
        <v>399</v>
      </c>
      <c r="I11" s="13" t="s">
        <v>399</v>
      </c>
      <c r="J11" s="278"/>
      <c r="K11" s="278"/>
    </row>
    <row r="12" spans="1:11">
      <c r="A12" s="76" t="s">
        <v>463</v>
      </c>
      <c r="B12" s="77" t="s">
        <v>399</v>
      </c>
      <c r="C12" s="77">
        <v>2</v>
      </c>
      <c r="D12" s="377" t="s">
        <v>399</v>
      </c>
      <c r="E12" s="77">
        <v>2</v>
      </c>
      <c r="F12" s="81" t="s">
        <v>399</v>
      </c>
      <c r="G12" s="81">
        <v>72850</v>
      </c>
      <c r="H12" s="377" t="s">
        <v>399</v>
      </c>
      <c r="I12" s="78">
        <v>146</v>
      </c>
      <c r="J12" s="278"/>
      <c r="K12" s="278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78"/>
      <c r="K13" s="278"/>
    </row>
    <row r="14" spans="1:11">
      <c r="A14" s="76" t="s">
        <v>465</v>
      </c>
      <c r="B14" s="77">
        <v>1</v>
      </c>
      <c r="C14" s="77" t="s">
        <v>399</v>
      </c>
      <c r="D14" s="377" t="s">
        <v>399</v>
      </c>
      <c r="E14" s="77">
        <v>1</v>
      </c>
      <c r="F14" s="81">
        <v>7000</v>
      </c>
      <c r="G14" s="81" t="s">
        <v>399</v>
      </c>
      <c r="H14" s="377" t="s">
        <v>399</v>
      </c>
      <c r="I14" s="78">
        <v>7</v>
      </c>
      <c r="J14" s="278"/>
      <c r="K14" s="278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78"/>
      <c r="K15" s="278"/>
    </row>
    <row r="16" spans="1:11">
      <c r="A16" s="76" t="s">
        <v>470</v>
      </c>
      <c r="B16" s="77" t="s">
        <v>399</v>
      </c>
      <c r="C16" s="77">
        <v>89</v>
      </c>
      <c r="D16" s="377" t="s">
        <v>399</v>
      </c>
      <c r="E16" s="77">
        <v>89</v>
      </c>
      <c r="F16" s="81" t="s">
        <v>399</v>
      </c>
      <c r="G16" s="81">
        <v>47003</v>
      </c>
      <c r="H16" s="377" t="s">
        <v>399</v>
      </c>
      <c r="I16" s="78">
        <v>4183</v>
      </c>
      <c r="J16" s="278"/>
      <c r="K16" s="278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78"/>
      <c r="K17" s="278"/>
    </row>
    <row r="18" spans="1:11">
      <c r="A18" s="76" t="s">
        <v>471</v>
      </c>
      <c r="B18" s="77" t="s">
        <v>399</v>
      </c>
      <c r="C18" s="77">
        <v>8</v>
      </c>
      <c r="D18" s="377" t="s">
        <v>399</v>
      </c>
      <c r="E18" s="77">
        <v>8</v>
      </c>
      <c r="F18" s="81" t="s">
        <v>399</v>
      </c>
      <c r="G18" s="81">
        <v>37000</v>
      </c>
      <c r="H18" s="377" t="s">
        <v>399</v>
      </c>
      <c r="I18" s="78">
        <v>296</v>
      </c>
      <c r="J18" s="278"/>
      <c r="K18" s="278"/>
    </row>
    <row r="19" spans="1:11">
      <c r="A19" s="66"/>
      <c r="B19" s="48"/>
      <c r="C19" s="48"/>
      <c r="D19" s="48"/>
      <c r="E19" s="48"/>
      <c r="F19" s="12"/>
      <c r="G19" s="12"/>
      <c r="H19" s="48"/>
      <c r="I19" s="49"/>
      <c r="J19" s="278"/>
      <c r="K19" s="278"/>
    </row>
    <row r="20" spans="1:11">
      <c r="A20" s="66" t="s">
        <v>472</v>
      </c>
      <c r="B20" s="48" t="s">
        <v>399</v>
      </c>
      <c r="C20" s="48" t="s">
        <v>399</v>
      </c>
      <c r="D20" s="48" t="s">
        <v>399</v>
      </c>
      <c r="E20" s="48" t="s">
        <v>399</v>
      </c>
      <c r="F20" s="48" t="s">
        <v>399</v>
      </c>
      <c r="G20" s="12" t="s">
        <v>399</v>
      </c>
      <c r="H20" s="48" t="s">
        <v>399</v>
      </c>
      <c r="I20" s="49" t="s">
        <v>399</v>
      </c>
      <c r="J20" s="278"/>
      <c r="K20" s="278"/>
    </row>
    <row r="21" spans="1:11">
      <c r="A21" s="66" t="s">
        <v>473</v>
      </c>
      <c r="B21" s="48" t="s">
        <v>399</v>
      </c>
      <c r="C21" s="48" t="s">
        <v>399</v>
      </c>
      <c r="D21" s="48" t="s">
        <v>399</v>
      </c>
      <c r="E21" s="48" t="s">
        <v>399</v>
      </c>
      <c r="F21" s="48" t="s">
        <v>399</v>
      </c>
      <c r="G21" s="12" t="s">
        <v>399</v>
      </c>
      <c r="H21" s="48" t="s">
        <v>399</v>
      </c>
      <c r="I21" s="49" t="s">
        <v>399</v>
      </c>
      <c r="J21" s="278"/>
      <c r="K21" s="278"/>
    </row>
    <row r="22" spans="1:11">
      <c r="A22" s="66" t="s">
        <v>474</v>
      </c>
      <c r="B22" s="48" t="s">
        <v>399</v>
      </c>
      <c r="C22" s="12">
        <v>13</v>
      </c>
      <c r="D22" s="85">
        <v>1</v>
      </c>
      <c r="E22" s="48">
        <v>14</v>
      </c>
      <c r="F22" s="48" t="s">
        <v>399</v>
      </c>
      <c r="G22" s="12">
        <v>38000</v>
      </c>
      <c r="H22" s="85">
        <v>65000</v>
      </c>
      <c r="I22" s="13">
        <v>559</v>
      </c>
      <c r="J22" s="278"/>
      <c r="K22" s="278"/>
    </row>
    <row r="23" spans="1:11">
      <c r="A23" s="76" t="s">
        <v>475</v>
      </c>
      <c r="B23" s="77" t="s">
        <v>399</v>
      </c>
      <c r="C23" s="77">
        <v>13</v>
      </c>
      <c r="D23" s="377">
        <v>1</v>
      </c>
      <c r="E23" s="77">
        <v>14</v>
      </c>
      <c r="F23" s="81" t="s">
        <v>399</v>
      </c>
      <c r="G23" s="81">
        <v>38000</v>
      </c>
      <c r="H23" s="377">
        <v>65000</v>
      </c>
      <c r="I23" s="78">
        <v>559</v>
      </c>
      <c r="J23" s="278"/>
      <c r="K23" s="278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78"/>
      <c r="K24" s="278"/>
    </row>
    <row r="25" spans="1:11">
      <c r="A25" s="66" t="s">
        <v>476</v>
      </c>
      <c r="B25" s="83" t="s">
        <v>399</v>
      </c>
      <c r="C25" s="83">
        <v>60</v>
      </c>
      <c r="D25" s="85">
        <v>13</v>
      </c>
      <c r="E25" s="48">
        <v>73</v>
      </c>
      <c r="F25" s="83" t="s">
        <v>399</v>
      </c>
      <c r="G25" s="83">
        <v>22701</v>
      </c>
      <c r="H25" s="85">
        <v>56481</v>
      </c>
      <c r="I25" s="13">
        <v>2096</v>
      </c>
      <c r="J25" s="278"/>
      <c r="K25" s="278"/>
    </row>
    <row r="26" spans="1:11">
      <c r="A26" s="66" t="s">
        <v>477</v>
      </c>
      <c r="B26" s="83" t="s">
        <v>399</v>
      </c>
      <c r="C26" s="83">
        <v>37</v>
      </c>
      <c r="D26" s="48">
        <v>1</v>
      </c>
      <c r="E26" s="48">
        <v>38</v>
      </c>
      <c r="F26" s="83" t="s">
        <v>399</v>
      </c>
      <c r="G26" s="83">
        <v>26176</v>
      </c>
      <c r="H26" s="48">
        <v>28500</v>
      </c>
      <c r="I26" s="13">
        <v>997</v>
      </c>
      <c r="J26" s="278"/>
      <c r="K26" s="278"/>
    </row>
    <row r="27" spans="1:11">
      <c r="A27" s="66" t="s">
        <v>478</v>
      </c>
      <c r="B27" s="83" t="s">
        <v>399</v>
      </c>
      <c r="C27" s="83">
        <v>51</v>
      </c>
      <c r="D27" s="48" t="s">
        <v>399</v>
      </c>
      <c r="E27" s="48">
        <v>51</v>
      </c>
      <c r="F27" s="83" t="s">
        <v>399</v>
      </c>
      <c r="G27" s="83">
        <v>23766</v>
      </c>
      <c r="H27" s="48" t="s">
        <v>399</v>
      </c>
      <c r="I27" s="13">
        <v>1212</v>
      </c>
      <c r="J27" s="278"/>
      <c r="K27" s="278"/>
    </row>
    <row r="28" spans="1:11">
      <c r="A28" s="66" t="s">
        <v>479</v>
      </c>
      <c r="B28" s="83" t="s">
        <v>399</v>
      </c>
      <c r="C28" s="83">
        <v>83</v>
      </c>
      <c r="D28" s="48">
        <v>2</v>
      </c>
      <c r="E28" s="48">
        <v>85</v>
      </c>
      <c r="F28" s="83" t="s">
        <v>399</v>
      </c>
      <c r="G28" s="83">
        <v>24106</v>
      </c>
      <c r="H28" s="48">
        <v>53604</v>
      </c>
      <c r="I28" s="13">
        <v>2108</v>
      </c>
      <c r="J28" s="278"/>
      <c r="K28" s="278"/>
    </row>
    <row r="29" spans="1:11">
      <c r="A29" s="76" t="s">
        <v>480</v>
      </c>
      <c r="B29" s="77" t="s">
        <v>399</v>
      </c>
      <c r="C29" s="77">
        <v>231</v>
      </c>
      <c r="D29" s="377">
        <v>16</v>
      </c>
      <c r="E29" s="77">
        <v>247</v>
      </c>
      <c r="F29" s="81" t="s">
        <v>399</v>
      </c>
      <c r="G29" s="81">
        <v>23998</v>
      </c>
      <c r="H29" s="377">
        <v>54373</v>
      </c>
      <c r="I29" s="78">
        <v>6413</v>
      </c>
      <c r="J29" s="278"/>
      <c r="K29" s="278"/>
    </row>
    <row r="30" spans="1:11">
      <c r="A30" s="66"/>
      <c r="B30" s="48"/>
      <c r="C30" s="48"/>
      <c r="D30" s="48"/>
      <c r="E30" s="48"/>
      <c r="F30" s="12"/>
      <c r="G30" s="12"/>
      <c r="H30" s="12"/>
      <c r="I30" s="49"/>
      <c r="J30" s="278"/>
      <c r="K30" s="278"/>
    </row>
    <row r="31" spans="1:11">
      <c r="A31" s="76" t="s">
        <v>481</v>
      </c>
      <c r="B31" s="77" t="s">
        <v>399</v>
      </c>
      <c r="C31" s="77">
        <v>29</v>
      </c>
      <c r="D31" s="377">
        <v>7</v>
      </c>
      <c r="E31" s="77">
        <v>36</v>
      </c>
      <c r="F31" s="81" t="s">
        <v>399</v>
      </c>
      <c r="G31" s="81">
        <v>20300</v>
      </c>
      <c r="H31" s="377">
        <v>34300</v>
      </c>
      <c r="I31" s="78">
        <v>829</v>
      </c>
      <c r="J31" s="278"/>
      <c r="K31" s="278"/>
    </row>
    <row r="32" spans="1:11">
      <c r="A32" s="66"/>
      <c r="B32" s="48"/>
      <c r="C32" s="48"/>
      <c r="D32" s="48"/>
      <c r="E32" s="48"/>
      <c r="F32" s="12"/>
      <c r="G32" s="12"/>
      <c r="H32" s="12"/>
      <c r="I32" s="49"/>
      <c r="J32" s="278"/>
      <c r="K32" s="278"/>
    </row>
    <row r="33" spans="1:11">
      <c r="A33" s="66" t="s">
        <v>545</v>
      </c>
      <c r="B33" s="48" t="s">
        <v>399</v>
      </c>
      <c r="C33" s="12">
        <v>2</v>
      </c>
      <c r="D33" s="48" t="s">
        <v>399</v>
      </c>
      <c r="E33" s="48">
        <v>2</v>
      </c>
      <c r="F33" s="48" t="s">
        <v>399</v>
      </c>
      <c r="G33" s="12">
        <v>12530</v>
      </c>
      <c r="H33" s="48" t="s">
        <v>399</v>
      </c>
      <c r="I33" s="13">
        <v>25</v>
      </c>
      <c r="J33" s="278"/>
      <c r="K33" s="278"/>
    </row>
    <row r="34" spans="1:11">
      <c r="A34" s="66" t="s">
        <v>483</v>
      </c>
      <c r="B34" s="12" t="s">
        <v>399</v>
      </c>
      <c r="C34" s="12" t="s">
        <v>399</v>
      </c>
      <c r="D34" s="48" t="s">
        <v>399</v>
      </c>
      <c r="E34" s="48" t="s">
        <v>399</v>
      </c>
      <c r="F34" s="12" t="s">
        <v>399</v>
      </c>
      <c r="G34" s="12" t="s">
        <v>399</v>
      </c>
      <c r="H34" s="48" t="s">
        <v>399</v>
      </c>
      <c r="I34" s="13" t="s">
        <v>399</v>
      </c>
      <c r="J34" s="278"/>
      <c r="K34" s="278"/>
    </row>
    <row r="35" spans="1:11">
      <c r="A35" s="66" t="s">
        <v>484</v>
      </c>
      <c r="B35" s="12" t="s">
        <v>399</v>
      </c>
      <c r="C35" s="12" t="s">
        <v>399</v>
      </c>
      <c r="D35" s="48" t="s">
        <v>399</v>
      </c>
      <c r="E35" s="48" t="s">
        <v>399</v>
      </c>
      <c r="F35" s="12" t="s">
        <v>399</v>
      </c>
      <c r="G35" s="12" t="s">
        <v>399</v>
      </c>
      <c r="H35" s="48" t="s">
        <v>399</v>
      </c>
      <c r="I35" s="13" t="s">
        <v>399</v>
      </c>
      <c r="J35" s="278"/>
      <c r="K35" s="278"/>
    </row>
    <row r="36" spans="1:11">
      <c r="A36" s="66" t="s">
        <v>485</v>
      </c>
      <c r="B36" s="48" t="s">
        <v>399</v>
      </c>
      <c r="C36" s="12" t="s">
        <v>399</v>
      </c>
      <c r="D36" s="48" t="s">
        <v>399</v>
      </c>
      <c r="E36" s="48" t="s">
        <v>399</v>
      </c>
      <c r="F36" s="48" t="s">
        <v>399</v>
      </c>
      <c r="G36" s="12" t="s">
        <v>399</v>
      </c>
      <c r="H36" s="48" t="s">
        <v>399</v>
      </c>
      <c r="I36" s="13" t="s">
        <v>399</v>
      </c>
      <c r="J36" s="278"/>
      <c r="K36" s="278"/>
    </row>
    <row r="37" spans="1:11">
      <c r="A37" s="66" t="s">
        <v>486</v>
      </c>
      <c r="B37" s="12" t="s">
        <v>399</v>
      </c>
      <c r="C37" s="12" t="s">
        <v>399</v>
      </c>
      <c r="D37" s="48" t="s">
        <v>399</v>
      </c>
      <c r="E37" s="48" t="s">
        <v>399</v>
      </c>
      <c r="F37" s="12" t="s">
        <v>399</v>
      </c>
      <c r="G37" s="12" t="s">
        <v>399</v>
      </c>
      <c r="H37" s="48" t="s">
        <v>399</v>
      </c>
      <c r="I37" s="13" t="s">
        <v>399</v>
      </c>
      <c r="J37" s="278"/>
      <c r="K37" s="278"/>
    </row>
    <row r="38" spans="1:11">
      <c r="A38" s="66" t="s">
        <v>487</v>
      </c>
      <c r="B38" s="48" t="s">
        <v>399</v>
      </c>
      <c r="C38" s="12">
        <v>12</v>
      </c>
      <c r="D38" s="48" t="s">
        <v>399</v>
      </c>
      <c r="E38" s="48">
        <v>12</v>
      </c>
      <c r="F38" s="48" t="s">
        <v>399</v>
      </c>
      <c r="G38" s="12">
        <v>15000</v>
      </c>
      <c r="H38" s="48" t="s">
        <v>399</v>
      </c>
      <c r="I38" s="13">
        <v>180</v>
      </c>
      <c r="J38" s="278"/>
      <c r="K38" s="278"/>
    </row>
    <row r="39" spans="1:11">
      <c r="A39" s="66" t="s">
        <v>488</v>
      </c>
      <c r="B39" s="12" t="s">
        <v>399</v>
      </c>
      <c r="C39" s="12" t="s">
        <v>399</v>
      </c>
      <c r="D39" s="48" t="s">
        <v>399</v>
      </c>
      <c r="E39" s="48" t="s">
        <v>399</v>
      </c>
      <c r="F39" s="12" t="s">
        <v>399</v>
      </c>
      <c r="G39" s="12" t="s">
        <v>399</v>
      </c>
      <c r="H39" s="48" t="s">
        <v>399</v>
      </c>
      <c r="I39" s="13" t="s">
        <v>399</v>
      </c>
      <c r="J39" s="278"/>
      <c r="K39" s="278"/>
    </row>
    <row r="40" spans="1:11">
      <c r="A40" s="66" t="s">
        <v>489</v>
      </c>
      <c r="B40" s="48" t="s">
        <v>399</v>
      </c>
      <c r="C40" s="12" t="s">
        <v>399</v>
      </c>
      <c r="D40" s="48" t="s">
        <v>399</v>
      </c>
      <c r="E40" s="48" t="s">
        <v>399</v>
      </c>
      <c r="F40" s="48" t="s">
        <v>399</v>
      </c>
      <c r="G40" s="12" t="s">
        <v>399</v>
      </c>
      <c r="H40" s="48" t="s">
        <v>399</v>
      </c>
      <c r="I40" s="13" t="s">
        <v>399</v>
      </c>
      <c r="J40" s="278"/>
      <c r="K40" s="278"/>
    </row>
    <row r="41" spans="1:11">
      <c r="A41" s="66" t="s">
        <v>490</v>
      </c>
      <c r="B41" s="12" t="s">
        <v>399</v>
      </c>
      <c r="C41" s="12" t="s">
        <v>399</v>
      </c>
      <c r="D41" s="48" t="s">
        <v>399</v>
      </c>
      <c r="E41" s="48" t="s">
        <v>399</v>
      </c>
      <c r="F41" s="12" t="s">
        <v>399</v>
      </c>
      <c r="G41" s="12" t="s">
        <v>399</v>
      </c>
      <c r="H41" s="48" t="s">
        <v>399</v>
      </c>
      <c r="I41" s="13" t="s">
        <v>399</v>
      </c>
      <c r="J41" s="278"/>
      <c r="K41" s="278"/>
    </row>
    <row r="42" spans="1:11">
      <c r="A42" s="76" t="s">
        <v>491</v>
      </c>
      <c r="B42" s="77" t="s">
        <v>399</v>
      </c>
      <c r="C42" s="77">
        <v>14</v>
      </c>
      <c r="D42" s="377" t="s">
        <v>399</v>
      </c>
      <c r="E42" s="77">
        <v>14</v>
      </c>
      <c r="F42" s="81" t="s">
        <v>399</v>
      </c>
      <c r="G42" s="81">
        <v>14647</v>
      </c>
      <c r="H42" s="377" t="s">
        <v>399</v>
      </c>
      <c r="I42" s="78">
        <v>205</v>
      </c>
      <c r="J42" s="278"/>
      <c r="K42" s="278"/>
    </row>
    <row r="43" spans="1:11">
      <c r="A43" s="66"/>
      <c r="B43" s="48"/>
      <c r="C43" s="48"/>
      <c r="D43" s="48"/>
      <c r="E43" s="48"/>
      <c r="F43" s="12"/>
      <c r="G43" s="12"/>
      <c r="H43" s="12"/>
      <c r="I43" s="49"/>
      <c r="J43" s="278"/>
      <c r="K43" s="278"/>
    </row>
    <row r="44" spans="1:11">
      <c r="A44" s="76" t="s">
        <v>492</v>
      </c>
      <c r="B44" s="77" t="s">
        <v>399</v>
      </c>
      <c r="C44" s="77">
        <v>1</v>
      </c>
      <c r="D44" s="377" t="s">
        <v>399</v>
      </c>
      <c r="E44" s="77">
        <v>1</v>
      </c>
      <c r="F44" s="81" t="s">
        <v>399</v>
      </c>
      <c r="G44" s="81">
        <v>30000</v>
      </c>
      <c r="H44" s="377" t="s">
        <v>399</v>
      </c>
      <c r="I44" s="78">
        <v>30</v>
      </c>
      <c r="J44" s="278"/>
      <c r="K44" s="278"/>
    </row>
    <row r="45" spans="1:11">
      <c r="A45" s="66"/>
      <c r="B45" s="48"/>
      <c r="C45" s="48"/>
      <c r="D45" s="48"/>
      <c r="E45" s="48"/>
      <c r="F45" s="12"/>
      <c r="G45" s="12"/>
      <c r="H45" s="12"/>
      <c r="I45" s="49"/>
      <c r="J45" s="278"/>
      <c r="K45" s="278"/>
    </row>
    <row r="46" spans="1:11">
      <c r="A46" s="66" t="s">
        <v>493</v>
      </c>
      <c r="B46" s="48" t="s">
        <v>399</v>
      </c>
      <c r="C46" s="12">
        <v>27</v>
      </c>
      <c r="D46" s="48" t="s">
        <v>399</v>
      </c>
      <c r="E46" s="48">
        <v>27</v>
      </c>
      <c r="F46" s="48" t="s">
        <v>399</v>
      </c>
      <c r="G46" s="12">
        <v>25000</v>
      </c>
      <c r="H46" s="48" t="s">
        <v>399</v>
      </c>
      <c r="I46" s="13">
        <v>675</v>
      </c>
      <c r="J46" s="278"/>
      <c r="K46" s="278"/>
    </row>
    <row r="47" spans="1:11">
      <c r="A47" s="66" t="s">
        <v>494</v>
      </c>
      <c r="B47" s="48" t="s">
        <v>399</v>
      </c>
      <c r="C47" s="12">
        <v>50</v>
      </c>
      <c r="D47" s="48" t="s">
        <v>399</v>
      </c>
      <c r="E47" s="48">
        <v>50</v>
      </c>
      <c r="F47" s="48" t="s">
        <v>399</v>
      </c>
      <c r="G47" s="12">
        <v>30000</v>
      </c>
      <c r="H47" s="48" t="s">
        <v>399</v>
      </c>
      <c r="I47" s="13">
        <v>1500</v>
      </c>
      <c r="J47" s="278"/>
      <c r="K47" s="278"/>
    </row>
    <row r="48" spans="1:11">
      <c r="A48" s="66" t="s">
        <v>495</v>
      </c>
      <c r="B48" s="48" t="s">
        <v>399</v>
      </c>
      <c r="C48" s="12" t="s">
        <v>399</v>
      </c>
      <c r="D48" s="48" t="s">
        <v>399</v>
      </c>
      <c r="E48" s="48" t="s">
        <v>399</v>
      </c>
      <c r="F48" s="48" t="s">
        <v>399</v>
      </c>
      <c r="G48" s="12" t="s">
        <v>399</v>
      </c>
      <c r="H48" s="48" t="s">
        <v>399</v>
      </c>
      <c r="I48" s="13" t="s">
        <v>399</v>
      </c>
    </row>
    <row r="49" spans="1:9">
      <c r="A49" s="66" t="s">
        <v>496</v>
      </c>
      <c r="B49" s="48" t="s">
        <v>399</v>
      </c>
      <c r="C49" s="12" t="s">
        <v>399</v>
      </c>
      <c r="D49" s="48" t="s">
        <v>399</v>
      </c>
      <c r="E49" s="48" t="s">
        <v>399</v>
      </c>
      <c r="F49" s="48" t="s">
        <v>399</v>
      </c>
      <c r="G49" s="12" t="s">
        <v>399</v>
      </c>
      <c r="H49" s="48" t="s">
        <v>399</v>
      </c>
      <c r="I49" s="13" t="s">
        <v>399</v>
      </c>
    </row>
    <row r="50" spans="1:9">
      <c r="A50" s="66" t="s">
        <v>497</v>
      </c>
      <c r="B50" s="48" t="s">
        <v>399</v>
      </c>
      <c r="C50" s="12">
        <v>5</v>
      </c>
      <c r="D50" s="48" t="s">
        <v>399</v>
      </c>
      <c r="E50" s="48">
        <v>5</v>
      </c>
      <c r="F50" s="48" t="s">
        <v>399</v>
      </c>
      <c r="G50" s="12">
        <v>19500</v>
      </c>
      <c r="H50" s="48" t="s">
        <v>399</v>
      </c>
      <c r="I50" s="13">
        <v>98</v>
      </c>
    </row>
    <row r="51" spans="1:9">
      <c r="A51" s="76" t="s">
        <v>573</v>
      </c>
      <c r="B51" s="77" t="s">
        <v>399</v>
      </c>
      <c r="C51" s="77">
        <v>82</v>
      </c>
      <c r="D51" s="377" t="s">
        <v>399</v>
      </c>
      <c r="E51" s="77">
        <v>82</v>
      </c>
      <c r="F51" s="81" t="s">
        <v>399</v>
      </c>
      <c r="G51" s="81">
        <v>27713</v>
      </c>
      <c r="H51" s="377" t="s">
        <v>399</v>
      </c>
      <c r="I51" s="78">
        <v>2273</v>
      </c>
    </row>
    <row r="52" spans="1:9">
      <c r="A52" s="66"/>
      <c r="B52" s="48"/>
      <c r="C52" s="48"/>
      <c r="D52" s="48"/>
      <c r="E52" s="48"/>
      <c r="F52" s="12"/>
      <c r="G52" s="12"/>
      <c r="H52" s="12"/>
      <c r="I52" s="49"/>
    </row>
    <row r="53" spans="1:9">
      <c r="A53" s="66" t="s">
        <v>499</v>
      </c>
      <c r="B53" s="48" t="s">
        <v>399</v>
      </c>
      <c r="C53" s="12">
        <v>36</v>
      </c>
      <c r="D53" s="12">
        <v>40</v>
      </c>
      <c r="E53" s="48">
        <v>76</v>
      </c>
      <c r="F53" s="48" t="s">
        <v>399</v>
      </c>
      <c r="G53" s="12">
        <v>30000</v>
      </c>
      <c r="H53" s="12">
        <v>60000</v>
      </c>
      <c r="I53" s="13">
        <v>3480</v>
      </c>
    </row>
    <row r="54" spans="1:9">
      <c r="A54" s="66" t="s">
        <v>500</v>
      </c>
      <c r="B54" s="12" t="s">
        <v>399</v>
      </c>
      <c r="C54" s="12">
        <v>64</v>
      </c>
      <c r="D54" s="85">
        <v>5</v>
      </c>
      <c r="E54" s="48">
        <v>69</v>
      </c>
      <c r="F54" s="12" t="s">
        <v>399</v>
      </c>
      <c r="G54" s="12">
        <v>18250</v>
      </c>
      <c r="H54" s="85">
        <v>30000</v>
      </c>
      <c r="I54" s="13">
        <v>1318</v>
      </c>
    </row>
    <row r="55" spans="1:9">
      <c r="A55" s="66" t="s">
        <v>501</v>
      </c>
      <c r="B55" s="48" t="s">
        <v>399</v>
      </c>
      <c r="C55" s="12">
        <v>15</v>
      </c>
      <c r="D55" s="85">
        <v>48</v>
      </c>
      <c r="E55" s="48">
        <v>63</v>
      </c>
      <c r="F55" s="48" t="s">
        <v>399</v>
      </c>
      <c r="G55" s="12">
        <v>30000</v>
      </c>
      <c r="H55" s="85">
        <v>55000</v>
      </c>
      <c r="I55" s="13">
        <v>3090</v>
      </c>
    </row>
    <row r="56" spans="1:9">
      <c r="A56" s="76" t="s">
        <v>502</v>
      </c>
      <c r="B56" s="77" t="s">
        <v>399</v>
      </c>
      <c r="C56" s="77">
        <v>115</v>
      </c>
      <c r="D56" s="377">
        <v>93</v>
      </c>
      <c r="E56" s="77">
        <v>208</v>
      </c>
      <c r="F56" s="81" t="s">
        <v>399</v>
      </c>
      <c r="G56" s="81">
        <v>23461</v>
      </c>
      <c r="H56" s="377">
        <v>55806</v>
      </c>
      <c r="I56" s="78">
        <v>7888</v>
      </c>
    </row>
    <row r="57" spans="1:9">
      <c r="A57" s="66"/>
      <c r="B57" s="48"/>
      <c r="C57" s="48"/>
      <c r="D57" s="48"/>
      <c r="E57" s="48"/>
      <c r="F57" s="12"/>
      <c r="G57" s="12"/>
      <c r="H57" s="12"/>
      <c r="I57" s="49"/>
    </row>
    <row r="58" spans="1:9">
      <c r="A58" s="76" t="s">
        <v>503</v>
      </c>
      <c r="B58" s="77" t="s">
        <v>399</v>
      </c>
      <c r="C58" s="77">
        <v>47</v>
      </c>
      <c r="D58" s="377">
        <v>7</v>
      </c>
      <c r="E58" s="77">
        <v>54</v>
      </c>
      <c r="F58" s="81" t="s">
        <v>399</v>
      </c>
      <c r="G58" s="81">
        <v>33000</v>
      </c>
      <c r="H58" s="377">
        <v>71500</v>
      </c>
      <c r="I58" s="78">
        <v>2052</v>
      </c>
    </row>
    <row r="59" spans="1:9">
      <c r="A59" s="66"/>
      <c r="B59" s="48"/>
      <c r="C59" s="48"/>
      <c r="D59" s="48"/>
      <c r="E59" s="48"/>
      <c r="F59" s="12"/>
      <c r="G59" s="12"/>
      <c r="H59" s="12"/>
      <c r="I59" s="49"/>
    </row>
    <row r="60" spans="1:9">
      <c r="A60" s="66" t="s">
        <v>504</v>
      </c>
      <c r="B60" s="48" t="s">
        <v>399</v>
      </c>
      <c r="C60" s="12">
        <v>67</v>
      </c>
      <c r="D60" s="48" t="s">
        <v>399</v>
      </c>
      <c r="E60" s="48">
        <v>67</v>
      </c>
      <c r="F60" s="48" t="s">
        <v>399</v>
      </c>
      <c r="G60" s="12">
        <v>72000</v>
      </c>
      <c r="H60" s="48" t="s">
        <v>399</v>
      </c>
      <c r="I60" s="13">
        <v>4824</v>
      </c>
    </row>
    <row r="61" spans="1:9">
      <c r="A61" s="66" t="s">
        <v>505</v>
      </c>
      <c r="B61" s="48" t="s">
        <v>399</v>
      </c>
      <c r="C61" s="12" t="s">
        <v>399</v>
      </c>
      <c r="D61" s="48" t="s">
        <v>399</v>
      </c>
      <c r="E61" s="48" t="s">
        <v>399</v>
      </c>
      <c r="F61" s="48" t="s">
        <v>399</v>
      </c>
      <c r="G61" s="12" t="s">
        <v>399</v>
      </c>
      <c r="H61" s="48" t="s">
        <v>399</v>
      </c>
      <c r="I61" s="13" t="s">
        <v>399</v>
      </c>
    </row>
    <row r="62" spans="1:9">
      <c r="A62" s="76" t="s">
        <v>506</v>
      </c>
      <c r="B62" s="77" t="s">
        <v>399</v>
      </c>
      <c r="C62" s="77">
        <v>67</v>
      </c>
      <c r="D62" s="377" t="s">
        <v>399</v>
      </c>
      <c r="E62" s="77">
        <v>67</v>
      </c>
      <c r="F62" s="81" t="s">
        <v>399</v>
      </c>
      <c r="G62" s="81">
        <v>72000</v>
      </c>
      <c r="H62" s="377" t="s">
        <v>399</v>
      </c>
      <c r="I62" s="78">
        <v>4824</v>
      </c>
    </row>
    <row r="63" spans="1:9">
      <c r="A63" s="66"/>
      <c r="B63" s="48"/>
      <c r="C63" s="48"/>
      <c r="D63" s="48"/>
      <c r="E63" s="48"/>
      <c r="F63" s="12"/>
      <c r="G63" s="12"/>
      <c r="H63" s="12"/>
      <c r="I63" s="49"/>
    </row>
    <row r="64" spans="1:9">
      <c r="A64" s="66" t="s">
        <v>507</v>
      </c>
      <c r="B64" s="48" t="s">
        <v>399</v>
      </c>
      <c r="C64" s="12" t="s">
        <v>399</v>
      </c>
      <c r="D64" s="12">
        <v>2006</v>
      </c>
      <c r="E64" s="48">
        <v>2006</v>
      </c>
      <c r="F64" s="48" t="s">
        <v>399</v>
      </c>
      <c r="G64" s="12" t="s">
        <v>399</v>
      </c>
      <c r="H64" s="12">
        <v>72768</v>
      </c>
      <c r="I64" s="13">
        <v>145972</v>
      </c>
    </row>
    <row r="65" spans="1:9">
      <c r="A65" s="66" t="s">
        <v>508</v>
      </c>
      <c r="B65" s="48" t="s">
        <v>399</v>
      </c>
      <c r="C65" s="12">
        <v>361</v>
      </c>
      <c r="D65" s="85">
        <v>19</v>
      </c>
      <c r="E65" s="48">
        <v>380</v>
      </c>
      <c r="F65" s="48" t="s">
        <v>399</v>
      </c>
      <c r="G65" s="12">
        <v>31025</v>
      </c>
      <c r="H65" s="85">
        <v>38158</v>
      </c>
      <c r="I65" s="13">
        <v>11925</v>
      </c>
    </row>
    <row r="66" spans="1:9">
      <c r="A66" s="66" t="s">
        <v>509</v>
      </c>
      <c r="B66" s="12">
        <v>1</v>
      </c>
      <c r="C66" s="12">
        <v>67</v>
      </c>
      <c r="D66" s="48" t="s">
        <v>399</v>
      </c>
      <c r="E66" s="48">
        <v>68</v>
      </c>
      <c r="F66" s="12">
        <v>9500</v>
      </c>
      <c r="G66" s="12">
        <v>27500</v>
      </c>
      <c r="H66" s="48" t="s">
        <v>399</v>
      </c>
      <c r="I66" s="13">
        <v>1852</v>
      </c>
    </row>
    <row r="67" spans="1:9">
      <c r="A67" s="66" t="s">
        <v>510</v>
      </c>
      <c r="B67" s="48" t="s">
        <v>399</v>
      </c>
      <c r="C67" s="12">
        <v>31</v>
      </c>
      <c r="D67" s="85">
        <v>46</v>
      </c>
      <c r="E67" s="48">
        <v>77</v>
      </c>
      <c r="F67" s="48" t="s">
        <v>399</v>
      </c>
      <c r="G67" s="12">
        <v>31774</v>
      </c>
      <c r="H67" s="85">
        <v>47609</v>
      </c>
      <c r="I67" s="13">
        <v>3175</v>
      </c>
    </row>
    <row r="68" spans="1:9">
      <c r="A68" s="66" t="s">
        <v>511</v>
      </c>
      <c r="B68" s="12" t="s">
        <v>399</v>
      </c>
      <c r="C68" s="12">
        <v>5</v>
      </c>
      <c r="D68" s="48" t="s">
        <v>399</v>
      </c>
      <c r="E68" s="48">
        <v>5</v>
      </c>
      <c r="F68" s="12" t="s">
        <v>399</v>
      </c>
      <c r="G68" s="12">
        <v>29000</v>
      </c>
      <c r="H68" s="48" t="s">
        <v>399</v>
      </c>
      <c r="I68" s="13">
        <v>145</v>
      </c>
    </row>
    <row r="69" spans="1:9">
      <c r="A69" s="66" t="s">
        <v>512</v>
      </c>
      <c r="B69" s="12" t="s">
        <v>399</v>
      </c>
      <c r="C69" s="12">
        <v>64</v>
      </c>
      <c r="D69" s="48" t="s">
        <v>399</v>
      </c>
      <c r="E69" s="48">
        <v>64</v>
      </c>
      <c r="F69" s="12" t="s">
        <v>399</v>
      </c>
      <c r="G69" s="12">
        <v>27500</v>
      </c>
      <c r="H69" s="48" t="s">
        <v>399</v>
      </c>
      <c r="I69" s="13">
        <v>1760</v>
      </c>
    </row>
    <row r="70" spans="1:9">
      <c r="A70" s="66" t="s">
        <v>513</v>
      </c>
      <c r="B70" s="48" t="s">
        <v>399</v>
      </c>
      <c r="C70" s="12">
        <v>42</v>
      </c>
      <c r="D70" s="85">
        <v>111</v>
      </c>
      <c r="E70" s="48">
        <v>153</v>
      </c>
      <c r="F70" s="48" t="s">
        <v>399</v>
      </c>
      <c r="G70" s="12">
        <v>22000</v>
      </c>
      <c r="H70" s="85">
        <v>65000</v>
      </c>
      <c r="I70" s="13">
        <v>8139</v>
      </c>
    </row>
    <row r="71" spans="1:9">
      <c r="A71" s="66" t="s">
        <v>514</v>
      </c>
      <c r="B71" s="48" t="s">
        <v>399</v>
      </c>
      <c r="C71" s="12">
        <v>23</v>
      </c>
      <c r="D71" s="85">
        <v>5</v>
      </c>
      <c r="E71" s="48">
        <v>28</v>
      </c>
      <c r="F71" s="48" t="s">
        <v>399</v>
      </c>
      <c r="G71" s="12">
        <v>32500</v>
      </c>
      <c r="H71" s="85">
        <v>52500</v>
      </c>
      <c r="I71" s="13">
        <v>1010</v>
      </c>
    </row>
    <row r="72" spans="1:9">
      <c r="A72" s="76" t="s">
        <v>515</v>
      </c>
      <c r="B72" s="77">
        <v>1</v>
      </c>
      <c r="C72" s="77">
        <v>593</v>
      </c>
      <c r="D72" s="377">
        <v>2187</v>
      </c>
      <c r="E72" s="77">
        <v>2781</v>
      </c>
      <c r="F72" s="81">
        <v>9500</v>
      </c>
      <c r="G72" s="81">
        <v>29686</v>
      </c>
      <c r="H72" s="377">
        <v>71498</v>
      </c>
      <c r="I72" s="78">
        <v>173978</v>
      </c>
    </row>
    <row r="73" spans="1:9">
      <c r="A73" s="66"/>
      <c r="B73" s="48"/>
      <c r="C73" s="48"/>
      <c r="D73" s="48"/>
      <c r="E73" s="48"/>
      <c r="F73" s="12"/>
      <c r="G73" s="12"/>
      <c r="H73" s="12"/>
      <c r="I73" s="49"/>
    </row>
    <row r="74" spans="1:9">
      <c r="A74" s="66" t="s">
        <v>516</v>
      </c>
      <c r="B74" s="48">
        <v>1</v>
      </c>
      <c r="C74" s="12">
        <v>17</v>
      </c>
      <c r="D74" s="85">
        <v>22</v>
      </c>
      <c r="E74" s="48">
        <v>40</v>
      </c>
      <c r="F74" s="48">
        <v>8000</v>
      </c>
      <c r="G74" s="12">
        <v>23235</v>
      </c>
      <c r="H74" s="85">
        <v>49545</v>
      </c>
      <c r="I74" s="13">
        <v>1493</v>
      </c>
    </row>
    <row r="75" spans="1:9">
      <c r="A75" s="66" t="s">
        <v>517</v>
      </c>
      <c r="B75" s="12" t="s">
        <v>399</v>
      </c>
      <c r="C75" s="12">
        <v>7</v>
      </c>
      <c r="D75" s="85">
        <v>13</v>
      </c>
      <c r="E75" s="48">
        <v>21</v>
      </c>
      <c r="F75" s="12" t="s">
        <v>399</v>
      </c>
      <c r="G75" s="12">
        <v>30000</v>
      </c>
      <c r="H75" s="85">
        <v>70000</v>
      </c>
      <c r="I75" s="13">
        <v>1157</v>
      </c>
    </row>
    <row r="76" spans="1:9">
      <c r="A76" s="76" t="s">
        <v>518</v>
      </c>
      <c r="B76" s="77">
        <v>1</v>
      </c>
      <c r="C76" s="77">
        <v>24</v>
      </c>
      <c r="D76" s="377">
        <v>35</v>
      </c>
      <c r="E76" s="77">
        <v>61</v>
      </c>
      <c r="F76" s="81">
        <v>8000</v>
      </c>
      <c r="G76" s="81">
        <v>25208</v>
      </c>
      <c r="H76" s="377">
        <v>57143</v>
      </c>
      <c r="I76" s="78">
        <v>2650</v>
      </c>
    </row>
    <row r="77" spans="1:9">
      <c r="A77" s="66"/>
      <c r="B77" s="48"/>
      <c r="C77" s="48"/>
      <c r="D77" s="48"/>
      <c r="E77" s="48"/>
      <c r="F77" s="12"/>
      <c r="G77" s="12"/>
      <c r="H77" s="12"/>
      <c r="I77" s="13"/>
    </row>
    <row r="78" spans="1:9" ht="13.5" thickBot="1">
      <c r="A78" s="69" t="s">
        <v>519</v>
      </c>
      <c r="B78" s="55">
        <v>3</v>
      </c>
      <c r="C78" s="55">
        <v>1315</v>
      </c>
      <c r="D78" s="55">
        <v>2346</v>
      </c>
      <c r="E78" s="55">
        <v>3665</v>
      </c>
      <c r="F78" s="226">
        <v>8167</v>
      </c>
      <c r="G78" s="226">
        <v>31210</v>
      </c>
      <c r="H78" s="226">
        <v>70431</v>
      </c>
      <c r="I78" s="56">
        <v>206333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>
  <sheetPr codeName="Hoja341">
    <pageSetUpPr fitToPage="1"/>
  </sheetPr>
  <dimension ref="A1:J24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21" style="452" customWidth="1"/>
    <col min="2" max="6" width="23.85546875" style="452" customWidth="1"/>
    <col min="7" max="8" width="11.42578125" style="452"/>
    <col min="9" max="9" width="11.140625" style="452" customWidth="1"/>
    <col min="10" max="17" width="12" style="452" customWidth="1"/>
    <col min="18" max="16384" width="11.42578125" style="452"/>
  </cols>
  <sheetData>
    <row r="1" spans="1:10" s="482" customFormat="1" ht="18">
      <c r="A1" s="1524" t="s">
        <v>375</v>
      </c>
      <c r="B1" s="1524"/>
      <c r="C1" s="1524"/>
      <c r="D1" s="1524"/>
      <c r="E1" s="1524"/>
      <c r="F1" s="1524"/>
    </row>
    <row r="2" spans="1:10" s="483" customFormat="1" ht="12.75" customHeight="1"/>
    <row r="3" spans="1:10" s="483" customFormat="1" ht="15">
      <c r="A3" s="1532" t="s">
        <v>1019</v>
      </c>
      <c r="B3" s="1532"/>
      <c r="C3" s="1532"/>
      <c r="D3" s="1532"/>
      <c r="E3" s="1532"/>
      <c r="F3" s="1532"/>
      <c r="G3" s="285"/>
      <c r="H3" s="285"/>
      <c r="I3" s="285"/>
      <c r="J3" s="285"/>
    </row>
    <row r="4" spans="1:10" s="483" customFormat="1" ht="15">
      <c r="A4" s="1532" t="s">
        <v>686</v>
      </c>
      <c r="B4" s="1532"/>
      <c r="C4" s="1532"/>
      <c r="D4" s="1532"/>
      <c r="E4" s="1532"/>
      <c r="F4" s="1532"/>
      <c r="G4" s="333"/>
      <c r="H4" s="285"/>
      <c r="I4" s="285"/>
      <c r="J4" s="285"/>
    </row>
    <row r="5" spans="1:10" s="483" customFormat="1" ht="13.5" customHeight="1" thickBot="1">
      <c r="A5" s="484"/>
      <c r="B5" s="485"/>
      <c r="C5" s="485"/>
      <c r="D5" s="485"/>
      <c r="E5" s="485"/>
      <c r="F5" s="485"/>
    </row>
    <row r="6" spans="1:10" s="1382" customFormat="1" ht="19.5" customHeight="1">
      <c r="A6" s="1649" t="s">
        <v>378</v>
      </c>
      <c r="B6" s="1317"/>
      <c r="C6" s="1317"/>
      <c r="D6" s="1317"/>
      <c r="E6" s="949" t="s">
        <v>521</v>
      </c>
      <c r="F6" s="873"/>
    </row>
    <row r="7" spans="1:10" s="1382" customFormat="1" ht="19.5" customHeight="1">
      <c r="A7" s="1650"/>
      <c r="B7" s="909" t="s">
        <v>379</v>
      </c>
      <c r="C7" s="909" t="s">
        <v>386</v>
      </c>
      <c r="D7" s="909" t="s">
        <v>380</v>
      </c>
      <c r="E7" s="909" t="s">
        <v>522</v>
      </c>
      <c r="F7" s="926" t="s">
        <v>381</v>
      </c>
    </row>
    <row r="8" spans="1:10" s="1382" customFormat="1" ht="19.5" customHeight="1">
      <c r="A8" s="1650"/>
      <c r="B8" s="909" t="s">
        <v>382</v>
      </c>
      <c r="C8" s="909" t="s">
        <v>524</v>
      </c>
      <c r="D8" s="1392" t="s">
        <v>383</v>
      </c>
      <c r="E8" s="909" t="s">
        <v>525</v>
      </c>
      <c r="F8" s="926" t="s">
        <v>384</v>
      </c>
    </row>
    <row r="9" spans="1:10" s="1382" customFormat="1" ht="19.5" customHeight="1" thickBot="1">
      <c r="A9" s="1651"/>
      <c r="B9" s="877"/>
      <c r="C9" s="877"/>
      <c r="D9" s="877"/>
      <c r="E9" s="912" t="s">
        <v>526</v>
      </c>
      <c r="F9" s="1189"/>
    </row>
    <row r="10" spans="1:10" ht="19.5" customHeight="1">
      <c r="A10" s="524">
        <v>2003</v>
      </c>
      <c r="B10" s="520">
        <v>62.972999999999999</v>
      </c>
      <c r="C10" s="12">
        <v>626.82848204786183</v>
      </c>
      <c r="D10" s="520">
        <v>3947.3270000000002</v>
      </c>
      <c r="E10" s="1472">
        <v>49.09</v>
      </c>
      <c r="F10" s="13">
        <v>1937742.8243000002</v>
      </c>
    </row>
    <row r="11" spans="1:10">
      <c r="A11" s="524">
        <v>2004</v>
      </c>
      <c r="B11" s="520">
        <v>69.902000000000001</v>
      </c>
      <c r="C11" s="12">
        <v>627.04958370289842</v>
      </c>
      <c r="D11" s="520">
        <v>4383.2020000000002</v>
      </c>
      <c r="E11" s="1472">
        <v>41.21</v>
      </c>
      <c r="F11" s="13">
        <v>1806317.5442000001</v>
      </c>
    </row>
    <row r="12" spans="1:10">
      <c r="A12" s="524">
        <v>2005</v>
      </c>
      <c r="B12" s="520">
        <v>72.284999999999997</v>
      </c>
      <c r="C12" s="12">
        <v>665.46323580272542</v>
      </c>
      <c r="D12" s="520">
        <v>4810.3010000000004</v>
      </c>
      <c r="E12" s="1472">
        <v>52.19</v>
      </c>
      <c r="F12" s="13">
        <v>2510496.0918999999</v>
      </c>
    </row>
    <row r="13" spans="1:10">
      <c r="A13" s="524">
        <v>2006</v>
      </c>
      <c r="B13" s="520">
        <v>56.69</v>
      </c>
      <c r="C13" s="12">
        <v>670.4095960486859</v>
      </c>
      <c r="D13" s="520">
        <v>3800.5520000000001</v>
      </c>
      <c r="E13" s="1472">
        <v>37.24</v>
      </c>
      <c r="F13" s="13">
        <v>1415325.5648000001</v>
      </c>
    </row>
    <row r="14" spans="1:10">
      <c r="A14" s="524">
        <v>2007</v>
      </c>
      <c r="B14" s="520">
        <v>53.296999999999997</v>
      </c>
      <c r="C14" s="12">
        <v>765.7986378220163</v>
      </c>
      <c r="D14" s="520">
        <v>4081.4769999999999</v>
      </c>
      <c r="E14" s="1472">
        <v>39.76</v>
      </c>
      <c r="F14" s="13">
        <v>1622795.2552</v>
      </c>
    </row>
    <row r="15" spans="1:10">
      <c r="A15" s="524">
        <v>2008</v>
      </c>
      <c r="B15" s="520">
        <v>54.868000000000002</v>
      </c>
      <c r="C15" s="12">
        <v>738.09014361740901</v>
      </c>
      <c r="D15" s="520">
        <v>4049.7530000000002</v>
      </c>
      <c r="E15" s="1472">
        <v>37.25</v>
      </c>
      <c r="F15" s="13">
        <v>1508532.9925000002</v>
      </c>
    </row>
    <row r="16" spans="1:10">
      <c r="A16" s="524">
        <v>2009</v>
      </c>
      <c r="B16" s="520">
        <v>63.838000000000001</v>
      </c>
      <c r="C16" s="12">
        <v>751.59826435665286</v>
      </c>
      <c r="D16" s="520">
        <v>4798.0529999999999</v>
      </c>
      <c r="E16" s="1472">
        <v>32.44</v>
      </c>
      <c r="F16" s="13">
        <v>1556488.3932</v>
      </c>
    </row>
    <row r="17" spans="1:6">
      <c r="A17" s="524">
        <v>2010</v>
      </c>
      <c r="B17" s="520">
        <v>59.267000000000003</v>
      </c>
      <c r="C17" s="12">
        <v>727.67459125651715</v>
      </c>
      <c r="D17" s="520">
        <v>4312.7089999999998</v>
      </c>
      <c r="E17" s="1472">
        <v>37.78</v>
      </c>
      <c r="F17" s="13">
        <v>1629341.4601999999</v>
      </c>
    </row>
    <row r="18" spans="1:6">
      <c r="A18" s="524">
        <v>2011</v>
      </c>
      <c r="B18" s="520">
        <v>51.204000000000001</v>
      </c>
      <c r="C18" s="12">
        <v>754.65198031403793</v>
      </c>
      <c r="D18" s="520">
        <v>3864.12</v>
      </c>
      <c r="E18" s="1472">
        <v>27.69</v>
      </c>
      <c r="F18" s="13">
        <v>1069974.828</v>
      </c>
    </row>
    <row r="19" spans="1:6">
      <c r="A19" s="524">
        <v>2012</v>
      </c>
      <c r="B19" s="520">
        <v>48.616999999999997</v>
      </c>
      <c r="C19" s="12">
        <v>832.30413229940154</v>
      </c>
      <c r="D19" s="520">
        <v>4046.413</v>
      </c>
      <c r="E19" s="1472">
        <v>30.04</v>
      </c>
      <c r="F19" s="13">
        <v>1215542.4652</v>
      </c>
    </row>
    <row r="20" spans="1:6" ht="13.5" thickBot="1">
      <c r="A20" s="524">
        <v>2013</v>
      </c>
      <c r="B20" s="520">
        <v>46.622999999999998</v>
      </c>
      <c r="C20" s="12">
        <f>D20/B20*10</f>
        <v>809.22420264676236</v>
      </c>
      <c r="D20" s="520">
        <v>3772.846</v>
      </c>
      <c r="E20" s="1473">
        <v>29.96</v>
      </c>
      <c r="F20" s="440">
        <f>D20*E20*10</f>
        <v>1130344.6616</v>
      </c>
    </row>
    <row r="21" spans="1:6">
      <c r="A21" s="525"/>
      <c r="B21" s="489"/>
      <c r="C21" s="526"/>
      <c r="D21" s="527"/>
      <c r="E21" s="528"/>
      <c r="F21" s="529"/>
    </row>
    <row r="22" spans="1:6">
      <c r="A22" s="530"/>
      <c r="B22" s="531"/>
      <c r="C22" s="532"/>
      <c r="D22" s="533"/>
      <c r="E22" s="534"/>
      <c r="F22" s="535"/>
    </row>
    <row r="23" spans="1:6">
      <c r="A23" s="530"/>
      <c r="B23" s="531"/>
      <c r="C23" s="532"/>
      <c r="D23" s="533"/>
      <c r="E23" s="534"/>
      <c r="F23" s="535"/>
    </row>
    <row r="24" spans="1:6">
      <c r="A24" s="530"/>
      <c r="B24" s="531"/>
      <c r="C24" s="532"/>
      <c r="D24" s="533"/>
      <c r="E24" s="534"/>
      <c r="F24" s="535"/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>
  <sheetPr codeName="Hoja149">
    <pageSetUpPr fitToPage="1"/>
  </sheetPr>
  <dimension ref="A1:I18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25.140625" style="452" customWidth="1"/>
    <col min="2" max="7" width="27.5703125" style="452" customWidth="1"/>
    <col min="8" max="8" width="14.7109375" style="452" customWidth="1"/>
    <col min="9" max="10" width="11.42578125" style="452"/>
    <col min="11" max="11" width="11.140625" style="452" customWidth="1"/>
    <col min="12" max="19" width="12" style="452" customWidth="1"/>
    <col min="20" max="16384" width="11.42578125" style="452"/>
  </cols>
  <sheetData>
    <row r="1" spans="1:9" s="482" customFormat="1" ht="18">
      <c r="A1" s="1524" t="s">
        <v>375</v>
      </c>
      <c r="B1" s="1524"/>
      <c r="C1" s="1524"/>
      <c r="D1" s="1524"/>
      <c r="E1" s="1524"/>
      <c r="F1" s="1524"/>
      <c r="G1" s="1524"/>
      <c r="H1" s="332"/>
    </row>
    <row r="2" spans="1:9" s="483" customFormat="1" ht="12.75" customHeight="1"/>
    <row r="3" spans="1:9" ht="15">
      <c r="A3" s="1532" t="s">
        <v>1020</v>
      </c>
      <c r="B3" s="1532"/>
      <c r="C3" s="1532"/>
      <c r="D3" s="1532"/>
      <c r="E3" s="1532"/>
      <c r="F3" s="1532"/>
      <c r="G3" s="1532"/>
      <c r="H3" s="285"/>
      <c r="I3" s="285"/>
    </row>
    <row r="4" spans="1:9" ht="13.5" thickBot="1">
      <c r="A4" s="490"/>
      <c r="B4" s="491"/>
      <c r="C4" s="491"/>
      <c r="D4" s="491"/>
      <c r="E4" s="491"/>
      <c r="F4" s="491"/>
      <c r="G4" s="491"/>
      <c r="H4" s="536"/>
      <c r="I4" s="536"/>
    </row>
    <row r="5" spans="1:9" ht="31.5" customHeight="1">
      <c r="A5" s="865"/>
      <c r="B5" s="1490" t="s">
        <v>1021</v>
      </c>
      <c r="C5" s="1492"/>
      <c r="D5" s="1490" t="s">
        <v>1022</v>
      </c>
      <c r="E5" s="1492"/>
      <c r="F5" s="1490" t="s">
        <v>1023</v>
      </c>
      <c r="G5" s="1491"/>
    </row>
    <row r="6" spans="1:9" ht="22.5" customHeight="1">
      <c r="A6" s="1390" t="s">
        <v>378</v>
      </c>
      <c r="B6" s="908" t="s">
        <v>379</v>
      </c>
      <c r="C6" s="908" t="s">
        <v>380</v>
      </c>
      <c r="D6" s="908" t="s">
        <v>379</v>
      </c>
      <c r="E6" s="908" t="s">
        <v>380</v>
      </c>
      <c r="F6" s="908" t="s">
        <v>379</v>
      </c>
      <c r="G6" s="925" t="s">
        <v>380</v>
      </c>
    </row>
    <row r="7" spans="1:9" ht="13.5" thickBot="1">
      <c r="A7" s="869"/>
      <c r="B7" s="300" t="s">
        <v>382</v>
      </c>
      <c r="C7" s="912" t="s">
        <v>383</v>
      </c>
      <c r="D7" s="300" t="s">
        <v>382</v>
      </c>
      <c r="E7" s="912" t="s">
        <v>383</v>
      </c>
      <c r="F7" s="300" t="s">
        <v>382</v>
      </c>
      <c r="G7" s="853" t="s">
        <v>383</v>
      </c>
    </row>
    <row r="8" spans="1:9" ht="24.75" customHeight="1">
      <c r="A8" s="524">
        <v>2003</v>
      </c>
      <c r="B8" s="520">
        <v>11.978</v>
      </c>
      <c r="C8" s="520">
        <v>1056.25</v>
      </c>
      <c r="D8" s="520">
        <v>42.975000000000001</v>
      </c>
      <c r="E8" s="520">
        <v>2244.4360000000001</v>
      </c>
      <c r="F8" s="520">
        <v>8.02</v>
      </c>
      <c r="G8" s="537">
        <v>646.64099999999996</v>
      </c>
    </row>
    <row r="9" spans="1:9">
      <c r="A9" s="524">
        <v>2004</v>
      </c>
      <c r="B9" s="520">
        <v>11.867000000000001</v>
      </c>
      <c r="C9" s="520">
        <v>1091.558</v>
      </c>
      <c r="D9" s="520">
        <v>49.018000000000001</v>
      </c>
      <c r="E9" s="520">
        <v>2595.623</v>
      </c>
      <c r="F9" s="520">
        <v>9.0169999999999995</v>
      </c>
      <c r="G9" s="537">
        <v>696.02099999999996</v>
      </c>
    </row>
    <row r="10" spans="1:9">
      <c r="A10" s="524">
        <v>2005</v>
      </c>
      <c r="B10" s="520">
        <v>11.148999999999999</v>
      </c>
      <c r="C10" s="520">
        <v>893.19100000000003</v>
      </c>
      <c r="D10" s="520">
        <v>52.048999999999999</v>
      </c>
      <c r="E10" s="520">
        <v>3239.1089999999999</v>
      </c>
      <c r="F10" s="520">
        <v>9.0869999999999997</v>
      </c>
      <c r="G10" s="537">
        <v>678.00099999999998</v>
      </c>
    </row>
    <row r="11" spans="1:9">
      <c r="A11" s="524">
        <v>2006</v>
      </c>
      <c r="B11" s="520">
        <v>11.311999999999999</v>
      </c>
      <c r="C11" s="520">
        <v>947.77499999999998</v>
      </c>
      <c r="D11" s="520">
        <v>35.942</v>
      </c>
      <c r="E11" s="520">
        <v>2147.386</v>
      </c>
      <c r="F11" s="520">
        <v>9.4359999999999999</v>
      </c>
      <c r="G11" s="537">
        <v>705.39099999999996</v>
      </c>
    </row>
    <row r="12" spans="1:9">
      <c r="A12" s="524">
        <v>2007</v>
      </c>
      <c r="B12" s="520">
        <v>11.625999999999999</v>
      </c>
      <c r="C12" s="520">
        <v>1039.1369999999999</v>
      </c>
      <c r="D12" s="520">
        <v>33.450000000000003</v>
      </c>
      <c r="E12" s="520">
        <v>2134.8249999999998</v>
      </c>
      <c r="F12" s="520">
        <v>8.2210000000000001</v>
      </c>
      <c r="G12" s="537">
        <v>907.51499999999999</v>
      </c>
    </row>
    <row r="13" spans="1:9">
      <c r="A13" s="524">
        <v>2008</v>
      </c>
      <c r="B13" s="520">
        <v>12.07</v>
      </c>
      <c r="C13" s="520">
        <v>1201.903</v>
      </c>
      <c r="D13" s="520">
        <v>34.991</v>
      </c>
      <c r="E13" s="520">
        <v>2157.0630000000001</v>
      </c>
      <c r="F13" s="520">
        <v>7.8070000000000004</v>
      </c>
      <c r="G13" s="537">
        <v>690.78700000000003</v>
      </c>
    </row>
    <row r="14" spans="1:9">
      <c r="A14" s="524">
        <v>2009</v>
      </c>
      <c r="B14" s="520">
        <v>11.670999999999999</v>
      </c>
      <c r="C14" s="520">
        <v>1048.6510000000001</v>
      </c>
      <c r="D14" s="520">
        <v>45.383000000000003</v>
      </c>
      <c r="E14" s="520">
        <v>3182.5450000000001</v>
      </c>
      <c r="F14" s="520">
        <v>6.7839999999999998</v>
      </c>
      <c r="G14" s="537">
        <v>566.85699999999997</v>
      </c>
    </row>
    <row r="15" spans="1:9">
      <c r="A15" s="524">
        <v>2010</v>
      </c>
      <c r="B15" s="520">
        <v>10.742000000000001</v>
      </c>
      <c r="C15" s="520">
        <v>946.17399999999998</v>
      </c>
      <c r="D15" s="520">
        <v>42.348999999999997</v>
      </c>
      <c r="E15" s="520">
        <v>2862.288</v>
      </c>
      <c r="F15" s="520">
        <v>6.1760000000000002</v>
      </c>
      <c r="G15" s="537">
        <v>504.24700000000001</v>
      </c>
    </row>
    <row r="16" spans="1:9">
      <c r="A16" s="524">
        <v>2011</v>
      </c>
      <c r="B16" s="520">
        <v>6.4909999999999997</v>
      </c>
      <c r="C16" s="520">
        <v>603.26599999999996</v>
      </c>
      <c r="D16" s="520">
        <v>35.619999999999997</v>
      </c>
      <c r="E16" s="520">
        <v>2389.1770000000001</v>
      </c>
      <c r="F16" s="520">
        <v>9.093</v>
      </c>
      <c r="G16" s="537">
        <v>871.67899999999997</v>
      </c>
    </row>
    <row r="17" spans="1:7">
      <c r="A17" s="524">
        <v>2012</v>
      </c>
      <c r="B17" s="520">
        <v>7.0860000000000003</v>
      </c>
      <c r="C17" s="520">
        <v>652.74400000000003</v>
      </c>
      <c r="D17" s="520">
        <v>29.888999999999999</v>
      </c>
      <c r="E17" s="520">
        <v>2292.6019999999999</v>
      </c>
      <c r="F17" s="520">
        <v>11.641</v>
      </c>
      <c r="G17" s="537">
        <v>1101.067</v>
      </c>
    </row>
    <row r="18" spans="1:7" ht="13.5" thickBot="1">
      <c r="A18" s="538">
        <v>2013</v>
      </c>
      <c r="B18" s="522">
        <v>11.18</v>
      </c>
      <c r="C18" s="522">
        <v>1015.956</v>
      </c>
      <c r="D18" s="522">
        <v>28.439</v>
      </c>
      <c r="E18" s="522">
        <v>2108.9899999999998</v>
      </c>
      <c r="F18" s="522">
        <v>7.0049999999999999</v>
      </c>
      <c r="G18" s="539">
        <v>647.9</v>
      </c>
    </row>
  </sheetData>
  <mergeCells count="5">
    <mergeCell ref="A1:G1"/>
    <mergeCell ref="A3:G3"/>
    <mergeCell ref="B5:C5"/>
    <mergeCell ref="D5:E5"/>
    <mergeCell ref="F5:G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2" orientation="portrait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>
  <sheetPr codeName="Hoja150">
    <pageSetUpPr fitToPage="1"/>
  </sheetPr>
  <dimension ref="A1:K85"/>
  <sheetViews>
    <sheetView view="pageBreakPreview" topLeftCell="A46" zoomScale="75" zoomScaleNormal="75" zoomScaleSheetLayoutView="75" workbookViewId="0">
      <selection activeCell="D19" sqref="D19"/>
    </sheetView>
  </sheetViews>
  <sheetFormatPr baseColWidth="10" defaultRowHeight="12.75"/>
  <cols>
    <col min="1" max="1" width="36.5703125" style="271" customWidth="1"/>
    <col min="2" max="8" width="12.7109375" style="271" customWidth="1"/>
    <col min="9" max="9" width="21.85546875" style="271" bestFit="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2.75" customHeight="1">
      <c r="A2" s="455"/>
    </row>
    <row r="3" spans="1:11" s="91" customFormat="1" ht="15">
      <c r="A3" s="1504" t="s">
        <v>1498</v>
      </c>
      <c r="B3" s="1504"/>
      <c r="C3" s="1504"/>
      <c r="D3" s="1504"/>
      <c r="E3" s="1504"/>
      <c r="F3" s="1504"/>
      <c r="G3" s="1504"/>
      <c r="H3" s="1504"/>
      <c r="I3" s="1504"/>
      <c r="J3" s="134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866" customFormat="1" ht="33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501" t="s">
        <v>387</v>
      </c>
    </row>
    <row r="6" spans="1:11" s="866" customFormat="1" ht="31.5" customHeight="1">
      <c r="A6" s="1516"/>
      <c r="B6" s="1499" t="s">
        <v>393</v>
      </c>
      <c r="C6" s="301" t="s">
        <v>394</v>
      </c>
      <c r="D6" s="302"/>
      <c r="E6" s="1499" t="s">
        <v>395</v>
      </c>
      <c r="F6" s="1499" t="s">
        <v>393</v>
      </c>
      <c r="G6" s="301" t="s">
        <v>394</v>
      </c>
      <c r="H6" s="303"/>
      <c r="I6" s="1502"/>
    </row>
    <row r="7" spans="1:11" s="866" customFormat="1" ht="24.75" customHeight="1" thickBot="1">
      <c r="A7" s="1517"/>
      <c r="B7" s="1500"/>
      <c r="C7" s="860" t="s">
        <v>904</v>
      </c>
      <c r="D7" s="860" t="s">
        <v>905</v>
      </c>
      <c r="E7" s="1500"/>
      <c r="F7" s="1500"/>
      <c r="G7" s="860" t="s">
        <v>904</v>
      </c>
      <c r="H7" s="860" t="s">
        <v>905</v>
      </c>
      <c r="I7" s="1503"/>
    </row>
    <row r="8" spans="1:11" ht="21.75" customHeight="1">
      <c r="A8" s="75" t="s">
        <v>459</v>
      </c>
      <c r="B8" s="131" t="s">
        <v>399</v>
      </c>
      <c r="C8" s="131">
        <v>55</v>
      </c>
      <c r="D8" s="45">
        <v>223</v>
      </c>
      <c r="E8" s="45">
        <v>278</v>
      </c>
      <c r="F8" s="131" t="s">
        <v>399</v>
      </c>
      <c r="G8" s="131">
        <v>51800</v>
      </c>
      <c r="H8" s="131">
        <v>88170</v>
      </c>
      <c r="I8" s="140">
        <v>22511</v>
      </c>
      <c r="J8" s="278"/>
      <c r="K8" s="278"/>
    </row>
    <row r="9" spans="1:11">
      <c r="A9" s="66" t="s">
        <v>460</v>
      </c>
      <c r="B9" s="12" t="s">
        <v>399</v>
      </c>
      <c r="C9" s="12">
        <v>38</v>
      </c>
      <c r="D9" s="48">
        <v>135</v>
      </c>
      <c r="E9" s="48">
        <v>173</v>
      </c>
      <c r="F9" s="12" t="s">
        <v>399</v>
      </c>
      <c r="G9" s="12">
        <v>65000</v>
      </c>
      <c r="H9" s="12">
        <v>89130</v>
      </c>
      <c r="I9" s="13">
        <v>14503</v>
      </c>
      <c r="J9" s="278"/>
      <c r="K9" s="278"/>
    </row>
    <row r="10" spans="1:11">
      <c r="A10" s="66" t="s">
        <v>461</v>
      </c>
      <c r="B10" s="48" t="s">
        <v>399</v>
      </c>
      <c r="C10" s="48">
        <v>47</v>
      </c>
      <c r="D10" s="48">
        <v>176</v>
      </c>
      <c r="E10" s="48">
        <v>223</v>
      </c>
      <c r="F10" s="12" t="s">
        <v>399</v>
      </c>
      <c r="G10" s="12">
        <v>65000</v>
      </c>
      <c r="H10" s="12">
        <v>110000</v>
      </c>
      <c r="I10" s="49">
        <v>22415</v>
      </c>
      <c r="J10" s="278"/>
      <c r="K10" s="278"/>
    </row>
    <row r="11" spans="1:11">
      <c r="A11" s="66" t="s">
        <v>462</v>
      </c>
      <c r="B11" s="12" t="s">
        <v>399</v>
      </c>
      <c r="C11" s="12">
        <v>75</v>
      </c>
      <c r="D11" s="48">
        <v>320</v>
      </c>
      <c r="E11" s="48">
        <v>395</v>
      </c>
      <c r="F11" s="12" t="s">
        <v>399</v>
      </c>
      <c r="G11" s="12">
        <v>55070</v>
      </c>
      <c r="H11" s="12">
        <v>94670</v>
      </c>
      <c r="I11" s="13">
        <v>34425</v>
      </c>
      <c r="J11" s="278"/>
      <c r="K11" s="278"/>
    </row>
    <row r="12" spans="1:11">
      <c r="A12" s="76" t="s">
        <v>463</v>
      </c>
      <c r="B12" s="77" t="s">
        <v>399</v>
      </c>
      <c r="C12" s="77">
        <v>215</v>
      </c>
      <c r="D12" s="77">
        <v>854</v>
      </c>
      <c r="E12" s="77">
        <v>1069</v>
      </c>
      <c r="F12" s="81" t="s">
        <v>399</v>
      </c>
      <c r="G12" s="81">
        <v>58159</v>
      </c>
      <c r="H12" s="81">
        <v>95256</v>
      </c>
      <c r="I12" s="78">
        <v>93854</v>
      </c>
      <c r="J12" s="278"/>
      <c r="K12" s="278"/>
    </row>
    <row r="13" spans="1:11">
      <c r="A13" s="66"/>
      <c r="B13" s="48"/>
      <c r="C13" s="48"/>
      <c r="D13" s="48"/>
      <c r="E13" s="48"/>
      <c r="F13" s="12"/>
      <c r="G13" s="12"/>
      <c r="H13" s="12"/>
      <c r="I13" s="49"/>
      <c r="J13" s="278"/>
      <c r="K13" s="278"/>
    </row>
    <row r="14" spans="1:11">
      <c r="A14" s="76" t="s">
        <v>464</v>
      </c>
      <c r="B14" s="81">
        <v>40</v>
      </c>
      <c r="C14" s="77">
        <v>20</v>
      </c>
      <c r="D14" s="77">
        <v>20</v>
      </c>
      <c r="E14" s="77">
        <v>80</v>
      </c>
      <c r="F14" s="81">
        <v>15000</v>
      </c>
      <c r="G14" s="77">
        <v>30000</v>
      </c>
      <c r="H14" s="77">
        <v>50000</v>
      </c>
      <c r="I14" s="82">
        <v>2200</v>
      </c>
      <c r="J14" s="278"/>
      <c r="K14" s="278"/>
    </row>
    <row r="15" spans="1:11">
      <c r="A15" s="66"/>
      <c r="B15" s="48"/>
      <c r="C15" s="48"/>
      <c r="D15" s="48"/>
      <c r="E15" s="48"/>
      <c r="F15" s="12"/>
      <c r="G15" s="12"/>
      <c r="H15" s="12"/>
      <c r="I15" s="49"/>
      <c r="J15" s="278"/>
      <c r="K15" s="278"/>
    </row>
    <row r="16" spans="1:11">
      <c r="A16" s="76" t="s">
        <v>465</v>
      </c>
      <c r="B16" s="77">
        <v>16</v>
      </c>
      <c r="C16" s="77" t="s">
        <v>399</v>
      </c>
      <c r="D16" s="77" t="s">
        <v>399</v>
      </c>
      <c r="E16" s="77">
        <v>16</v>
      </c>
      <c r="F16" s="81">
        <v>20250</v>
      </c>
      <c r="G16" s="81" t="s">
        <v>399</v>
      </c>
      <c r="H16" s="81" t="s">
        <v>399</v>
      </c>
      <c r="I16" s="78">
        <v>324</v>
      </c>
      <c r="J16" s="278"/>
      <c r="K16" s="278"/>
    </row>
    <row r="17" spans="1:11">
      <c r="A17" s="66"/>
      <c r="B17" s="48"/>
      <c r="C17" s="48"/>
      <c r="D17" s="48"/>
      <c r="E17" s="48"/>
      <c r="F17" s="12"/>
      <c r="G17" s="12"/>
      <c r="H17" s="12"/>
      <c r="I17" s="49"/>
      <c r="J17" s="278"/>
      <c r="K17" s="278"/>
    </row>
    <row r="18" spans="1:11">
      <c r="A18" s="66" t="s">
        <v>544</v>
      </c>
      <c r="B18" s="12" t="s">
        <v>399</v>
      </c>
      <c r="C18" s="12">
        <v>45</v>
      </c>
      <c r="D18" s="48">
        <v>10</v>
      </c>
      <c r="E18" s="48">
        <v>55</v>
      </c>
      <c r="F18" s="12" t="s">
        <v>399</v>
      </c>
      <c r="G18" s="12">
        <v>13500</v>
      </c>
      <c r="H18" s="12">
        <v>55500</v>
      </c>
      <c r="I18" s="13">
        <v>1163</v>
      </c>
      <c r="J18" s="278"/>
      <c r="K18" s="278"/>
    </row>
    <row r="19" spans="1:11">
      <c r="A19" s="66" t="s">
        <v>467</v>
      </c>
      <c r="B19" s="12">
        <v>30</v>
      </c>
      <c r="C19" s="48">
        <v>30</v>
      </c>
      <c r="D19" s="48">
        <v>15</v>
      </c>
      <c r="E19" s="48">
        <v>75</v>
      </c>
      <c r="F19" s="12">
        <v>8500</v>
      </c>
      <c r="G19" s="48">
        <v>18500</v>
      </c>
      <c r="H19" s="48">
        <v>51000</v>
      </c>
      <c r="I19" s="13">
        <v>1575</v>
      </c>
      <c r="J19" s="278"/>
      <c r="K19" s="278"/>
    </row>
    <row r="20" spans="1:11">
      <c r="A20" s="66" t="s">
        <v>468</v>
      </c>
      <c r="B20" s="12">
        <v>50</v>
      </c>
      <c r="C20" s="12">
        <v>65</v>
      </c>
      <c r="D20" s="48">
        <v>45</v>
      </c>
      <c r="E20" s="48">
        <v>160</v>
      </c>
      <c r="F20" s="12">
        <v>8500</v>
      </c>
      <c r="G20" s="12">
        <v>14000</v>
      </c>
      <c r="H20" s="12">
        <v>45000</v>
      </c>
      <c r="I20" s="13">
        <v>3360</v>
      </c>
      <c r="J20" s="278"/>
      <c r="K20" s="278"/>
    </row>
    <row r="21" spans="1:11">
      <c r="A21" s="76" t="s">
        <v>469</v>
      </c>
      <c r="B21" s="77">
        <v>80</v>
      </c>
      <c r="C21" s="77">
        <v>140</v>
      </c>
      <c r="D21" s="77">
        <v>70</v>
      </c>
      <c r="E21" s="77">
        <v>290</v>
      </c>
      <c r="F21" s="81">
        <v>8500</v>
      </c>
      <c r="G21" s="81">
        <v>14804</v>
      </c>
      <c r="H21" s="81">
        <v>47786</v>
      </c>
      <c r="I21" s="78">
        <v>6098</v>
      </c>
      <c r="J21" s="278"/>
      <c r="K21" s="278"/>
    </row>
    <row r="22" spans="1:11">
      <c r="A22" s="66"/>
      <c r="B22" s="48"/>
      <c r="C22" s="48"/>
      <c r="D22" s="48"/>
      <c r="E22" s="48"/>
      <c r="F22" s="12"/>
      <c r="G22" s="12"/>
      <c r="H22" s="12"/>
      <c r="I22" s="49"/>
      <c r="J22" s="278"/>
      <c r="K22" s="278"/>
    </row>
    <row r="23" spans="1:11">
      <c r="A23" s="76" t="s">
        <v>470</v>
      </c>
      <c r="B23" s="77" t="s">
        <v>399</v>
      </c>
      <c r="C23" s="81">
        <v>1563</v>
      </c>
      <c r="D23" s="377">
        <v>62</v>
      </c>
      <c r="E23" s="77">
        <v>1625</v>
      </c>
      <c r="F23" s="77" t="s">
        <v>399</v>
      </c>
      <c r="G23" s="81">
        <v>75406</v>
      </c>
      <c r="H23" s="81">
        <v>68168</v>
      </c>
      <c r="I23" s="479">
        <v>122086</v>
      </c>
      <c r="J23" s="278"/>
      <c r="K23" s="278"/>
    </row>
    <row r="24" spans="1:11">
      <c r="A24" s="66"/>
      <c r="B24" s="48"/>
      <c r="C24" s="48"/>
      <c r="D24" s="48"/>
      <c r="E24" s="48"/>
      <c r="F24" s="12"/>
      <c r="G24" s="12"/>
      <c r="H24" s="12"/>
      <c r="I24" s="49"/>
      <c r="J24" s="278"/>
      <c r="K24" s="278"/>
    </row>
    <row r="25" spans="1:11">
      <c r="A25" s="76" t="s">
        <v>471</v>
      </c>
      <c r="B25" s="77" t="s">
        <v>399</v>
      </c>
      <c r="C25" s="81">
        <v>149</v>
      </c>
      <c r="D25" s="77">
        <v>14</v>
      </c>
      <c r="E25" s="77">
        <v>163</v>
      </c>
      <c r="F25" s="77" t="s">
        <v>399</v>
      </c>
      <c r="G25" s="81">
        <v>63000</v>
      </c>
      <c r="H25" s="81">
        <v>80000</v>
      </c>
      <c r="I25" s="78">
        <v>10507</v>
      </c>
      <c r="J25" s="278"/>
      <c r="K25" s="278"/>
    </row>
    <row r="26" spans="1:11">
      <c r="A26" s="66"/>
      <c r="B26" s="48"/>
      <c r="C26" s="48"/>
      <c r="D26" s="48"/>
      <c r="E26" s="48"/>
      <c r="F26" s="12"/>
      <c r="G26" s="12"/>
      <c r="H26" s="12"/>
      <c r="I26" s="49"/>
      <c r="J26" s="278"/>
      <c r="K26" s="278"/>
    </row>
    <row r="27" spans="1:11">
      <c r="A27" s="66" t="s">
        <v>472</v>
      </c>
      <c r="B27" s="48" t="s">
        <v>399</v>
      </c>
      <c r="C27" s="48">
        <v>20</v>
      </c>
      <c r="D27" s="48">
        <v>4</v>
      </c>
      <c r="E27" s="48">
        <v>24</v>
      </c>
      <c r="F27" s="48" t="s">
        <v>399</v>
      </c>
      <c r="G27" s="12">
        <v>70000</v>
      </c>
      <c r="H27" s="12">
        <v>170000</v>
      </c>
      <c r="I27" s="49">
        <v>2080</v>
      </c>
      <c r="J27" s="278"/>
      <c r="K27" s="278"/>
    </row>
    <row r="28" spans="1:11">
      <c r="A28" s="66" t="s">
        <v>473</v>
      </c>
      <c r="B28" s="48" t="s">
        <v>399</v>
      </c>
      <c r="C28" s="48">
        <v>1</v>
      </c>
      <c r="D28" s="48">
        <v>3</v>
      </c>
      <c r="E28" s="48">
        <v>4</v>
      </c>
      <c r="F28" s="48" t="s">
        <v>399</v>
      </c>
      <c r="G28" s="12">
        <v>50000</v>
      </c>
      <c r="H28" s="12">
        <v>260000</v>
      </c>
      <c r="I28" s="133">
        <v>830</v>
      </c>
      <c r="J28" s="278"/>
      <c r="K28" s="278"/>
    </row>
    <row r="29" spans="1:11">
      <c r="A29" s="66" t="s">
        <v>474</v>
      </c>
      <c r="B29" s="48" t="s">
        <v>399</v>
      </c>
      <c r="C29" s="12">
        <v>774</v>
      </c>
      <c r="D29" s="48">
        <v>4</v>
      </c>
      <c r="E29" s="48">
        <v>778</v>
      </c>
      <c r="F29" s="48" t="s">
        <v>399</v>
      </c>
      <c r="G29" s="12">
        <v>75000</v>
      </c>
      <c r="H29" s="12">
        <v>100000</v>
      </c>
      <c r="I29" s="133">
        <v>58450</v>
      </c>
      <c r="J29" s="278"/>
      <c r="K29" s="278"/>
    </row>
    <row r="30" spans="1:11">
      <c r="A30" s="76" t="s">
        <v>475</v>
      </c>
      <c r="B30" s="77" t="s">
        <v>399</v>
      </c>
      <c r="C30" s="77">
        <v>795</v>
      </c>
      <c r="D30" s="77">
        <v>11</v>
      </c>
      <c r="E30" s="77">
        <v>806</v>
      </c>
      <c r="F30" s="77" t="s">
        <v>399</v>
      </c>
      <c r="G30" s="81">
        <v>74843</v>
      </c>
      <c r="H30" s="81">
        <v>169091</v>
      </c>
      <c r="I30" s="479">
        <v>61360</v>
      </c>
      <c r="J30" s="278"/>
      <c r="K30" s="278"/>
    </row>
    <row r="31" spans="1:11">
      <c r="A31" s="66"/>
      <c r="B31" s="48"/>
      <c r="C31" s="48"/>
      <c r="D31" s="48"/>
      <c r="E31" s="48"/>
      <c r="F31" s="12"/>
      <c r="G31" s="12"/>
      <c r="H31" s="12"/>
      <c r="I31" s="49"/>
      <c r="J31" s="278"/>
      <c r="K31" s="278"/>
    </row>
    <row r="32" spans="1:11">
      <c r="A32" s="66" t="s">
        <v>476</v>
      </c>
      <c r="B32" s="83">
        <v>38</v>
      </c>
      <c r="C32" s="83">
        <v>286</v>
      </c>
      <c r="D32" s="48">
        <v>98</v>
      </c>
      <c r="E32" s="48">
        <v>422</v>
      </c>
      <c r="F32" s="83">
        <v>5775</v>
      </c>
      <c r="G32" s="83">
        <v>36135</v>
      </c>
      <c r="H32" s="83">
        <v>123034</v>
      </c>
      <c r="I32" s="84">
        <v>22611</v>
      </c>
      <c r="J32" s="278"/>
      <c r="K32" s="278"/>
    </row>
    <row r="33" spans="1:11">
      <c r="A33" s="66" t="s">
        <v>477</v>
      </c>
      <c r="B33" s="83" t="s">
        <v>399</v>
      </c>
      <c r="C33" s="83">
        <v>289</v>
      </c>
      <c r="D33" s="48">
        <v>10</v>
      </c>
      <c r="E33" s="48">
        <v>299</v>
      </c>
      <c r="F33" s="83" t="s">
        <v>399</v>
      </c>
      <c r="G33" s="83">
        <v>35884</v>
      </c>
      <c r="H33" s="83">
        <v>71540</v>
      </c>
      <c r="I33" s="84">
        <v>11086</v>
      </c>
      <c r="J33" s="278"/>
      <c r="K33" s="278"/>
    </row>
    <row r="34" spans="1:11">
      <c r="A34" s="66" t="s">
        <v>478</v>
      </c>
      <c r="B34" s="83" t="s">
        <v>399</v>
      </c>
      <c r="C34" s="83">
        <v>140</v>
      </c>
      <c r="D34" s="48">
        <v>14</v>
      </c>
      <c r="E34" s="48">
        <v>154</v>
      </c>
      <c r="F34" s="83" t="s">
        <v>399</v>
      </c>
      <c r="G34" s="83">
        <v>33497</v>
      </c>
      <c r="H34" s="83">
        <v>74610</v>
      </c>
      <c r="I34" s="84">
        <v>5734</v>
      </c>
      <c r="J34" s="278"/>
      <c r="K34" s="278"/>
    </row>
    <row r="35" spans="1:11">
      <c r="A35" s="66" t="s">
        <v>479</v>
      </c>
      <c r="B35" s="83" t="s">
        <v>399</v>
      </c>
      <c r="C35" s="83">
        <v>312</v>
      </c>
      <c r="D35" s="48">
        <v>41</v>
      </c>
      <c r="E35" s="48">
        <v>353</v>
      </c>
      <c r="F35" s="83" t="s">
        <v>399</v>
      </c>
      <c r="G35" s="83">
        <v>31970</v>
      </c>
      <c r="H35" s="83">
        <v>63673</v>
      </c>
      <c r="I35" s="84">
        <v>12585</v>
      </c>
      <c r="J35" s="278"/>
      <c r="K35" s="278"/>
    </row>
    <row r="36" spans="1:11">
      <c r="A36" s="76" t="s">
        <v>480</v>
      </c>
      <c r="B36" s="77">
        <v>38</v>
      </c>
      <c r="C36" s="77">
        <v>1027</v>
      </c>
      <c r="D36" s="77">
        <v>163</v>
      </c>
      <c r="E36" s="77">
        <v>1228</v>
      </c>
      <c r="F36" s="81">
        <v>5775</v>
      </c>
      <c r="G36" s="81">
        <v>34439</v>
      </c>
      <c r="H36" s="81">
        <v>100784</v>
      </c>
      <c r="I36" s="78">
        <v>52016</v>
      </c>
      <c r="J36" s="278"/>
      <c r="K36" s="278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78"/>
      <c r="K37" s="278"/>
    </row>
    <row r="38" spans="1:11">
      <c r="A38" s="76" t="s">
        <v>481</v>
      </c>
      <c r="B38" s="81">
        <v>20</v>
      </c>
      <c r="C38" s="81">
        <v>130</v>
      </c>
      <c r="D38" s="77">
        <v>89</v>
      </c>
      <c r="E38" s="77">
        <v>239</v>
      </c>
      <c r="F38" s="81">
        <v>7000</v>
      </c>
      <c r="G38" s="81">
        <v>40000</v>
      </c>
      <c r="H38" s="81">
        <v>50160</v>
      </c>
      <c r="I38" s="82">
        <v>9804</v>
      </c>
      <c r="J38" s="278"/>
      <c r="K38" s="278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78"/>
      <c r="K39" s="278"/>
    </row>
    <row r="40" spans="1:11">
      <c r="A40" s="66" t="s">
        <v>545</v>
      </c>
      <c r="B40" s="48" t="s">
        <v>399</v>
      </c>
      <c r="C40" s="12">
        <v>6</v>
      </c>
      <c r="D40" s="48">
        <v>12</v>
      </c>
      <c r="E40" s="48">
        <v>18</v>
      </c>
      <c r="F40" s="48" t="s">
        <v>399</v>
      </c>
      <c r="G40" s="12">
        <v>31950</v>
      </c>
      <c r="H40" s="12">
        <v>90530</v>
      </c>
      <c r="I40" s="133">
        <v>1278</v>
      </c>
      <c r="J40" s="278"/>
      <c r="K40" s="278"/>
    </row>
    <row r="41" spans="1:11">
      <c r="A41" s="66" t="s">
        <v>483</v>
      </c>
      <c r="B41" s="12" t="s">
        <v>399</v>
      </c>
      <c r="C41" s="12">
        <v>3</v>
      </c>
      <c r="D41" s="48">
        <v>2</v>
      </c>
      <c r="E41" s="48">
        <v>5</v>
      </c>
      <c r="F41" s="12" t="s">
        <v>399</v>
      </c>
      <c r="G41" s="12">
        <v>42000</v>
      </c>
      <c r="H41" s="12">
        <v>62000</v>
      </c>
      <c r="I41" s="13">
        <v>250</v>
      </c>
      <c r="J41" s="278"/>
      <c r="K41" s="278"/>
    </row>
    <row r="42" spans="1:11">
      <c r="A42" s="66" t="s">
        <v>484</v>
      </c>
      <c r="B42" s="12" t="s">
        <v>399</v>
      </c>
      <c r="C42" s="12">
        <v>15</v>
      </c>
      <c r="D42" s="48">
        <v>10</v>
      </c>
      <c r="E42" s="48">
        <v>25</v>
      </c>
      <c r="F42" s="12" t="s">
        <v>399</v>
      </c>
      <c r="G42" s="12">
        <v>30000</v>
      </c>
      <c r="H42" s="12">
        <v>80000</v>
      </c>
      <c r="I42" s="13">
        <v>1250</v>
      </c>
      <c r="J42" s="278"/>
      <c r="K42" s="278"/>
    </row>
    <row r="43" spans="1:11">
      <c r="A43" s="66" t="s">
        <v>485</v>
      </c>
      <c r="B43" s="48" t="s">
        <v>399</v>
      </c>
      <c r="C43" s="12">
        <v>7</v>
      </c>
      <c r="D43" s="48">
        <v>3</v>
      </c>
      <c r="E43" s="48">
        <v>10</v>
      </c>
      <c r="F43" s="48" t="s">
        <v>399</v>
      </c>
      <c r="G43" s="12">
        <v>40714</v>
      </c>
      <c r="H43" s="12">
        <v>55000</v>
      </c>
      <c r="I43" s="133">
        <v>450</v>
      </c>
      <c r="J43" s="278"/>
      <c r="K43" s="278"/>
    </row>
    <row r="44" spans="1:11">
      <c r="A44" s="66" t="s">
        <v>486</v>
      </c>
      <c r="B44" s="12" t="s">
        <v>399</v>
      </c>
      <c r="C44" s="12">
        <v>30</v>
      </c>
      <c r="D44" s="48">
        <v>5</v>
      </c>
      <c r="E44" s="48">
        <v>35</v>
      </c>
      <c r="F44" s="12" t="s">
        <v>399</v>
      </c>
      <c r="G44" s="12">
        <v>22533</v>
      </c>
      <c r="H44" s="12">
        <v>30000</v>
      </c>
      <c r="I44" s="13">
        <v>826</v>
      </c>
      <c r="J44" s="278"/>
      <c r="K44" s="278"/>
    </row>
    <row r="45" spans="1:11">
      <c r="A45" s="66" t="s">
        <v>487</v>
      </c>
      <c r="B45" s="48" t="s">
        <v>399</v>
      </c>
      <c r="C45" s="12">
        <v>40</v>
      </c>
      <c r="D45" s="48" t="s">
        <v>399</v>
      </c>
      <c r="E45" s="48">
        <v>40</v>
      </c>
      <c r="F45" s="48" t="s">
        <v>399</v>
      </c>
      <c r="G45" s="12">
        <v>40000</v>
      </c>
      <c r="H45" s="12" t="s">
        <v>399</v>
      </c>
      <c r="I45" s="49">
        <v>1600</v>
      </c>
      <c r="J45" s="278"/>
      <c r="K45" s="278"/>
    </row>
    <row r="46" spans="1:11">
      <c r="A46" s="66" t="s">
        <v>488</v>
      </c>
      <c r="B46" s="48" t="s">
        <v>399</v>
      </c>
      <c r="C46" s="12" t="s">
        <v>399</v>
      </c>
      <c r="D46" s="48" t="s">
        <v>399</v>
      </c>
      <c r="E46" s="48" t="s">
        <v>399</v>
      </c>
      <c r="F46" s="48" t="s">
        <v>399</v>
      </c>
      <c r="G46" s="12" t="s">
        <v>399</v>
      </c>
      <c r="H46" s="12" t="s">
        <v>399</v>
      </c>
      <c r="I46" s="49" t="s">
        <v>399</v>
      </c>
      <c r="J46" s="278"/>
      <c r="K46" s="278"/>
    </row>
    <row r="47" spans="1:11">
      <c r="A47" s="66" t="s">
        <v>489</v>
      </c>
      <c r="B47" s="48" t="s">
        <v>399</v>
      </c>
      <c r="C47" s="12">
        <v>20</v>
      </c>
      <c r="D47" s="48">
        <v>5</v>
      </c>
      <c r="E47" s="48">
        <v>25</v>
      </c>
      <c r="F47" s="48" t="s">
        <v>399</v>
      </c>
      <c r="G47" s="12">
        <v>32500</v>
      </c>
      <c r="H47" s="12">
        <v>60000</v>
      </c>
      <c r="I47" s="133">
        <v>950</v>
      </c>
      <c r="J47" s="278"/>
      <c r="K47" s="278"/>
    </row>
    <row r="48" spans="1:11">
      <c r="A48" s="66" t="s">
        <v>490</v>
      </c>
      <c r="B48" s="12" t="s">
        <v>399</v>
      </c>
      <c r="C48" s="12">
        <v>25</v>
      </c>
      <c r="D48" s="48">
        <v>10</v>
      </c>
      <c r="E48" s="48">
        <v>35</v>
      </c>
      <c r="F48" s="12" t="s">
        <v>399</v>
      </c>
      <c r="G48" s="12">
        <v>31200</v>
      </c>
      <c r="H48" s="12">
        <v>132000</v>
      </c>
      <c r="I48" s="13">
        <v>2100</v>
      </c>
      <c r="J48" s="278"/>
      <c r="K48" s="278"/>
    </row>
    <row r="49" spans="1:11">
      <c r="A49" s="76" t="s">
        <v>491</v>
      </c>
      <c r="B49" s="77" t="s">
        <v>399</v>
      </c>
      <c r="C49" s="77">
        <v>146</v>
      </c>
      <c r="D49" s="77">
        <v>47</v>
      </c>
      <c r="E49" s="77">
        <v>193</v>
      </c>
      <c r="F49" s="81" t="s">
        <v>399</v>
      </c>
      <c r="G49" s="81">
        <v>32594</v>
      </c>
      <c r="H49" s="81">
        <v>83944</v>
      </c>
      <c r="I49" s="78">
        <v>8704</v>
      </c>
      <c r="J49" s="278"/>
      <c r="K49" s="278"/>
    </row>
    <row r="50" spans="1:11">
      <c r="A50" s="66"/>
      <c r="B50" s="48"/>
      <c r="C50" s="48"/>
      <c r="D50" s="48"/>
      <c r="E50" s="48"/>
      <c r="F50" s="12"/>
      <c r="G50" s="12"/>
      <c r="H50" s="12"/>
      <c r="I50" s="49"/>
      <c r="J50" s="278"/>
      <c r="K50" s="278"/>
    </row>
    <row r="51" spans="1:11">
      <c r="A51" s="76" t="s">
        <v>492</v>
      </c>
      <c r="B51" s="77" t="s">
        <v>399</v>
      </c>
      <c r="C51" s="81">
        <v>29</v>
      </c>
      <c r="D51" s="77">
        <v>20</v>
      </c>
      <c r="E51" s="77">
        <v>49</v>
      </c>
      <c r="F51" s="77" t="s">
        <v>399</v>
      </c>
      <c r="G51" s="81">
        <v>50000</v>
      </c>
      <c r="H51" s="81">
        <v>170000</v>
      </c>
      <c r="I51" s="78">
        <v>4850</v>
      </c>
      <c r="J51" s="278"/>
      <c r="K51" s="278"/>
    </row>
    <row r="52" spans="1:11">
      <c r="A52" s="66"/>
      <c r="B52" s="48"/>
      <c r="C52" s="48"/>
      <c r="D52" s="48"/>
      <c r="E52" s="48"/>
      <c r="F52" s="12"/>
      <c r="G52" s="12"/>
      <c r="H52" s="12"/>
      <c r="I52" s="49"/>
      <c r="J52" s="278"/>
      <c r="K52" s="278"/>
    </row>
    <row r="53" spans="1:11">
      <c r="A53" s="66" t="s">
        <v>493</v>
      </c>
      <c r="B53" s="48" t="s">
        <v>399</v>
      </c>
      <c r="C53" s="12">
        <v>65</v>
      </c>
      <c r="D53" s="48">
        <v>50</v>
      </c>
      <c r="E53" s="48">
        <v>115</v>
      </c>
      <c r="F53" s="48" t="s">
        <v>399</v>
      </c>
      <c r="G53" s="12">
        <v>67600</v>
      </c>
      <c r="H53" s="12">
        <v>161120</v>
      </c>
      <c r="I53" s="49">
        <v>12450</v>
      </c>
      <c r="J53" s="278"/>
      <c r="K53" s="278"/>
    </row>
    <row r="54" spans="1:11">
      <c r="A54" s="66" t="s">
        <v>494</v>
      </c>
      <c r="B54" s="48" t="s">
        <v>399</v>
      </c>
      <c r="C54" s="12">
        <v>430</v>
      </c>
      <c r="D54" s="48" t="s">
        <v>399</v>
      </c>
      <c r="E54" s="48">
        <v>430</v>
      </c>
      <c r="F54" s="48" t="s">
        <v>399</v>
      </c>
      <c r="G54" s="12">
        <v>70000</v>
      </c>
      <c r="H54" s="12" t="s">
        <v>399</v>
      </c>
      <c r="I54" s="49">
        <v>30100</v>
      </c>
      <c r="J54" s="278"/>
      <c r="K54" s="278"/>
    </row>
    <row r="55" spans="1:11">
      <c r="A55" s="66" t="s">
        <v>495</v>
      </c>
      <c r="B55" s="48" t="s">
        <v>399</v>
      </c>
      <c r="C55" s="12">
        <v>75</v>
      </c>
      <c r="D55" s="48" t="s">
        <v>399</v>
      </c>
      <c r="E55" s="48">
        <v>75</v>
      </c>
      <c r="F55" s="48" t="s">
        <v>399</v>
      </c>
      <c r="G55" s="12">
        <v>50000</v>
      </c>
      <c r="H55" s="12" t="s">
        <v>399</v>
      </c>
      <c r="I55" s="49">
        <v>3750</v>
      </c>
      <c r="J55" s="278"/>
      <c r="K55" s="278"/>
    </row>
    <row r="56" spans="1:11">
      <c r="A56" s="66" t="s">
        <v>496</v>
      </c>
      <c r="B56" s="48" t="s">
        <v>399</v>
      </c>
      <c r="C56" s="12">
        <v>5</v>
      </c>
      <c r="D56" s="48" t="s">
        <v>399</v>
      </c>
      <c r="E56" s="48">
        <v>5</v>
      </c>
      <c r="F56" s="48" t="s">
        <v>399</v>
      </c>
      <c r="G56" s="12">
        <v>21000</v>
      </c>
      <c r="H56" s="12" t="s">
        <v>399</v>
      </c>
      <c r="I56" s="49">
        <v>105</v>
      </c>
      <c r="J56" s="278"/>
      <c r="K56" s="278"/>
    </row>
    <row r="57" spans="1:11">
      <c r="A57" s="66" t="s">
        <v>497</v>
      </c>
      <c r="B57" s="48" t="s">
        <v>399</v>
      </c>
      <c r="C57" s="12">
        <v>512</v>
      </c>
      <c r="D57" s="48" t="s">
        <v>399</v>
      </c>
      <c r="E57" s="48">
        <v>512</v>
      </c>
      <c r="F57" s="48" t="s">
        <v>399</v>
      </c>
      <c r="G57" s="12">
        <v>80764</v>
      </c>
      <c r="H57" s="12" t="s">
        <v>399</v>
      </c>
      <c r="I57" s="49">
        <v>41351</v>
      </c>
      <c r="J57" s="278"/>
      <c r="K57" s="278"/>
    </row>
    <row r="58" spans="1:11">
      <c r="A58" s="76" t="s">
        <v>573</v>
      </c>
      <c r="B58" s="77" t="s">
        <v>399</v>
      </c>
      <c r="C58" s="77">
        <v>1087</v>
      </c>
      <c r="D58" s="77">
        <v>50</v>
      </c>
      <c r="E58" s="77">
        <v>1137</v>
      </c>
      <c r="F58" s="77" t="s">
        <v>399</v>
      </c>
      <c r="G58" s="81">
        <v>73321</v>
      </c>
      <c r="H58" s="81">
        <v>161120</v>
      </c>
      <c r="I58" s="78">
        <v>87756</v>
      </c>
      <c r="J58" s="278"/>
      <c r="K58" s="278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78"/>
      <c r="K59" s="278"/>
    </row>
    <row r="60" spans="1:11">
      <c r="A60" s="66" t="s">
        <v>499</v>
      </c>
      <c r="B60" s="48" t="s">
        <v>399</v>
      </c>
      <c r="C60" s="12">
        <v>57</v>
      </c>
      <c r="D60" s="12">
        <v>477</v>
      </c>
      <c r="E60" s="48">
        <v>534</v>
      </c>
      <c r="F60" s="48" t="s">
        <v>399</v>
      </c>
      <c r="G60" s="12">
        <v>33000</v>
      </c>
      <c r="H60" s="12">
        <v>114277</v>
      </c>
      <c r="I60" s="49">
        <v>56391</v>
      </c>
      <c r="J60" s="278"/>
      <c r="K60" s="278"/>
    </row>
    <row r="61" spans="1:11">
      <c r="A61" s="66" t="s">
        <v>500</v>
      </c>
      <c r="B61" s="12">
        <v>64</v>
      </c>
      <c r="C61" s="12">
        <v>464</v>
      </c>
      <c r="D61" s="48">
        <v>16</v>
      </c>
      <c r="E61" s="48">
        <v>544</v>
      </c>
      <c r="F61" s="12">
        <v>10000</v>
      </c>
      <c r="G61" s="12">
        <v>20651</v>
      </c>
      <c r="H61" s="12">
        <v>33000</v>
      </c>
      <c r="I61" s="13">
        <v>10750</v>
      </c>
      <c r="J61" s="278"/>
      <c r="K61" s="278"/>
    </row>
    <row r="62" spans="1:11">
      <c r="A62" s="66" t="s">
        <v>501</v>
      </c>
      <c r="B62" s="48" t="s">
        <v>399</v>
      </c>
      <c r="C62" s="12">
        <v>22</v>
      </c>
      <c r="D62" s="48">
        <v>100</v>
      </c>
      <c r="E62" s="48">
        <v>122</v>
      </c>
      <c r="F62" s="48" t="s">
        <v>399</v>
      </c>
      <c r="G62" s="12">
        <v>20000</v>
      </c>
      <c r="H62" s="12">
        <v>46678</v>
      </c>
      <c r="I62" s="49">
        <v>5108</v>
      </c>
      <c r="J62" s="278"/>
      <c r="K62" s="278"/>
    </row>
    <row r="63" spans="1:11">
      <c r="A63" s="76" t="s">
        <v>502</v>
      </c>
      <c r="B63" s="77">
        <v>64</v>
      </c>
      <c r="C63" s="77">
        <v>543</v>
      </c>
      <c r="D63" s="77">
        <v>593</v>
      </c>
      <c r="E63" s="77">
        <v>1200</v>
      </c>
      <c r="F63" s="81">
        <v>10000</v>
      </c>
      <c r="G63" s="81">
        <v>21921</v>
      </c>
      <c r="H63" s="81">
        <v>100685</v>
      </c>
      <c r="I63" s="78">
        <v>72249</v>
      </c>
      <c r="J63" s="278"/>
      <c r="K63" s="278"/>
    </row>
    <row r="64" spans="1:11">
      <c r="A64" s="66"/>
      <c r="B64" s="48"/>
      <c r="C64" s="48"/>
      <c r="D64" s="48"/>
      <c r="E64" s="48"/>
      <c r="F64" s="12"/>
      <c r="G64" s="12"/>
      <c r="H64" s="12"/>
      <c r="I64" s="49"/>
      <c r="J64" s="278"/>
      <c r="K64" s="278"/>
    </row>
    <row r="65" spans="1:11">
      <c r="A65" s="76" t="s">
        <v>503</v>
      </c>
      <c r="B65" s="77" t="s">
        <v>399</v>
      </c>
      <c r="C65" s="81">
        <v>169</v>
      </c>
      <c r="D65" s="377">
        <v>2523</v>
      </c>
      <c r="E65" s="77">
        <v>2692</v>
      </c>
      <c r="F65" s="77" t="s">
        <v>399</v>
      </c>
      <c r="G65" s="81">
        <v>59500</v>
      </c>
      <c r="H65" s="81">
        <v>114500</v>
      </c>
      <c r="I65" s="78">
        <v>298939</v>
      </c>
      <c r="J65" s="278"/>
      <c r="K65" s="278"/>
    </row>
    <row r="66" spans="1:11">
      <c r="A66" s="66"/>
      <c r="B66" s="48"/>
      <c r="C66" s="48"/>
      <c r="D66" s="48"/>
      <c r="E66" s="48"/>
      <c r="F66" s="12"/>
      <c r="G66" s="12"/>
      <c r="H66" s="12"/>
      <c r="I66" s="49"/>
      <c r="J66" s="278"/>
      <c r="K66" s="278"/>
    </row>
    <row r="67" spans="1:11">
      <c r="A67" s="66" t="s">
        <v>504</v>
      </c>
      <c r="B67" s="48" t="s">
        <v>399</v>
      </c>
      <c r="C67" s="12">
        <v>12914</v>
      </c>
      <c r="D67" s="48" t="s">
        <v>399</v>
      </c>
      <c r="E67" s="48">
        <v>12914</v>
      </c>
      <c r="F67" s="48" t="s">
        <v>399</v>
      </c>
      <c r="G67" s="12">
        <v>75788</v>
      </c>
      <c r="H67" s="12" t="s">
        <v>399</v>
      </c>
      <c r="I67" s="49">
        <v>978726</v>
      </c>
      <c r="J67" s="278"/>
      <c r="K67" s="278"/>
    </row>
    <row r="68" spans="1:11">
      <c r="A68" s="66" t="s">
        <v>505</v>
      </c>
      <c r="B68" s="48" t="s">
        <v>399</v>
      </c>
      <c r="C68" s="12">
        <v>1637</v>
      </c>
      <c r="D68" s="48" t="s">
        <v>399</v>
      </c>
      <c r="E68" s="48">
        <v>1637</v>
      </c>
      <c r="F68" s="48" t="s">
        <v>399</v>
      </c>
      <c r="G68" s="12">
        <v>74298</v>
      </c>
      <c r="H68" s="12" t="s">
        <v>399</v>
      </c>
      <c r="I68" s="49">
        <v>121626</v>
      </c>
      <c r="J68" s="278"/>
      <c r="K68" s="278"/>
    </row>
    <row r="69" spans="1:11">
      <c r="A69" s="76" t="s">
        <v>506</v>
      </c>
      <c r="B69" s="77" t="s">
        <v>399</v>
      </c>
      <c r="C69" s="77">
        <v>14551</v>
      </c>
      <c r="D69" s="77" t="s">
        <v>399</v>
      </c>
      <c r="E69" s="77">
        <v>14551</v>
      </c>
      <c r="F69" s="77" t="s">
        <v>399</v>
      </c>
      <c r="G69" s="81">
        <v>75620</v>
      </c>
      <c r="H69" s="81" t="s">
        <v>399</v>
      </c>
      <c r="I69" s="78">
        <v>1100352</v>
      </c>
      <c r="J69" s="278"/>
      <c r="K69" s="278"/>
    </row>
    <row r="70" spans="1:11">
      <c r="A70" s="66"/>
      <c r="B70" s="48"/>
      <c r="C70" s="48"/>
      <c r="D70" s="48"/>
      <c r="E70" s="48"/>
      <c r="F70" s="12"/>
      <c r="G70" s="12"/>
      <c r="H70" s="12"/>
      <c r="I70" s="49"/>
      <c r="J70" s="278"/>
      <c r="K70" s="278"/>
    </row>
    <row r="71" spans="1:11">
      <c r="A71" s="66" t="s">
        <v>507</v>
      </c>
      <c r="B71" s="48" t="s">
        <v>399</v>
      </c>
      <c r="C71" s="12">
        <v>126</v>
      </c>
      <c r="D71" s="12">
        <v>10232</v>
      </c>
      <c r="E71" s="48">
        <v>10358</v>
      </c>
      <c r="F71" s="48" t="s">
        <v>399</v>
      </c>
      <c r="G71" s="12">
        <v>33367</v>
      </c>
      <c r="H71" s="12">
        <v>93673</v>
      </c>
      <c r="I71" s="49">
        <v>962666</v>
      </c>
      <c r="J71" s="278"/>
      <c r="K71" s="278"/>
    </row>
    <row r="72" spans="1:11">
      <c r="A72" s="66" t="s">
        <v>508</v>
      </c>
      <c r="B72" s="48" t="s">
        <v>399</v>
      </c>
      <c r="C72" s="12">
        <v>1150</v>
      </c>
      <c r="D72" s="48" t="s">
        <v>399</v>
      </c>
      <c r="E72" s="48">
        <v>1150</v>
      </c>
      <c r="F72" s="48" t="s">
        <v>399</v>
      </c>
      <c r="G72" s="12">
        <v>33000</v>
      </c>
      <c r="H72" s="12" t="s">
        <v>399</v>
      </c>
      <c r="I72" s="49">
        <v>37950</v>
      </c>
      <c r="J72" s="278"/>
      <c r="K72" s="278"/>
    </row>
    <row r="73" spans="1:11">
      <c r="A73" s="66" t="s">
        <v>509</v>
      </c>
      <c r="B73" s="12">
        <v>5</v>
      </c>
      <c r="C73" s="12">
        <v>206</v>
      </c>
      <c r="D73" s="48">
        <v>2</v>
      </c>
      <c r="E73" s="48">
        <v>213</v>
      </c>
      <c r="F73" s="12">
        <v>12500</v>
      </c>
      <c r="G73" s="12">
        <v>35000</v>
      </c>
      <c r="H73" s="12">
        <v>98000</v>
      </c>
      <c r="I73" s="13">
        <v>7469</v>
      </c>
      <c r="J73" s="278"/>
      <c r="K73" s="278"/>
    </row>
    <row r="74" spans="1:11">
      <c r="A74" s="66" t="s">
        <v>510</v>
      </c>
      <c r="B74" s="48" t="s">
        <v>399</v>
      </c>
      <c r="C74" s="12">
        <v>865</v>
      </c>
      <c r="D74" s="48">
        <v>3282</v>
      </c>
      <c r="E74" s="48">
        <v>4147</v>
      </c>
      <c r="F74" s="48" t="s">
        <v>399</v>
      </c>
      <c r="G74" s="12">
        <v>40861</v>
      </c>
      <c r="H74" s="12">
        <v>98835</v>
      </c>
      <c r="I74" s="49">
        <v>359721</v>
      </c>
      <c r="J74" s="278"/>
      <c r="K74" s="278"/>
    </row>
    <row r="75" spans="1:11">
      <c r="A75" s="66" t="s">
        <v>534</v>
      </c>
      <c r="B75" s="12" t="s">
        <v>399</v>
      </c>
      <c r="C75" s="12">
        <v>110</v>
      </c>
      <c r="D75" s="48" t="s">
        <v>399</v>
      </c>
      <c r="E75" s="48">
        <v>110</v>
      </c>
      <c r="F75" s="12" t="s">
        <v>399</v>
      </c>
      <c r="G75" s="12">
        <v>43435</v>
      </c>
      <c r="H75" s="12" t="s">
        <v>399</v>
      </c>
      <c r="I75" s="13">
        <v>4778</v>
      </c>
      <c r="J75" s="278"/>
      <c r="K75" s="278"/>
    </row>
    <row r="76" spans="1:11">
      <c r="A76" s="66" t="s">
        <v>512</v>
      </c>
      <c r="B76" s="12" t="s">
        <v>399</v>
      </c>
      <c r="C76" s="12">
        <v>254</v>
      </c>
      <c r="D76" s="48" t="s">
        <v>399</v>
      </c>
      <c r="E76" s="48">
        <v>254</v>
      </c>
      <c r="F76" s="12" t="s">
        <v>399</v>
      </c>
      <c r="G76" s="12">
        <v>26570</v>
      </c>
      <c r="H76" s="12" t="s">
        <v>399</v>
      </c>
      <c r="I76" s="13">
        <v>6748</v>
      </c>
      <c r="J76" s="278"/>
      <c r="K76" s="278"/>
    </row>
    <row r="77" spans="1:11">
      <c r="A77" s="66" t="s">
        <v>513</v>
      </c>
      <c r="B77" s="85">
        <v>23</v>
      </c>
      <c r="C77" s="12">
        <v>391</v>
      </c>
      <c r="D77" s="48">
        <v>735</v>
      </c>
      <c r="E77" s="48">
        <v>1149</v>
      </c>
      <c r="F77" s="48">
        <v>3000</v>
      </c>
      <c r="G77" s="12">
        <v>47000</v>
      </c>
      <c r="H77" s="12">
        <v>78000</v>
      </c>
      <c r="I77" s="133">
        <v>75776</v>
      </c>
      <c r="J77" s="278"/>
      <c r="K77" s="278"/>
    </row>
    <row r="78" spans="1:11">
      <c r="A78" s="66" t="s">
        <v>514</v>
      </c>
      <c r="B78" s="85" t="s">
        <v>399</v>
      </c>
      <c r="C78" s="12">
        <v>2696</v>
      </c>
      <c r="D78" s="48">
        <v>90</v>
      </c>
      <c r="E78" s="48">
        <v>2786</v>
      </c>
      <c r="F78" s="85" t="s">
        <v>399</v>
      </c>
      <c r="G78" s="12">
        <v>93508</v>
      </c>
      <c r="H78" s="12">
        <v>97778</v>
      </c>
      <c r="I78" s="133">
        <v>260898</v>
      </c>
      <c r="J78" s="278"/>
      <c r="K78" s="278"/>
    </row>
    <row r="79" spans="1:11">
      <c r="A79" s="76" t="s">
        <v>515</v>
      </c>
      <c r="B79" s="77">
        <v>28</v>
      </c>
      <c r="C79" s="77">
        <v>5798</v>
      </c>
      <c r="D79" s="77">
        <v>14341</v>
      </c>
      <c r="E79" s="77">
        <v>20167</v>
      </c>
      <c r="F79" s="81">
        <v>4696</v>
      </c>
      <c r="G79" s="81">
        <v>63248</v>
      </c>
      <c r="H79" s="81">
        <v>94077</v>
      </c>
      <c r="I79" s="78">
        <v>1716006</v>
      </c>
      <c r="J79" s="278"/>
      <c r="K79" s="278"/>
    </row>
    <row r="80" spans="1:11">
      <c r="A80" s="66"/>
      <c r="B80" s="48"/>
      <c r="C80" s="48"/>
      <c r="D80" s="48"/>
      <c r="E80" s="48"/>
      <c r="F80" s="12"/>
      <c r="G80" s="12"/>
      <c r="H80" s="12"/>
      <c r="I80" s="49"/>
      <c r="J80" s="278"/>
      <c r="K80" s="278"/>
    </row>
    <row r="81" spans="1:11">
      <c r="A81" s="66" t="s">
        <v>516</v>
      </c>
      <c r="B81" s="85" t="s">
        <v>399</v>
      </c>
      <c r="C81" s="12">
        <v>24</v>
      </c>
      <c r="D81" s="85">
        <v>709</v>
      </c>
      <c r="E81" s="48">
        <v>733</v>
      </c>
      <c r="F81" s="85" t="s">
        <v>399</v>
      </c>
      <c r="G81" s="12">
        <v>60084</v>
      </c>
      <c r="H81" s="12">
        <v>115532</v>
      </c>
      <c r="I81" s="133">
        <v>83365</v>
      </c>
      <c r="J81" s="278"/>
      <c r="K81" s="278"/>
    </row>
    <row r="82" spans="1:11">
      <c r="A82" s="66" t="s">
        <v>517</v>
      </c>
      <c r="B82" s="12" t="s">
        <v>399</v>
      </c>
      <c r="C82" s="12">
        <v>49</v>
      </c>
      <c r="D82" s="85">
        <v>336</v>
      </c>
      <c r="E82" s="48">
        <v>385</v>
      </c>
      <c r="F82" s="12" t="s">
        <v>399</v>
      </c>
      <c r="G82" s="12">
        <v>60000</v>
      </c>
      <c r="H82" s="12">
        <v>117439</v>
      </c>
      <c r="I82" s="13">
        <v>42376</v>
      </c>
      <c r="J82" s="278"/>
      <c r="K82" s="278"/>
    </row>
    <row r="83" spans="1:11">
      <c r="A83" s="76" t="s">
        <v>518</v>
      </c>
      <c r="B83" s="81" t="s">
        <v>399</v>
      </c>
      <c r="C83" s="81">
        <v>73</v>
      </c>
      <c r="D83" s="377">
        <v>1045</v>
      </c>
      <c r="E83" s="77">
        <v>1118</v>
      </c>
      <c r="F83" s="81" t="s">
        <v>399</v>
      </c>
      <c r="G83" s="81">
        <v>60028</v>
      </c>
      <c r="H83" s="81">
        <v>116145</v>
      </c>
      <c r="I83" s="82">
        <v>125741</v>
      </c>
      <c r="J83" s="278"/>
      <c r="K83" s="278"/>
    </row>
    <row r="84" spans="1:11">
      <c r="A84" s="66"/>
      <c r="B84" s="48"/>
      <c r="C84" s="48"/>
      <c r="D84" s="48"/>
      <c r="E84" s="48"/>
      <c r="F84" s="12"/>
      <c r="G84" s="12"/>
      <c r="H84" s="12"/>
      <c r="I84" s="49"/>
      <c r="J84" s="278"/>
      <c r="K84" s="278"/>
    </row>
    <row r="85" spans="1:11" ht="13.5" thickBot="1">
      <c r="A85" s="69" t="s">
        <v>519</v>
      </c>
      <c r="B85" s="55">
        <v>286</v>
      </c>
      <c r="C85" s="55">
        <v>26435</v>
      </c>
      <c r="D85" s="55">
        <v>19902</v>
      </c>
      <c r="E85" s="55">
        <v>46623</v>
      </c>
      <c r="F85" s="226">
        <v>9563</v>
      </c>
      <c r="G85" s="226">
        <v>68916</v>
      </c>
      <c r="H85" s="226">
        <v>97896</v>
      </c>
      <c r="I85" s="56">
        <v>3772846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03"/>
  <dimension ref="A1:K68"/>
  <sheetViews>
    <sheetView view="pageBreakPreview" topLeftCell="A31" zoomScale="75" zoomScaleNormal="75" zoomScaleSheetLayoutView="75" workbookViewId="0">
      <selection activeCell="H84" sqref="H84"/>
    </sheetView>
  </sheetViews>
  <sheetFormatPr baseColWidth="10" defaultRowHeight="12.75"/>
  <cols>
    <col min="1" max="1" width="31.140625" style="37" customWidth="1"/>
    <col min="2" max="8" width="18.140625" style="37" customWidth="1"/>
    <col min="9" max="16384" width="11.42578125" style="37"/>
  </cols>
  <sheetData>
    <row r="1" spans="1:11" s="27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</row>
    <row r="2" spans="1:11" s="28" customFormat="1" ht="12.75" customHeight="1"/>
    <row r="3" spans="1:11" s="28" customFormat="1" ht="27.75" customHeight="1">
      <c r="A3" s="1486" t="s">
        <v>1312</v>
      </c>
      <c r="B3" s="1486"/>
      <c r="C3" s="1486"/>
      <c r="D3" s="1486"/>
      <c r="E3" s="1486"/>
      <c r="F3" s="1486"/>
      <c r="G3" s="1486"/>
      <c r="H3" s="1486"/>
      <c r="I3" s="134"/>
      <c r="J3" s="134"/>
      <c r="K3" s="134"/>
    </row>
    <row r="4" spans="1:11" s="28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1" ht="27" customHeight="1">
      <c r="A5" s="1515" t="s">
        <v>455</v>
      </c>
      <c r="B5" s="919" t="s">
        <v>379</v>
      </c>
      <c r="C5" s="920"/>
      <c r="D5" s="921"/>
      <c r="E5" s="919" t="s">
        <v>386</v>
      </c>
      <c r="F5" s="921"/>
      <c r="G5" s="857" t="s">
        <v>380</v>
      </c>
      <c r="H5" s="852" t="s">
        <v>392</v>
      </c>
    </row>
    <row r="6" spans="1:11" ht="27.75" customHeight="1">
      <c r="A6" s="1516"/>
      <c r="B6" s="1538" t="s">
        <v>389</v>
      </c>
      <c r="C6" s="1539"/>
      <c r="D6" s="1540"/>
      <c r="E6" s="1538" t="s">
        <v>390</v>
      </c>
      <c r="F6" s="1540"/>
      <c r="G6" s="941" t="s">
        <v>532</v>
      </c>
      <c r="H6" s="942" t="s">
        <v>396</v>
      </c>
    </row>
    <row r="7" spans="1:11" ht="46.5" customHeight="1" thickBot="1">
      <c r="A7" s="1517"/>
      <c r="B7" s="860" t="s">
        <v>393</v>
      </c>
      <c r="C7" s="307" t="s">
        <v>394</v>
      </c>
      <c r="D7" s="307" t="s">
        <v>395</v>
      </c>
      <c r="E7" s="860" t="s">
        <v>393</v>
      </c>
      <c r="F7" s="307" t="s">
        <v>394</v>
      </c>
      <c r="G7" s="300" t="s">
        <v>533</v>
      </c>
      <c r="H7" s="309" t="s">
        <v>533</v>
      </c>
    </row>
    <row r="8" spans="1:11">
      <c r="A8" s="76" t="s">
        <v>470</v>
      </c>
      <c r="B8" s="77">
        <v>285</v>
      </c>
      <c r="C8" s="77">
        <v>72</v>
      </c>
      <c r="D8" s="77">
        <v>357</v>
      </c>
      <c r="E8" s="81">
        <v>3446</v>
      </c>
      <c r="F8" s="81">
        <v>5250</v>
      </c>
      <c r="G8" s="77">
        <v>1360</v>
      </c>
      <c r="H8" s="78">
        <v>980</v>
      </c>
      <c r="I8" s="132"/>
      <c r="J8" s="132"/>
    </row>
    <row r="9" spans="1:11">
      <c r="A9" s="68"/>
      <c r="B9" s="73"/>
      <c r="C9" s="73"/>
      <c r="D9" s="73"/>
      <c r="E9" s="79"/>
      <c r="F9" s="79"/>
      <c r="G9" s="73"/>
      <c r="H9" s="74"/>
      <c r="I9" s="132"/>
      <c r="J9" s="132"/>
    </row>
    <row r="10" spans="1:11">
      <c r="A10" s="76" t="s">
        <v>471</v>
      </c>
      <c r="B10" s="77">
        <v>1105</v>
      </c>
      <c r="C10" s="77">
        <v>182</v>
      </c>
      <c r="D10" s="77">
        <v>1287</v>
      </c>
      <c r="E10" s="81">
        <v>4809</v>
      </c>
      <c r="F10" s="81">
        <v>5000</v>
      </c>
      <c r="G10" s="77">
        <v>6223</v>
      </c>
      <c r="H10" s="78">
        <v>2600</v>
      </c>
      <c r="I10" s="132"/>
      <c r="J10" s="132"/>
    </row>
    <row r="11" spans="1:11">
      <c r="A11" s="66"/>
      <c r="B11" s="48"/>
      <c r="C11" s="48"/>
      <c r="D11" s="48"/>
      <c r="E11" s="12"/>
      <c r="F11" s="12"/>
      <c r="G11" s="48"/>
      <c r="H11" s="49"/>
      <c r="I11" s="132"/>
      <c r="J11" s="132"/>
    </row>
    <row r="12" spans="1:11">
      <c r="A12" s="66" t="s">
        <v>472</v>
      </c>
      <c r="B12" s="48">
        <v>2080</v>
      </c>
      <c r="C12" s="48">
        <v>423</v>
      </c>
      <c r="D12" s="48">
        <v>2503</v>
      </c>
      <c r="E12" s="12">
        <v>3500</v>
      </c>
      <c r="F12" s="12">
        <v>4600</v>
      </c>
      <c r="G12" s="48">
        <v>9226</v>
      </c>
      <c r="H12" s="49">
        <v>6642</v>
      </c>
      <c r="I12" s="132"/>
      <c r="J12" s="132"/>
    </row>
    <row r="13" spans="1:11">
      <c r="A13" s="66" t="s">
        <v>473</v>
      </c>
      <c r="B13" s="48">
        <v>4544</v>
      </c>
      <c r="C13" s="48">
        <v>338</v>
      </c>
      <c r="D13" s="48">
        <v>4882</v>
      </c>
      <c r="E13" s="12">
        <v>2950</v>
      </c>
      <c r="F13" s="12">
        <v>4800</v>
      </c>
      <c r="G13" s="48">
        <v>15027</v>
      </c>
      <c r="H13" s="49">
        <v>6537</v>
      </c>
      <c r="I13" s="132"/>
      <c r="J13" s="132"/>
    </row>
    <row r="14" spans="1:11">
      <c r="A14" s="66" t="s">
        <v>474</v>
      </c>
      <c r="B14" s="48">
        <v>3351</v>
      </c>
      <c r="C14" s="48">
        <v>290</v>
      </c>
      <c r="D14" s="48">
        <v>3641</v>
      </c>
      <c r="E14" s="12">
        <v>923</v>
      </c>
      <c r="F14" s="12">
        <v>2500</v>
      </c>
      <c r="G14" s="48">
        <v>3818</v>
      </c>
      <c r="H14" s="49">
        <v>3818</v>
      </c>
      <c r="I14" s="132"/>
      <c r="J14" s="132"/>
    </row>
    <row r="15" spans="1:11">
      <c r="A15" s="76" t="s">
        <v>475</v>
      </c>
      <c r="B15" s="77">
        <v>9975</v>
      </c>
      <c r="C15" s="77">
        <v>1051</v>
      </c>
      <c r="D15" s="77">
        <v>11026</v>
      </c>
      <c r="E15" s="81">
        <v>2384</v>
      </c>
      <c r="F15" s="81">
        <v>4085</v>
      </c>
      <c r="G15" s="77">
        <v>28071</v>
      </c>
      <c r="H15" s="78">
        <v>16997</v>
      </c>
      <c r="I15" s="132"/>
      <c r="J15" s="132"/>
    </row>
    <row r="16" spans="1:11">
      <c r="A16" s="66"/>
      <c r="B16" s="48"/>
      <c r="C16" s="48"/>
      <c r="D16" s="48"/>
      <c r="E16" s="12"/>
      <c r="F16" s="12"/>
      <c r="G16" s="48"/>
      <c r="H16" s="49"/>
      <c r="I16" s="132"/>
      <c r="J16" s="132"/>
    </row>
    <row r="17" spans="1:10">
      <c r="A17" s="66" t="s">
        <v>476</v>
      </c>
      <c r="B17" s="83">
        <v>728</v>
      </c>
      <c r="C17" s="83">
        <v>109</v>
      </c>
      <c r="D17" s="48">
        <v>837</v>
      </c>
      <c r="E17" s="83">
        <v>2947</v>
      </c>
      <c r="F17" s="83">
        <v>5026</v>
      </c>
      <c r="G17" s="12">
        <v>2693</v>
      </c>
      <c r="H17" s="84">
        <v>944</v>
      </c>
      <c r="I17" s="132"/>
      <c r="J17" s="132"/>
    </row>
    <row r="18" spans="1:10">
      <c r="A18" s="66" t="s">
        <v>477</v>
      </c>
      <c r="B18" s="83">
        <v>1365</v>
      </c>
      <c r="C18" s="83">
        <v>494</v>
      </c>
      <c r="D18" s="48">
        <v>1859</v>
      </c>
      <c r="E18" s="83">
        <v>2343</v>
      </c>
      <c r="F18" s="83">
        <v>3973</v>
      </c>
      <c r="G18" s="12">
        <v>5161</v>
      </c>
      <c r="H18" s="84" t="s">
        <v>399</v>
      </c>
      <c r="I18" s="132"/>
      <c r="J18" s="132"/>
    </row>
    <row r="19" spans="1:10">
      <c r="A19" s="66" t="s">
        <v>478</v>
      </c>
      <c r="B19" s="83">
        <v>2271</v>
      </c>
      <c r="C19" s="83">
        <v>732</v>
      </c>
      <c r="D19" s="48">
        <v>3003</v>
      </c>
      <c r="E19" s="83">
        <v>3391</v>
      </c>
      <c r="F19" s="83">
        <v>6317</v>
      </c>
      <c r="G19" s="12">
        <v>12325</v>
      </c>
      <c r="H19" s="84">
        <v>7395</v>
      </c>
      <c r="I19" s="132"/>
      <c r="J19" s="132"/>
    </row>
    <row r="20" spans="1:10">
      <c r="A20" s="66" t="s">
        <v>479</v>
      </c>
      <c r="B20" s="83">
        <v>488</v>
      </c>
      <c r="C20" s="83">
        <v>39</v>
      </c>
      <c r="D20" s="48">
        <v>527</v>
      </c>
      <c r="E20" s="83">
        <v>3806</v>
      </c>
      <c r="F20" s="83">
        <v>5507</v>
      </c>
      <c r="G20" s="12">
        <v>2072</v>
      </c>
      <c r="H20" s="84" t="s">
        <v>399</v>
      </c>
      <c r="I20" s="132"/>
      <c r="J20" s="132"/>
    </row>
    <row r="21" spans="1:10">
      <c r="A21" s="76" t="s">
        <v>480</v>
      </c>
      <c r="B21" s="77">
        <v>4852</v>
      </c>
      <c r="C21" s="77">
        <v>1374</v>
      </c>
      <c r="D21" s="77">
        <v>6226</v>
      </c>
      <c r="E21" s="81">
        <v>3071</v>
      </c>
      <c r="F21" s="81">
        <v>5349</v>
      </c>
      <c r="G21" s="77">
        <v>22251</v>
      </c>
      <c r="H21" s="78">
        <v>8339</v>
      </c>
      <c r="I21" s="132"/>
      <c r="J21" s="132"/>
    </row>
    <row r="22" spans="1:10">
      <c r="A22" s="68"/>
      <c r="B22" s="73"/>
      <c r="C22" s="73"/>
      <c r="D22" s="73"/>
      <c r="E22" s="79"/>
      <c r="F22" s="79"/>
      <c r="G22" s="73"/>
      <c r="H22" s="74"/>
      <c r="I22" s="132"/>
      <c r="J22" s="132"/>
    </row>
    <row r="23" spans="1:10">
      <c r="A23" s="76" t="s">
        <v>481</v>
      </c>
      <c r="B23" s="77">
        <v>1345</v>
      </c>
      <c r="C23" s="77">
        <v>75</v>
      </c>
      <c r="D23" s="77">
        <v>1420</v>
      </c>
      <c r="E23" s="81">
        <v>1678</v>
      </c>
      <c r="F23" s="81">
        <v>3900</v>
      </c>
      <c r="G23" s="77">
        <v>2550</v>
      </c>
      <c r="H23" s="78">
        <v>3315</v>
      </c>
      <c r="I23" s="132"/>
      <c r="J23" s="132"/>
    </row>
    <row r="24" spans="1:10">
      <c r="A24" s="66"/>
      <c r="B24" s="48"/>
      <c r="C24" s="48"/>
      <c r="D24" s="48"/>
      <c r="E24" s="12"/>
      <c r="F24" s="12"/>
      <c r="G24" s="48"/>
      <c r="H24" s="49"/>
      <c r="I24" s="132"/>
      <c r="J24" s="132"/>
    </row>
    <row r="25" spans="1:10">
      <c r="A25" s="66" t="s">
        <v>545</v>
      </c>
      <c r="B25" s="12">
        <v>163</v>
      </c>
      <c r="C25" s="12">
        <v>7</v>
      </c>
      <c r="D25" s="48">
        <v>170</v>
      </c>
      <c r="E25" s="12">
        <v>1740</v>
      </c>
      <c r="F25" s="12">
        <v>3150</v>
      </c>
      <c r="G25" s="12">
        <v>306</v>
      </c>
      <c r="H25" s="13">
        <v>142</v>
      </c>
      <c r="I25" s="132"/>
      <c r="J25" s="132"/>
    </row>
    <row r="26" spans="1:10">
      <c r="A26" s="66" t="s">
        <v>483</v>
      </c>
      <c r="B26" s="48">
        <v>3009</v>
      </c>
      <c r="C26" s="48">
        <v>138</v>
      </c>
      <c r="D26" s="48">
        <v>3147</v>
      </c>
      <c r="E26" s="12">
        <v>4100</v>
      </c>
      <c r="F26" s="12">
        <v>4819</v>
      </c>
      <c r="G26" s="48">
        <v>13002</v>
      </c>
      <c r="H26" s="49">
        <v>7801</v>
      </c>
      <c r="I26" s="132"/>
      <c r="J26" s="132"/>
    </row>
    <row r="27" spans="1:10">
      <c r="A27" s="66" t="s">
        <v>484</v>
      </c>
      <c r="B27" s="12">
        <v>339</v>
      </c>
      <c r="C27" s="12">
        <v>150</v>
      </c>
      <c r="D27" s="48">
        <v>489</v>
      </c>
      <c r="E27" s="12">
        <v>2100</v>
      </c>
      <c r="F27" s="12">
        <v>4000</v>
      </c>
      <c r="G27" s="12">
        <v>1312</v>
      </c>
      <c r="H27" s="133">
        <v>450</v>
      </c>
      <c r="I27" s="132"/>
      <c r="J27" s="132"/>
    </row>
    <row r="28" spans="1:10">
      <c r="A28" s="66" t="s">
        <v>485</v>
      </c>
      <c r="B28" s="12">
        <v>2447</v>
      </c>
      <c r="C28" s="12">
        <v>72</v>
      </c>
      <c r="D28" s="48">
        <v>2519</v>
      </c>
      <c r="E28" s="12">
        <v>3252</v>
      </c>
      <c r="F28" s="12">
        <v>3799</v>
      </c>
      <c r="G28" s="12">
        <v>8231</v>
      </c>
      <c r="H28" s="13">
        <v>2058</v>
      </c>
      <c r="I28" s="132"/>
      <c r="J28" s="132"/>
    </row>
    <row r="29" spans="1:10">
      <c r="A29" s="66" t="s">
        <v>486</v>
      </c>
      <c r="B29" s="12">
        <v>1640</v>
      </c>
      <c r="C29" s="12">
        <v>141</v>
      </c>
      <c r="D29" s="48">
        <v>1781</v>
      </c>
      <c r="E29" s="12">
        <v>2688</v>
      </c>
      <c r="F29" s="12">
        <v>2900</v>
      </c>
      <c r="G29" s="12">
        <v>4817</v>
      </c>
      <c r="H29" s="13">
        <v>2216</v>
      </c>
      <c r="I29" s="132"/>
      <c r="J29" s="132"/>
    </row>
    <row r="30" spans="1:10">
      <c r="A30" s="66" t="s">
        <v>487</v>
      </c>
      <c r="B30" s="12">
        <v>920</v>
      </c>
      <c r="C30" s="12">
        <v>68</v>
      </c>
      <c r="D30" s="48">
        <v>988</v>
      </c>
      <c r="E30" s="12">
        <v>3000</v>
      </c>
      <c r="F30" s="12">
        <v>3000</v>
      </c>
      <c r="G30" s="12">
        <v>2964</v>
      </c>
      <c r="H30" s="13">
        <v>1778</v>
      </c>
      <c r="I30" s="132"/>
      <c r="J30" s="132"/>
    </row>
    <row r="31" spans="1:10">
      <c r="A31" s="66" t="s">
        <v>488</v>
      </c>
      <c r="B31" s="12">
        <v>2990</v>
      </c>
      <c r="C31" s="12">
        <v>174</v>
      </c>
      <c r="D31" s="48">
        <v>3164</v>
      </c>
      <c r="E31" s="12">
        <v>3100</v>
      </c>
      <c r="F31" s="12">
        <v>4200</v>
      </c>
      <c r="G31" s="12">
        <v>10000</v>
      </c>
      <c r="H31" s="13">
        <v>5000</v>
      </c>
      <c r="I31" s="132"/>
      <c r="J31" s="132"/>
    </row>
    <row r="32" spans="1:10">
      <c r="A32" s="66" t="s">
        <v>489</v>
      </c>
      <c r="B32" s="12">
        <v>2583</v>
      </c>
      <c r="C32" s="12">
        <v>296</v>
      </c>
      <c r="D32" s="48">
        <v>2879</v>
      </c>
      <c r="E32" s="12">
        <v>3200</v>
      </c>
      <c r="F32" s="12">
        <v>5000</v>
      </c>
      <c r="G32" s="12">
        <v>9746</v>
      </c>
      <c r="H32" s="13">
        <v>2530</v>
      </c>
      <c r="I32" s="132"/>
      <c r="J32" s="132"/>
    </row>
    <row r="33" spans="1:10">
      <c r="A33" s="66" t="s">
        <v>490</v>
      </c>
      <c r="B33" s="12">
        <v>1727</v>
      </c>
      <c r="C33" s="12">
        <v>103</v>
      </c>
      <c r="D33" s="48">
        <v>1830</v>
      </c>
      <c r="E33" s="12">
        <v>1509</v>
      </c>
      <c r="F33" s="12">
        <v>4000</v>
      </c>
      <c r="G33" s="12">
        <v>3018</v>
      </c>
      <c r="H33" s="13">
        <v>1438</v>
      </c>
      <c r="I33" s="132"/>
      <c r="J33" s="132"/>
    </row>
    <row r="34" spans="1:10">
      <c r="A34" s="76" t="s">
        <v>491</v>
      </c>
      <c r="B34" s="77">
        <v>15818</v>
      </c>
      <c r="C34" s="77">
        <v>1149</v>
      </c>
      <c r="D34" s="77">
        <v>16967</v>
      </c>
      <c r="E34" s="81">
        <v>3072</v>
      </c>
      <c r="F34" s="81">
        <v>4174</v>
      </c>
      <c r="G34" s="77">
        <v>53396</v>
      </c>
      <c r="H34" s="78">
        <v>23413</v>
      </c>
      <c r="I34" s="132"/>
      <c r="J34" s="132"/>
    </row>
    <row r="35" spans="1:10">
      <c r="A35" s="68"/>
      <c r="B35" s="73"/>
      <c r="C35" s="73"/>
      <c r="D35" s="73"/>
      <c r="E35" s="79"/>
      <c r="F35" s="79"/>
      <c r="G35" s="73"/>
      <c r="H35" s="74"/>
      <c r="I35" s="132"/>
      <c r="J35" s="132"/>
    </row>
    <row r="36" spans="1:10">
      <c r="A36" s="76" t="s">
        <v>492</v>
      </c>
      <c r="B36" s="77">
        <v>3379</v>
      </c>
      <c r="C36" s="77">
        <v>218</v>
      </c>
      <c r="D36" s="77">
        <v>3597</v>
      </c>
      <c r="E36" s="81">
        <v>4100</v>
      </c>
      <c r="F36" s="81">
        <v>5740</v>
      </c>
      <c r="G36" s="77">
        <v>15105</v>
      </c>
      <c r="H36" s="78">
        <v>22658</v>
      </c>
      <c r="I36" s="132"/>
      <c r="J36" s="132"/>
    </row>
    <row r="37" spans="1:10">
      <c r="A37" s="66"/>
      <c r="B37" s="48"/>
      <c r="C37" s="48"/>
      <c r="D37" s="48"/>
      <c r="E37" s="12"/>
      <c r="F37" s="12"/>
      <c r="G37" s="48"/>
      <c r="H37" s="49"/>
      <c r="I37" s="132"/>
      <c r="J37" s="132"/>
    </row>
    <row r="38" spans="1:10">
      <c r="A38" s="66" t="s">
        <v>493</v>
      </c>
      <c r="B38" s="48">
        <v>5073</v>
      </c>
      <c r="C38" s="48">
        <v>473</v>
      </c>
      <c r="D38" s="48">
        <v>5546</v>
      </c>
      <c r="E38" s="12">
        <v>1875</v>
      </c>
      <c r="F38" s="12">
        <v>5500</v>
      </c>
      <c r="G38" s="48">
        <v>12113</v>
      </c>
      <c r="H38" s="49">
        <v>1211</v>
      </c>
      <c r="I38" s="132"/>
      <c r="J38" s="132"/>
    </row>
    <row r="39" spans="1:10">
      <c r="A39" s="66" t="s">
        <v>494</v>
      </c>
      <c r="B39" s="48">
        <v>6799</v>
      </c>
      <c r="C39" s="48">
        <v>1012</v>
      </c>
      <c r="D39" s="48">
        <v>7811</v>
      </c>
      <c r="E39" s="12">
        <v>2085</v>
      </c>
      <c r="F39" s="12">
        <v>3200</v>
      </c>
      <c r="G39" s="48">
        <v>17414</v>
      </c>
      <c r="H39" s="49">
        <v>11476</v>
      </c>
      <c r="I39" s="132"/>
      <c r="J39" s="132"/>
    </row>
    <row r="40" spans="1:10">
      <c r="A40" s="66" t="s">
        <v>495</v>
      </c>
      <c r="B40" s="48">
        <v>8831</v>
      </c>
      <c r="C40" s="48">
        <v>162</v>
      </c>
      <c r="D40" s="48">
        <v>8993</v>
      </c>
      <c r="E40" s="12">
        <v>2550</v>
      </c>
      <c r="F40" s="12">
        <v>5000</v>
      </c>
      <c r="G40" s="48">
        <v>23329</v>
      </c>
      <c r="H40" s="49">
        <v>5000</v>
      </c>
      <c r="I40" s="132"/>
      <c r="J40" s="132"/>
    </row>
    <row r="41" spans="1:10">
      <c r="A41" s="66" t="s">
        <v>496</v>
      </c>
      <c r="B41" s="48">
        <v>8975</v>
      </c>
      <c r="C41" s="48">
        <v>38</v>
      </c>
      <c r="D41" s="48">
        <v>9013</v>
      </c>
      <c r="E41" s="12">
        <v>2900</v>
      </c>
      <c r="F41" s="12">
        <v>3500</v>
      </c>
      <c r="G41" s="48">
        <v>26160</v>
      </c>
      <c r="H41" s="49">
        <v>15724</v>
      </c>
      <c r="I41" s="132"/>
      <c r="J41" s="132"/>
    </row>
    <row r="42" spans="1:10">
      <c r="A42" s="66" t="s">
        <v>497</v>
      </c>
      <c r="B42" s="48">
        <v>16717</v>
      </c>
      <c r="C42" s="48">
        <v>1390</v>
      </c>
      <c r="D42" s="48">
        <v>18107</v>
      </c>
      <c r="E42" s="12">
        <v>2600</v>
      </c>
      <c r="F42" s="12">
        <v>4000</v>
      </c>
      <c r="G42" s="48">
        <v>49024</v>
      </c>
      <c r="H42" s="49">
        <v>29415</v>
      </c>
      <c r="I42" s="132"/>
      <c r="J42" s="132"/>
    </row>
    <row r="43" spans="1:10">
      <c r="A43" s="76" t="s">
        <v>546</v>
      </c>
      <c r="B43" s="77">
        <v>46395</v>
      </c>
      <c r="C43" s="77">
        <v>3075</v>
      </c>
      <c r="D43" s="77">
        <v>49470</v>
      </c>
      <c r="E43" s="81">
        <v>2494</v>
      </c>
      <c r="F43" s="81">
        <v>4014</v>
      </c>
      <c r="G43" s="77">
        <v>128040</v>
      </c>
      <c r="H43" s="78">
        <v>62826</v>
      </c>
      <c r="I43" s="132"/>
      <c r="J43" s="132"/>
    </row>
    <row r="44" spans="1:10">
      <c r="A44" s="66"/>
      <c r="B44" s="48"/>
      <c r="C44" s="48"/>
      <c r="D44" s="48"/>
      <c r="E44" s="12"/>
      <c r="F44" s="12"/>
      <c r="G44" s="48"/>
      <c r="H44" s="49"/>
      <c r="I44" s="132"/>
      <c r="J44" s="132"/>
    </row>
    <row r="45" spans="1:10">
      <c r="A45" s="66" t="s">
        <v>499</v>
      </c>
      <c r="B45" s="12">
        <v>2</v>
      </c>
      <c r="C45" s="12" t="s">
        <v>399</v>
      </c>
      <c r="D45" s="48">
        <v>2</v>
      </c>
      <c r="E45" s="12">
        <v>1700</v>
      </c>
      <c r="F45" s="12" t="s">
        <v>399</v>
      </c>
      <c r="G45" s="12">
        <v>3</v>
      </c>
      <c r="H45" s="13" t="s">
        <v>399</v>
      </c>
      <c r="I45" s="132"/>
      <c r="J45" s="132"/>
    </row>
    <row r="46" spans="1:10">
      <c r="A46" s="66" t="s">
        <v>500</v>
      </c>
      <c r="B46" s="12">
        <v>43</v>
      </c>
      <c r="C46" s="12" t="s">
        <v>399</v>
      </c>
      <c r="D46" s="48">
        <v>43</v>
      </c>
      <c r="E46" s="12">
        <v>1250</v>
      </c>
      <c r="F46" s="12" t="s">
        <v>399</v>
      </c>
      <c r="G46" s="12">
        <v>54</v>
      </c>
      <c r="H46" s="13">
        <v>89</v>
      </c>
      <c r="I46" s="132"/>
      <c r="J46" s="132"/>
    </row>
    <row r="47" spans="1:10">
      <c r="A47" s="66" t="s">
        <v>501</v>
      </c>
      <c r="B47" s="12">
        <v>46</v>
      </c>
      <c r="C47" s="12" t="s">
        <v>399</v>
      </c>
      <c r="D47" s="48">
        <v>46</v>
      </c>
      <c r="E47" s="12">
        <v>2700</v>
      </c>
      <c r="F47" s="12" t="s">
        <v>399</v>
      </c>
      <c r="G47" s="12">
        <v>124</v>
      </c>
      <c r="H47" s="13">
        <v>19</v>
      </c>
      <c r="I47" s="132"/>
      <c r="J47" s="132"/>
    </row>
    <row r="48" spans="1:10">
      <c r="A48" s="76" t="s">
        <v>502</v>
      </c>
      <c r="B48" s="77">
        <v>91</v>
      </c>
      <c r="C48" s="77" t="s">
        <v>399</v>
      </c>
      <c r="D48" s="77">
        <v>91</v>
      </c>
      <c r="E48" s="81">
        <v>1993</v>
      </c>
      <c r="F48" s="81" t="s">
        <v>399</v>
      </c>
      <c r="G48" s="77">
        <v>181</v>
      </c>
      <c r="H48" s="78">
        <v>108</v>
      </c>
      <c r="I48" s="132"/>
      <c r="J48" s="132"/>
    </row>
    <row r="49" spans="1:10">
      <c r="A49" s="68"/>
      <c r="B49" s="73"/>
      <c r="C49" s="73"/>
      <c r="D49" s="73"/>
      <c r="E49" s="79"/>
      <c r="F49" s="79"/>
      <c r="G49" s="73"/>
      <c r="H49" s="74"/>
      <c r="I49" s="132"/>
      <c r="J49" s="132"/>
    </row>
    <row r="50" spans="1:10">
      <c r="A50" s="76" t="s">
        <v>503</v>
      </c>
      <c r="B50" s="77">
        <v>59</v>
      </c>
      <c r="C50" s="77">
        <v>105</v>
      </c>
      <c r="D50" s="77">
        <v>164</v>
      </c>
      <c r="E50" s="81">
        <v>1900</v>
      </c>
      <c r="F50" s="81">
        <v>4300</v>
      </c>
      <c r="G50" s="77">
        <v>564</v>
      </c>
      <c r="H50" s="78">
        <v>254</v>
      </c>
    </row>
    <row r="51" spans="1:10">
      <c r="A51" s="66"/>
      <c r="B51" s="48"/>
      <c r="C51" s="48"/>
      <c r="D51" s="48"/>
      <c r="E51" s="12"/>
      <c r="F51" s="12"/>
      <c r="G51" s="48"/>
      <c r="H51" s="49"/>
    </row>
    <row r="52" spans="1:10">
      <c r="A52" s="66" t="s">
        <v>504</v>
      </c>
      <c r="B52" s="12">
        <v>11688</v>
      </c>
      <c r="C52" s="12" t="s">
        <v>399</v>
      </c>
      <c r="D52" s="48">
        <v>11688</v>
      </c>
      <c r="E52" s="12">
        <v>1687</v>
      </c>
      <c r="F52" s="12" t="s">
        <v>399</v>
      </c>
      <c r="G52" s="12">
        <v>19717</v>
      </c>
      <c r="H52" s="13">
        <v>11830</v>
      </c>
    </row>
    <row r="53" spans="1:10">
      <c r="A53" s="66" t="s">
        <v>505</v>
      </c>
      <c r="B53" s="12">
        <v>2305</v>
      </c>
      <c r="C53" s="12" t="s">
        <v>399</v>
      </c>
      <c r="D53" s="48">
        <v>2305</v>
      </c>
      <c r="E53" s="12">
        <v>915</v>
      </c>
      <c r="F53" s="12" t="s">
        <v>399</v>
      </c>
      <c r="G53" s="12">
        <v>2109</v>
      </c>
      <c r="H53" s="13">
        <v>1250</v>
      </c>
    </row>
    <row r="54" spans="1:10">
      <c r="A54" s="76" t="s">
        <v>506</v>
      </c>
      <c r="B54" s="77">
        <v>13993</v>
      </c>
      <c r="C54" s="77" t="s">
        <v>399</v>
      </c>
      <c r="D54" s="77">
        <v>13993</v>
      </c>
      <c r="E54" s="81">
        <v>1560</v>
      </c>
      <c r="F54" s="81" t="s">
        <v>399</v>
      </c>
      <c r="G54" s="77">
        <v>21826</v>
      </c>
      <c r="H54" s="78">
        <v>13080</v>
      </c>
    </row>
    <row r="55" spans="1:10">
      <c r="A55" s="66"/>
      <c r="B55" s="48"/>
      <c r="C55" s="48"/>
      <c r="D55" s="48"/>
      <c r="E55" s="12"/>
      <c r="F55" s="12"/>
      <c r="G55" s="48"/>
      <c r="H55" s="49"/>
    </row>
    <row r="56" spans="1:10">
      <c r="A56" s="66" t="s">
        <v>508</v>
      </c>
      <c r="B56" s="48">
        <v>12684</v>
      </c>
      <c r="C56" s="48">
        <v>1261</v>
      </c>
      <c r="D56" s="48">
        <v>13945</v>
      </c>
      <c r="E56" s="12">
        <v>3390</v>
      </c>
      <c r="F56" s="12">
        <v>4552</v>
      </c>
      <c r="G56" s="48">
        <v>48739</v>
      </c>
      <c r="H56" s="49">
        <v>44158</v>
      </c>
    </row>
    <row r="57" spans="1:10">
      <c r="A57" s="66" t="s">
        <v>509</v>
      </c>
      <c r="B57" s="12">
        <v>1537</v>
      </c>
      <c r="C57" s="12">
        <v>573</v>
      </c>
      <c r="D57" s="48">
        <v>2110</v>
      </c>
      <c r="E57" s="12">
        <v>1200</v>
      </c>
      <c r="F57" s="12">
        <v>2500</v>
      </c>
      <c r="G57" s="12">
        <v>3277</v>
      </c>
      <c r="H57" s="13">
        <v>2005</v>
      </c>
    </row>
    <row r="58" spans="1:10">
      <c r="A58" s="66" t="s">
        <v>510</v>
      </c>
      <c r="B58" s="48">
        <v>564</v>
      </c>
      <c r="C58" s="48">
        <v>23</v>
      </c>
      <c r="D58" s="48">
        <v>587</v>
      </c>
      <c r="E58" s="12">
        <v>2399</v>
      </c>
      <c r="F58" s="12">
        <v>1952</v>
      </c>
      <c r="G58" s="48">
        <v>1398</v>
      </c>
      <c r="H58" s="49">
        <v>559</v>
      </c>
    </row>
    <row r="59" spans="1:10">
      <c r="A59" s="66" t="s">
        <v>511</v>
      </c>
      <c r="B59" s="48">
        <v>5397</v>
      </c>
      <c r="C59" s="48">
        <v>224</v>
      </c>
      <c r="D59" s="48">
        <v>5621</v>
      </c>
      <c r="E59" s="12">
        <v>3930</v>
      </c>
      <c r="F59" s="12">
        <v>3930</v>
      </c>
      <c r="G59" s="48">
        <v>22091</v>
      </c>
      <c r="H59" s="49">
        <v>10120</v>
      </c>
    </row>
    <row r="60" spans="1:10">
      <c r="A60" s="66" t="s">
        <v>512</v>
      </c>
      <c r="B60" s="48">
        <v>346</v>
      </c>
      <c r="C60" s="48">
        <v>47</v>
      </c>
      <c r="D60" s="48">
        <v>393</v>
      </c>
      <c r="E60" s="12">
        <v>1975</v>
      </c>
      <c r="F60" s="12">
        <v>2567</v>
      </c>
      <c r="G60" s="48">
        <v>804</v>
      </c>
      <c r="H60" s="49" t="s">
        <v>399</v>
      </c>
    </row>
    <row r="61" spans="1:10">
      <c r="A61" s="66" t="s">
        <v>513</v>
      </c>
      <c r="B61" s="48">
        <v>1482</v>
      </c>
      <c r="C61" s="48">
        <v>194</v>
      </c>
      <c r="D61" s="48">
        <v>1676</v>
      </c>
      <c r="E61" s="12">
        <v>2010</v>
      </c>
      <c r="F61" s="12">
        <v>4000</v>
      </c>
      <c r="G61" s="48">
        <v>3755</v>
      </c>
      <c r="H61" s="133">
        <v>1540</v>
      </c>
    </row>
    <row r="62" spans="1:10">
      <c r="A62" s="66" t="s">
        <v>514</v>
      </c>
      <c r="B62" s="12">
        <v>12069</v>
      </c>
      <c r="C62" s="12">
        <v>1310</v>
      </c>
      <c r="D62" s="48">
        <v>13379</v>
      </c>
      <c r="E62" s="12">
        <v>2530</v>
      </c>
      <c r="F62" s="12">
        <v>3500</v>
      </c>
      <c r="G62" s="12">
        <v>35120</v>
      </c>
      <c r="H62" s="13">
        <v>12750</v>
      </c>
    </row>
    <row r="63" spans="1:10">
      <c r="A63" s="76" t="s">
        <v>515</v>
      </c>
      <c r="B63" s="77">
        <v>34079</v>
      </c>
      <c r="C63" s="77">
        <v>3632</v>
      </c>
      <c r="D63" s="77">
        <v>37711</v>
      </c>
      <c r="E63" s="81">
        <v>2981</v>
      </c>
      <c r="F63" s="81">
        <v>3739</v>
      </c>
      <c r="G63" s="77">
        <v>115184</v>
      </c>
      <c r="H63" s="78">
        <v>71132</v>
      </c>
    </row>
    <row r="64" spans="1:10">
      <c r="A64" s="66"/>
      <c r="B64" s="48"/>
      <c r="C64" s="48"/>
      <c r="D64" s="48"/>
      <c r="E64" s="12"/>
      <c r="F64" s="12"/>
      <c r="G64" s="48"/>
      <c r="H64" s="49"/>
    </row>
    <row r="65" spans="1:8">
      <c r="A65" s="66" t="s">
        <v>517</v>
      </c>
      <c r="B65" s="48">
        <v>1</v>
      </c>
      <c r="C65" s="48" t="s">
        <v>399</v>
      </c>
      <c r="D65" s="48">
        <v>1</v>
      </c>
      <c r="E65" s="12">
        <v>700</v>
      </c>
      <c r="F65" s="48" t="s">
        <v>399</v>
      </c>
      <c r="G65" s="48">
        <v>1</v>
      </c>
      <c r="H65" s="49" t="s">
        <v>399</v>
      </c>
    </row>
    <row r="66" spans="1:8">
      <c r="A66" s="76" t="s">
        <v>518</v>
      </c>
      <c r="B66" s="77">
        <v>1</v>
      </c>
      <c r="C66" s="77" t="s">
        <v>399</v>
      </c>
      <c r="D66" s="77">
        <v>1</v>
      </c>
      <c r="E66" s="81">
        <v>700</v>
      </c>
      <c r="F66" s="81" t="s">
        <v>399</v>
      </c>
      <c r="G66" s="77">
        <v>1</v>
      </c>
      <c r="H66" s="78" t="s">
        <v>399</v>
      </c>
    </row>
    <row r="67" spans="1:8">
      <c r="A67" s="66"/>
      <c r="B67" s="48"/>
      <c r="C67" s="48"/>
      <c r="D67" s="48"/>
      <c r="E67" s="12"/>
      <c r="F67" s="12"/>
      <c r="G67" s="48"/>
      <c r="H67" s="49"/>
    </row>
    <row r="68" spans="1:8" ht="13.5" thickBot="1">
      <c r="A68" s="69" t="s">
        <v>519</v>
      </c>
      <c r="B68" s="55">
        <v>131377</v>
      </c>
      <c r="C68" s="55">
        <v>10933</v>
      </c>
      <c r="D68" s="55">
        <v>142310</v>
      </c>
      <c r="E68" s="55">
        <v>2657</v>
      </c>
      <c r="F68" s="55">
        <v>4175</v>
      </c>
      <c r="G68" s="55">
        <v>394752</v>
      </c>
      <c r="H68" s="56">
        <v>225702</v>
      </c>
    </row>
  </sheetData>
  <mergeCells count="5">
    <mergeCell ref="A1:H1"/>
    <mergeCell ref="A5:A7"/>
    <mergeCell ref="A3:H3"/>
    <mergeCell ref="B6:D6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>
  <sheetPr codeName="Hoja158">
    <pageSetUpPr fitToPage="1"/>
  </sheetPr>
  <dimension ref="A1:J86"/>
  <sheetViews>
    <sheetView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39" style="271" customWidth="1"/>
    <col min="2" max="7" width="24.28515625" style="271" customWidth="1"/>
    <col min="8" max="16384" width="11.42578125" style="271"/>
  </cols>
  <sheetData>
    <row r="1" spans="1:10" s="90" customFormat="1" ht="18">
      <c r="A1" s="1519" t="s">
        <v>375</v>
      </c>
      <c r="B1" s="1519"/>
      <c r="C1" s="1519"/>
      <c r="D1" s="1519"/>
      <c r="E1" s="1519"/>
      <c r="F1" s="1519"/>
      <c r="G1" s="1519"/>
      <c r="H1" s="89"/>
      <c r="I1" s="89"/>
    </row>
    <row r="2" spans="1:10" s="91" customFormat="1" ht="12.75" customHeight="1">
      <c r="A2" s="455"/>
    </row>
    <row r="3" spans="1:10" s="91" customFormat="1" ht="15">
      <c r="A3" s="1504" t="s">
        <v>1499</v>
      </c>
      <c r="B3" s="1504"/>
      <c r="C3" s="1504"/>
      <c r="D3" s="1504"/>
      <c r="E3" s="1504"/>
      <c r="F3" s="1504"/>
      <c r="G3" s="1504"/>
      <c r="H3" s="134"/>
      <c r="I3" s="134"/>
      <c r="J3" s="134"/>
    </row>
    <row r="4" spans="1:10" s="91" customFormat="1" ht="13.5" customHeight="1" thickBot="1">
      <c r="A4" s="5"/>
      <c r="B4" s="6"/>
      <c r="C4" s="6"/>
      <c r="D4" s="6"/>
      <c r="E4" s="6"/>
      <c r="F4" s="6"/>
      <c r="G4" s="6"/>
      <c r="H4" s="28"/>
      <c r="I4" s="28"/>
    </row>
    <row r="5" spans="1:10" s="866" customFormat="1" ht="22.5" customHeight="1">
      <c r="A5" s="865"/>
      <c r="B5" s="1553" t="s">
        <v>1024</v>
      </c>
      <c r="C5" s="1494"/>
      <c r="D5" s="1553" t="s">
        <v>1024</v>
      </c>
      <c r="E5" s="1494"/>
      <c r="F5" s="1553" t="s">
        <v>1024</v>
      </c>
      <c r="G5" s="1493"/>
      <c r="H5" s="933"/>
      <c r="I5" s="933"/>
    </row>
    <row r="6" spans="1:10" s="866" customFormat="1" ht="22.5" customHeight="1">
      <c r="A6" s="1388" t="s">
        <v>560</v>
      </c>
      <c r="B6" s="1658" t="s">
        <v>1025</v>
      </c>
      <c r="C6" s="1660"/>
      <c r="D6" s="1658" t="s">
        <v>1026</v>
      </c>
      <c r="E6" s="1660"/>
      <c r="F6" s="1658" t="s">
        <v>1027</v>
      </c>
      <c r="G6" s="1659"/>
    </row>
    <row r="7" spans="1:10" s="866" customFormat="1" ht="22.5" customHeight="1">
      <c r="A7" s="1388" t="s">
        <v>538</v>
      </c>
      <c r="B7" s="1393" t="s">
        <v>379</v>
      </c>
      <c r="C7" s="908" t="s">
        <v>380</v>
      </c>
      <c r="D7" s="1393" t="s">
        <v>379</v>
      </c>
      <c r="E7" s="908" t="s">
        <v>380</v>
      </c>
      <c r="F7" s="1393" t="s">
        <v>379</v>
      </c>
      <c r="G7" s="925" t="s">
        <v>380</v>
      </c>
    </row>
    <row r="8" spans="1:10" s="866" customFormat="1" ht="15.75" customHeight="1" thickBot="1">
      <c r="A8" s="1388"/>
      <c r="B8" s="909" t="s">
        <v>389</v>
      </c>
      <c r="C8" s="1392" t="s">
        <v>533</v>
      </c>
      <c r="D8" s="909" t="s">
        <v>389</v>
      </c>
      <c r="E8" s="1392" t="s">
        <v>533</v>
      </c>
      <c r="F8" s="909" t="s">
        <v>389</v>
      </c>
      <c r="G8" s="1394" t="s">
        <v>533</v>
      </c>
    </row>
    <row r="9" spans="1:10" ht="18" customHeight="1">
      <c r="A9" s="75" t="s">
        <v>459</v>
      </c>
      <c r="B9" s="45">
        <v>17</v>
      </c>
      <c r="C9" s="45">
        <v>1376</v>
      </c>
      <c r="D9" s="131">
        <v>254</v>
      </c>
      <c r="E9" s="131">
        <v>20568</v>
      </c>
      <c r="F9" s="45">
        <v>7</v>
      </c>
      <c r="G9" s="46">
        <v>567</v>
      </c>
    </row>
    <row r="10" spans="1:10">
      <c r="A10" s="66" t="s">
        <v>460</v>
      </c>
      <c r="B10" s="48">
        <v>4</v>
      </c>
      <c r="C10" s="48">
        <v>336</v>
      </c>
      <c r="D10" s="12">
        <v>166</v>
      </c>
      <c r="E10" s="12">
        <v>13916</v>
      </c>
      <c r="F10" s="48">
        <v>3</v>
      </c>
      <c r="G10" s="49">
        <v>251</v>
      </c>
    </row>
    <row r="11" spans="1:10">
      <c r="A11" s="66" t="s">
        <v>461</v>
      </c>
      <c r="B11" s="48">
        <v>4</v>
      </c>
      <c r="C11" s="48">
        <v>402</v>
      </c>
      <c r="D11" s="48">
        <v>216</v>
      </c>
      <c r="E11" s="48">
        <v>21711</v>
      </c>
      <c r="F11" s="48">
        <v>3</v>
      </c>
      <c r="G11" s="49">
        <v>302</v>
      </c>
    </row>
    <row r="12" spans="1:10">
      <c r="A12" s="66" t="s">
        <v>462</v>
      </c>
      <c r="B12" s="85">
        <v>17</v>
      </c>
      <c r="C12" s="85">
        <v>1482</v>
      </c>
      <c r="D12" s="12">
        <v>370</v>
      </c>
      <c r="E12" s="12">
        <v>32246</v>
      </c>
      <c r="F12" s="85">
        <v>8</v>
      </c>
      <c r="G12" s="133">
        <v>697</v>
      </c>
    </row>
    <row r="13" spans="1:10">
      <c r="A13" s="76" t="s">
        <v>463</v>
      </c>
      <c r="B13" s="377">
        <v>42</v>
      </c>
      <c r="C13" s="377">
        <v>3596</v>
      </c>
      <c r="D13" s="77">
        <v>1006</v>
      </c>
      <c r="E13" s="77">
        <v>88441</v>
      </c>
      <c r="F13" s="377">
        <v>21</v>
      </c>
      <c r="G13" s="479">
        <v>1817</v>
      </c>
    </row>
    <row r="14" spans="1:10">
      <c r="A14" s="66"/>
      <c r="B14" s="48"/>
      <c r="C14" s="48"/>
      <c r="D14" s="48"/>
      <c r="E14" s="48"/>
      <c r="F14" s="48"/>
      <c r="G14" s="49"/>
    </row>
    <row r="15" spans="1:10">
      <c r="A15" s="76" t="s">
        <v>464</v>
      </c>
      <c r="B15" s="77" t="s">
        <v>399</v>
      </c>
      <c r="C15" s="77" t="s">
        <v>399</v>
      </c>
      <c r="D15" s="81">
        <v>80</v>
      </c>
      <c r="E15" s="81">
        <v>2200</v>
      </c>
      <c r="F15" s="77" t="s">
        <v>399</v>
      </c>
      <c r="G15" s="78" t="s">
        <v>399</v>
      </c>
    </row>
    <row r="16" spans="1:10">
      <c r="A16" s="66"/>
      <c r="B16" s="48"/>
      <c r="C16" s="48"/>
      <c r="D16" s="48"/>
      <c r="E16" s="48"/>
      <c r="F16" s="48"/>
      <c r="G16" s="49"/>
    </row>
    <row r="17" spans="1:7">
      <c r="A17" s="76" t="s">
        <v>465</v>
      </c>
      <c r="B17" s="77" t="s">
        <v>399</v>
      </c>
      <c r="C17" s="77" t="s">
        <v>399</v>
      </c>
      <c r="D17" s="77">
        <v>16</v>
      </c>
      <c r="E17" s="77">
        <v>324</v>
      </c>
      <c r="F17" s="77" t="s">
        <v>399</v>
      </c>
      <c r="G17" s="78" t="s">
        <v>399</v>
      </c>
    </row>
    <row r="18" spans="1:7">
      <c r="A18" s="66"/>
      <c r="B18" s="48"/>
      <c r="C18" s="48"/>
      <c r="D18" s="48"/>
      <c r="E18" s="48"/>
      <c r="F18" s="48"/>
      <c r="G18" s="49"/>
    </row>
    <row r="19" spans="1:7">
      <c r="A19" s="66" t="s">
        <v>544</v>
      </c>
      <c r="B19" s="85">
        <v>1</v>
      </c>
      <c r="C19" s="85">
        <v>50</v>
      </c>
      <c r="D19" s="12">
        <v>54</v>
      </c>
      <c r="E19" s="12">
        <v>1113</v>
      </c>
      <c r="F19" s="48" t="s">
        <v>399</v>
      </c>
      <c r="G19" s="49" t="s">
        <v>399</v>
      </c>
    </row>
    <row r="20" spans="1:7">
      <c r="A20" s="66" t="s">
        <v>467</v>
      </c>
      <c r="B20" s="85">
        <v>5</v>
      </c>
      <c r="C20" s="85">
        <v>255</v>
      </c>
      <c r="D20" s="12">
        <v>66</v>
      </c>
      <c r="E20" s="12">
        <v>1116</v>
      </c>
      <c r="F20" s="85">
        <v>4</v>
      </c>
      <c r="G20" s="133">
        <v>204</v>
      </c>
    </row>
    <row r="21" spans="1:7">
      <c r="A21" s="66" t="s">
        <v>468</v>
      </c>
      <c r="B21" s="85" t="s">
        <v>399</v>
      </c>
      <c r="C21" s="85" t="s">
        <v>399</v>
      </c>
      <c r="D21" s="12">
        <v>160</v>
      </c>
      <c r="E21" s="12">
        <v>3360</v>
      </c>
      <c r="F21" s="85" t="s">
        <v>399</v>
      </c>
      <c r="G21" s="133" t="s">
        <v>399</v>
      </c>
    </row>
    <row r="22" spans="1:7">
      <c r="A22" s="76" t="s">
        <v>469</v>
      </c>
      <c r="B22" s="377">
        <v>6</v>
      </c>
      <c r="C22" s="377">
        <v>305</v>
      </c>
      <c r="D22" s="77">
        <v>280</v>
      </c>
      <c r="E22" s="77">
        <v>5589</v>
      </c>
      <c r="F22" s="377">
        <v>4</v>
      </c>
      <c r="G22" s="479">
        <v>204</v>
      </c>
    </row>
    <row r="23" spans="1:7">
      <c r="A23" s="66"/>
      <c r="B23" s="48"/>
      <c r="C23" s="48"/>
      <c r="D23" s="48"/>
      <c r="E23" s="48"/>
      <c r="F23" s="48"/>
      <c r="G23" s="49"/>
    </row>
    <row r="24" spans="1:7">
      <c r="A24" s="76" t="s">
        <v>470</v>
      </c>
      <c r="B24" s="77">
        <v>15</v>
      </c>
      <c r="C24" s="77">
        <v>1023</v>
      </c>
      <c r="D24" s="81">
        <v>15</v>
      </c>
      <c r="E24" s="81">
        <v>1023</v>
      </c>
      <c r="F24" s="81">
        <v>1595</v>
      </c>
      <c r="G24" s="82">
        <v>120040</v>
      </c>
    </row>
    <row r="25" spans="1:7">
      <c r="A25" s="66"/>
      <c r="B25" s="48"/>
      <c r="C25" s="48"/>
      <c r="D25" s="48"/>
      <c r="E25" s="48"/>
      <c r="F25" s="48"/>
      <c r="G25" s="49"/>
    </row>
    <row r="26" spans="1:7">
      <c r="A26" s="76" t="s">
        <v>471</v>
      </c>
      <c r="B26" s="77" t="s">
        <v>399</v>
      </c>
      <c r="C26" s="77" t="s">
        <v>399</v>
      </c>
      <c r="D26" s="81">
        <v>163</v>
      </c>
      <c r="E26" s="81">
        <v>10507</v>
      </c>
      <c r="F26" s="81" t="s">
        <v>399</v>
      </c>
      <c r="G26" s="82" t="s">
        <v>399</v>
      </c>
    </row>
    <row r="27" spans="1:7">
      <c r="A27" s="66"/>
      <c r="B27" s="48"/>
      <c r="C27" s="48"/>
      <c r="D27" s="48"/>
      <c r="E27" s="48"/>
      <c r="F27" s="48"/>
      <c r="G27" s="49"/>
    </row>
    <row r="28" spans="1:7">
      <c r="A28" s="66" t="s">
        <v>472</v>
      </c>
      <c r="B28" s="48" t="s">
        <v>399</v>
      </c>
      <c r="C28" s="48" t="s">
        <v>399</v>
      </c>
      <c r="D28" s="48" t="s">
        <v>399</v>
      </c>
      <c r="E28" s="48" t="s">
        <v>399</v>
      </c>
      <c r="F28" s="48">
        <v>24</v>
      </c>
      <c r="G28" s="49">
        <v>2080</v>
      </c>
    </row>
    <row r="29" spans="1:7">
      <c r="A29" s="66" t="s">
        <v>473</v>
      </c>
      <c r="B29" s="48" t="s">
        <v>399</v>
      </c>
      <c r="C29" s="48" t="s">
        <v>399</v>
      </c>
      <c r="D29" s="48">
        <v>4</v>
      </c>
      <c r="E29" s="48" t="s">
        <v>399</v>
      </c>
      <c r="F29" s="48" t="s">
        <v>399</v>
      </c>
      <c r="G29" s="49">
        <v>830</v>
      </c>
    </row>
    <row r="30" spans="1:7">
      <c r="A30" s="66" t="s">
        <v>474</v>
      </c>
      <c r="B30" s="48" t="s">
        <v>399</v>
      </c>
      <c r="C30" s="48" t="s">
        <v>399</v>
      </c>
      <c r="D30" s="12" t="s">
        <v>399</v>
      </c>
      <c r="E30" s="12" t="s">
        <v>399</v>
      </c>
      <c r="F30" s="12">
        <v>778</v>
      </c>
      <c r="G30" s="13">
        <v>58450</v>
      </c>
    </row>
    <row r="31" spans="1:7">
      <c r="A31" s="76" t="s">
        <v>475</v>
      </c>
      <c r="B31" s="77" t="s">
        <v>399</v>
      </c>
      <c r="C31" s="77" t="s">
        <v>399</v>
      </c>
      <c r="D31" s="77">
        <v>4</v>
      </c>
      <c r="E31" s="77" t="s">
        <v>399</v>
      </c>
      <c r="F31" s="77">
        <v>802</v>
      </c>
      <c r="G31" s="78">
        <v>61360</v>
      </c>
    </row>
    <row r="32" spans="1:7">
      <c r="A32" s="66"/>
      <c r="B32" s="48"/>
      <c r="C32" s="48"/>
      <c r="D32" s="48"/>
      <c r="E32" s="48"/>
      <c r="F32" s="48"/>
      <c r="G32" s="49"/>
    </row>
    <row r="33" spans="1:7">
      <c r="A33" s="66" t="s">
        <v>476</v>
      </c>
      <c r="B33" s="83">
        <v>46</v>
      </c>
      <c r="C33" s="83">
        <v>3392</v>
      </c>
      <c r="D33" s="83">
        <v>338</v>
      </c>
      <c r="E33" s="83">
        <v>16958</v>
      </c>
      <c r="F33" s="83">
        <v>38</v>
      </c>
      <c r="G33" s="84">
        <v>2261</v>
      </c>
    </row>
    <row r="34" spans="1:7">
      <c r="A34" s="66" t="s">
        <v>477</v>
      </c>
      <c r="B34" s="48">
        <v>30</v>
      </c>
      <c r="C34" s="48">
        <v>1109</v>
      </c>
      <c r="D34" s="83">
        <v>269</v>
      </c>
      <c r="E34" s="83">
        <v>9977</v>
      </c>
      <c r="F34" s="48" t="s">
        <v>399</v>
      </c>
      <c r="G34" s="49" t="s">
        <v>399</v>
      </c>
    </row>
    <row r="35" spans="1:7">
      <c r="A35" s="66" t="s">
        <v>478</v>
      </c>
      <c r="B35" s="48" t="s">
        <v>399</v>
      </c>
      <c r="C35" s="48" t="s">
        <v>399</v>
      </c>
      <c r="D35" s="83">
        <v>125</v>
      </c>
      <c r="E35" s="83">
        <v>4587</v>
      </c>
      <c r="F35" s="83">
        <v>29</v>
      </c>
      <c r="G35" s="84">
        <v>1147</v>
      </c>
    </row>
    <row r="36" spans="1:7">
      <c r="A36" s="66" t="s">
        <v>479</v>
      </c>
      <c r="B36" s="83">
        <v>7</v>
      </c>
      <c r="C36" s="83">
        <v>252</v>
      </c>
      <c r="D36" s="83">
        <v>311</v>
      </c>
      <c r="E36" s="83">
        <v>11075</v>
      </c>
      <c r="F36" s="83">
        <v>35</v>
      </c>
      <c r="G36" s="84">
        <v>1258</v>
      </c>
    </row>
    <row r="37" spans="1:7">
      <c r="A37" s="76" t="s">
        <v>480</v>
      </c>
      <c r="B37" s="77">
        <v>83</v>
      </c>
      <c r="C37" s="77">
        <v>4753</v>
      </c>
      <c r="D37" s="77">
        <v>1043</v>
      </c>
      <c r="E37" s="77">
        <v>42597</v>
      </c>
      <c r="F37" s="77">
        <v>102</v>
      </c>
      <c r="G37" s="78">
        <v>4666</v>
      </c>
    </row>
    <row r="38" spans="1:7">
      <c r="A38" s="66"/>
      <c r="B38" s="48"/>
      <c r="C38" s="48"/>
      <c r="D38" s="48"/>
      <c r="E38" s="48"/>
      <c r="F38" s="48"/>
      <c r="G38" s="49"/>
    </row>
    <row r="39" spans="1:7">
      <c r="A39" s="76" t="s">
        <v>481</v>
      </c>
      <c r="B39" s="81">
        <v>36</v>
      </c>
      <c r="C39" s="81">
        <v>1470</v>
      </c>
      <c r="D39" s="81">
        <v>160</v>
      </c>
      <c r="E39" s="81">
        <v>6569</v>
      </c>
      <c r="F39" s="81">
        <v>43</v>
      </c>
      <c r="G39" s="82">
        <v>1765</v>
      </c>
    </row>
    <row r="40" spans="1:7">
      <c r="A40" s="66"/>
      <c r="B40" s="48"/>
      <c r="C40" s="48"/>
      <c r="D40" s="48"/>
      <c r="E40" s="48"/>
      <c r="F40" s="48"/>
      <c r="G40" s="49"/>
    </row>
    <row r="41" spans="1:7">
      <c r="A41" s="66" t="s">
        <v>545</v>
      </c>
      <c r="B41" s="48" t="s">
        <v>399</v>
      </c>
      <c r="C41" s="48" t="s">
        <v>399</v>
      </c>
      <c r="D41" s="12">
        <v>18</v>
      </c>
      <c r="E41" s="12">
        <v>1278</v>
      </c>
      <c r="F41" s="48" t="s">
        <v>399</v>
      </c>
      <c r="G41" s="49" t="s">
        <v>399</v>
      </c>
    </row>
    <row r="42" spans="1:7">
      <c r="A42" s="66" t="s">
        <v>483</v>
      </c>
      <c r="B42" s="48" t="s">
        <v>399</v>
      </c>
      <c r="C42" s="48" t="s">
        <v>399</v>
      </c>
      <c r="D42" s="12" t="s">
        <v>399</v>
      </c>
      <c r="E42" s="12" t="s">
        <v>399</v>
      </c>
      <c r="F42" s="12">
        <v>5</v>
      </c>
      <c r="G42" s="13">
        <v>250</v>
      </c>
    </row>
    <row r="43" spans="1:7">
      <c r="A43" s="66" t="s">
        <v>484</v>
      </c>
      <c r="B43" s="48" t="s">
        <v>399</v>
      </c>
      <c r="C43" s="48" t="s">
        <v>399</v>
      </c>
      <c r="D43" s="12">
        <v>25</v>
      </c>
      <c r="E43" s="12">
        <v>1250</v>
      </c>
      <c r="F43" s="48" t="s">
        <v>399</v>
      </c>
      <c r="G43" s="49" t="s">
        <v>399</v>
      </c>
    </row>
    <row r="44" spans="1:7">
      <c r="A44" s="66" t="s">
        <v>485</v>
      </c>
      <c r="B44" s="48" t="s">
        <v>399</v>
      </c>
      <c r="C44" s="48" t="s">
        <v>399</v>
      </c>
      <c r="D44" s="12">
        <v>10</v>
      </c>
      <c r="E44" s="12">
        <v>450</v>
      </c>
      <c r="F44" s="48" t="s">
        <v>399</v>
      </c>
      <c r="G44" s="49" t="s">
        <v>399</v>
      </c>
    </row>
    <row r="45" spans="1:7">
      <c r="A45" s="66" t="s">
        <v>486</v>
      </c>
      <c r="B45" s="85" t="s">
        <v>399</v>
      </c>
      <c r="C45" s="85" t="s">
        <v>399</v>
      </c>
      <c r="D45" s="12">
        <v>32</v>
      </c>
      <c r="E45" s="12">
        <v>736</v>
      </c>
      <c r="F45" s="85">
        <v>3</v>
      </c>
      <c r="G45" s="133">
        <v>90</v>
      </c>
    </row>
    <row r="46" spans="1:7">
      <c r="A46" s="66" t="s">
        <v>487</v>
      </c>
      <c r="B46" s="48" t="s">
        <v>399</v>
      </c>
      <c r="C46" s="48" t="s">
        <v>399</v>
      </c>
      <c r="D46" s="12">
        <v>40</v>
      </c>
      <c r="E46" s="12">
        <v>1600</v>
      </c>
      <c r="F46" s="48" t="s">
        <v>399</v>
      </c>
      <c r="G46" s="49" t="s">
        <v>399</v>
      </c>
    </row>
    <row r="47" spans="1:7">
      <c r="A47" s="66" t="s">
        <v>488</v>
      </c>
      <c r="B47" s="48" t="s">
        <v>399</v>
      </c>
      <c r="C47" s="48" t="s">
        <v>399</v>
      </c>
      <c r="D47" s="12" t="s">
        <v>399</v>
      </c>
      <c r="E47" s="12" t="s">
        <v>399</v>
      </c>
      <c r="F47" s="48" t="s">
        <v>399</v>
      </c>
      <c r="G47" s="49" t="s">
        <v>399</v>
      </c>
    </row>
    <row r="48" spans="1:7">
      <c r="A48" s="66" t="s">
        <v>489</v>
      </c>
      <c r="B48" s="48" t="s">
        <v>399</v>
      </c>
      <c r="C48" s="48" t="s">
        <v>399</v>
      </c>
      <c r="D48" s="12">
        <v>25</v>
      </c>
      <c r="E48" s="12">
        <v>950</v>
      </c>
      <c r="F48" s="48" t="s">
        <v>399</v>
      </c>
      <c r="G48" s="49" t="s">
        <v>399</v>
      </c>
    </row>
    <row r="49" spans="1:7">
      <c r="A49" s="66" t="s">
        <v>490</v>
      </c>
      <c r="B49" s="48" t="s">
        <v>399</v>
      </c>
      <c r="C49" s="48" t="s">
        <v>399</v>
      </c>
      <c r="D49" s="12">
        <v>35</v>
      </c>
      <c r="E49" s="12">
        <v>2100</v>
      </c>
      <c r="F49" s="48" t="s">
        <v>399</v>
      </c>
      <c r="G49" s="49" t="s">
        <v>399</v>
      </c>
    </row>
    <row r="50" spans="1:7">
      <c r="A50" s="76" t="s">
        <v>491</v>
      </c>
      <c r="B50" s="377" t="s">
        <v>399</v>
      </c>
      <c r="C50" s="377" t="s">
        <v>399</v>
      </c>
      <c r="D50" s="77">
        <v>185</v>
      </c>
      <c r="E50" s="77">
        <v>8364</v>
      </c>
      <c r="F50" s="77">
        <v>8</v>
      </c>
      <c r="G50" s="78">
        <v>340</v>
      </c>
    </row>
    <row r="51" spans="1:7">
      <c r="A51" s="66"/>
      <c r="B51" s="48"/>
      <c r="C51" s="48"/>
      <c r="D51" s="48"/>
      <c r="E51" s="48"/>
      <c r="F51" s="48"/>
      <c r="G51" s="49"/>
    </row>
    <row r="52" spans="1:7">
      <c r="A52" s="76" t="s">
        <v>492</v>
      </c>
      <c r="B52" s="77">
        <v>1</v>
      </c>
      <c r="C52" s="77">
        <v>99</v>
      </c>
      <c r="D52" s="77">
        <v>43</v>
      </c>
      <c r="E52" s="77">
        <v>4256</v>
      </c>
      <c r="F52" s="377">
        <v>5</v>
      </c>
      <c r="G52" s="479">
        <v>495</v>
      </c>
    </row>
    <row r="53" spans="1:7">
      <c r="A53" s="66"/>
      <c r="B53" s="48"/>
      <c r="C53" s="48"/>
      <c r="D53" s="48"/>
      <c r="E53" s="48"/>
      <c r="F53" s="48"/>
      <c r="G53" s="49"/>
    </row>
    <row r="54" spans="1:7">
      <c r="A54" s="66" t="s">
        <v>493</v>
      </c>
      <c r="B54" s="48" t="s">
        <v>399</v>
      </c>
      <c r="C54" s="48" t="s">
        <v>399</v>
      </c>
      <c r="D54" s="12">
        <v>115</v>
      </c>
      <c r="E54" s="12">
        <v>12450</v>
      </c>
      <c r="F54" s="48" t="s">
        <v>399</v>
      </c>
      <c r="G54" s="49" t="s">
        <v>399</v>
      </c>
    </row>
    <row r="55" spans="1:7">
      <c r="A55" s="66" t="s">
        <v>494</v>
      </c>
      <c r="B55" s="48" t="s">
        <v>399</v>
      </c>
      <c r="C55" s="48" t="s">
        <v>399</v>
      </c>
      <c r="D55" s="12">
        <v>430</v>
      </c>
      <c r="E55" s="12">
        <v>30100</v>
      </c>
      <c r="F55" s="48" t="s">
        <v>399</v>
      </c>
      <c r="G55" s="49" t="s">
        <v>399</v>
      </c>
    </row>
    <row r="56" spans="1:7">
      <c r="A56" s="66" t="s">
        <v>495</v>
      </c>
      <c r="B56" s="48" t="s">
        <v>399</v>
      </c>
      <c r="C56" s="48" t="s">
        <v>399</v>
      </c>
      <c r="D56" s="12">
        <v>75</v>
      </c>
      <c r="E56" s="12">
        <v>3750</v>
      </c>
      <c r="F56" s="48" t="s">
        <v>399</v>
      </c>
      <c r="G56" s="49" t="s">
        <v>399</v>
      </c>
    </row>
    <row r="57" spans="1:7">
      <c r="A57" s="66" t="s">
        <v>496</v>
      </c>
      <c r="B57" s="48" t="s">
        <v>399</v>
      </c>
      <c r="C57" s="48" t="s">
        <v>399</v>
      </c>
      <c r="D57" s="12">
        <v>5</v>
      </c>
      <c r="E57" s="12">
        <v>105</v>
      </c>
      <c r="F57" s="48" t="s">
        <v>399</v>
      </c>
      <c r="G57" s="49" t="s">
        <v>399</v>
      </c>
    </row>
    <row r="58" spans="1:7">
      <c r="A58" s="66" t="s">
        <v>497</v>
      </c>
      <c r="B58" s="48" t="s">
        <v>399</v>
      </c>
      <c r="C58" s="48" t="s">
        <v>399</v>
      </c>
      <c r="D58" s="12">
        <v>512</v>
      </c>
      <c r="E58" s="12">
        <v>41351</v>
      </c>
      <c r="F58" s="48" t="s">
        <v>399</v>
      </c>
      <c r="G58" s="49" t="s">
        <v>399</v>
      </c>
    </row>
    <row r="59" spans="1:7">
      <c r="A59" s="76" t="s">
        <v>573</v>
      </c>
      <c r="B59" s="77" t="s">
        <v>399</v>
      </c>
      <c r="C59" s="77" t="s">
        <v>399</v>
      </c>
      <c r="D59" s="77">
        <v>1137</v>
      </c>
      <c r="E59" s="77">
        <v>87756</v>
      </c>
      <c r="F59" s="77" t="s">
        <v>399</v>
      </c>
      <c r="G59" s="78" t="s">
        <v>399</v>
      </c>
    </row>
    <row r="60" spans="1:7">
      <c r="A60" s="66"/>
      <c r="B60" s="48"/>
      <c r="C60" s="48"/>
      <c r="D60" s="48"/>
      <c r="E60" s="48"/>
      <c r="F60" s="48"/>
      <c r="G60" s="49"/>
    </row>
    <row r="61" spans="1:7">
      <c r="A61" s="66" t="s">
        <v>499</v>
      </c>
      <c r="B61" s="12">
        <v>150</v>
      </c>
      <c r="C61" s="12">
        <v>12000</v>
      </c>
      <c r="D61" s="12">
        <v>57</v>
      </c>
      <c r="E61" s="12">
        <v>1881</v>
      </c>
      <c r="F61" s="12">
        <v>327</v>
      </c>
      <c r="G61" s="13">
        <v>42510</v>
      </c>
    </row>
    <row r="62" spans="1:7">
      <c r="A62" s="66" t="s">
        <v>500</v>
      </c>
      <c r="B62" s="12">
        <v>53</v>
      </c>
      <c r="C62" s="12">
        <v>986</v>
      </c>
      <c r="D62" s="12">
        <v>415</v>
      </c>
      <c r="E62" s="12">
        <v>8242</v>
      </c>
      <c r="F62" s="12">
        <v>76</v>
      </c>
      <c r="G62" s="13">
        <v>1522</v>
      </c>
    </row>
    <row r="63" spans="1:7">
      <c r="A63" s="66" t="s">
        <v>501</v>
      </c>
      <c r="B63" s="12">
        <v>15</v>
      </c>
      <c r="C63" s="12">
        <v>418</v>
      </c>
      <c r="D63" s="12">
        <v>99</v>
      </c>
      <c r="E63" s="12">
        <v>4530</v>
      </c>
      <c r="F63" s="12">
        <v>8</v>
      </c>
      <c r="G63" s="13">
        <v>160</v>
      </c>
    </row>
    <row r="64" spans="1:7">
      <c r="A64" s="76" t="s">
        <v>502</v>
      </c>
      <c r="B64" s="77">
        <v>218</v>
      </c>
      <c r="C64" s="77">
        <v>13404</v>
      </c>
      <c r="D64" s="77">
        <v>571</v>
      </c>
      <c r="E64" s="77">
        <v>14653</v>
      </c>
      <c r="F64" s="77">
        <v>411</v>
      </c>
      <c r="G64" s="78">
        <v>44192</v>
      </c>
    </row>
    <row r="65" spans="1:7">
      <c r="A65" s="66"/>
      <c r="B65" s="48"/>
      <c r="C65" s="48"/>
      <c r="D65" s="48"/>
      <c r="E65" s="48"/>
      <c r="F65" s="48"/>
      <c r="G65" s="49"/>
    </row>
    <row r="66" spans="1:7">
      <c r="A66" s="76" t="s">
        <v>503</v>
      </c>
      <c r="B66" s="81">
        <v>957</v>
      </c>
      <c r="C66" s="81">
        <v>106272</v>
      </c>
      <c r="D66" s="81">
        <v>705</v>
      </c>
      <c r="E66" s="81">
        <v>78288</v>
      </c>
      <c r="F66" s="81">
        <v>1030</v>
      </c>
      <c r="G66" s="82">
        <v>114379</v>
      </c>
    </row>
    <row r="67" spans="1:7">
      <c r="A67" s="66"/>
      <c r="B67" s="48"/>
      <c r="C67" s="48"/>
      <c r="D67" s="48"/>
      <c r="E67" s="48"/>
      <c r="F67" s="48"/>
      <c r="G67" s="49"/>
    </row>
    <row r="68" spans="1:7">
      <c r="A68" s="66" t="s">
        <v>504</v>
      </c>
      <c r="B68" s="48" t="s">
        <v>399</v>
      </c>
      <c r="C68" s="48" t="s">
        <v>399</v>
      </c>
      <c r="D68" s="12">
        <v>12914</v>
      </c>
      <c r="E68" s="12">
        <v>978726</v>
      </c>
      <c r="F68" s="85" t="s">
        <v>399</v>
      </c>
      <c r="G68" s="133" t="s">
        <v>399</v>
      </c>
    </row>
    <row r="69" spans="1:7">
      <c r="A69" s="66" t="s">
        <v>505</v>
      </c>
      <c r="B69" s="48" t="s">
        <v>399</v>
      </c>
      <c r="C69" s="48" t="s">
        <v>399</v>
      </c>
      <c r="D69" s="12">
        <v>1637</v>
      </c>
      <c r="E69" s="12">
        <v>121626</v>
      </c>
      <c r="F69" s="85" t="s">
        <v>399</v>
      </c>
      <c r="G69" s="133" t="s">
        <v>399</v>
      </c>
    </row>
    <row r="70" spans="1:7">
      <c r="A70" s="76" t="s">
        <v>506</v>
      </c>
      <c r="B70" s="77" t="s">
        <v>399</v>
      </c>
      <c r="C70" s="77" t="s">
        <v>399</v>
      </c>
      <c r="D70" s="77">
        <v>14551</v>
      </c>
      <c r="E70" s="77">
        <v>1100352</v>
      </c>
      <c r="F70" s="377" t="s">
        <v>399</v>
      </c>
      <c r="G70" s="479" t="s">
        <v>399</v>
      </c>
    </row>
    <row r="71" spans="1:7">
      <c r="A71" s="66"/>
      <c r="B71" s="48"/>
      <c r="C71" s="48"/>
      <c r="D71" s="48"/>
      <c r="E71" s="48"/>
      <c r="F71" s="48"/>
      <c r="G71" s="49"/>
    </row>
    <row r="72" spans="1:7">
      <c r="A72" s="66" t="s">
        <v>507</v>
      </c>
      <c r="B72" s="12">
        <v>6940</v>
      </c>
      <c r="C72" s="12">
        <v>630256</v>
      </c>
      <c r="D72" s="12">
        <v>1346</v>
      </c>
      <c r="E72" s="12">
        <v>105028</v>
      </c>
      <c r="F72" s="12">
        <v>2072</v>
      </c>
      <c r="G72" s="13">
        <v>227382</v>
      </c>
    </row>
    <row r="73" spans="1:7">
      <c r="A73" s="66" t="s">
        <v>508</v>
      </c>
      <c r="B73" s="12">
        <v>410</v>
      </c>
      <c r="C73" s="12">
        <v>12200</v>
      </c>
      <c r="D73" s="12">
        <v>560</v>
      </c>
      <c r="E73" s="12">
        <v>19100</v>
      </c>
      <c r="F73" s="12">
        <v>180</v>
      </c>
      <c r="G73" s="13">
        <v>6650</v>
      </c>
    </row>
    <row r="74" spans="1:7">
      <c r="A74" s="66" t="s">
        <v>509</v>
      </c>
      <c r="B74" s="48" t="s">
        <v>399</v>
      </c>
      <c r="C74" s="48" t="s">
        <v>399</v>
      </c>
      <c r="D74" s="12">
        <v>213</v>
      </c>
      <c r="E74" s="12">
        <v>7469</v>
      </c>
      <c r="F74" s="48" t="s">
        <v>399</v>
      </c>
      <c r="G74" s="49" t="s">
        <v>399</v>
      </c>
    </row>
    <row r="75" spans="1:7">
      <c r="A75" s="66" t="s">
        <v>510</v>
      </c>
      <c r="B75" s="12">
        <v>1397</v>
      </c>
      <c r="C75" s="12">
        <v>138075</v>
      </c>
      <c r="D75" s="12">
        <v>2560</v>
      </c>
      <c r="E75" s="12">
        <v>202646</v>
      </c>
      <c r="F75" s="12">
        <v>190</v>
      </c>
      <c r="G75" s="13">
        <v>19000</v>
      </c>
    </row>
    <row r="76" spans="1:7">
      <c r="A76" s="66" t="s">
        <v>511</v>
      </c>
      <c r="B76" s="12">
        <v>12</v>
      </c>
      <c r="C76" s="12">
        <v>638</v>
      </c>
      <c r="D76" s="12">
        <v>60</v>
      </c>
      <c r="E76" s="12">
        <v>3000</v>
      </c>
      <c r="F76" s="12">
        <v>38</v>
      </c>
      <c r="G76" s="13">
        <v>1140</v>
      </c>
    </row>
    <row r="77" spans="1:7">
      <c r="A77" s="66" t="s">
        <v>512</v>
      </c>
      <c r="B77" s="48" t="s">
        <v>399</v>
      </c>
      <c r="C77" s="48" t="s">
        <v>399</v>
      </c>
      <c r="D77" s="12">
        <v>254</v>
      </c>
      <c r="E77" s="12">
        <v>6748</v>
      </c>
      <c r="F77" s="48" t="s">
        <v>399</v>
      </c>
      <c r="G77" s="49" t="s">
        <v>399</v>
      </c>
    </row>
    <row r="78" spans="1:7">
      <c r="A78" s="66" t="s">
        <v>513</v>
      </c>
      <c r="B78" s="12">
        <v>470</v>
      </c>
      <c r="C78" s="12">
        <v>36400</v>
      </c>
      <c r="D78" s="12">
        <v>435</v>
      </c>
      <c r="E78" s="12">
        <v>24565</v>
      </c>
      <c r="F78" s="12">
        <v>244</v>
      </c>
      <c r="G78" s="13">
        <v>14811</v>
      </c>
    </row>
    <row r="79" spans="1:7">
      <c r="A79" s="66" t="s">
        <v>514</v>
      </c>
      <c r="B79" s="12">
        <v>45</v>
      </c>
      <c r="C79" s="12">
        <v>3750</v>
      </c>
      <c r="D79" s="12">
        <v>2721</v>
      </c>
      <c r="E79" s="12">
        <v>255348</v>
      </c>
      <c r="F79" s="12">
        <v>20</v>
      </c>
      <c r="G79" s="13">
        <v>1800</v>
      </c>
    </row>
    <row r="80" spans="1:7">
      <c r="A80" s="76" t="s">
        <v>515</v>
      </c>
      <c r="B80" s="77">
        <v>9274</v>
      </c>
      <c r="C80" s="77">
        <v>821319</v>
      </c>
      <c r="D80" s="77">
        <v>8149</v>
      </c>
      <c r="E80" s="77">
        <v>623904</v>
      </c>
      <c r="F80" s="77">
        <v>2744</v>
      </c>
      <c r="G80" s="78">
        <v>270783</v>
      </c>
    </row>
    <row r="81" spans="1:7">
      <c r="A81" s="66"/>
      <c r="B81" s="48"/>
      <c r="C81" s="48"/>
      <c r="D81" s="48"/>
      <c r="E81" s="48"/>
      <c r="F81" s="48"/>
      <c r="G81" s="49"/>
    </row>
    <row r="82" spans="1:7">
      <c r="A82" s="66" t="s">
        <v>516</v>
      </c>
      <c r="B82" s="12">
        <v>398</v>
      </c>
      <c r="C82" s="12">
        <v>46092</v>
      </c>
      <c r="D82" s="12">
        <v>131</v>
      </c>
      <c r="E82" s="12">
        <v>13517</v>
      </c>
      <c r="F82" s="12">
        <v>205</v>
      </c>
      <c r="G82" s="13">
        <v>23756</v>
      </c>
    </row>
    <row r="83" spans="1:7">
      <c r="A83" s="66" t="s">
        <v>517</v>
      </c>
      <c r="B83" s="12">
        <v>150</v>
      </c>
      <c r="C83" s="12">
        <v>17623</v>
      </c>
      <c r="D83" s="12">
        <v>200</v>
      </c>
      <c r="E83" s="12">
        <v>20650</v>
      </c>
      <c r="F83" s="12">
        <v>35</v>
      </c>
      <c r="G83" s="13">
        <v>4103</v>
      </c>
    </row>
    <row r="84" spans="1:7">
      <c r="A84" s="76" t="s">
        <v>518</v>
      </c>
      <c r="B84" s="77">
        <v>548</v>
      </c>
      <c r="C84" s="77">
        <v>63715</v>
      </c>
      <c r="D84" s="77">
        <v>331</v>
      </c>
      <c r="E84" s="77">
        <v>34167</v>
      </c>
      <c r="F84" s="77">
        <v>240</v>
      </c>
      <c r="G84" s="78">
        <v>27859</v>
      </c>
    </row>
    <row r="85" spans="1:7">
      <c r="A85" s="66"/>
      <c r="B85" s="48"/>
      <c r="C85" s="48"/>
      <c r="D85" s="48"/>
      <c r="E85" s="48"/>
      <c r="F85" s="48"/>
      <c r="G85" s="49"/>
    </row>
    <row r="86" spans="1:7" ht="13.5" thickBot="1">
      <c r="A86" s="69" t="s">
        <v>519</v>
      </c>
      <c r="B86" s="55">
        <v>11180</v>
      </c>
      <c r="C86" s="55">
        <v>1015956</v>
      </c>
      <c r="D86" s="55">
        <v>28439</v>
      </c>
      <c r="E86" s="55">
        <v>2108990</v>
      </c>
      <c r="F86" s="55">
        <v>7005</v>
      </c>
      <c r="G86" s="56">
        <v>647900</v>
      </c>
    </row>
  </sheetData>
  <mergeCells count="8">
    <mergeCell ref="A1:G1"/>
    <mergeCell ref="A3:G3"/>
    <mergeCell ref="B5:C5"/>
    <mergeCell ref="B6:C6"/>
    <mergeCell ref="D5:E5"/>
    <mergeCell ref="D6:E6"/>
    <mergeCell ref="F5:G5"/>
    <mergeCell ref="F6:G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>
  <sheetPr codeName="Hoja153">
    <pageSetUpPr fitToPage="1"/>
  </sheetPr>
  <dimension ref="A1:J21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20.42578125" style="452" customWidth="1"/>
    <col min="2" max="6" width="21.28515625" style="452" customWidth="1"/>
    <col min="7" max="8" width="11.42578125" style="452"/>
    <col min="9" max="9" width="11.140625" style="452" customWidth="1"/>
    <col min="10" max="17" width="12" style="452" customWidth="1"/>
    <col min="18" max="16384" width="11.42578125" style="452"/>
  </cols>
  <sheetData>
    <row r="1" spans="1:10" s="482" customFormat="1" ht="18">
      <c r="A1" s="1524" t="s">
        <v>375</v>
      </c>
      <c r="B1" s="1524"/>
      <c r="C1" s="1524"/>
      <c r="D1" s="1524"/>
      <c r="E1" s="1524"/>
      <c r="F1" s="1524"/>
    </row>
    <row r="2" spans="1:10" s="483" customFormat="1" ht="12.75" customHeight="1"/>
    <row r="3" spans="1:10" s="483" customFormat="1" ht="15">
      <c r="A3" s="1532" t="s">
        <v>1028</v>
      </c>
      <c r="B3" s="1532"/>
      <c r="C3" s="1532"/>
      <c r="D3" s="1532"/>
      <c r="E3" s="1532"/>
      <c r="F3" s="1532"/>
      <c r="G3" s="285"/>
      <c r="H3" s="285"/>
      <c r="I3" s="285"/>
      <c r="J3" s="285"/>
    </row>
    <row r="4" spans="1:10" s="483" customFormat="1" ht="15">
      <c r="A4" s="1532" t="s">
        <v>686</v>
      </c>
      <c r="B4" s="1532"/>
      <c r="C4" s="1532"/>
      <c r="D4" s="1532"/>
      <c r="E4" s="1532"/>
      <c r="F4" s="1532"/>
      <c r="G4" s="333"/>
      <c r="H4" s="285"/>
      <c r="I4" s="285"/>
      <c r="J4" s="285"/>
    </row>
    <row r="5" spans="1:10" s="483" customFormat="1" ht="13.5" customHeight="1" thickBot="1">
      <c r="A5" s="484"/>
      <c r="B5" s="485"/>
      <c r="C5" s="485"/>
      <c r="D5" s="485"/>
      <c r="E5" s="485"/>
      <c r="F5" s="485"/>
    </row>
    <row r="6" spans="1:10" ht="23.25" customHeight="1">
      <c r="A6" s="1649" t="s">
        <v>378</v>
      </c>
      <c r="B6" s="1317"/>
      <c r="C6" s="1317"/>
      <c r="D6" s="1317"/>
      <c r="E6" s="949" t="s">
        <v>521</v>
      </c>
      <c r="F6" s="873"/>
    </row>
    <row r="7" spans="1:10">
      <c r="A7" s="1650"/>
      <c r="B7" s="909" t="s">
        <v>379</v>
      </c>
      <c r="C7" s="909" t="s">
        <v>386</v>
      </c>
      <c r="D7" s="909" t="s">
        <v>380</v>
      </c>
      <c r="E7" s="909" t="s">
        <v>522</v>
      </c>
      <c r="F7" s="926" t="s">
        <v>381</v>
      </c>
    </row>
    <row r="8" spans="1:10">
      <c r="A8" s="1650"/>
      <c r="B8" s="909" t="s">
        <v>382</v>
      </c>
      <c r="C8" s="909" t="s">
        <v>524</v>
      </c>
      <c r="D8" s="1392" t="s">
        <v>383</v>
      </c>
      <c r="E8" s="909" t="s">
        <v>525</v>
      </c>
      <c r="F8" s="926" t="s">
        <v>384</v>
      </c>
    </row>
    <row r="9" spans="1:10" ht="23.25" customHeight="1" thickBot="1">
      <c r="A9" s="1651"/>
      <c r="B9" s="877"/>
      <c r="C9" s="877"/>
      <c r="D9" s="877"/>
      <c r="E9" s="912" t="s">
        <v>526</v>
      </c>
      <c r="F9" s="1189"/>
    </row>
    <row r="10" spans="1:10" ht="24.75" customHeight="1">
      <c r="A10" s="15">
        <v>2003</v>
      </c>
      <c r="B10" s="540">
        <v>22.388000000000002</v>
      </c>
      <c r="C10" s="541">
        <v>471.76255136680362</v>
      </c>
      <c r="D10" s="540">
        <v>1056.182</v>
      </c>
      <c r="E10" s="388">
        <v>78.23</v>
      </c>
      <c r="F10" s="542">
        <v>826251.17859999998</v>
      </c>
    </row>
    <row r="11" spans="1:10">
      <c r="A11" s="15">
        <v>2004</v>
      </c>
      <c r="B11" s="540">
        <v>22.748999999999999</v>
      </c>
      <c r="C11" s="541">
        <v>472.77198997758148</v>
      </c>
      <c r="D11" s="540">
        <v>1075.509</v>
      </c>
      <c r="E11" s="388">
        <v>86.36</v>
      </c>
      <c r="F11" s="542">
        <v>928809.57240000006</v>
      </c>
    </row>
    <row r="12" spans="1:10">
      <c r="A12" s="15">
        <v>2005</v>
      </c>
      <c r="B12" s="540">
        <v>23.672000000000001</v>
      </c>
      <c r="C12" s="541">
        <v>447.93933761405879</v>
      </c>
      <c r="D12" s="540">
        <v>1060.3620000000001</v>
      </c>
      <c r="E12" s="388">
        <v>67.86</v>
      </c>
      <c r="F12" s="542">
        <v>719561.65320000006</v>
      </c>
    </row>
    <row r="13" spans="1:10">
      <c r="A13" s="15">
        <v>2006</v>
      </c>
      <c r="B13" s="540">
        <v>23.699000000000002</v>
      </c>
      <c r="C13" s="541">
        <v>484.31326216296037</v>
      </c>
      <c r="D13" s="540">
        <v>1147.7739999999999</v>
      </c>
      <c r="E13" s="388">
        <v>69.11</v>
      </c>
      <c r="F13" s="542">
        <v>793226.61139999994</v>
      </c>
    </row>
    <row r="14" spans="1:10">
      <c r="A14" s="15">
        <v>2007</v>
      </c>
      <c r="B14" s="540">
        <v>21.797999999999998</v>
      </c>
      <c r="C14" s="541">
        <v>485.15139003578315</v>
      </c>
      <c r="D14" s="540">
        <v>1057.5329999999999</v>
      </c>
      <c r="E14" s="388">
        <v>85.24</v>
      </c>
      <c r="F14" s="542">
        <v>901441.12919999985</v>
      </c>
    </row>
    <row r="15" spans="1:10">
      <c r="A15" s="15">
        <v>2008</v>
      </c>
      <c r="B15" s="540">
        <v>18.681000000000001</v>
      </c>
      <c r="C15" s="541">
        <v>491.48332530378457</v>
      </c>
      <c r="D15" s="540">
        <v>918.14</v>
      </c>
      <c r="E15" s="388">
        <v>84.76</v>
      </c>
      <c r="F15" s="542">
        <v>778215.46400000004</v>
      </c>
    </row>
    <row r="16" spans="1:10">
      <c r="A16" s="15">
        <v>2009</v>
      </c>
      <c r="B16" s="540">
        <v>18.931000000000001</v>
      </c>
      <c r="C16" s="541">
        <v>490.89694152448368</v>
      </c>
      <c r="D16" s="540">
        <v>929.31700000000001</v>
      </c>
      <c r="E16" s="388">
        <v>69.989999999999995</v>
      </c>
      <c r="F16" s="542">
        <v>650428.96829999995</v>
      </c>
    </row>
    <row r="17" spans="1:6">
      <c r="A17" s="15">
        <v>2010</v>
      </c>
      <c r="B17" s="540">
        <v>17.975000000000001</v>
      </c>
      <c r="C17" s="541">
        <v>485.68066759388034</v>
      </c>
      <c r="D17" s="540">
        <v>873.01099999999997</v>
      </c>
      <c r="E17" s="388">
        <v>83.8</v>
      </c>
      <c r="F17" s="542">
        <v>731583.21799999988</v>
      </c>
    </row>
    <row r="18" spans="1:6">
      <c r="A18" s="15">
        <v>2011</v>
      </c>
      <c r="B18" s="540">
        <v>17.594999999999999</v>
      </c>
      <c r="C18" s="541">
        <v>522.05115089514061</v>
      </c>
      <c r="D18" s="540">
        <v>918.54899999999998</v>
      </c>
      <c r="E18" s="388">
        <v>66.14</v>
      </c>
      <c r="F18" s="542">
        <v>607528.30859999999</v>
      </c>
    </row>
    <row r="19" spans="1:6">
      <c r="A19" s="15">
        <v>2012</v>
      </c>
      <c r="B19" s="540">
        <v>17.440000000000001</v>
      </c>
      <c r="C19" s="541">
        <v>556.36238532110087</v>
      </c>
      <c r="D19" s="540">
        <v>970.29600000000005</v>
      </c>
      <c r="E19" s="388">
        <v>61.17</v>
      </c>
      <c r="F19" s="542">
        <v>593530.06320000009</v>
      </c>
    </row>
    <row r="20" spans="1:6" ht="13.5" thickBot="1">
      <c r="A20" s="15">
        <v>2013</v>
      </c>
      <c r="B20" s="540">
        <v>18.108000000000001</v>
      </c>
      <c r="C20" s="541">
        <f>D20/B20*10</f>
        <v>561.52584493041752</v>
      </c>
      <c r="D20" s="540">
        <v>1016.811</v>
      </c>
      <c r="E20" s="388">
        <v>69.17</v>
      </c>
      <c r="F20" s="1419">
        <f>D20*E20*10</f>
        <v>703328.16870000004</v>
      </c>
    </row>
    <row r="21" spans="1:6">
      <c r="A21" s="489"/>
      <c r="B21" s="489"/>
      <c r="C21" s="489"/>
      <c r="D21" s="489"/>
      <c r="E21" s="489"/>
      <c r="F21" s="489"/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>
  <sheetPr codeName="Hoja154">
    <pageSetUpPr fitToPage="1"/>
  </sheetPr>
  <dimension ref="A1:K85"/>
  <sheetViews>
    <sheetView view="pageBreakPreview" topLeftCell="A46" zoomScale="75" zoomScaleNormal="75" zoomScaleSheetLayoutView="75" workbookViewId="0">
      <selection activeCell="D19" sqref="D19"/>
    </sheetView>
  </sheetViews>
  <sheetFormatPr baseColWidth="10" defaultRowHeight="12.75"/>
  <cols>
    <col min="1" max="1" width="34.5703125" style="271" customWidth="1"/>
    <col min="2" max="9" width="14.4257812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2.75" customHeight="1">
      <c r="A2" s="455"/>
    </row>
    <row r="3" spans="1:11" s="91" customFormat="1" ht="15">
      <c r="A3" s="1504" t="s">
        <v>1500</v>
      </c>
      <c r="B3" s="1504"/>
      <c r="C3" s="1504"/>
      <c r="D3" s="1504"/>
      <c r="E3" s="1504"/>
      <c r="F3" s="1504"/>
      <c r="G3" s="1504"/>
      <c r="H3" s="1504"/>
      <c r="I3" s="1504"/>
      <c r="J3" s="134"/>
      <c r="K3" s="134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866" customFormat="1" ht="24.75" customHeight="1">
      <c r="A5" s="1692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697" t="s">
        <v>387</v>
      </c>
    </row>
    <row r="6" spans="1:11" s="866" customFormat="1" ht="24.75" customHeight="1">
      <c r="A6" s="1693"/>
      <c r="B6" s="1694" t="s">
        <v>393</v>
      </c>
      <c r="C6" s="301" t="s">
        <v>394</v>
      </c>
      <c r="D6" s="302"/>
      <c r="E6" s="1694" t="s">
        <v>395</v>
      </c>
      <c r="F6" s="1694" t="s">
        <v>393</v>
      </c>
      <c r="G6" s="301" t="s">
        <v>394</v>
      </c>
      <c r="H6" s="303"/>
      <c r="I6" s="1698"/>
    </row>
    <row r="7" spans="1:11" s="866" customFormat="1" ht="24.75" customHeight="1" thickBot="1">
      <c r="A7" s="1693"/>
      <c r="B7" s="1695"/>
      <c r="C7" s="1393" t="s">
        <v>904</v>
      </c>
      <c r="D7" s="1393" t="s">
        <v>905</v>
      </c>
      <c r="E7" s="1696"/>
      <c r="F7" s="1695"/>
      <c r="G7" s="1393" t="s">
        <v>904</v>
      </c>
      <c r="H7" s="1393" t="s">
        <v>905</v>
      </c>
      <c r="I7" s="1698"/>
    </row>
    <row r="8" spans="1:11" ht="21.75" customHeight="1">
      <c r="A8" s="75" t="s">
        <v>459</v>
      </c>
      <c r="B8" s="131">
        <v>14</v>
      </c>
      <c r="C8" s="131">
        <v>187</v>
      </c>
      <c r="D8" s="256">
        <v>221</v>
      </c>
      <c r="E8" s="45">
        <v>422</v>
      </c>
      <c r="F8" s="131">
        <v>4500</v>
      </c>
      <c r="G8" s="131">
        <v>64860</v>
      </c>
      <c r="H8" s="256">
        <v>53910</v>
      </c>
      <c r="I8" s="140">
        <v>24106</v>
      </c>
      <c r="J8" s="278"/>
      <c r="K8" s="278"/>
    </row>
    <row r="9" spans="1:11">
      <c r="A9" s="66" t="s">
        <v>460</v>
      </c>
      <c r="B9" s="12">
        <v>3</v>
      </c>
      <c r="C9" s="12">
        <v>63</v>
      </c>
      <c r="D9" s="85">
        <v>81</v>
      </c>
      <c r="E9" s="48">
        <v>147</v>
      </c>
      <c r="F9" s="12">
        <v>6500</v>
      </c>
      <c r="G9" s="12">
        <v>48750</v>
      </c>
      <c r="H9" s="85">
        <v>66280</v>
      </c>
      <c r="I9" s="13">
        <v>8459</v>
      </c>
      <c r="J9" s="278"/>
      <c r="K9" s="278"/>
    </row>
    <row r="10" spans="1:11">
      <c r="A10" s="66" t="s">
        <v>461</v>
      </c>
      <c r="B10" s="48">
        <v>3</v>
      </c>
      <c r="C10" s="48">
        <v>95</v>
      </c>
      <c r="D10" s="85">
        <v>105</v>
      </c>
      <c r="E10" s="48">
        <v>203</v>
      </c>
      <c r="F10" s="12">
        <v>12000</v>
      </c>
      <c r="G10" s="12">
        <v>47980</v>
      </c>
      <c r="H10" s="85">
        <v>80000</v>
      </c>
      <c r="I10" s="49">
        <v>12994</v>
      </c>
      <c r="J10" s="278"/>
      <c r="K10" s="278"/>
    </row>
    <row r="11" spans="1:11">
      <c r="A11" s="66" t="s">
        <v>462</v>
      </c>
      <c r="B11" s="12">
        <v>18</v>
      </c>
      <c r="C11" s="12">
        <v>190</v>
      </c>
      <c r="D11" s="85">
        <v>208</v>
      </c>
      <c r="E11" s="48">
        <v>416</v>
      </c>
      <c r="F11" s="12">
        <v>12400</v>
      </c>
      <c r="G11" s="12">
        <v>55600</v>
      </c>
      <c r="H11" s="85">
        <v>52540</v>
      </c>
      <c r="I11" s="13">
        <v>21716</v>
      </c>
      <c r="J11" s="278"/>
      <c r="K11" s="278"/>
    </row>
    <row r="12" spans="1:11">
      <c r="A12" s="76" t="s">
        <v>463</v>
      </c>
      <c r="B12" s="77">
        <v>38</v>
      </c>
      <c r="C12" s="77">
        <v>535</v>
      </c>
      <c r="D12" s="377">
        <v>615</v>
      </c>
      <c r="E12" s="77">
        <v>1188</v>
      </c>
      <c r="F12" s="81">
        <v>8992</v>
      </c>
      <c r="G12" s="81">
        <v>56677</v>
      </c>
      <c r="H12" s="377">
        <v>59530</v>
      </c>
      <c r="I12" s="78">
        <v>67275</v>
      </c>
      <c r="J12" s="278"/>
      <c r="K12" s="278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78"/>
      <c r="K13" s="278"/>
    </row>
    <row r="14" spans="1:11">
      <c r="A14" s="76" t="s">
        <v>464</v>
      </c>
      <c r="B14" s="77">
        <v>19</v>
      </c>
      <c r="C14" s="77">
        <v>7</v>
      </c>
      <c r="D14" s="377" t="s">
        <v>399</v>
      </c>
      <c r="E14" s="77">
        <v>26</v>
      </c>
      <c r="F14" s="81">
        <v>8000</v>
      </c>
      <c r="G14" s="81">
        <v>15000</v>
      </c>
      <c r="H14" s="377" t="s">
        <v>399</v>
      </c>
      <c r="I14" s="78">
        <v>257</v>
      </c>
      <c r="J14" s="278"/>
      <c r="K14" s="278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78"/>
      <c r="K15" s="278"/>
    </row>
    <row r="16" spans="1:11">
      <c r="A16" s="76" t="s">
        <v>465</v>
      </c>
      <c r="B16" s="77">
        <v>10</v>
      </c>
      <c r="C16" s="77" t="s">
        <v>399</v>
      </c>
      <c r="D16" s="377" t="s">
        <v>399</v>
      </c>
      <c r="E16" s="77">
        <v>10</v>
      </c>
      <c r="F16" s="81">
        <v>16000</v>
      </c>
      <c r="G16" s="81" t="s">
        <v>399</v>
      </c>
      <c r="H16" s="377" t="s">
        <v>399</v>
      </c>
      <c r="I16" s="78">
        <v>160</v>
      </c>
      <c r="J16" s="278"/>
      <c r="K16" s="278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78"/>
      <c r="K17" s="278"/>
    </row>
    <row r="18" spans="1:11">
      <c r="A18" s="66" t="s">
        <v>544</v>
      </c>
      <c r="B18" s="12" t="s">
        <v>399</v>
      </c>
      <c r="C18" s="12">
        <v>41</v>
      </c>
      <c r="D18" s="85">
        <v>6</v>
      </c>
      <c r="E18" s="48">
        <v>47</v>
      </c>
      <c r="F18" s="12" t="s">
        <v>399</v>
      </c>
      <c r="G18" s="12">
        <v>13000</v>
      </c>
      <c r="H18" s="85">
        <v>35600</v>
      </c>
      <c r="I18" s="13">
        <v>747</v>
      </c>
      <c r="J18" s="278"/>
      <c r="K18" s="278"/>
    </row>
    <row r="19" spans="1:11">
      <c r="A19" s="66" t="s">
        <v>467</v>
      </c>
      <c r="B19" s="12">
        <v>10</v>
      </c>
      <c r="C19" s="85">
        <v>19</v>
      </c>
      <c r="D19" s="85">
        <v>7</v>
      </c>
      <c r="E19" s="48">
        <v>36</v>
      </c>
      <c r="F19" s="12">
        <v>7500</v>
      </c>
      <c r="G19" s="85">
        <v>15300</v>
      </c>
      <c r="H19" s="85">
        <v>27500</v>
      </c>
      <c r="I19" s="13">
        <v>558</v>
      </c>
      <c r="J19" s="278"/>
      <c r="K19" s="278"/>
    </row>
    <row r="20" spans="1:11">
      <c r="A20" s="66" t="s">
        <v>468</v>
      </c>
      <c r="B20" s="12">
        <v>103</v>
      </c>
      <c r="C20" s="12">
        <v>74</v>
      </c>
      <c r="D20" s="85">
        <v>37</v>
      </c>
      <c r="E20" s="48">
        <v>214</v>
      </c>
      <c r="F20" s="12">
        <v>8500</v>
      </c>
      <c r="G20" s="12">
        <v>15500</v>
      </c>
      <c r="H20" s="85">
        <v>29500</v>
      </c>
      <c r="I20" s="13">
        <v>3114</v>
      </c>
      <c r="J20" s="278"/>
      <c r="K20" s="278"/>
    </row>
    <row r="21" spans="1:11">
      <c r="A21" s="76" t="s">
        <v>469</v>
      </c>
      <c r="B21" s="77">
        <v>113</v>
      </c>
      <c r="C21" s="77">
        <v>134</v>
      </c>
      <c r="D21" s="377">
        <v>50</v>
      </c>
      <c r="E21" s="77">
        <v>297</v>
      </c>
      <c r="F21" s="81">
        <v>8412</v>
      </c>
      <c r="G21" s="81">
        <v>14707</v>
      </c>
      <c r="H21" s="377">
        <v>29952</v>
      </c>
      <c r="I21" s="78">
        <v>4419</v>
      </c>
      <c r="J21" s="278"/>
      <c r="K21" s="278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78"/>
      <c r="K22" s="278"/>
    </row>
    <row r="23" spans="1:11">
      <c r="A23" s="76" t="s">
        <v>470</v>
      </c>
      <c r="B23" s="77" t="s">
        <v>399</v>
      </c>
      <c r="C23" s="77">
        <v>722</v>
      </c>
      <c r="D23" s="377">
        <v>7</v>
      </c>
      <c r="E23" s="77">
        <v>729</v>
      </c>
      <c r="F23" s="81" t="s">
        <v>399</v>
      </c>
      <c r="G23" s="81">
        <v>25422</v>
      </c>
      <c r="H23" s="377">
        <v>28286</v>
      </c>
      <c r="I23" s="78">
        <v>18553</v>
      </c>
      <c r="J23" s="278"/>
      <c r="K23" s="278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78"/>
      <c r="K24" s="278"/>
    </row>
    <row r="25" spans="1:11">
      <c r="A25" s="76" t="s">
        <v>471</v>
      </c>
      <c r="B25" s="77" t="s">
        <v>399</v>
      </c>
      <c r="C25" s="77">
        <v>147</v>
      </c>
      <c r="D25" s="377">
        <v>3</v>
      </c>
      <c r="E25" s="77">
        <v>150</v>
      </c>
      <c r="F25" s="81" t="s">
        <v>399</v>
      </c>
      <c r="G25" s="81">
        <v>24000</v>
      </c>
      <c r="H25" s="377">
        <v>40000</v>
      </c>
      <c r="I25" s="78">
        <v>3648</v>
      </c>
      <c r="J25" s="278"/>
      <c r="K25" s="278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J26" s="278"/>
      <c r="K26" s="278"/>
    </row>
    <row r="27" spans="1:11">
      <c r="A27" s="66" t="s">
        <v>472</v>
      </c>
      <c r="B27" s="48" t="s">
        <v>399</v>
      </c>
      <c r="C27" s="48">
        <v>2</v>
      </c>
      <c r="D27" s="48">
        <v>2</v>
      </c>
      <c r="E27" s="48">
        <v>4</v>
      </c>
      <c r="F27" s="48" t="s">
        <v>399</v>
      </c>
      <c r="G27" s="12">
        <v>23500</v>
      </c>
      <c r="H27" s="48">
        <v>10000</v>
      </c>
      <c r="I27" s="49">
        <v>67</v>
      </c>
      <c r="J27" s="278"/>
      <c r="K27" s="278"/>
    </row>
    <row r="28" spans="1:11">
      <c r="A28" s="66" t="s">
        <v>473</v>
      </c>
      <c r="B28" s="48" t="s">
        <v>399</v>
      </c>
      <c r="C28" s="48" t="s">
        <v>399</v>
      </c>
      <c r="D28" s="48" t="s">
        <v>399</v>
      </c>
      <c r="E28" s="48" t="s">
        <v>399</v>
      </c>
      <c r="F28" s="48" t="s">
        <v>399</v>
      </c>
      <c r="G28" s="12" t="s">
        <v>399</v>
      </c>
      <c r="H28" s="48" t="s">
        <v>399</v>
      </c>
      <c r="I28" s="49" t="s">
        <v>399</v>
      </c>
      <c r="J28" s="278"/>
      <c r="K28" s="278"/>
    </row>
    <row r="29" spans="1:11">
      <c r="A29" s="66" t="s">
        <v>474</v>
      </c>
      <c r="B29" s="48" t="s">
        <v>399</v>
      </c>
      <c r="C29" s="12">
        <v>15</v>
      </c>
      <c r="D29" s="48">
        <v>1</v>
      </c>
      <c r="E29" s="48">
        <v>16</v>
      </c>
      <c r="F29" s="48" t="s">
        <v>399</v>
      </c>
      <c r="G29" s="12">
        <v>14000</v>
      </c>
      <c r="H29" s="48">
        <v>25000</v>
      </c>
      <c r="I29" s="13">
        <v>235</v>
      </c>
      <c r="J29" s="278"/>
      <c r="K29" s="278"/>
    </row>
    <row r="30" spans="1:11">
      <c r="A30" s="76" t="s">
        <v>475</v>
      </c>
      <c r="B30" s="77" t="s">
        <v>399</v>
      </c>
      <c r="C30" s="77">
        <v>17</v>
      </c>
      <c r="D30" s="377">
        <v>3</v>
      </c>
      <c r="E30" s="77">
        <v>20</v>
      </c>
      <c r="F30" s="81" t="s">
        <v>399</v>
      </c>
      <c r="G30" s="81">
        <v>15118</v>
      </c>
      <c r="H30" s="377">
        <v>15000</v>
      </c>
      <c r="I30" s="78">
        <v>302</v>
      </c>
      <c r="J30" s="278"/>
      <c r="K30" s="278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78"/>
      <c r="K31" s="278"/>
    </row>
    <row r="32" spans="1:11">
      <c r="A32" s="66" t="s">
        <v>476</v>
      </c>
      <c r="B32" s="83">
        <v>4</v>
      </c>
      <c r="C32" s="83">
        <v>73</v>
      </c>
      <c r="D32" s="48">
        <v>20</v>
      </c>
      <c r="E32" s="48">
        <v>97</v>
      </c>
      <c r="F32" s="83">
        <v>4000</v>
      </c>
      <c r="G32" s="83">
        <v>22966</v>
      </c>
      <c r="H32" s="48">
        <v>51000</v>
      </c>
      <c r="I32" s="13">
        <v>2713</v>
      </c>
      <c r="J32" s="278"/>
      <c r="K32" s="278"/>
    </row>
    <row r="33" spans="1:11">
      <c r="A33" s="66" t="s">
        <v>477</v>
      </c>
      <c r="B33" s="83" t="s">
        <v>399</v>
      </c>
      <c r="C33" s="83">
        <v>50</v>
      </c>
      <c r="D33" s="48">
        <v>1</v>
      </c>
      <c r="E33" s="48">
        <v>51</v>
      </c>
      <c r="F33" s="83" t="s">
        <v>399</v>
      </c>
      <c r="G33" s="83">
        <v>21278</v>
      </c>
      <c r="H33" s="48">
        <v>27000</v>
      </c>
      <c r="I33" s="13">
        <v>1091</v>
      </c>
      <c r="J33" s="278"/>
      <c r="K33" s="278"/>
    </row>
    <row r="34" spans="1:11">
      <c r="A34" s="66" t="s">
        <v>478</v>
      </c>
      <c r="B34" s="83" t="s">
        <v>399</v>
      </c>
      <c r="C34" s="83">
        <v>51</v>
      </c>
      <c r="D34" s="48" t="s">
        <v>399</v>
      </c>
      <c r="E34" s="48">
        <v>51</v>
      </c>
      <c r="F34" s="83" t="s">
        <v>399</v>
      </c>
      <c r="G34" s="83">
        <v>21045</v>
      </c>
      <c r="H34" s="48" t="s">
        <v>399</v>
      </c>
      <c r="I34" s="13">
        <v>1073</v>
      </c>
      <c r="J34" s="278"/>
      <c r="K34" s="278"/>
    </row>
    <row r="35" spans="1:11">
      <c r="A35" s="66" t="s">
        <v>479</v>
      </c>
      <c r="B35" s="83" t="s">
        <v>399</v>
      </c>
      <c r="C35" s="83">
        <v>124</v>
      </c>
      <c r="D35" s="48">
        <v>9</v>
      </c>
      <c r="E35" s="48">
        <v>133</v>
      </c>
      <c r="F35" s="83" t="s">
        <v>399</v>
      </c>
      <c r="G35" s="83">
        <v>21934</v>
      </c>
      <c r="H35" s="48">
        <v>42876</v>
      </c>
      <c r="I35" s="13">
        <v>3106</v>
      </c>
      <c r="J35" s="278"/>
      <c r="K35" s="278"/>
    </row>
    <row r="36" spans="1:11">
      <c r="A36" s="76" t="s">
        <v>480</v>
      </c>
      <c r="B36" s="77">
        <v>4</v>
      </c>
      <c r="C36" s="77">
        <v>298</v>
      </c>
      <c r="D36" s="377">
        <v>30</v>
      </c>
      <c r="E36" s="77">
        <v>332</v>
      </c>
      <c r="F36" s="81">
        <v>4000</v>
      </c>
      <c r="G36" s="81">
        <v>21925</v>
      </c>
      <c r="H36" s="377">
        <v>47763</v>
      </c>
      <c r="I36" s="78">
        <v>7983</v>
      </c>
      <c r="J36" s="278"/>
      <c r="K36" s="278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78"/>
      <c r="K37" s="278"/>
    </row>
    <row r="38" spans="1:11">
      <c r="A38" s="76" t="s">
        <v>481</v>
      </c>
      <c r="B38" s="77" t="s">
        <v>399</v>
      </c>
      <c r="C38" s="77">
        <v>67</v>
      </c>
      <c r="D38" s="377">
        <v>37</v>
      </c>
      <c r="E38" s="77">
        <v>104</v>
      </c>
      <c r="F38" s="81" t="s">
        <v>399</v>
      </c>
      <c r="G38" s="81">
        <v>22900</v>
      </c>
      <c r="H38" s="377">
        <v>40030</v>
      </c>
      <c r="I38" s="78">
        <v>3015</v>
      </c>
      <c r="J38" s="278"/>
      <c r="K38" s="278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78"/>
      <c r="K39" s="278"/>
    </row>
    <row r="40" spans="1:11">
      <c r="A40" s="66" t="s">
        <v>545</v>
      </c>
      <c r="B40" s="48" t="s">
        <v>399</v>
      </c>
      <c r="C40" s="12">
        <v>19</v>
      </c>
      <c r="D40" s="48">
        <v>2</v>
      </c>
      <c r="E40" s="48">
        <v>21</v>
      </c>
      <c r="F40" s="48" t="s">
        <v>399</v>
      </c>
      <c r="G40" s="12">
        <v>19150</v>
      </c>
      <c r="H40" s="48">
        <v>38575</v>
      </c>
      <c r="I40" s="13">
        <v>441</v>
      </c>
      <c r="J40" s="278"/>
      <c r="K40" s="278"/>
    </row>
    <row r="41" spans="1:11">
      <c r="A41" s="66" t="s">
        <v>483</v>
      </c>
      <c r="B41" s="12" t="s">
        <v>399</v>
      </c>
      <c r="C41" s="12">
        <v>3</v>
      </c>
      <c r="D41" s="48" t="s">
        <v>399</v>
      </c>
      <c r="E41" s="48">
        <v>3</v>
      </c>
      <c r="F41" s="12" t="s">
        <v>399</v>
      </c>
      <c r="G41" s="12">
        <v>30000</v>
      </c>
      <c r="H41" s="48" t="s">
        <v>399</v>
      </c>
      <c r="I41" s="13">
        <v>90</v>
      </c>
      <c r="J41" s="278"/>
      <c r="K41" s="278"/>
    </row>
    <row r="42" spans="1:11">
      <c r="A42" s="66" t="s">
        <v>484</v>
      </c>
      <c r="B42" s="12" t="s">
        <v>399</v>
      </c>
      <c r="C42" s="12">
        <v>80</v>
      </c>
      <c r="D42" s="85">
        <v>5</v>
      </c>
      <c r="E42" s="48">
        <v>85</v>
      </c>
      <c r="F42" s="12" t="s">
        <v>399</v>
      </c>
      <c r="G42" s="12">
        <v>16300</v>
      </c>
      <c r="H42" s="85">
        <v>19800</v>
      </c>
      <c r="I42" s="13">
        <v>1403</v>
      </c>
      <c r="J42" s="278"/>
      <c r="K42" s="278"/>
    </row>
    <row r="43" spans="1:11">
      <c r="A43" s="66" t="s">
        <v>485</v>
      </c>
      <c r="B43" s="85" t="s">
        <v>399</v>
      </c>
      <c r="C43" s="12">
        <v>3</v>
      </c>
      <c r="D43" s="85">
        <v>1</v>
      </c>
      <c r="E43" s="48">
        <v>4</v>
      </c>
      <c r="F43" s="85" t="s">
        <v>399</v>
      </c>
      <c r="G43" s="12">
        <v>17000</v>
      </c>
      <c r="H43" s="85">
        <v>21000</v>
      </c>
      <c r="I43" s="13">
        <v>72</v>
      </c>
      <c r="J43" s="278"/>
      <c r="K43" s="278"/>
    </row>
    <row r="44" spans="1:11">
      <c r="A44" s="66" t="s">
        <v>486</v>
      </c>
      <c r="B44" s="12" t="s">
        <v>399</v>
      </c>
      <c r="C44" s="12">
        <v>8</v>
      </c>
      <c r="D44" s="48" t="s">
        <v>399</v>
      </c>
      <c r="E44" s="48">
        <v>8</v>
      </c>
      <c r="F44" s="12" t="s">
        <v>399</v>
      </c>
      <c r="G44" s="12">
        <v>18000</v>
      </c>
      <c r="H44" s="48" t="s">
        <v>399</v>
      </c>
      <c r="I44" s="13">
        <v>144</v>
      </c>
      <c r="J44" s="278"/>
      <c r="K44" s="278"/>
    </row>
    <row r="45" spans="1:11">
      <c r="A45" s="66" t="s">
        <v>487</v>
      </c>
      <c r="B45" s="48" t="s">
        <v>399</v>
      </c>
      <c r="C45" s="12">
        <v>26</v>
      </c>
      <c r="D45" s="48" t="s">
        <v>399</v>
      </c>
      <c r="E45" s="48">
        <v>26</v>
      </c>
      <c r="F45" s="48" t="s">
        <v>399</v>
      </c>
      <c r="G45" s="12">
        <v>20000</v>
      </c>
      <c r="H45" s="48" t="s">
        <v>399</v>
      </c>
      <c r="I45" s="13">
        <v>520</v>
      </c>
      <c r="J45" s="278"/>
      <c r="K45" s="278"/>
    </row>
    <row r="46" spans="1:11">
      <c r="A46" s="66" t="s">
        <v>488</v>
      </c>
      <c r="B46" s="12" t="s">
        <v>399</v>
      </c>
      <c r="C46" s="12" t="s">
        <v>399</v>
      </c>
      <c r="D46" s="48" t="s">
        <v>399</v>
      </c>
      <c r="E46" s="48" t="s">
        <v>399</v>
      </c>
      <c r="F46" s="12" t="s">
        <v>399</v>
      </c>
      <c r="G46" s="12" t="s">
        <v>399</v>
      </c>
      <c r="H46" s="48" t="s">
        <v>399</v>
      </c>
      <c r="I46" s="13" t="s">
        <v>399</v>
      </c>
      <c r="J46" s="278"/>
      <c r="K46" s="278"/>
    </row>
    <row r="47" spans="1:11">
      <c r="A47" s="66" t="s">
        <v>489</v>
      </c>
      <c r="B47" s="48" t="s">
        <v>399</v>
      </c>
      <c r="C47" s="12">
        <v>4</v>
      </c>
      <c r="D47" s="48">
        <v>2</v>
      </c>
      <c r="E47" s="48">
        <v>6</v>
      </c>
      <c r="F47" s="48" t="s">
        <v>399</v>
      </c>
      <c r="G47" s="12">
        <v>20000</v>
      </c>
      <c r="H47" s="48">
        <v>45000</v>
      </c>
      <c r="I47" s="13">
        <v>170</v>
      </c>
      <c r="J47" s="278"/>
      <c r="K47" s="278"/>
    </row>
    <row r="48" spans="1:11">
      <c r="A48" s="66" t="s">
        <v>490</v>
      </c>
      <c r="B48" s="12" t="s">
        <v>399</v>
      </c>
      <c r="C48" s="12">
        <v>50</v>
      </c>
      <c r="D48" s="85">
        <v>10</v>
      </c>
      <c r="E48" s="48">
        <v>60</v>
      </c>
      <c r="F48" s="12" t="s">
        <v>399</v>
      </c>
      <c r="G48" s="12">
        <v>12000</v>
      </c>
      <c r="H48" s="85">
        <v>90000</v>
      </c>
      <c r="I48" s="13">
        <v>1500</v>
      </c>
      <c r="J48" s="278"/>
      <c r="K48" s="278"/>
    </row>
    <row r="49" spans="1:11">
      <c r="A49" s="76" t="s">
        <v>491</v>
      </c>
      <c r="B49" s="77" t="s">
        <v>399</v>
      </c>
      <c r="C49" s="77">
        <v>193</v>
      </c>
      <c r="D49" s="377">
        <v>20</v>
      </c>
      <c r="E49" s="77">
        <v>213</v>
      </c>
      <c r="F49" s="81" t="s">
        <v>399</v>
      </c>
      <c r="G49" s="81">
        <v>16336</v>
      </c>
      <c r="H49" s="377">
        <v>59358</v>
      </c>
      <c r="I49" s="78">
        <v>4340</v>
      </c>
      <c r="J49" s="278"/>
      <c r="K49" s="278"/>
    </row>
    <row r="50" spans="1:11">
      <c r="A50" s="66"/>
      <c r="B50" s="48"/>
      <c r="C50" s="48"/>
      <c r="D50" s="48"/>
      <c r="E50" s="48"/>
      <c r="F50" s="12"/>
      <c r="G50" s="12"/>
      <c r="H50" s="12"/>
      <c r="I50" s="49"/>
      <c r="J50" s="278"/>
      <c r="K50" s="278"/>
    </row>
    <row r="51" spans="1:11">
      <c r="A51" s="76" t="s">
        <v>492</v>
      </c>
      <c r="B51" s="77" t="s">
        <v>399</v>
      </c>
      <c r="C51" s="77">
        <v>7</v>
      </c>
      <c r="D51" s="377">
        <v>7</v>
      </c>
      <c r="E51" s="77">
        <v>14</v>
      </c>
      <c r="F51" s="81" t="s">
        <v>399</v>
      </c>
      <c r="G51" s="81">
        <v>25000</v>
      </c>
      <c r="H51" s="377">
        <v>50000</v>
      </c>
      <c r="I51" s="78">
        <v>525</v>
      </c>
      <c r="J51" s="278"/>
      <c r="K51" s="278"/>
    </row>
    <row r="52" spans="1:11">
      <c r="A52" s="66"/>
      <c r="B52" s="48"/>
      <c r="C52" s="48"/>
      <c r="D52" s="48"/>
      <c r="E52" s="48"/>
      <c r="F52" s="12"/>
      <c r="G52" s="12"/>
      <c r="H52" s="12"/>
      <c r="I52" s="49"/>
      <c r="J52" s="278"/>
      <c r="K52" s="278"/>
    </row>
    <row r="53" spans="1:11">
      <c r="A53" s="66" t="s">
        <v>493</v>
      </c>
      <c r="B53" s="48" t="s">
        <v>399</v>
      </c>
      <c r="C53" s="12">
        <v>85</v>
      </c>
      <c r="D53" s="48" t="s">
        <v>399</v>
      </c>
      <c r="E53" s="48">
        <v>85</v>
      </c>
      <c r="F53" s="48" t="s">
        <v>399</v>
      </c>
      <c r="G53" s="12">
        <v>46000</v>
      </c>
      <c r="H53" s="48" t="s">
        <v>399</v>
      </c>
      <c r="I53" s="13">
        <v>3910</v>
      </c>
      <c r="J53" s="278"/>
      <c r="K53" s="278"/>
    </row>
    <row r="54" spans="1:11">
      <c r="A54" s="66" t="s">
        <v>494</v>
      </c>
      <c r="B54" s="48" t="s">
        <v>399</v>
      </c>
      <c r="C54" s="12">
        <v>960</v>
      </c>
      <c r="D54" s="48" t="s">
        <v>399</v>
      </c>
      <c r="E54" s="48">
        <v>960</v>
      </c>
      <c r="F54" s="48" t="s">
        <v>399</v>
      </c>
      <c r="G54" s="12">
        <v>40000</v>
      </c>
      <c r="H54" s="48" t="s">
        <v>399</v>
      </c>
      <c r="I54" s="13">
        <v>38400</v>
      </c>
      <c r="J54" s="278"/>
      <c r="K54" s="278"/>
    </row>
    <row r="55" spans="1:11">
      <c r="A55" s="66" t="s">
        <v>495</v>
      </c>
      <c r="B55" s="48">
        <v>5</v>
      </c>
      <c r="C55" s="12">
        <v>5</v>
      </c>
      <c r="D55" s="48" t="s">
        <v>399</v>
      </c>
      <c r="E55" s="48">
        <v>10</v>
      </c>
      <c r="F55" s="48">
        <v>2000</v>
      </c>
      <c r="G55" s="12">
        <v>20000</v>
      </c>
      <c r="H55" s="48" t="s">
        <v>399</v>
      </c>
      <c r="I55" s="13">
        <v>110</v>
      </c>
      <c r="J55" s="278"/>
      <c r="K55" s="278"/>
    </row>
    <row r="56" spans="1:11">
      <c r="A56" s="66" t="s">
        <v>496</v>
      </c>
      <c r="B56" s="48" t="s">
        <v>399</v>
      </c>
      <c r="C56" s="12" t="s">
        <v>399</v>
      </c>
      <c r="D56" s="48" t="s">
        <v>399</v>
      </c>
      <c r="E56" s="48" t="s">
        <v>399</v>
      </c>
      <c r="F56" s="48" t="s">
        <v>399</v>
      </c>
      <c r="G56" s="12" t="s">
        <v>399</v>
      </c>
      <c r="H56" s="48" t="s">
        <v>399</v>
      </c>
      <c r="I56" s="13" t="s">
        <v>399</v>
      </c>
      <c r="J56" s="278"/>
      <c r="K56" s="278"/>
    </row>
    <row r="57" spans="1:11">
      <c r="A57" s="66" t="s">
        <v>497</v>
      </c>
      <c r="B57" s="48" t="s">
        <v>399</v>
      </c>
      <c r="C57" s="12">
        <v>260</v>
      </c>
      <c r="D57" s="48" t="s">
        <v>399</v>
      </c>
      <c r="E57" s="48">
        <v>260</v>
      </c>
      <c r="F57" s="48" t="s">
        <v>399</v>
      </c>
      <c r="G57" s="12">
        <v>45346</v>
      </c>
      <c r="H57" s="48" t="s">
        <v>399</v>
      </c>
      <c r="I57" s="13">
        <v>11790</v>
      </c>
      <c r="J57" s="278"/>
      <c r="K57" s="278"/>
    </row>
    <row r="58" spans="1:11">
      <c r="A58" s="76" t="s">
        <v>573</v>
      </c>
      <c r="B58" s="77">
        <v>5</v>
      </c>
      <c r="C58" s="77">
        <v>1310</v>
      </c>
      <c r="D58" s="377" t="s">
        <v>399</v>
      </c>
      <c r="E58" s="77">
        <v>1315</v>
      </c>
      <c r="F58" s="81">
        <v>2000</v>
      </c>
      <c r="G58" s="81">
        <v>41374</v>
      </c>
      <c r="H58" s="377" t="s">
        <v>399</v>
      </c>
      <c r="I58" s="78">
        <v>54210</v>
      </c>
      <c r="J58" s="278"/>
      <c r="K58" s="278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78"/>
      <c r="K59" s="278"/>
    </row>
    <row r="60" spans="1:11">
      <c r="A60" s="66" t="s">
        <v>499</v>
      </c>
      <c r="B60" s="48" t="s">
        <v>399</v>
      </c>
      <c r="C60" s="12">
        <v>14</v>
      </c>
      <c r="D60" s="12">
        <v>234</v>
      </c>
      <c r="E60" s="48">
        <v>248</v>
      </c>
      <c r="F60" s="48" t="s">
        <v>399</v>
      </c>
      <c r="G60" s="12">
        <v>30000</v>
      </c>
      <c r="H60" s="12">
        <v>120000</v>
      </c>
      <c r="I60" s="13">
        <v>28500</v>
      </c>
      <c r="J60" s="278"/>
      <c r="K60" s="278"/>
    </row>
    <row r="61" spans="1:11">
      <c r="A61" s="66" t="s">
        <v>500</v>
      </c>
      <c r="B61" s="12" t="s">
        <v>399</v>
      </c>
      <c r="C61" s="12">
        <v>128</v>
      </c>
      <c r="D61" s="85">
        <v>6</v>
      </c>
      <c r="E61" s="48">
        <v>134</v>
      </c>
      <c r="F61" s="12" t="s">
        <v>399</v>
      </c>
      <c r="G61" s="12">
        <v>18000</v>
      </c>
      <c r="H61" s="85">
        <v>31000</v>
      </c>
      <c r="I61" s="13">
        <v>2490</v>
      </c>
      <c r="J61" s="278"/>
      <c r="K61" s="278"/>
    </row>
    <row r="62" spans="1:11">
      <c r="A62" s="66" t="s">
        <v>501</v>
      </c>
      <c r="B62" s="48" t="s">
        <v>399</v>
      </c>
      <c r="C62" s="12" t="s">
        <v>399</v>
      </c>
      <c r="D62" s="85">
        <v>284</v>
      </c>
      <c r="E62" s="48">
        <v>284</v>
      </c>
      <c r="F62" s="48" t="s">
        <v>399</v>
      </c>
      <c r="G62" s="12" t="s">
        <v>399</v>
      </c>
      <c r="H62" s="85">
        <v>57043</v>
      </c>
      <c r="I62" s="13">
        <v>16200</v>
      </c>
      <c r="J62" s="278"/>
      <c r="K62" s="278"/>
    </row>
    <row r="63" spans="1:11">
      <c r="A63" s="76" t="s">
        <v>502</v>
      </c>
      <c r="B63" s="77" t="s">
        <v>399</v>
      </c>
      <c r="C63" s="77">
        <v>142</v>
      </c>
      <c r="D63" s="377">
        <v>524</v>
      </c>
      <c r="E63" s="77">
        <v>666</v>
      </c>
      <c r="F63" s="81" t="s">
        <v>399</v>
      </c>
      <c r="G63" s="81">
        <v>19183</v>
      </c>
      <c r="H63" s="377">
        <v>84859</v>
      </c>
      <c r="I63" s="78">
        <v>47190</v>
      </c>
      <c r="J63" s="278"/>
      <c r="K63" s="278"/>
    </row>
    <row r="64" spans="1:11">
      <c r="A64" s="66"/>
      <c r="B64" s="48"/>
      <c r="C64" s="48"/>
      <c r="D64" s="48"/>
      <c r="E64" s="48"/>
      <c r="F64" s="12"/>
      <c r="G64" s="12"/>
      <c r="H64" s="12"/>
      <c r="I64" s="49"/>
      <c r="J64" s="278"/>
      <c r="K64" s="278"/>
    </row>
    <row r="65" spans="1:11">
      <c r="A65" s="76" t="s">
        <v>503</v>
      </c>
      <c r="B65" s="77" t="s">
        <v>399</v>
      </c>
      <c r="C65" s="77">
        <v>218</v>
      </c>
      <c r="D65" s="377">
        <v>1015</v>
      </c>
      <c r="E65" s="77">
        <v>1233</v>
      </c>
      <c r="F65" s="81" t="s">
        <v>399</v>
      </c>
      <c r="G65" s="81">
        <v>45000</v>
      </c>
      <c r="H65" s="377">
        <v>96000</v>
      </c>
      <c r="I65" s="78">
        <v>107250</v>
      </c>
      <c r="J65" s="278"/>
      <c r="K65" s="278"/>
    </row>
    <row r="66" spans="1:11">
      <c r="A66" s="66"/>
      <c r="B66" s="48"/>
      <c r="C66" s="48"/>
      <c r="D66" s="48"/>
      <c r="E66" s="48"/>
      <c r="F66" s="12"/>
      <c r="G66" s="12"/>
      <c r="H66" s="12"/>
      <c r="I66" s="49"/>
      <c r="J66" s="278"/>
      <c r="K66" s="278"/>
    </row>
    <row r="67" spans="1:11">
      <c r="A67" s="66" t="s">
        <v>504</v>
      </c>
      <c r="B67" s="48" t="s">
        <v>399</v>
      </c>
      <c r="C67" s="12">
        <v>204</v>
      </c>
      <c r="D67" s="85">
        <v>24</v>
      </c>
      <c r="E67" s="48">
        <v>228</v>
      </c>
      <c r="F67" s="48" t="s">
        <v>399</v>
      </c>
      <c r="G67" s="12">
        <v>44559</v>
      </c>
      <c r="H67" s="85">
        <v>120890</v>
      </c>
      <c r="I67" s="13">
        <v>11991</v>
      </c>
      <c r="J67" s="278"/>
      <c r="K67" s="278"/>
    </row>
    <row r="68" spans="1:11">
      <c r="A68" s="66" t="s">
        <v>505</v>
      </c>
      <c r="B68" s="48" t="s">
        <v>399</v>
      </c>
      <c r="C68" s="12">
        <v>234</v>
      </c>
      <c r="D68" s="85" t="s">
        <v>399</v>
      </c>
      <c r="E68" s="48">
        <v>234</v>
      </c>
      <c r="F68" s="48" t="s">
        <v>399</v>
      </c>
      <c r="G68" s="12">
        <v>34102</v>
      </c>
      <c r="H68" s="85" t="s">
        <v>399</v>
      </c>
      <c r="I68" s="13">
        <v>7980</v>
      </c>
      <c r="J68" s="278"/>
      <c r="K68" s="278"/>
    </row>
    <row r="69" spans="1:11">
      <c r="A69" s="76" t="s">
        <v>506</v>
      </c>
      <c r="B69" s="77" t="s">
        <v>399</v>
      </c>
      <c r="C69" s="77">
        <v>438</v>
      </c>
      <c r="D69" s="377">
        <v>24</v>
      </c>
      <c r="E69" s="77">
        <v>462</v>
      </c>
      <c r="F69" s="81" t="s">
        <v>399</v>
      </c>
      <c r="G69" s="81">
        <v>38972</v>
      </c>
      <c r="H69" s="377">
        <v>120890</v>
      </c>
      <c r="I69" s="78">
        <v>19971</v>
      </c>
      <c r="J69" s="278"/>
      <c r="K69" s="278"/>
    </row>
    <row r="70" spans="1:11">
      <c r="A70" s="66"/>
      <c r="B70" s="48"/>
      <c r="C70" s="48"/>
      <c r="D70" s="48"/>
      <c r="E70" s="48"/>
      <c r="F70" s="12"/>
      <c r="G70" s="12"/>
      <c r="H70" s="12"/>
      <c r="I70" s="49"/>
      <c r="J70" s="278"/>
      <c r="K70" s="278"/>
    </row>
    <row r="71" spans="1:11">
      <c r="A71" s="66" t="s">
        <v>507</v>
      </c>
      <c r="B71" s="48" t="s">
        <v>399</v>
      </c>
      <c r="C71" s="12">
        <v>55</v>
      </c>
      <c r="D71" s="12">
        <v>8406</v>
      </c>
      <c r="E71" s="48">
        <v>8461</v>
      </c>
      <c r="F71" s="48" t="s">
        <v>399</v>
      </c>
      <c r="G71" s="12">
        <v>23250</v>
      </c>
      <c r="H71" s="12">
        <v>64310</v>
      </c>
      <c r="I71" s="13">
        <v>541869</v>
      </c>
      <c r="J71" s="278"/>
      <c r="K71" s="278"/>
    </row>
    <row r="72" spans="1:11">
      <c r="A72" s="66" t="s">
        <v>508</v>
      </c>
      <c r="B72" s="48" t="s">
        <v>399</v>
      </c>
      <c r="C72" s="12">
        <v>435</v>
      </c>
      <c r="D72" s="48" t="s">
        <v>399</v>
      </c>
      <c r="E72" s="48">
        <v>435</v>
      </c>
      <c r="F72" s="48" t="s">
        <v>399</v>
      </c>
      <c r="G72" s="12">
        <v>55287</v>
      </c>
      <c r="H72" s="48" t="s">
        <v>399</v>
      </c>
      <c r="I72" s="13">
        <v>24050</v>
      </c>
      <c r="J72" s="278"/>
      <c r="K72" s="278"/>
    </row>
    <row r="73" spans="1:11">
      <c r="A73" s="66" t="s">
        <v>509</v>
      </c>
      <c r="B73" s="12">
        <v>1</v>
      </c>
      <c r="C73" s="12">
        <v>199</v>
      </c>
      <c r="D73" s="48">
        <v>2</v>
      </c>
      <c r="E73" s="48">
        <v>202</v>
      </c>
      <c r="F73" s="12">
        <v>8000</v>
      </c>
      <c r="G73" s="12">
        <v>20000</v>
      </c>
      <c r="H73" s="48">
        <v>60000</v>
      </c>
      <c r="I73" s="13">
        <v>4108</v>
      </c>
      <c r="J73" s="278"/>
      <c r="K73" s="278"/>
    </row>
    <row r="74" spans="1:11">
      <c r="A74" s="66" t="s">
        <v>510</v>
      </c>
      <c r="B74" s="48" t="s">
        <v>399</v>
      </c>
      <c r="C74" s="12">
        <v>325</v>
      </c>
      <c r="D74" s="85">
        <v>694</v>
      </c>
      <c r="E74" s="48">
        <v>1019</v>
      </c>
      <c r="F74" s="48" t="s">
        <v>399</v>
      </c>
      <c r="G74" s="12">
        <v>33249</v>
      </c>
      <c r="H74" s="85">
        <v>69928</v>
      </c>
      <c r="I74" s="13">
        <v>59336</v>
      </c>
      <c r="J74" s="278"/>
      <c r="K74" s="278"/>
    </row>
    <row r="75" spans="1:11">
      <c r="A75" s="66" t="s">
        <v>511</v>
      </c>
      <c r="B75" s="12" t="s">
        <v>399</v>
      </c>
      <c r="C75" s="12">
        <v>150</v>
      </c>
      <c r="D75" s="85" t="s">
        <v>399</v>
      </c>
      <c r="E75" s="48">
        <v>150</v>
      </c>
      <c r="F75" s="12" t="s">
        <v>399</v>
      </c>
      <c r="G75" s="12">
        <v>25000</v>
      </c>
      <c r="H75" s="85" t="s">
        <v>399</v>
      </c>
      <c r="I75" s="13">
        <v>3750</v>
      </c>
      <c r="J75" s="278"/>
      <c r="K75" s="278"/>
    </row>
    <row r="76" spans="1:11">
      <c r="A76" s="66" t="s">
        <v>512</v>
      </c>
      <c r="B76" s="12" t="s">
        <v>399</v>
      </c>
      <c r="C76" s="12">
        <v>153</v>
      </c>
      <c r="D76" s="48" t="s">
        <v>399</v>
      </c>
      <c r="E76" s="48">
        <v>153</v>
      </c>
      <c r="F76" s="12" t="s">
        <v>399</v>
      </c>
      <c r="G76" s="12">
        <v>30000</v>
      </c>
      <c r="H76" s="48" t="s">
        <v>399</v>
      </c>
      <c r="I76" s="13">
        <v>4590</v>
      </c>
      <c r="J76" s="278"/>
      <c r="K76" s="278"/>
    </row>
    <row r="77" spans="1:11">
      <c r="A77" s="66" t="s">
        <v>513</v>
      </c>
      <c r="B77" s="85">
        <v>2</v>
      </c>
      <c r="C77" s="12">
        <v>296</v>
      </c>
      <c r="D77" s="85">
        <v>180</v>
      </c>
      <c r="E77" s="48">
        <v>478</v>
      </c>
      <c r="F77" s="85">
        <v>2100</v>
      </c>
      <c r="G77" s="12">
        <v>26500</v>
      </c>
      <c r="H77" s="85">
        <v>56000</v>
      </c>
      <c r="I77" s="13">
        <v>17928</v>
      </c>
      <c r="J77" s="278"/>
      <c r="K77" s="278"/>
    </row>
    <row r="78" spans="1:11">
      <c r="A78" s="66" t="s">
        <v>514</v>
      </c>
      <c r="B78" s="85">
        <v>12</v>
      </c>
      <c r="C78" s="12">
        <v>173</v>
      </c>
      <c r="D78" s="85">
        <v>30</v>
      </c>
      <c r="E78" s="48">
        <v>215</v>
      </c>
      <c r="F78" s="85">
        <v>6500</v>
      </c>
      <c r="G78" s="12">
        <v>26850</v>
      </c>
      <c r="H78" s="85">
        <v>65000</v>
      </c>
      <c r="I78" s="13">
        <v>6673</v>
      </c>
      <c r="J78" s="278"/>
      <c r="K78" s="278"/>
    </row>
    <row r="79" spans="1:11">
      <c r="A79" s="76" t="s">
        <v>515</v>
      </c>
      <c r="B79" s="77">
        <v>15</v>
      </c>
      <c r="C79" s="77">
        <v>1786</v>
      </c>
      <c r="D79" s="377">
        <v>9312</v>
      </c>
      <c r="E79" s="77">
        <v>11113</v>
      </c>
      <c r="F79" s="81">
        <v>6013</v>
      </c>
      <c r="G79" s="81">
        <v>34123</v>
      </c>
      <c r="H79" s="377">
        <v>64569</v>
      </c>
      <c r="I79" s="78">
        <v>662304</v>
      </c>
      <c r="J79" s="278"/>
      <c r="K79" s="278"/>
    </row>
    <row r="80" spans="1:11">
      <c r="A80" s="66"/>
      <c r="B80" s="48"/>
      <c r="C80" s="48"/>
      <c r="D80" s="48"/>
      <c r="E80" s="48"/>
      <c r="F80" s="12"/>
      <c r="G80" s="12"/>
      <c r="H80" s="12"/>
      <c r="I80" s="49"/>
      <c r="J80" s="278"/>
      <c r="K80" s="278"/>
    </row>
    <row r="81" spans="1:9">
      <c r="A81" s="66" t="s">
        <v>516</v>
      </c>
      <c r="B81" s="85">
        <v>16</v>
      </c>
      <c r="C81" s="12">
        <v>42</v>
      </c>
      <c r="D81" s="85">
        <v>94</v>
      </c>
      <c r="E81" s="48">
        <v>152</v>
      </c>
      <c r="F81" s="85">
        <v>10000</v>
      </c>
      <c r="G81" s="12">
        <v>47695</v>
      </c>
      <c r="H81" s="85">
        <v>83878</v>
      </c>
      <c r="I81" s="13">
        <v>10032</v>
      </c>
    </row>
    <row r="82" spans="1:9">
      <c r="A82" s="66" t="s">
        <v>517</v>
      </c>
      <c r="B82" s="12" t="s">
        <v>399</v>
      </c>
      <c r="C82" s="12">
        <v>19</v>
      </c>
      <c r="D82" s="85">
        <v>64</v>
      </c>
      <c r="E82" s="48">
        <v>84</v>
      </c>
      <c r="F82" s="12" t="s">
        <v>399</v>
      </c>
      <c r="G82" s="12">
        <v>30000</v>
      </c>
      <c r="H82" s="85">
        <v>74666</v>
      </c>
      <c r="I82" s="13">
        <v>5377</v>
      </c>
    </row>
    <row r="83" spans="1:9">
      <c r="A83" s="76" t="s">
        <v>518</v>
      </c>
      <c r="B83" s="77">
        <v>16</v>
      </c>
      <c r="C83" s="77">
        <v>61</v>
      </c>
      <c r="D83" s="377">
        <v>158</v>
      </c>
      <c r="E83" s="77">
        <v>236</v>
      </c>
      <c r="F83" s="81">
        <v>10000</v>
      </c>
      <c r="G83" s="81">
        <v>42183</v>
      </c>
      <c r="H83" s="377">
        <v>80147</v>
      </c>
      <c r="I83" s="78">
        <v>15409</v>
      </c>
    </row>
    <row r="84" spans="1:9">
      <c r="A84" s="66"/>
      <c r="B84" s="48"/>
      <c r="C84" s="48"/>
      <c r="D84" s="48"/>
      <c r="E84" s="48"/>
      <c r="F84" s="12"/>
      <c r="G84" s="12"/>
      <c r="H84" s="12"/>
      <c r="I84" s="13"/>
    </row>
    <row r="85" spans="1:9" ht="13.5" thickBot="1">
      <c r="A85" s="69" t="s">
        <v>519</v>
      </c>
      <c r="B85" s="55">
        <v>220</v>
      </c>
      <c r="C85" s="55">
        <v>6082</v>
      </c>
      <c r="D85" s="55">
        <v>11805</v>
      </c>
      <c r="E85" s="55">
        <v>18108</v>
      </c>
      <c r="F85" s="226">
        <v>8547</v>
      </c>
      <c r="G85" s="226">
        <v>35063</v>
      </c>
      <c r="H85" s="226">
        <v>67909</v>
      </c>
      <c r="I85" s="56">
        <v>1016811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>
  <sheetPr codeName="Hoja202">
    <pageSetUpPr fitToPage="1"/>
  </sheetPr>
  <dimension ref="A1:K46"/>
  <sheetViews>
    <sheetView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33.7109375" style="271" customWidth="1"/>
    <col min="2" max="9" width="14.8554687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5">
      <c r="A2" s="455"/>
    </row>
    <row r="3" spans="1:11" s="91" customFormat="1" ht="15">
      <c r="A3" s="1504" t="s">
        <v>1502</v>
      </c>
      <c r="B3" s="1504"/>
      <c r="C3" s="1504"/>
      <c r="D3" s="1504"/>
      <c r="E3" s="1504"/>
      <c r="F3" s="1504"/>
      <c r="G3" s="1504"/>
      <c r="H3" s="1504"/>
      <c r="I3" s="1504"/>
      <c r="J3" s="134"/>
    </row>
    <row r="4" spans="1:11" s="91" customFormat="1" ht="15.75" thickBot="1">
      <c r="A4" s="239"/>
      <c r="B4" s="240"/>
      <c r="C4" s="240"/>
      <c r="D4" s="240"/>
      <c r="E4" s="240"/>
      <c r="F4" s="240"/>
      <c r="G4" s="240"/>
      <c r="H4" s="240"/>
      <c r="I4" s="240"/>
    </row>
    <row r="5" spans="1:11" ht="24.75" customHeight="1">
      <c r="A5" s="1515" t="s">
        <v>455</v>
      </c>
      <c r="B5" s="1006" t="s">
        <v>700</v>
      </c>
      <c r="C5" s="1006"/>
      <c r="D5" s="1006"/>
      <c r="E5" s="1006"/>
      <c r="F5" s="1006" t="s">
        <v>584</v>
      </c>
      <c r="G5" s="1006"/>
      <c r="H5" s="1006"/>
      <c r="I5" s="1501" t="s">
        <v>387</v>
      </c>
    </row>
    <row r="6" spans="1:11" ht="27.75" customHeight="1">
      <c r="A6" s="1516"/>
      <c r="B6" s="1699" t="s">
        <v>393</v>
      </c>
      <c r="C6" s="1083" t="s">
        <v>394</v>
      </c>
      <c r="D6" s="1083"/>
      <c r="E6" s="1699" t="s">
        <v>395</v>
      </c>
      <c r="F6" s="1699" t="s">
        <v>393</v>
      </c>
      <c r="G6" s="1083" t="s">
        <v>394</v>
      </c>
      <c r="H6" s="1083"/>
      <c r="I6" s="1502"/>
    </row>
    <row r="7" spans="1:11" ht="26.25" customHeight="1" thickBot="1">
      <c r="A7" s="1517"/>
      <c r="B7" s="1700"/>
      <c r="C7" s="860" t="s">
        <v>904</v>
      </c>
      <c r="D7" s="860" t="s">
        <v>905</v>
      </c>
      <c r="E7" s="1701"/>
      <c r="F7" s="1700"/>
      <c r="G7" s="860" t="s">
        <v>904</v>
      </c>
      <c r="H7" s="860" t="s">
        <v>905</v>
      </c>
      <c r="I7" s="1503"/>
    </row>
    <row r="8" spans="1:11">
      <c r="A8" s="75" t="s">
        <v>544</v>
      </c>
      <c r="B8" s="131" t="s">
        <v>399</v>
      </c>
      <c r="C8" s="131">
        <v>3</v>
      </c>
      <c r="D8" s="45" t="s">
        <v>399</v>
      </c>
      <c r="E8" s="45">
        <v>3</v>
      </c>
      <c r="F8" s="131" t="s">
        <v>399</v>
      </c>
      <c r="G8" s="131">
        <v>9250</v>
      </c>
      <c r="H8" s="45" t="s">
        <v>399</v>
      </c>
      <c r="I8" s="140">
        <v>28</v>
      </c>
      <c r="J8" s="278"/>
      <c r="K8" s="278"/>
    </row>
    <row r="9" spans="1:11">
      <c r="A9" s="66" t="s">
        <v>467</v>
      </c>
      <c r="B9" s="12">
        <v>4</v>
      </c>
      <c r="C9" s="85">
        <v>12</v>
      </c>
      <c r="D9" s="48" t="s">
        <v>399</v>
      </c>
      <c r="E9" s="48">
        <v>16</v>
      </c>
      <c r="F9" s="12">
        <v>5750</v>
      </c>
      <c r="G9" s="85">
        <v>11000</v>
      </c>
      <c r="H9" s="48" t="s">
        <v>399</v>
      </c>
      <c r="I9" s="13">
        <v>155</v>
      </c>
      <c r="J9" s="278"/>
      <c r="K9" s="278"/>
    </row>
    <row r="10" spans="1:11">
      <c r="A10" s="66" t="s">
        <v>468</v>
      </c>
      <c r="B10" s="12">
        <v>7</v>
      </c>
      <c r="C10" s="12">
        <v>5</v>
      </c>
      <c r="D10" s="48" t="s">
        <v>399</v>
      </c>
      <c r="E10" s="48">
        <v>12</v>
      </c>
      <c r="F10" s="12">
        <v>3200</v>
      </c>
      <c r="G10" s="12">
        <v>8500</v>
      </c>
      <c r="H10" s="48" t="s">
        <v>399</v>
      </c>
      <c r="I10" s="13">
        <v>65</v>
      </c>
      <c r="J10" s="278"/>
      <c r="K10" s="278"/>
    </row>
    <row r="11" spans="1:11">
      <c r="A11" s="76" t="s">
        <v>469</v>
      </c>
      <c r="B11" s="77">
        <v>11</v>
      </c>
      <c r="C11" s="77">
        <v>20</v>
      </c>
      <c r="D11" s="77" t="s">
        <v>399</v>
      </c>
      <c r="E11" s="77">
        <v>31</v>
      </c>
      <c r="F11" s="81">
        <v>4127</v>
      </c>
      <c r="G11" s="81">
        <v>10113</v>
      </c>
      <c r="H11" s="77" t="s">
        <v>399</v>
      </c>
      <c r="I11" s="78">
        <v>248</v>
      </c>
      <c r="J11" s="278"/>
      <c r="K11" s="278"/>
    </row>
    <row r="12" spans="1:11">
      <c r="A12" s="66"/>
      <c r="B12" s="48"/>
      <c r="C12" s="48"/>
      <c r="D12" s="48"/>
      <c r="E12" s="48"/>
      <c r="F12" s="12"/>
      <c r="G12" s="12"/>
      <c r="H12" s="48"/>
      <c r="I12" s="49"/>
      <c r="J12" s="278"/>
      <c r="K12" s="278"/>
    </row>
    <row r="13" spans="1:11">
      <c r="A13" s="76" t="s">
        <v>470</v>
      </c>
      <c r="B13" s="77" t="s">
        <v>399</v>
      </c>
      <c r="C13" s="77">
        <v>52</v>
      </c>
      <c r="D13" s="77">
        <v>4</v>
      </c>
      <c r="E13" s="77">
        <v>56</v>
      </c>
      <c r="F13" s="81" t="s">
        <v>399</v>
      </c>
      <c r="G13" s="81">
        <v>26846</v>
      </c>
      <c r="H13" s="77">
        <v>36000</v>
      </c>
      <c r="I13" s="78">
        <v>1540</v>
      </c>
      <c r="J13" s="278"/>
      <c r="K13" s="278"/>
    </row>
    <row r="14" spans="1:11">
      <c r="A14" s="66"/>
      <c r="B14" s="48"/>
      <c r="C14" s="48"/>
      <c r="D14" s="48"/>
      <c r="E14" s="48"/>
      <c r="F14" s="12"/>
      <c r="G14" s="12"/>
      <c r="H14" s="48"/>
      <c r="I14" s="49"/>
      <c r="J14" s="278"/>
      <c r="K14" s="278"/>
    </row>
    <row r="15" spans="1:11">
      <c r="A15" s="76" t="s">
        <v>471</v>
      </c>
      <c r="B15" s="77" t="s">
        <v>399</v>
      </c>
      <c r="C15" s="77">
        <v>9</v>
      </c>
      <c r="D15" s="77" t="s">
        <v>399</v>
      </c>
      <c r="E15" s="77">
        <v>9</v>
      </c>
      <c r="F15" s="81" t="s">
        <v>399</v>
      </c>
      <c r="G15" s="81">
        <v>9000</v>
      </c>
      <c r="H15" s="77" t="s">
        <v>399</v>
      </c>
      <c r="I15" s="78">
        <v>81</v>
      </c>
      <c r="J15" s="278"/>
      <c r="K15" s="278"/>
    </row>
    <row r="16" spans="1:11">
      <c r="A16" s="66"/>
      <c r="B16" s="48"/>
      <c r="C16" s="48"/>
      <c r="D16" s="48"/>
      <c r="E16" s="48"/>
      <c r="F16" s="12"/>
      <c r="G16" s="12"/>
      <c r="H16" s="48"/>
      <c r="I16" s="49"/>
      <c r="J16" s="278"/>
      <c r="K16" s="278"/>
    </row>
    <row r="17" spans="1:11">
      <c r="A17" s="66" t="s">
        <v>476</v>
      </c>
      <c r="B17" s="83" t="s">
        <v>399</v>
      </c>
      <c r="C17" s="83" t="s">
        <v>399</v>
      </c>
      <c r="D17" s="48" t="s">
        <v>399</v>
      </c>
      <c r="E17" s="48" t="s">
        <v>399</v>
      </c>
      <c r="F17" s="83" t="s">
        <v>399</v>
      </c>
      <c r="G17" s="83" t="s">
        <v>399</v>
      </c>
      <c r="H17" s="48" t="s">
        <v>399</v>
      </c>
      <c r="I17" s="13" t="s">
        <v>399</v>
      </c>
      <c r="J17" s="278"/>
      <c r="K17" s="278"/>
    </row>
    <row r="18" spans="1:11">
      <c r="A18" s="66" t="s">
        <v>477</v>
      </c>
      <c r="B18" s="83" t="s">
        <v>399</v>
      </c>
      <c r="C18" s="83">
        <v>6</v>
      </c>
      <c r="D18" s="48" t="s">
        <v>399</v>
      </c>
      <c r="E18" s="48">
        <v>6</v>
      </c>
      <c r="F18" s="83" t="s">
        <v>399</v>
      </c>
      <c r="G18" s="83">
        <v>13920</v>
      </c>
      <c r="H18" s="48" t="s">
        <v>399</v>
      </c>
      <c r="I18" s="13">
        <v>84</v>
      </c>
      <c r="J18" s="278"/>
      <c r="K18" s="278"/>
    </row>
    <row r="19" spans="1:11">
      <c r="A19" s="66" t="s">
        <v>478</v>
      </c>
      <c r="B19" s="83" t="s">
        <v>399</v>
      </c>
      <c r="C19" s="83" t="s">
        <v>399</v>
      </c>
      <c r="D19" s="48" t="s">
        <v>399</v>
      </c>
      <c r="E19" s="48" t="s">
        <v>399</v>
      </c>
      <c r="F19" s="83" t="s">
        <v>399</v>
      </c>
      <c r="G19" s="83" t="s">
        <v>399</v>
      </c>
      <c r="H19" s="48" t="s">
        <v>399</v>
      </c>
      <c r="I19" s="13" t="s">
        <v>399</v>
      </c>
      <c r="J19" s="278"/>
      <c r="K19" s="278"/>
    </row>
    <row r="20" spans="1:11">
      <c r="A20" s="66" t="s">
        <v>479</v>
      </c>
      <c r="B20" s="83" t="s">
        <v>399</v>
      </c>
      <c r="C20" s="83" t="s">
        <v>399</v>
      </c>
      <c r="D20" s="48" t="s">
        <v>399</v>
      </c>
      <c r="E20" s="48" t="s">
        <v>399</v>
      </c>
      <c r="F20" s="83" t="s">
        <v>399</v>
      </c>
      <c r="G20" s="83" t="s">
        <v>399</v>
      </c>
      <c r="H20" s="48" t="s">
        <v>399</v>
      </c>
      <c r="I20" s="13" t="s">
        <v>399</v>
      </c>
      <c r="J20" s="278"/>
      <c r="K20" s="278"/>
    </row>
    <row r="21" spans="1:11">
      <c r="A21" s="76" t="s">
        <v>480</v>
      </c>
      <c r="B21" s="77" t="s">
        <v>399</v>
      </c>
      <c r="C21" s="77">
        <v>6</v>
      </c>
      <c r="D21" s="77" t="s">
        <v>399</v>
      </c>
      <c r="E21" s="77">
        <v>6</v>
      </c>
      <c r="F21" s="81" t="s">
        <v>399</v>
      </c>
      <c r="G21" s="81">
        <v>13920</v>
      </c>
      <c r="H21" s="77" t="s">
        <v>399</v>
      </c>
      <c r="I21" s="78">
        <v>84</v>
      </c>
      <c r="J21" s="278"/>
      <c r="K21" s="278"/>
    </row>
    <row r="22" spans="1:11">
      <c r="A22" s="66"/>
      <c r="B22" s="48"/>
      <c r="C22" s="48"/>
      <c r="D22" s="48"/>
      <c r="E22" s="48"/>
      <c r="F22" s="12"/>
      <c r="G22" s="12"/>
      <c r="H22" s="12"/>
      <c r="I22" s="49"/>
      <c r="J22" s="278"/>
      <c r="K22" s="278"/>
    </row>
    <row r="23" spans="1:11">
      <c r="A23" s="66" t="s">
        <v>499</v>
      </c>
      <c r="B23" s="48" t="s">
        <v>399</v>
      </c>
      <c r="C23" s="12">
        <v>4</v>
      </c>
      <c r="D23" s="12" t="s">
        <v>399</v>
      </c>
      <c r="E23" s="48">
        <v>4</v>
      </c>
      <c r="F23" s="48" t="s">
        <v>399</v>
      </c>
      <c r="G23" s="12">
        <v>13000</v>
      </c>
      <c r="H23" s="12" t="s">
        <v>399</v>
      </c>
      <c r="I23" s="13">
        <v>52</v>
      </c>
      <c r="J23" s="278"/>
      <c r="K23" s="278"/>
    </row>
    <row r="24" spans="1:11">
      <c r="A24" s="66" t="s">
        <v>500</v>
      </c>
      <c r="B24" s="12" t="s">
        <v>399</v>
      </c>
      <c r="C24" s="12" t="s">
        <v>399</v>
      </c>
      <c r="D24" s="48" t="s">
        <v>399</v>
      </c>
      <c r="E24" s="48" t="s">
        <v>399</v>
      </c>
      <c r="F24" s="12" t="s">
        <v>399</v>
      </c>
      <c r="G24" s="12" t="s">
        <v>399</v>
      </c>
      <c r="H24" s="48" t="s">
        <v>399</v>
      </c>
      <c r="I24" s="13" t="s">
        <v>399</v>
      </c>
      <c r="J24" s="278"/>
      <c r="K24" s="278"/>
    </row>
    <row r="25" spans="1:11">
      <c r="A25" s="66" t="s">
        <v>501</v>
      </c>
      <c r="B25" s="48" t="s">
        <v>399</v>
      </c>
      <c r="C25" s="12">
        <v>4</v>
      </c>
      <c r="D25" s="48" t="s">
        <v>399</v>
      </c>
      <c r="E25" s="48">
        <v>4</v>
      </c>
      <c r="F25" s="48" t="s">
        <v>399</v>
      </c>
      <c r="G25" s="12">
        <v>8000</v>
      </c>
      <c r="H25" s="48" t="s">
        <v>399</v>
      </c>
      <c r="I25" s="13">
        <v>32</v>
      </c>
      <c r="J25" s="278"/>
      <c r="K25" s="278"/>
    </row>
    <row r="26" spans="1:11">
      <c r="A26" s="76" t="s">
        <v>502</v>
      </c>
      <c r="B26" s="77" t="s">
        <v>399</v>
      </c>
      <c r="C26" s="77">
        <v>8</v>
      </c>
      <c r="D26" s="77" t="s">
        <v>399</v>
      </c>
      <c r="E26" s="77">
        <v>8</v>
      </c>
      <c r="F26" s="81" t="s">
        <v>399</v>
      </c>
      <c r="G26" s="81">
        <v>10500</v>
      </c>
      <c r="H26" s="77" t="s">
        <v>399</v>
      </c>
      <c r="I26" s="78">
        <v>84</v>
      </c>
      <c r="J26" s="278"/>
      <c r="K26" s="278"/>
    </row>
    <row r="27" spans="1:11">
      <c r="A27" s="66"/>
      <c r="B27" s="48"/>
      <c r="C27" s="48"/>
      <c r="D27" s="48"/>
      <c r="E27" s="48"/>
      <c r="F27" s="12"/>
      <c r="G27" s="12"/>
      <c r="H27" s="12"/>
      <c r="I27" s="49"/>
      <c r="J27" s="278"/>
      <c r="K27" s="278"/>
    </row>
    <row r="28" spans="1:11">
      <c r="A28" s="66" t="s">
        <v>504</v>
      </c>
      <c r="B28" s="48" t="s">
        <v>399</v>
      </c>
      <c r="C28" s="12">
        <v>2</v>
      </c>
      <c r="D28" s="48" t="s">
        <v>399</v>
      </c>
      <c r="E28" s="48">
        <v>2</v>
      </c>
      <c r="F28" s="48" t="s">
        <v>399</v>
      </c>
      <c r="G28" s="12">
        <v>14000</v>
      </c>
      <c r="H28" s="48" t="s">
        <v>399</v>
      </c>
      <c r="I28" s="13">
        <v>28</v>
      </c>
      <c r="J28" s="278"/>
      <c r="K28" s="278"/>
    </row>
    <row r="29" spans="1:11">
      <c r="A29" s="66" t="s">
        <v>505</v>
      </c>
      <c r="B29" s="48" t="s">
        <v>399</v>
      </c>
      <c r="C29" s="12">
        <v>3</v>
      </c>
      <c r="D29" s="48" t="s">
        <v>399</v>
      </c>
      <c r="E29" s="48">
        <v>3</v>
      </c>
      <c r="F29" s="48" t="s">
        <v>399</v>
      </c>
      <c r="G29" s="12">
        <v>12000</v>
      </c>
      <c r="H29" s="48" t="s">
        <v>399</v>
      </c>
      <c r="I29" s="13">
        <v>36</v>
      </c>
      <c r="J29" s="278"/>
      <c r="K29" s="278"/>
    </row>
    <row r="30" spans="1:11">
      <c r="A30" s="76" t="s">
        <v>506</v>
      </c>
      <c r="B30" s="77" t="s">
        <v>399</v>
      </c>
      <c r="C30" s="77">
        <v>5</v>
      </c>
      <c r="D30" s="77" t="s">
        <v>399</v>
      </c>
      <c r="E30" s="77">
        <v>5</v>
      </c>
      <c r="F30" s="81" t="s">
        <v>399</v>
      </c>
      <c r="G30" s="81">
        <v>12800</v>
      </c>
      <c r="H30" s="77" t="s">
        <v>399</v>
      </c>
      <c r="I30" s="78">
        <v>64</v>
      </c>
      <c r="J30" s="278"/>
      <c r="K30" s="278"/>
    </row>
    <row r="31" spans="1:11">
      <c r="A31" s="66"/>
      <c r="B31" s="48"/>
      <c r="C31" s="48"/>
      <c r="D31" s="48"/>
      <c r="E31" s="48"/>
      <c r="F31" s="12"/>
      <c r="G31" s="12"/>
      <c r="H31" s="12"/>
      <c r="I31" s="49"/>
      <c r="J31" s="278"/>
      <c r="K31" s="278"/>
    </row>
    <row r="32" spans="1:11">
      <c r="A32" s="66" t="s">
        <v>507</v>
      </c>
      <c r="B32" s="48" t="s">
        <v>399</v>
      </c>
      <c r="C32" s="12" t="s">
        <v>399</v>
      </c>
      <c r="D32" s="12" t="s">
        <v>399</v>
      </c>
      <c r="E32" s="48" t="s">
        <v>399</v>
      </c>
      <c r="F32" s="48" t="s">
        <v>399</v>
      </c>
      <c r="G32" s="12" t="s">
        <v>399</v>
      </c>
      <c r="H32" s="12" t="s">
        <v>399</v>
      </c>
      <c r="I32" s="13" t="s">
        <v>399</v>
      </c>
      <c r="J32" s="278"/>
      <c r="K32" s="278"/>
    </row>
    <row r="33" spans="1:11">
      <c r="A33" s="66" t="s">
        <v>508</v>
      </c>
      <c r="B33" s="48" t="s">
        <v>399</v>
      </c>
      <c r="C33" s="12" t="s">
        <v>399</v>
      </c>
      <c r="D33" s="48" t="s">
        <v>399</v>
      </c>
      <c r="E33" s="48" t="s">
        <v>399</v>
      </c>
      <c r="F33" s="48" t="s">
        <v>399</v>
      </c>
      <c r="G33" s="12" t="s">
        <v>399</v>
      </c>
      <c r="H33" s="48" t="s">
        <v>399</v>
      </c>
      <c r="I33" s="13" t="s">
        <v>399</v>
      </c>
      <c r="J33" s="278"/>
      <c r="K33" s="278"/>
    </row>
    <row r="34" spans="1:11">
      <c r="A34" s="66" t="s">
        <v>509</v>
      </c>
      <c r="B34" s="12" t="s">
        <v>399</v>
      </c>
      <c r="C34" s="12">
        <v>9</v>
      </c>
      <c r="D34" s="48" t="s">
        <v>399</v>
      </c>
      <c r="E34" s="48">
        <v>9</v>
      </c>
      <c r="F34" s="12" t="s">
        <v>399</v>
      </c>
      <c r="G34" s="12">
        <v>7500</v>
      </c>
      <c r="H34" s="48" t="s">
        <v>399</v>
      </c>
      <c r="I34" s="13">
        <v>68</v>
      </c>
      <c r="J34" s="278"/>
      <c r="K34" s="278"/>
    </row>
    <row r="35" spans="1:11">
      <c r="A35" s="66" t="s">
        <v>510</v>
      </c>
      <c r="B35" s="48" t="s">
        <v>399</v>
      </c>
      <c r="C35" s="12">
        <v>11</v>
      </c>
      <c r="D35" s="48" t="s">
        <v>399</v>
      </c>
      <c r="E35" s="48">
        <v>11</v>
      </c>
      <c r="F35" s="48" t="s">
        <v>399</v>
      </c>
      <c r="G35" s="12">
        <v>32000</v>
      </c>
      <c r="H35" s="48" t="s">
        <v>399</v>
      </c>
      <c r="I35" s="13">
        <v>352</v>
      </c>
      <c r="J35" s="278"/>
      <c r="K35" s="278"/>
    </row>
    <row r="36" spans="1:11">
      <c r="A36" s="66" t="s">
        <v>511</v>
      </c>
      <c r="B36" s="12" t="s">
        <v>399</v>
      </c>
      <c r="C36" s="12" t="s">
        <v>399</v>
      </c>
      <c r="D36" s="48" t="s">
        <v>399</v>
      </c>
      <c r="E36" s="48" t="s">
        <v>399</v>
      </c>
      <c r="F36" s="12" t="s">
        <v>399</v>
      </c>
      <c r="G36" s="12" t="s">
        <v>399</v>
      </c>
      <c r="H36" s="48" t="s">
        <v>399</v>
      </c>
      <c r="I36" s="13" t="s">
        <v>399</v>
      </c>
      <c r="J36" s="278"/>
      <c r="K36" s="278"/>
    </row>
    <row r="37" spans="1:11">
      <c r="A37" s="66" t="s">
        <v>512</v>
      </c>
      <c r="B37" s="12" t="s">
        <v>399</v>
      </c>
      <c r="C37" s="12" t="s">
        <v>399</v>
      </c>
      <c r="D37" s="48" t="s">
        <v>399</v>
      </c>
      <c r="E37" s="48" t="s">
        <v>399</v>
      </c>
      <c r="F37" s="12" t="s">
        <v>399</v>
      </c>
      <c r="G37" s="12" t="s">
        <v>399</v>
      </c>
      <c r="H37" s="48" t="s">
        <v>399</v>
      </c>
      <c r="I37" s="13" t="s">
        <v>399</v>
      </c>
      <c r="J37" s="278"/>
      <c r="K37" s="278"/>
    </row>
    <row r="38" spans="1:11">
      <c r="A38" s="66" t="s">
        <v>513</v>
      </c>
      <c r="B38" s="48" t="s">
        <v>399</v>
      </c>
      <c r="C38" s="12" t="s">
        <v>399</v>
      </c>
      <c r="D38" s="48" t="s">
        <v>399</v>
      </c>
      <c r="E38" s="48" t="s">
        <v>399</v>
      </c>
      <c r="F38" s="48" t="s">
        <v>399</v>
      </c>
      <c r="G38" s="12" t="s">
        <v>399</v>
      </c>
      <c r="H38" s="48" t="s">
        <v>399</v>
      </c>
      <c r="I38" s="13" t="s">
        <v>399</v>
      </c>
      <c r="J38" s="278"/>
      <c r="K38" s="278"/>
    </row>
    <row r="39" spans="1:11">
      <c r="A39" s="66" t="s">
        <v>514</v>
      </c>
      <c r="B39" s="48" t="s">
        <v>399</v>
      </c>
      <c r="C39" s="12">
        <v>1</v>
      </c>
      <c r="D39" s="48" t="s">
        <v>399</v>
      </c>
      <c r="E39" s="48">
        <v>1</v>
      </c>
      <c r="F39" s="48" t="s">
        <v>399</v>
      </c>
      <c r="G39" s="12">
        <v>10500</v>
      </c>
      <c r="H39" s="48" t="s">
        <v>399</v>
      </c>
      <c r="I39" s="13">
        <v>11</v>
      </c>
      <c r="J39" s="278"/>
      <c r="K39" s="278"/>
    </row>
    <row r="40" spans="1:11">
      <c r="A40" s="76" t="s">
        <v>515</v>
      </c>
      <c r="B40" s="77" t="s">
        <v>399</v>
      </c>
      <c r="C40" s="77">
        <v>21</v>
      </c>
      <c r="D40" s="77" t="s">
        <v>399</v>
      </c>
      <c r="E40" s="77">
        <v>21</v>
      </c>
      <c r="F40" s="81" t="s">
        <v>399</v>
      </c>
      <c r="G40" s="81">
        <v>20476</v>
      </c>
      <c r="H40" s="77" t="s">
        <v>399</v>
      </c>
      <c r="I40" s="78">
        <v>431</v>
      </c>
    </row>
    <row r="41" spans="1:11">
      <c r="A41" s="66"/>
      <c r="B41" s="48"/>
      <c r="C41" s="48"/>
      <c r="D41" s="48"/>
      <c r="E41" s="48"/>
      <c r="F41" s="12"/>
      <c r="G41" s="12"/>
      <c r="H41" s="12"/>
      <c r="I41" s="49"/>
    </row>
    <row r="42" spans="1:11">
      <c r="A42" s="66" t="s">
        <v>516</v>
      </c>
      <c r="B42" s="48" t="s">
        <v>399</v>
      </c>
      <c r="C42" s="12" t="s">
        <v>399</v>
      </c>
      <c r="D42" s="48" t="s">
        <v>399</v>
      </c>
      <c r="E42" s="48" t="s">
        <v>399</v>
      </c>
      <c r="F42" s="48" t="s">
        <v>399</v>
      </c>
      <c r="G42" s="12" t="s">
        <v>399</v>
      </c>
      <c r="H42" s="48" t="s">
        <v>399</v>
      </c>
      <c r="I42" s="13" t="s">
        <v>399</v>
      </c>
    </row>
    <row r="43" spans="1:11">
      <c r="A43" s="66" t="s">
        <v>517</v>
      </c>
      <c r="B43" s="12" t="s">
        <v>399</v>
      </c>
      <c r="C43" s="12">
        <v>22</v>
      </c>
      <c r="D43" s="85">
        <v>1</v>
      </c>
      <c r="E43" s="48">
        <v>23</v>
      </c>
      <c r="F43" s="12" t="s">
        <v>399</v>
      </c>
      <c r="G43" s="12">
        <v>10000</v>
      </c>
      <c r="H43" s="85">
        <v>25000</v>
      </c>
      <c r="I43" s="13">
        <v>243</v>
      </c>
    </row>
    <row r="44" spans="1:11">
      <c r="A44" s="76" t="s">
        <v>518</v>
      </c>
      <c r="B44" s="77" t="s">
        <v>399</v>
      </c>
      <c r="C44" s="77">
        <v>22</v>
      </c>
      <c r="D44" s="77">
        <v>1</v>
      </c>
      <c r="E44" s="77">
        <v>23</v>
      </c>
      <c r="F44" s="81" t="s">
        <v>399</v>
      </c>
      <c r="G44" s="81">
        <v>10000</v>
      </c>
      <c r="H44" s="77">
        <v>25000</v>
      </c>
      <c r="I44" s="78">
        <v>243</v>
      </c>
    </row>
    <row r="45" spans="1:11">
      <c r="A45" s="66"/>
      <c r="B45" s="48"/>
      <c r="C45" s="48"/>
      <c r="D45" s="48"/>
      <c r="E45" s="48"/>
      <c r="F45" s="12"/>
      <c r="G45" s="12"/>
      <c r="H45" s="12"/>
      <c r="I45" s="13"/>
    </row>
    <row r="46" spans="1:11" ht="13.5" thickBot="1">
      <c r="A46" s="69" t="s">
        <v>519</v>
      </c>
      <c r="B46" s="55">
        <v>11</v>
      </c>
      <c r="C46" s="55">
        <v>143</v>
      </c>
      <c r="D46" s="55">
        <v>5</v>
      </c>
      <c r="E46" s="55">
        <v>159</v>
      </c>
      <c r="F46" s="226">
        <v>4127</v>
      </c>
      <c r="G46" s="226">
        <v>17907</v>
      </c>
      <c r="H46" s="226">
        <v>33800</v>
      </c>
      <c r="I46" s="56">
        <v>2775</v>
      </c>
    </row>
  </sheetData>
  <mergeCells count="7">
    <mergeCell ref="A1:I1"/>
    <mergeCell ref="A5:A7"/>
    <mergeCell ref="B6:B7"/>
    <mergeCell ref="F6:F7"/>
    <mergeCell ref="E6:E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>
  <sheetPr codeName="Hoja159">
    <pageSetUpPr fitToPage="1"/>
  </sheetPr>
  <dimension ref="A1:F21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20" style="452" customWidth="1"/>
    <col min="2" max="6" width="20.28515625" style="452" customWidth="1"/>
    <col min="7" max="8" width="11.42578125" style="452"/>
    <col min="9" max="9" width="11.140625" style="452" customWidth="1"/>
    <col min="10" max="17" width="12" style="452" customWidth="1"/>
    <col min="18" max="16384" width="11.42578125" style="452"/>
  </cols>
  <sheetData>
    <row r="1" spans="1:6" s="482" customFormat="1" ht="18">
      <c r="A1" s="1524" t="s">
        <v>375</v>
      </c>
      <c r="B1" s="1524"/>
      <c r="C1" s="1524"/>
      <c r="D1" s="1524"/>
      <c r="E1" s="1524"/>
      <c r="F1" s="1524"/>
    </row>
    <row r="2" spans="1:6" s="483" customFormat="1" ht="12.75" customHeight="1"/>
    <row r="3" spans="1:6" s="483" customFormat="1" ht="15">
      <c r="A3" s="1532" t="s">
        <v>1029</v>
      </c>
      <c r="B3" s="1532"/>
      <c r="C3" s="1532"/>
      <c r="D3" s="1532"/>
      <c r="E3" s="1532"/>
      <c r="F3" s="1532"/>
    </row>
    <row r="4" spans="1:6" s="483" customFormat="1" ht="15">
      <c r="A4" s="1532" t="s">
        <v>686</v>
      </c>
      <c r="B4" s="1532"/>
      <c r="C4" s="1532"/>
      <c r="D4" s="1532"/>
      <c r="E4" s="1532"/>
      <c r="F4" s="1532"/>
    </row>
    <row r="5" spans="1:6" s="483" customFormat="1" ht="13.5" customHeight="1" thickBot="1">
      <c r="A5" s="484"/>
      <c r="B5" s="485"/>
      <c r="C5" s="485"/>
      <c r="D5" s="485"/>
      <c r="E5" s="485"/>
      <c r="F5" s="485"/>
    </row>
    <row r="6" spans="1:6" ht="30" customHeight="1">
      <c r="A6" s="1649" t="s">
        <v>378</v>
      </c>
      <c r="B6" s="157"/>
      <c r="C6" s="157"/>
      <c r="D6" s="157"/>
      <c r="E6" s="158" t="s">
        <v>521</v>
      </c>
      <c r="F6" s="159"/>
    </row>
    <row r="7" spans="1:6">
      <c r="A7" s="1650"/>
      <c r="B7" s="130" t="s">
        <v>379</v>
      </c>
      <c r="C7" s="130" t="s">
        <v>386</v>
      </c>
      <c r="D7" s="130" t="s">
        <v>380</v>
      </c>
      <c r="E7" s="130" t="s">
        <v>522</v>
      </c>
      <c r="F7" s="43" t="s">
        <v>381</v>
      </c>
    </row>
    <row r="8" spans="1:6">
      <c r="A8" s="1650"/>
      <c r="B8" s="130" t="s">
        <v>382</v>
      </c>
      <c r="C8" s="130" t="s">
        <v>524</v>
      </c>
      <c r="D8" s="62" t="s">
        <v>383</v>
      </c>
      <c r="E8" s="130" t="s">
        <v>525</v>
      </c>
      <c r="F8" s="43" t="s">
        <v>384</v>
      </c>
    </row>
    <row r="9" spans="1:6" ht="17.25" customHeight="1" thickBot="1">
      <c r="A9" s="1651"/>
      <c r="B9" s="64"/>
      <c r="C9" s="64"/>
      <c r="D9" s="64"/>
      <c r="E9" s="139" t="s">
        <v>526</v>
      </c>
      <c r="F9" s="161"/>
    </row>
    <row r="10" spans="1:6" ht="18.75" customHeight="1">
      <c r="A10" s="15">
        <v>2003</v>
      </c>
      <c r="B10" s="540">
        <v>9.1449999999999996</v>
      </c>
      <c r="C10" s="541">
        <v>288.94149808638605</v>
      </c>
      <c r="D10" s="540">
        <v>264.23700000000002</v>
      </c>
      <c r="E10" s="388">
        <v>87.13</v>
      </c>
      <c r="F10" s="542">
        <v>230229.69810000004</v>
      </c>
    </row>
    <row r="11" spans="1:6">
      <c r="A11" s="15">
        <v>2004</v>
      </c>
      <c r="B11" s="540">
        <v>7.7130000000000001</v>
      </c>
      <c r="C11" s="541">
        <v>434.19162453001428</v>
      </c>
      <c r="D11" s="540">
        <v>334.892</v>
      </c>
      <c r="E11" s="388">
        <v>95.63</v>
      </c>
      <c r="F11" s="542">
        <v>320257.21960000001</v>
      </c>
    </row>
    <row r="12" spans="1:6">
      <c r="A12" s="15">
        <v>2005</v>
      </c>
      <c r="B12" s="540">
        <v>8.7479999999999993</v>
      </c>
      <c r="C12" s="541">
        <v>366.77297668038415</v>
      </c>
      <c r="D12" s="540">
        <v>320.85300000000001</v>
      </c>
      <c r="E12" s="388">
        <v>115.89</v>
      </c>
      <c r="F12" s="542">
        <v>371836.5417</v>
      </c>
    </row>
    <row r="13" spans="1:6">
      <c r="A13" s="15">
        <v>2006</v>
      </c>
      <c r="B13" s="540">
        <v>8.2959999999999994</v>
      </c>
      <c r="C13" s="541">
        <v>398.36668273866928</v>
      </c>
      <c r="D13" s="540">
        <v>330.48500000000001</v>
      </c>
      <c r="E13" s="388">
        <v>94.8</v>
      </c>
      <c r="F13" s="542">
        <v>313299.78000000003</v>
      </c>
    </row>
    <row r="14" spans="1:6">
      <c r="A14" s="15">
        <v>2007</v>
      </c>
      <c r="B14" s="540">
        <v>8.0779999999999994</v>
      </c>
      <c r="C14" s="541">
        <v>333.17529091359245</v>
      </c>
      <c r="D14" s="540">
        <v>269.13900000000001</v>
      </c>
      <c r="E14" s="388">
        <v>109.41</v>
      </c>
      <c r="F14" s="542">
        <v>294464.97989999998</v>
      </c>
    </row>
    <row r="15" spans="1:6">
      <c r="A15" s="15">
        <v>2008</v>
      </c>
      <c r="B15" s="540">
        <v>8.1340000000000003</v>
      </c>
      <c r="C15" s="541">
        <v>345.75854438160803</v>
      </c>
      <c r="D15" s="540">
        <v>281.24</v>
      </c>
      <c r="E15" s="388">
        <v>156.22</v>
      </c>
      <c r="F15" s="542">
        <v>439353.12800000003</v>
      </c>
    </row>
    <row r="16" spans="1:6">
      <c r="A16" s="15">
        <v>2009</v>
      </c>
      <c r="B16" s="540">
        <v>7.0110000000000001</v>
      </c>
      <c r="C16" s="541">
        <v>380.5049208386821</v>
      </c>
      <c r="D16" s="540">
        <v>266.77199999999999</v>
      </c>
      <c r="E16" s="388">
        <v>126.47</v>
      </c>
      <c r="F16" s="542">
        <v>337386.54839999997</v>
      </c>
    </row>
    <row r="17" spans="1:6">
      <c r="A17" s="15">
        <v>2010</v>
      </c>
      <c r="B17" s="540">
        <v>7.5640000000000001</v>
      </c>
      <c r="C17" s="541">
        <v>364.0335801163406</v>
      </c>
      <c r="D17" s="540">
        <v>275.35500000000002</v>
      </c>
      <c r="E17" s="388">
        <v>133.75</v>
      </c>
      <c r="F17" s="542">
        <v>368287.31250000006</v>
      </c>
    </row>
    <row r="18" spans="1:6">
      <c r="A18" s="15">
        <v>2011</v>
      </c>
      <c r="B18" s="540">
        <v>6.8959999999999999</v>
      </c>
      <c r="C18" s="541">
        <v>381.22969837587004</v>
      </c>
      <c r="D18" s="540">
        <v>262.89600000000002</v>
      </c>
      <c r="E18" s="111">
        <v>131.08000000000001</v>
      </c>
      <c r="F18" s="542">
        <v>344604.07680000004</v>
      </c>
    </row>
    <row r="19" spans="1:6">
      <c r="A19" s="15">
        <v>2012</v>
      </c>
      <c r="B19" s="540">
        <v>7.6449999999999996</v>
      </c>
      <c r="C19" s="541">
        <v>380.43557880967961</v>
      </c>
      <c r="D19" s="540">
        <v>290.84300000000002</v>
      </c>
      <c r="E19" s="111">
        <v>111.45</v>
      </c>
      <c r="F19" s="542">
        <v>324144.52350000001</v>
      </c>
    </row>
    <row r="20" spans="1:6" ht="13.5" thickBot="1">
      <c r="A20" s="15">
        <v>2013</v>
      </c>
      <c r="B20" s="540">
        <v>7.9720000000000004</v>
      </c>
      <c r="C20" s="541">
        <f>D20/B20*10</f>
        <v>391.95434019066732</v>
      </c>
      <c r="D20" s="540">
        <v>312.46600000000001</v>
      </c>
      <c r="E20" s="111">
        <v>97.42</v>
      </c>
      <c r="F20" s="1419">
        <f>D20*E20*10</f>
        <v>304404.37719999999</v>
      </c>
    </row>
    <row r="21" spans="1:6">
      <c r="A21" s="489"/>
      <c r="B21" s="489"/>
      <c r="C21" s="489"/>
      <c r="D21" s="489"/>
      <c r="E21" s="489"/>
      <c r="F21" s="489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>
  <sheetPr codeName="Hoja161">
    <pageSetUpPr fitToPage="1"/>
  </sheetPr>
  <dimension ref="A1:K74"/>
  <sheetViews>
    <sheetView view="pageBreakPreview" topLeftCell="A25" zoomScale="75" zoomScaleNormal="75" zoomScaleSheetLayoutView="75" workbookViewId="0">
      <selection activeCell="D19" sqref="D19"/>
    </sheetView>
  </sheetViews>
  <sheetFormatPr baseColWidth="10" defaultRowHeight="12.75"/>
  <cols>
    <col min="1" max="1" width="33.140625" style="271" customWidth="1"/>
    <col min="2" max="9" width="12.710937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2.75" customHeight="1">
      <c r="A2" s="455"/>
    </row>
    <row r="3" spans="1:11" s="91" customFormat="1" ht="15">
      <c r="A3" s="1504" t="s">
        <v>1501</v>
      </c>
      <c r="B3" s="1504"/>
      <c r="C3" s="1504"/>
      <c r="D3" s="1504"/>
      <c r="E3" s="1504"/>
      <c r="F3" s="1504"/>
      <c r="G3" s="1504"/>
      <c r="H3" s="1504"/>
      <c r="I3" s="1504"/>
      <c r="J3" s="134"/>
      <c r="K3" s="134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866" customFormat="1" ht="30.75" customHeight="1">
      <c r="A5" s="1692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697" t="s">
        <v>387</v>
      </c>
    </row>
    <row r="6" spans="1:11" s="866" customFormat="1" ht="30.75" customHeight="1">
      <c r="A6" s="1693"/>
      <c r="B6" s="1694" t="s">
        <v>393</v>
      </c>
      <c r="C6" s="301" t="s">
        <v>394</v>
      </c>
      <c r="D6" s="302"/>
      <c r="E6" s="1694" t="s">
        <v>395</v>
      </c>
      <c r="F6" s="1694" t="s">
        <v>393</v>
      </c>
      <c r="G6" s="301" t="s">
        <v>394</v>
      </c>
      <c r="H6" s="303"/>
      <c r="I6" s="1698"/>
    </row>
    <row r="7" spans="1:11" s="866" customFormat="1" ht="30.75" customHeight="1" thickBot="1">
      <c r="A7" s="1693"/>
      <c r="B7" s="1695"/>
      <c r="C7" s="1393" t="s">
        <v>904</v>
      </c>
      <c r="D7" s="1393" t="s">
        <v>905</v>
      </c>
      <c r="E7" s="1696"/>
      <c r="F7" s="1695"/>
      <c r="G7" s="1393" t="s">
        <v>904</v>
      </c>
      <c r="H7" s="1393" t="s">
        <v>905</v>
      </c>
      <c r="I7" s="1698"/>
    </row>
    <row r="8" spans="1:11" ht="18" customHeight="1">
      <c r="A8" s="75" t="s">
        <v>459</v>
      </c>
      <c r="B8" s="131" t="s">
        <v>399</v>
      </c>
      <c r="C8" s="131">
        <v>34</v>
      </c>
      <c r="D8" s="256">
        <v>41</v>
      </c>
      <c r="E8" s="45">
        <v>75</v>
      </c>
      <c r="F8" s="131" t="s">
        <v>399</v>
      </c>
      <c r="G8" s="131">
        <v>19600</v>
      </c>
      <c r="H8" s="256">
        <v>28330</v>
      </c>
      <c r="I8" s="140">
        <v>1828</v>
      </c>
      <c r="J8" s="278"/>
      <c r="K8" s="278"/>
    </row>
    <row r="9" spans="1:11">
      <c r="A9" s="66" t="s">
        <v>460</v>
      </c>
      <c r="B9" s="12" t="s">
        <v>399</v>
      </c>
      <c r="C9" s="12">
        <v>2</v>
      </c>
      <c r="D9" s="85">
        <v>4</v>
      </c>
      <c r="E9" s="48">
        <v>6</v>
      </c>
      <c r="F9" s="12" t="s">
        <v>399</v>
      </c>
      <c r="G9" s="12">
        <v>17500</v>
      </c>
      <c r="H9" s="85">
        <v>27690</v>
      </c>
      <c r="I9" s="13">
        <v>146</v>
      </c>
      <c r="J9" s="278"/>
      <c r="K9" s="278"/>
    </row>
    <row r="10" spans="1:11">
      <c r="A10" s="66" t="s">
        <v>461</v>
      </c>
      <c r="B10" s="48" t="s">
        <v>399</v>
      </c>
      <c r="C10" s="48">
        <v>6</v>
      </c>
      <c r="D10" s="85">
        <v>5</v>
      </c>
      <c r="E10" s="48">
        <v>11</v>
      </c>
      <c r="F10" s="12" t="s">
        <v>399</v>
      </c>
      <c r="G10" s="12">
        <v>18300</v>
      </c>
      <c r="H10" s="85">
        <v>23400</v>
      </c>
      <c r="I10" s="49">
        <v>227</v>
      </c>
      <c r="J10" s="278"/>
      <c r="K10" s="278"/>
    </row>
    <row r="11" spans="1:11">
      <c r="A11" s="66" t="s">
        <v>462</v>
      </c>
      <c r="B11" s="12" t="s">
        <v>399</v>
      </c>
      <c r="C11" s="12">
        <v>15</v>
      </c>
      <c r="D11" s="85">
        <v>20</v>
      </c>
      <c r="E11" s="48">
        <v>35</v>
      </c>
      <c r="F11" s="12" t="s">
        <v>399</v>
      </c>
      <c r="G11" s="12">
        <v>19400</v>
      </c>
      <c r="H11" s="85">
        <v>23400</v>
      </c>
      <c r="I11" s="13">
        <v>759</v>
      </c>
      <c r="J11" s="278"/>
      <c r="K11" s="278"/>
    </row>
    <row r="12" spans="1:11">
      <c r="A12" s="76" t="s">
        <v>463</v>
      </c>
      <c r="B12" s="77" t="s">
        <v>399</v>
      </c>
      <c r="C12" s="77">
        <v>57</v>
      </c>
      <c r="D12" s="377">
        <v>70</v>
      </c>
      <c r="E12" s="77">
        <v>127</v>
      </c>
      <c r="F12" s="81" t="s">
        <v>399</v>
      </c>
      <c r="G12" s="81">
        <v>19337</v>
      </c>
      <c r="H12" s="377">
        <v>26533</v>
      </c>
      <c r="I12" s="78">
        <v>2960</v>
      </c>
      <c r="J12" s="278"/>
      <c r="K12" s="278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78"/>
      <c r="K13" s="278"/>
    </row>
    <row r="14" spans="1:11">
      <c r="A14" s="76" t="s">
        <v>464</v>
      </c>
      <c r="B14" s="77">
        <v>4</v>
      </c>
      <c r="C14" s="77">
        <v>2</v>
      </c>
      <c r="D14" s="377" t="s">
        <v>399</v>
      </c>
      <c r="E14" s="77">
        <v>6</v>
      </c>
      <c r="F14" s="81">
        <v>5000</v>
      </c>
      <c r="G14" s="81">
        <v>8000</v>
      </c>
      <c r="H14" s="377" t="s">
        <v>399</v>
      </c>
      <c r="I14" s="78">
        <v>36</v>
      </c>
      <c r="J14" s="278"/>
      <c r="K14" s="278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78"/>
      <c r="K15" s="278"/>
    </row>
    <row r="16" spans="1:11">
      <c r="A16" s="76" t="s">
        <v>465</v>
      </c>
      <c r="B16" s="77">
        <v>8</v>
      </c>
      <c r="C16" s="77" t="s">
        <v>399</v>
      </c>
      <c r="D16" s="377" t="s">
        <v>399</v>
      </c>
      <c r="E16" s="77">
        <v>8</v>
      </c>
      <c r="F16" s="81">
        <v>11125</v>
      </c>
      <c r="G16" s="81" t="s">
        <v>399</v>
      </c>
      <c r="H16" s="377" t="s">
        <v>399</v>
      </c>
      <c r="I16" s="78">
        <v>89</v>
      </c>
      <c r="J16" s="278"/>
      <c r="K16" s="278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78"/>
      <c r="K17" s="278"/>
    </row>
    <row r="18" spans="1:11">
      <c r="A18" s="66" t="s">
        <v>544</v>
      </c>
      <c r="B18" s="12" t="s">
        <v>399</v>
      </c>
      <c r="C18" s="12">
        <v>1</v>
      </c>
      <c r="D18" s="48" t="s">
        <v>399</v>
      </c>
      <c r="E18" s="48">
        <v>1</v>
      </c>
      <c r="F18" s="12" t="s">
        <v>399</v>
      </c>
      <c r="G18" s="12">
        <v>6000</v>
      </c>
      <c r="H18" s="48" t="s">
        <v>399</v>
      </c>
      <c r="I18" s="13">
        <v>6</v>
      </c>
      <c r="J18" s="278"/>
      <c r="K18" s="278"/>
    </row>
    <row r="19" spans="1:11">
      <c r="A19" s="66" t="s">
        <v>467</v>
      </c>
      <c r="B19" s="12" t="s">
        <v>399</v>
      </c>
      <c r="C19" s="48" t="s">
        <v>399</v>
      </c>
      <c r="D19" s="48" t="s">
        <v>399</v>
      </c>
      <c r="E19" s="48" t="s">
        <v>399</v>
      </c>
      <c r="F19" s="12" t="s">
        <v>399</v>
      </c>
      <c r="G19" s="48" t="s">
        <v>399</v>
      </c>
      <c r="H19" s="48" t="s">
        <v>399</v>
      </c>
      <c r="I19" s="13" t="s">
        <v>399</v>
      </c>
      <c r="J19" s="278"/>
      <c r="K19" s="278"/>
    </row>
    <row r="20" spans="1:11">
      <c r="A20" s="66" t="s">
        <v>468</v>
      </c>
      <c r="B20" s="12">
        <v>2</v>
      </c>
      <c r="C20" s="12" t="s">
        <v>399</v>
      </c>
      <c r="D20" s="48" t="s">
        <v>399</v>
      </c>
      <c r="E20" s="48">
        <v>2</v>
      </c>
      <c r="F20" s="12">
        <v>4500</v>
      </c>
      <c r="G20" s="12" t="s">
        <v>399</v>
      </c>
      <c r="H20" s="48" t="s">
        <v>399</v>
      </c>
      <c r="I20" s="13">
        <v>9</v>
      </c>
      <c r="J20" s="278"/>
      <c r="K20" s="278"/>
    </row>
    <row r="21" spans="1:11">
      <c r="A21" s="76" t="s">
        <v>469</v>
      </c>
      <c r="B21" s="77">
        <v>2</v>
      </c>
      <c r="C21" s="77">
        <v>1</v>
      </c>
      <c r="D21" s="377" t="s">
        <v>399</v>
      </c>
      <c r="E21" s="77">
        <v>3</v>
      </c>
      <c r="F21" s="81">
        <v>4500</v>
      </c>
      <c r="G21" s="81">
        <v>6000</v>
      </c>
      <c r="H21" s="377" t="s">
        <v>399</v>
      </c>
      <c r="I21" s="78">
        <v>15</v>
      </c>
      <c r="J21" s="278"/>
      <c r="K21" s="278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78"/>
      <c r="K22" s="278"/>
    </row>
    <row r="23" spans="1:11">
      <c r="A23" s="76" t="s">
        <v>471</v>
      </c>
      <c r="B23" s="77" t="s">
        <v>399</v>
      </c>
      <c r="C23" s="77">
        <v>1</v>
      </c>
      <c r="D23" s="377" t="s">
        <v>399</v>
      </c>
      <c r="E23" s="77">
        <v>1</v>
      </c>
      <c r="F23" s="81" t="s">
        <v>399</v>
      </c>
      <c r="G23" s="81">
        <v>3000</v>
      </c>
      <c r="H23" s="377" t="s">
        <v>399</v>
      </c>
      <c r="I23" s="78">
        <v>3</v>
      </c>
      <c r="J23" s="278"/>
      <c r="K23" s="278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78"/>
      <c r="K24" s="278"/>
    </row>
    <row r="25" spans="1:11">
      <c r="A25" s="66" t="s">
        <v>472</v>
      </c>
      <c r="B25" s="48" t="s">
        <v>399</v>
      </c>
      <c r="C25" s="48" t="s">
        <v>399</v>
      </c>
      <c r="D25" s="85" t="s">
        <v>399</v>
      </c>
      <c r="E25" s="48" t="s">
        <v>399</v>
      </c>
      <c r="F25" s="48" t="s">
        <v>399</v>
      </c>
      <c r="G25" s="12" t="s">
        <v>399</v>
      </c>
      <c r="H25" s="85" t="s">
        <v>399</v>
      </c>
      <c r="I25" s="49" t="s">
        <v>399</v>
      </c>
      <c r="J25" s="278"/>
      <c r="K25" s="278"/>
    </row>
    <row r="26" spans="1:11">
      <c r="A26" s="66" t="s">
        <v>473</v>
      </c>
      <c r="B26" s="48" t="s">
        <v>399</v>
      </c>
      <c r="C26" s="48" t="s">
        <v>399</v>
      </c>
      <c r="D26" s="48" t="s">
        <v>399</v>
      </c>
      <c r="E26" s="48" t="s">
        <v>399</v>
      </c>
      <c r="F26" s="48" t="s">
        <v>399</v>
      </c>
      <c r="G26" s="12" t="s">
        <v>399</v>
      </c>
      <c r="H26" s="48" t="s">
        <v>399</v>
      </c>
      <c r="I26" s="49" t="s">
        <v>399</v>
      </c>
      <c r="J26" s="278"/>
      <c r="K26" s="278"/>
    </row>
    <row r="27" spans="1:11">
      <c r="A27" s="66" t="s">
        <v>474</v>
      </c>
      <c r="B27" s="48" t="s">
        <v>399</v>
      </c>
      <c r="C27" s="12" t="s">
        <v>399</v>
      </c>
      <c r="D27" s="48" t="s">
        <v>399</v>
      </c>
      <c r="E27" s="48" t="s">
        <v>399</v>
      </c>
      <c r="F27" s="48" t="s">
        <v>399</v>
      </c>
      <c r="G27" s="12" t="s">
        <v>399</v>
      </c>
      <c r="H27" s="48" t="s">
        <v>399</v>
      </c>
      <c r="I27" s="13" t="s">
        <v>399</v>
      </c>
      <c r="J27" s="278"/>
      <c r="K27" s="278"/>
    </row>
    <row r="28" spans="1:11">
      <c r="A28" s="76" t="s">
        <v>475</v>
      </c>
      <c r="B28" s="77" t="s">
        <v>399</v>
      </c>
      <c r="C28" s="77" t="s">
        <v>399</v>
      </c>
      <c r="D28" s="377" t="s">
        <v>399</v>
      </c>
      <c r="E28" s="77" t="s">
        <v>399</v>
      </c>
      <c r="F28" s="81" t="s">
        <v>399</v>
      </c>
      <c r="G28" s="81" t="s">
        <v>399</v>
      </c>
      <c r="H28" s="377" t="s">
        <v>399</v>
      </c>
      <c r="I28" s="78" t="s">
        <v>399</v>
      </c>
      <c r="J28" s="278"/>
      <c r="K28" s="278"/>
    </row>
    <row r="29" spans="1:11">
      <c r="A29" s="66"/>
      <c r="B29" s="48"/>
      <c r="C29" s="48"/>
      <c r="D29" s="48"/>
      <c r="E29" s="48"/>
      <c r="F29" s="12"/>
      <c r="G29" s="12"/>
      <c r="H29" s="48"/>
      <c r="I29" s="49"/>
      <c r="J29" s="278"/>
      <c r="K29" s="278"/>
    </row>
    <row r="30" spans="1:11">
      <c r="A30" s="66" t="s">
        <v>476</v>
      </c>
      <c r="B30" s="83" t="s">
        <v>399</v>
      </c>
      <c r="C30" s="83">
        <v>7</v>
      </c>
      <c r="D30" s="85">
        <v>57</v>
      </c>
      <c r="E30" s="48">
        <v>64</v>
      </c>
      <c r="F30" s="83" t="s">
        <v>399</v>
      </c>
      <c r="G30" s="83">
        <v>26600</v>
      </c>
      <c r="H30" s="85">
        <v>34908</v>
      </c>
      <c r="I30" s="13">
        <v>2176</v>
      </c>
      <c r="J30" s="278"/>
      <c r="K30" s="278"/>
    </row>
    <row r="31" spans="1:11">
      <c r="A31" s="66" t="s">
        <v>477</v>
      </c>
      <c r="B31" s="83" t="s">
        <v>399</v>
      </c>
      <c r="C31" s="83">
        <v>4</v>
      </c>
      <c r="D31" s="48">
        <v>7</v>
      </c>
      <c r="E31" s="48">
        <v>11</v>
      </c>
      <c r="F31" s="83" t="s">
        <v>399</v>
      </c>
      <c r="G31" s="83">
        <v>21120</v>
      </c>
      <c r="H31" s="48">
        <v>29440</v>
      </c>
      <c r="I31" s="13">
        <v>291</v>
      </c>
      <c r="J31" s="278"/>
      <c r="K31" s="278"/>
    </row>
    <row r="32" spans="1:11">
      <c r="A32" s="66" t="s">
        <v>478</v>
      </c>
      <c r="B32" s="83" t="s">
        <v>399</v>
      </c>
      <c r="C32" s="83">
        <v>4</v>
      </c>
      <c r="D32" s="48" t="s">
        <v>399</v>
      </c>
      <c r="E32" s="48">
        <v>4</v>
      </c>
      <c r="F32" s="83" t="s">
        <v>399</v>
      </c>
      <c r="G32" s="83">
        <v>13490</v>
      </c>
      <c r="H32" s="48" t="s">
        <v>399</v>
      </c>
      <c r="I32" s="13">
        <v>54</v>
      </c>
      <c r="J32" s="278"/>
      <c r="K32" s="278"/>
    </row>
    <row r="33" spans="1:11">
      <c r="A33" s="66" t="s">
        <v>479</v>
      </c>
      <c r="B33" s="83" t="s">
        <v>399</v>
      </c>
      <c r="C33" s="83" t="s">
        <v>399</v>
      </c>
      <c r="D33" s="48" t="s">
        <v>399</v>
      </c>
      <c r="E33" s="48" t="s">
        <v>399</v>
      </c>
      <c r="F33" s="83" t="s">
        <v>399</v>
      </c>
      <c r="G33" s="83" t="s">
        <v>399</v>
      </c>
      <c r="H33" s="48" t="s">
        <v>399</v>
      </c>
      <c r="I33" s="13" t="s">
        <v>399</v>
      </c>
      <c r="J33" s="278"/>
      <c r="K33" s="278"/>
    </row>
    <row r="34" spans="1:11">
      <c r="A34" s="76" t="s">
        <v>480</v>
      </c>
      <c r="B34" s="77" t="s">
        <v>399</v>
      </c>
      <c r="C34" s="77">
        <v>15</v>
      </c>
      <c r="D34" s="377">
        <v>64</v>
      </c>
      <c r="E34" s="77">
        <v>79</v>
      </c>
      <c r="F34" s="81" t="s">
        <v>399</v>
      </c>
      <c r="G34" s="81">
        <v>21643</v>
      </c>
      <c r="H34" s="377">
        <v>34310</v>
      </c>
      <c r="I34" s="78">
        <v>2521</v>
      </c>
      <c r="J34" s="278"/>
      <c r="K34" s="278"/>
    </row>
    <row r="35" spans="1:11">
      <c r="A35" s="66"/>
      <c r="B35" s="48"/>
      <c r="C35" s="48"/>
      <c r="D35" s="48"/>
      <c r="E35" s="48"/>
      <c r="F35" s="12"/>
      <c r="G35" s="12"/>
      <c r="H35" s="12"/>
      <c r="I35" s="49"/>
      <c r="J35" s="278"/>
      <c r="K35" s="278"/>
    </row>
    <row r="36" spans="1:11">
      <c r="A36" s="76" t="s">
        <v>481</v>
      </c>
      <c r="B36" s="77" t="s">
        <v>399</v>
      </c>
      <c r="C36" s="77">
        <v>28</v>
      </c>
      <c r="D36" s="377">
        <v>17</v>
      </c>
      <c r="E36" s="77">
        <v>45</v>
      </c>
      <c r="F36" s="81" t="s">
        <v>399</v>
      </c>
      <c r="G36" s="81">
        <v>8000</v>
      </c>
      <c r="H36" s="377">
        <v>15300</v>
      </c>
      <c r="I36" s="78">
        <v>484</v>
      </c>
      <c r="J36" s="278"/>
      <c r="K36" s="278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78"/>
      <c r="K37" s="278"/>
    </row>
    <row r="38" spans="1:11">
      <c r="A38" s="66" t="s">
        <v>545</v>
      </c>
      <c r="B38" s="48" t="s">
        <v>399</v>
      </c>
      <c r="C38" s="12" t="s">
        <v>399</v>
      </c>
      <c r="D38" s="85">
        <v>17</v>
      </c>
      <c r="E38" s="48">
        <v>17</v>
      </c>
      <c r="F38" s="48" t="s">
        <v>399</v>
      </c>
      <c r="G38" s="12" t="s">
        <v>399</v>
      </c>
      <c r="H38" s="85">
        <v>16770</v>
      </c>
      <c r="I38" s="13">
        <v>285</v>
      </c>
      <c r="J38" s="278"/>
      <c r="K38" s="278"/>
    </row>
    <row r="39" spans="1:11">
      <c r="A39" s="66" t="s">
        <v>483</v>
      </c>
      <c r="B39" s="12" t="s">
        <v>399</v>
      </c>
      <c r="C39" s="12" t="s">
        <v>399</v>
      </c>
      <c r="D39" s="48" t="s">
        <v>399</v>
      </c>
      <c r="E39" s="48" t="s">
        <v>399</v>
      </c>
      <c r="F39" s="12" t="s">
        <v>399</v>
      </c>
      <c r="G39" s="12" t="s">
        <v>399</v>
      </c>
      <c r="H39" s="48" t="s">
        <v>399</v>
      </c>
      <c r="I39" s="13" t="s">
        <v>399</v>
      </c>
      <c r="J39" s="278"/>
      <c r="K39" s="278"/>
    </row>
    <row r="40" spans="1:11">
      <c r="A40" s="66" t="s">
        <v>484</v>
      </c>
      <c r="B40" s="12" t="s">
        <v>399</v>
      </c>
      <c r="C40" s="12" t="s">
        <v>399</v>
      </c>
      <c r="D40" s="48" t="s">
        <v>399</v>
      </c>
      <c r="E40" s="48" t="s">
        <v>399</v>
      </c>
      <c r="F40" s="12" t="s">
        <v>399</v>
      </c>
      <c r="G40" s="12" t="s">
        <v>399</v>
      </c>
      <c r="H40" s="48" t="s">
        <v>399</v>
      </c>
      <c r="I40" s="13" t="s">
        <v>399</v>
      </c>
      <c r="J40" s="278"/>
      <c r="K40" s="278"/>
    </row>
    <row r="41" spans="1:11">
      <c r="A41" s="66" t="s">
        <v>485</v>
      </c>
      <c r="B41" s="48" t="s">
        <v>399</v>
      </c>
      <c r="C41" s="12" t="s">
        <v>399</v>
      </c>
      <c r="D41" s="48" t="s">
        <v>399</v>
      </c>
      <c r="E41" s="48" t="s">
        <v>399</v>
      </c>
      <c r="F41" s="48" t="s">
        <v>399</v>
      </c>
      <c r="G41" s="12" t="s">
        <v>399</v>
      </c>
      <c r="H41" s="48" t="s">
        <v>399</v>
      </c>
      <c r="I41" s="13" t="s">
        <v>399</v>
      </c>
      <c r="J41" s="278"/>
      <c r="K41" s="278"/>
    </row>
    <row r="42" spans="1:11">
      <c r="A42" s="66" t="s">
        <v>486</v>
      </c>
      <c r="B42" s="12" t="s">
        <v>399</v>
      </c>
      <c r="C42" s="12">
        <v>4</v>
      </c>
      <c r="D42" s="48" t="s">
        <v>399</v>
      </c>
      <c r="E42" s="48">
        <v>4</v>
      </c>
      <c r="F42" s="12" t="s">
        <v>399</v>
      </c>
      <c r="G42" s="12">
        <v>8000</v>
      </c>
      <c r="H42" s="48" t="s">
        <v>399</v>
      </c>
      <c r="I42" s="13">
        <v>32</v>
      </c>
    </row>
    <row r="43" spans="1:11">
      <c r="A43" s="66" t="s">
        <v>487</v>
      </c>
      <c r="B43" s="48" t="s">
        <v>399</v>
      </c>
      <c r="C43" s="12" t="s">
        <v>399</v>
      </c>
      <c r="D43" s="85">
        <v>22</v>
      </c>
      <c r="E43" s="48">
        <v>22</v>
      </c>
      <c r="F43" s="48" t="s">
        <v>399</v>
      </c>
      <c r="G43" s="12" t="s">
        <v>399</v>
      </c>
      <c r="H43" s="85">
        <v>20000</v>
      </c>
      <c r="I43" s="13">
        <v>440</v>
      </c>
    </row>
    <row r="44" spans="1:11">
      <c r="A44" s="66" t="s">
        <v>488</v>
      </c>
      <c r="B44" s="12" t="s">
        <v>399</v>
      </c>
      <c r="C44" s="12" t="s">
        <v>399</v>
      </c>
      <c r="D44" s="48" t="s">
        <v>399</v>
      </c>
      <c r="E44" s="48" t="s">
        <v>399</v>
      </c>
      <c r="F44" s="12" t="s">
        <v>399</v>
      </c>
      <c r="G44" s="12" t="s">
        <v>399</v>
      </c>
      <c r="H44" s="48" t="s">
        <v>399</v>
      </c>
      <c r="I44" s="13" t="s">
        <v>399</v>
      </c>
    </row>
    <row r="45" spans="1:11">
      <c r="A45" s="66" t="s">
        <v>489</v>
      </c>
      <c r="B45" s="48" t="s">
        <v>399</v>
      </c>
      <c r="C45" s="12" t="s">
        <v>399</v>
      </c>
      <c r="D45" s="48" t="s">
        <v>399</v>
      </c>
      <c r="E45" s="48" t="s">
        <v>399</v>
      </c>
      <c r="F45" s="48" t="s">
        <v>399</v>
      </c>
      <c r="G45" s="12" t="s">
        <v>399</v>
      </c>
      <c r="H45" s="48" t="s">
        <v>399</v>
      </c>
      <c r="I45" s="13" t="s">
        <v>399</v>
      </c>
    </row>
    <row r="46" spans="1:11">
      <c r="A46" s="66" t="s">
        <v>490</v>
      </c>
      <c r="B46" s="12" t="s">
        <v>399</v>
      </c>
      <c r="C46" s="12">
        <v>1</v>
      </c>
      <c r="D46" s="48" t="s">
        <v>399</v>
      </c>
      <c r="E46" s="48">
        <v>1</v>
      </c>
      <c r="F46" s="12" t="s">
        <v>399</v>
      </c>
      <c r="G46" s="12">
        <v>5000</v>
      </c>
      <c r="H46" s="48" t="s">
        <v>399</v>
      </c>
      <c r="I46" s="13">
        <v>5</v>
      </c>
    </row>
    <row r="47" spans="1:11">
      <c r="A47" s="76" t="s">
        <v>491</v>
      </c>
      <c r="B47" s="77" t="s">
        <v>399</v>
      </c>
      <c r="C47" s="77">
        <v>5</v>
      </c>
      <c r="D47" s="377">
        <v>39</v>
      </c>
      <c r="E47" s="77">
        <v>44</v>
      </c>
      <c r="F47" s="81" t="s">
        <v>399</v>
      </c>
      <c r="G47" s="81">
        <v>7400</v>
      </c>
      <c r="H47" s="377">
        <v>18592</v>
      </c>
      <c r="I47" s="78">
        <v>762</v>
      </c>
    </row>
    <row r="48" spans="1:11">
      <c r="A48" s="66"/>
      <c r="B48" s="48"/>
      <c r="C48" s="48"/>
      <c r="D48" s="48"/>
      <c r="E48" s="48"/>
      <c r="F48" s="12"/>
      <c r="G48" s="12"/>
      <c r="H48" s="12"/>
      <c r="I48" s="49"/>
    </row>
    <row r="49" spans="1:9">
      <c r="A49" s="76" t="s">
        <v>492</v>
      </c>
      <c r="B49" s="77" t="s">
        <v>399</v>
      </c>
      <c r="C49" s="77">
        <v>13</v>
      </c>
      <c r="D49" s="377">
        <v>2</v>
      </c>
      <c r="E49" s="77">
        <v>15</v>
      </c>
      <c r="F49" s="81" t="s">
        <v>399</v>
      </c>
      <c r="G49" s="81">
        <v>12500</v>
      </c>
      <c r="H49" s="377">
        <v>17500</v>
      </c>
      <c r="I49" s="78">
        <v>198</v>
      </c>
    </row>
    <row r="50" spans="1:9">
      <c r="A50" s="66"/>
      <c r="B50" s="48"/>
      <c r="C50" s="48"/>
      <c r="D50" s="48"/>
      <c r="E50" s="48"/>
      <c r="F50" s="12"/>
      <c r="G50" s="12"/>
      <c r="H50" s="12"/>
      <c r="I50" s="49"/>
    </row>
    <row r="51" spans="1:9">
      <c r="A51" s="66" t="s">
        <v>499</v>
      </c>
      <c r="B51" s="48" t="s">
        <v>399</v>
      </c>
      <c r="C51" s="12" t="s">
        <v>399</v>
      </c>
      <c r="D51" s="12" t="s">
        <v>399</v>
      </c>
      <c r="E51" s="48" t="s">
        <v>399</v>
      </c>
      <c r="F51" s="48" t="s">
        <v>399</v>
      </c>
      <c r="G51" s="12" t="s">
        <v>399</v>
      </c>
      <c r="H51" s="12" t="s">
        <v>399</v>
      </c>
      <c r="I51" s="13" t="s">
        <v>399</v>
      </c>
    </row>
    <row r="52" spans="1:9">
      <c r="A52" s="66" t="s">
        <v>500</v>
      </c>
      <c r="B52" s="12" t="s">
        <v>399</v>
      </c>
      <c r="C52" s="12">
        <v>1</v>
      </c>
      <c r="D52" s="85">
        <v>2</v>
      </c>
      <c r="E52" s="48">
        <v>3</v>
      </c>
      <c r="F52" s="12" t="s">
        <v>399</v>
      </c>
      <c r="G52" s="12">
        <v>18000</v>
      </c>
      <c r="H52" s="85">
        <v>30000</v>
      </c>
      <c r="I52" s="13">
        <v>78</v>
      </c>
    </row>
    <row r="53" spans="1:9">
      <c r="A53" s="66" t="s">
        <v>501</v>
      </c>
      <c r="B53" s="48" t="s">
        <v>399</v>
      </c>
      <c r="C53" s="12" t="s">
        <v>399</v>
      </c>
      <c r="D53" s="85">
        <v>4</v>
      </c>
      <c r="E53" s="48">
        <v>4</v>
      </c>
      <c r="F53" s="48" t="s">
        <v>399</v>
      </c>
      <c r="G53" s="12" t="s">
        <v>399</v>
      </c>
      <c r="H53" s="85">
        <v>30000</v>
      </c>
      <c r="I53" s="13">
        <v>120</v>
      </c>
    </row>
    <row r="54" spans="1:9">
      <c r="A54" s="76" t="s">
        <v>502</v>
      </c>
      <c r="B54" s="77" t="s">
        <v>399</v>
      </c>
      <c r="C54" s="77">
        <v>1</v>
      </c>
      <c r="D54" s="377">
        <v>6</v>
      </c>
      <c r="E54" s="77">
        <v>7</v>
      </c>
      <c r="F54" s="81" t="s">
        <v>399</v>
      </c>
      <c r="G54" s="81">
        <v>18000</v>
      </c>
      <c r="H54" s="377">
        <v>30000</v>
      </c>
      <c r="I54" s="78">
        <v>198</v>
      </c>
    </row>
    <row r="55" spans="1:9">
      <c r="A55" s="66"/>
      <c r="B55" s="48"/>
      <c r="C55" s="48"/>
      <c r="D55" s="48"/>
      <c r="E55" s="48"/>
      <c r="F55" s="12"/>
      <c r="G55" s="12"/>
      <c r="H55" s="12"/>
      <c r="I55" s="49"/>
    </row>
    <row r="56" spans="1:9">
      <c r="A56" s="66" t="s">
        <v>504</v>
      </c>
      <c r="B56" s="48" t="s">
        <v>399</v>
      </c>
      <c r="C56" s="12">
        <v>2</v>
      </c>
      <c r="D56" s="85" t="s">
        <v>399</v>
      </c>
      <c r="E56" s="48">
        <v>2</v>
      </c>
      <c r="F56" s="48" t="s">
        <v>399</v>
      </c>
      <c r="G56" s="12">
        <v>6860</v>
      </c>
      <c r="H56" s="85" t="s">
        <v>399</v>
      </c>
      <c r="I56" s="13">
        <v>14</v>
      </c>
    </row>
    <row r="57" spans="1:9">
      <c r="A57" s="66" t="s">
        <v>505</v>
      </c>
      <c r="B57" s="48" t="s">
        <v>399</v>
      </c>
      <c r="C57" s="12">
        <v>4</v>
      </c>
      <c r="D57" s="85" t="s">
        <v>399</v>
      </c>
      <c r="E57" s="48">
        <v>4</v>
      </c>
      <c r="F57" s="48" t="s">
        <v>399</v>
      </c>
      <c r="G57" s="12">
        <v>8060</v>
      </c>
      <c r="H57" s="85" t="s">
        <v>399</v>
      </c>
      <c r="I57" s="13">
        <v>32</v>
      </c>
    </row>
    <row r="58" spans="1:9">
      <c r="A58" s="76" t="s">
        <v>506</v>
      </c>
      <c r="B58" s="77" t="s">
        <v>399</v>
      </c>
      <c r="C58" s="77">
        <v>6</v>
      </c>
      <c r="D58" s="377" t="s">
        <v>399</v>
      </c>
      <c r="E58" s="77">
        <v>6</v>
      </c>
      <c r="F58" s="81" t="s">
        <v>399</v>
      </c>
      <c r="G58" s="81">
        <v>7660</v>
      </c>
      <c r="H58" s="377" t="s">
        <v>399</v>
      </c>
      <c r="I58" s="78">
        <v>46</v>
      </c>
    </row>
    <row r="59" spans="1:9">
      <c r="A59" s="66"/>
      <c r="B59" s="48"/>
      <c r="C59" s="48"/>
      <c r="D59" s="48"/>
      <c r="E59" s="48"/>
      <c r="F59" s="12"/>
      <c r="G59" s="12"/>
      <c r="H59" s="12"/>
      <c r="I59" s="49"/>
    </row>
    <row r="60" spans="1:9">
      <c r="A60" s="66" t="s">
        <v>507</v>
      </c>
      <c r="B60" s="48" t="s">
        <v>399</v>
      </c>
      <c r="C60" s="12" t="s">
        <v>399</v>
      </c>
      <c r="D60" s="12" t="s">
        <v>399</v>
      </c>
      <c r="E60" s="48" t="s">
        <v>399</v>
      </c>
      <c r="F60" s="48" t="s">
        <v>399</v>
      </c>
      <c r="G60" s="12" t="s">
        <v>399</v>
      </c>
      <c r="H60" s="12" t="s">
        <v>399</v>
      </c>
      <c r="I60" s="13" t="s">
        <v>399</v>
      </c>
    </row>
    <row r="61" spans="1:9">
      <c r="A61" s="66" t="s">
        <v>508</v>
      </c>
      <c r="B61" s="48" t="s">
        <v>399</v>
      </c>
      <c r="C61" s="12">
        <v>9</v>
      </c>
      <c r="D61" s="85">
        <v>6</v>
      </c>
      <c r="E61" s="48">
        <v>15</v>
      </c>
      <c r="F61" s="48" t="s">
        <v>399</v>
      </c>
      <c r="G61" s="12">
        <v>24300</v>
      </c>
      <c r="H61" s="85">
        <v>26850</v>
      </c>
      <c r="I61" s="13">
        <v>380</v>
      </c>
    </row>
    <row r="62" spans="1:9">
      <c r="A62" s="66" t="s">
        <v>509</v>
      </c>
      <c r="B62" s="12" t="s">
        <v>399</v>
      </c>
      <c r="C62" s="12" t="s">
        <v>399</v>
      </c>
      <c r="D62" s="48" t="s">
        <v>399</v>
      </c>
      <c r="E62" s="48" t="s">
        <v>399</v>
      </c>
      <c r="F62" s="12" t="s">
        <v>399</v>
      </c>
      <c r="G62" s="12" t="s">
        <v>399</v>
      </c>
      <c r="H62" s="48" t="s">
        <v>399</v>
      </c>
      <c r="I62" s="13" t="s">
        <v>399</v>
      </c>
    </row>
    <row r="63" spans="1:9">
      <c r="A63" s="66" t="s">
        <v>510</v>
      </c>
      <c r="B63" s="48" t="s">
        <v>399</v>
      </c>
      <c r="C63" s="12">
        <v>9</v>
      </c>
      <c r="D63" s="85">
        <v>6</v>
      </c>
      <c r="E63" s="48">
        <v>15</v>
      </c>
      <c r="F63" s="48" t="s">
        <v>399</v>
      </c>
      <c r="G63" s="12">
        <v>11556</v>
      </c>
      <c r="H63" s="85">
        <v>24000</v>
      </c>
      <c r="I63" s="13">
        <v>248</v>
      </c>
    </row>
    <row r="64" spans="1:9">
      <c r="A64" s="66" t="s">
        <v>511</v>
      </c>
      <c r="B64" s="12" t="s">
        <v>399</v>
      </c>
      <c r="C64" s="12" t="s">
        <v>399</v>
      </c>
      <c r="D64" s="85">
        <v>7515</v>
      </c>
      <c r="E64" s="48">
        <v>7515</v>
      </c>
      <c r="F64" s="12" t="s">
        <v>399</v>
      </c>
      <c r="G64" s="12" t="s">
        <v>399</v>
      </c>
      <c r="H64" s="85">
        <v>40230</v>
      </c>
      <c r="I64" s="13">
        <v>302328</v>
      </c>
    </row>
    <row r="65" spans="1:9">
      <c r="A65" s="66" t="s">
        <v>512</v>
      </c>
      <c r="B65" s="12" t="s">
        <v>399</v>
      </c>
      <c r="C65" s="12">
        <v>7</v>
      </c>
      <c r="D65" s="48" t="s">
        <v>399</v>
      </c>
      <c r="E65" s="48">
        <v>7</v>
      </c>
      <c r="F65" s="12" t="s">
        <v>399</v>
      </c>
      <c r="G65" s="12">
        <v>5500</v>
      </c>
      <c r="H65" s="48" t="s">
        <v>399</v>
      </c>
      <c r="I65" s="13">
        <v>38</v>
      </c>
    </row>
    <row r="66" spans="1:9">
      <c r="A66" s="66" t="s">
        <v>513</v>
      </c>
      <c r="B66" s="48" t="s">
        <v>399</v>
      </c>
      <c r="C66" s="12">
        <v>9</v>
      </c>
      <c r="D66" s="48" t="s">
        <v>399</v>
      </c>
      <c r="E66" s="48">
        <v>9</v>
      </c>
      <c r="F66" s="48" t="s">
        <v>399</v>
      </c>
      <c r="G66" s="12">
        <v>9000</v>
      </c>
      <c r="H66" s="48" t="s">
        <v>399</v>
      </c>
      <c r="I66" s="13">
        <v>81</v>
      </c>
    </row>
    <row r="67" spans="1:9">
      <c r="A67" s="66" t="s">
        <v>514</v>
      </c>
      <c r="B67" s="85" t="s">
        <v>399</v>
      </c>
      <c r="C67" s="12">
        <v>8</v>
      </c>
      <c r="D67" s="48" t="s">
        <v>399</v>
      </c>
      <c r="E67" s="48">
        <v>8</v>
      </c>
      <c r="F67" s="85" t="s">
        <v>399</v>
      </c>
      <c r="G67" s="12">
        <v>17500</v>
      </c>
      <c r="H67" s="48" t="s">
        <v>399</v>
      </c>
      <c r="I67" s="13">
        <v>140</v>
      </c>
    </row>
    <row r="68" spans="1:9">
      <c r="A68" s="76" t="s">
        <v>515</v>
      </c>
      <c r="B68" s="77" t="s">
        <v>399</v>
      </c>
      <c r="C68" s="77">
        <v>42</v>
      </c>
      <c r="D68" s="377">
        <v>7527</v>
      </c>
      <c r="E68" s="77">
        <v>7569</v>
      </c>
      <c r="F68" s="81" t="s">
        <v>399</v>
      </c>
      <c r="G68" s="81">
        <v>13862</v>
      </c>
      <c r="H68" s="377">
        <v>40206</v>
      </c>
      <c r="I68" s="78">
        <v>303215</v>
      </c>
    </row>
    <row r="69" spans="1:9">
      <c r="A69" s="66"/>
      <c r="B69" s="48"/>
      <c r="C69" s="48"/>
      <c r="D69" s="48"/>
      <c r="E69" s="48"/>
      <c r="F69" s="12"/>
      <c r="G69" s="12"/>
      <c r="H69" s="12"/>
      <c r="I69" s="49"/>
    </row>
    <row r="70" spans="1:9">
      <c r="A70" s="66" t="s">
        <v>516</v>
      </c>
      <c r="B70" s="48" t="s">
        <v>399</v>
      </c>
      <c r="C70" s="12">
        <v>14</v>
      </c>
      <c r="D70" s="85">
        <v>15</v>
      </c>
      <c r="E70" s="48">
        <v>29</v>
      </c>
      <c r="F70" s="48" t="s">
        <v>399</v>
      </c>
      <c r="G70" s="12">
        <v>23333</v>
      </c>
      <c r="H70" s="85">
        <v>43000</v>
      </c>
      <c r="I70" s="13">
        <v>960</v>
      </c>
    </row>
    <row r="71" spans="1:9">
      <c r="A71" s="66" t="s">
        <v>517</v>
      </c>
      <c r="B71" s="12" t="s">
        <v>399</v>
      </c>
      <c r="C71" s="12">
        <v>12</v>
      </c>
      <c r="D71" s="85">
        <v>21</v>
      </c>
      <c r="E71" s="48">
        <v>33</v>
      </c>
      <c r="F71" s="12" t="s">
        <v>399</v>
      </c>
      <c r="G71" s="12">
        <v>12823</v>
      </c>
      <c r="H71" s="85">
        <v>40000</v>
      </c>
      <c r="I71" s="13">
        <v>979</v>
      </c>
    </row>
    <row r="72" spans="1:9">
      <c r="A72" s="76" t="s">
        <v>518</v>
      </c>
      <c r="B72" s="77" t="s">
        <v>399</v>
      </c>
      <c r="C72" s="77">
        <v>26</v>
      </c>
      <c r="D72" s="377">
        <v>36</v>
      </c>
      <c r="E72" s="77">
        <v>62</v>
      </c>
      <c r="F72" s="81" t="s">
        <v>399</v>
      </c>
      <c r="G72" s="81">
        <v>18482</v>
      </c>
      <c r="H72" s="377">
        <v>41250</v>
      </c>
      <c r="I72" s="78">
        <v>1939</v>
      </c>
    </row>
    <row r="73" spans="1:9">
      <c r="A73" s="66"/>
      <c r="B73" s="48"/>
      <c r="C73" s="48"/>
      <c r="D73" s="48"/>
      <c r="E73" s="48"/>
      <c r="F73" s="12"/>
      <c r="G73" s="12"/>
      <c r="H73" s="12"/>
      <c r="I73" s="13"/>
    </row>
    <row r="74" spans="1:9" ht="13.5" thickBot="1">
      <c r="A74" s="69" t="s">
        <v>519</v>
      </c>
      <c r="B74" s="55">
        <v>14</v>
      </c>
      <c r="C74" s="55">
        <v>197</v>
      </c>
      <c r="D74" s="55">
        <v>7761</v>
      </c>
      <c r="E74" s="55">
        <v>7972</v>
      </c>
      <c r="F74" s="226">
        <v>8429</v>
      </c>
      <c r="G74" s="226">
        <v>15239</v>
      </c>
      <c r="H74" s="226">
        <v>39862</v>
      </c>
      <c r="I74" s="56">
        <v>312466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>
  <sheetPr codeName="Hoja162">
    <pageSetUpPr fitToPage="1"/>
  </sheetPr>
  <dimension ref="A1:J22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23.85546875" style="452" customWidth="1"/>
    <col min="2" max="6" width="23.42578125" style="452" customWidth="1"/>
    <col min="7" max="8" width="11.42578125" style="452"/>
    <col min="9" max="9" width="11.140625" style="452" customWidth="1"/>
    <col min="10" max="17" width="12" style="452" customWidth="1"/>
    <col min="18" max="16384" width="11.42578125" style="452"/>
  </cols>
  <sheetData>
    <row r="1" spans="1:10" s="482" customFormat="1" ht="18">
      <c r="A1" s="1524" t="s">
        <v>375</v>
      </c>
      <c r="B1" s="1524"/>
      <c r="C1" s="1524"/>
      <c r="D1" s="1524"/>
      <c r="E1" s="1524"/>
      <c r="F1" s="1524"/>
    </row>
    <row r="2" spans="1:10" s="483" customFormat="1" ht="12.75" customHeight="1"/>
    <row r="3" spans="1:10" s="483" customFormat="1" ht="15">
      <c r="A3" s="1532" t="s">
        <v>1030</v>
      </c>
      <c r="B3" s="1532"/>
      <c r="C3" s="1532"/>
      <c r="D3" s="1532"/>
      <c r="E3" s="1532"/>
      <c r="F3" s="1532"/>
      <c r="G3" s="285"/>
      <c r="H3" s="285"/>
      <c r="I3" s="285"/>
      <c r="J3" s="285"/>
    </row>
    <row r="4" spans="1:10" s="483" customFormat="1" ht="15">
      <c r="A4" s="1532" t="s">
        <v>686</v>
      </c>
      <c r="B4" s="1532"/>
      <c r="C4" s="1532"/>
      <c r="D4" s="1532"/>
      <c r="E4" s="1532"/>
      <c r="F4" s="1532"/>
      <c r="G4" s="333"/>
      <c r="H4" s="285"/>
      <c r="I4" s="285"/>
      <c r="J4" s="285"/>
    </row>
    <row r="5" spans="1:10" s="483" customFormat="1" ht="13.5" customHeight="1" thickBot="1">
      <c r="A5" s="484"/>
      <c r="B5" s="485"/>
      <c r="C5" s="485"/>
      <c r="D5" s="485"/>
      <c r="E5" s="485"/>
      <c r="F5" s="485"/>
    </row>
    <row r="6" spans="1:10" s="1382" customFormat="1" ht="18" customHeight="1">
      <c r="A6" s="1649" t="s">
        <v>378</v>
      </c>
      <c r="B6" s="1317"/>
      <c r="C6" s="1317"/>
      <c r="D6" s="1317"/>
      <c r="E6" s="949" t="s">
        <v>521</v>
      </c>
      <c r="F6" s="873"/>
    </row>
    <row r="7" spans="1:10" s="1382" customFormat="1" ht="18" customHeight="1">
      <c r="A7" s="1650"/>
      <c r="B7" s="909" t="s">
        <v>379</v>
      </c>
      <c r="C7" s="909" t="s">
        <v>386</v>
      </c>
      <c r="D7" s="909" t="s">
        <v>380</v>
      </c>
      <c r="E7" s="909" t="s">
        <v>522</v>
      </c>
      <c r="F7" s="926" t="s">
        <v>381</v>
      </c>
    </row>
    <row r="8" spans="1:10" s="1382" customFormat="1" ht="18" customHeight="1">
      <c r="A8" s="1650"/>
      <c r="B8" s="909" t="s">
        <v>382</v>
      </c>
      <c r="C8" s="909" t="s">
        <v>524</v>
      </c>
      <c r="D8" s="1392" t="s">
        <v>383</v>
      </c>
      <c r="E8" s="909" t="s">
        <v>525</v>
      </c>
      <c r="F8" s="926" t="s">
        <v>384</v>
      </c>
    </row>
    <row r="9" spans="1:10" s="1382" customFormat="1" ht="18" customHeight="1" thickBot="1">
      <c r="A9" s="1651"/>
      <c r="B9" s="877"/>
      <c r="C9" s="877"/>
      <c r="D9" s="877"/>
      <c r="E9" s="912" t="s">
        <v>526</v>
      </c>
      <c r="F9" s="1189"/>
    </row>
    <row r="10" spans="1:10" ht="30.75" customHeight="1">
      <c r="A10" s="15">
        <v>2002</v>
      </c>
      <c r="B10" s="540">
        <v>19.289000000000001</v>
      </c>
      <c r="C10" s="541">
        <v>150.04251127585667</v>
      </c>
      <c r="D10" s="540">
        <v>289.41699999999997</v>
      </c>
      <c r="E10" s="388">
        <v>54.65</v>
      </c>
      <c r="F10" s="542">
        <v>158166.39049999998</v>
      </c>
    </row>
    <row r="11" spans="1:10">
      <c r="A11" s="15">
        <v>2003</v>
      </c>
      <c r="B11" s="540">
        <v>19.094000000000001</v>
      </c>
      <c r="C11" s="541">
        <v>160.51325023567611</v>
      </c>
      <c r="D11" s="540">
        <v>306.48399999999998</v>
      </c>
      <c r="E11" s="388">
        <v>57.48</v>
      </c>
      <c r="F11" s="542">
        <v>176167.00319999998</v>
      </c>
    </row>
    <row r="12" spans="1:10">
      <c r="A12" s="15">
        <v>2004</v>
      </c>
      <c r="B12" s="540">
        <v>19.141999999999999</v>
      </c>
      <c r="C12" s="541">
        <v>156.83627625117543</v>
      </c>
      <c r="D12" s="540">
        <v>300.21600000000001</v>
      </c>
      <c r="E12" s="388">
        <v>56.43</v>
      </c>
      <c r="F12" s="542">
        <v>169411.88879999999</v>
      </c>
    </row>
    <row r="13" spans="1:10">
      <c r="A13" s="15">
        <v>2005</v>
      </c>
      <c r="B13" s="540">
        <v>18.792000000000002</v>
      </c>
      <c r="C13" s="541">
        <v>106.50010642826734</v>
      </c>
      <c r="D13" s="540">
        <v>200.13499999999999</v>
      </c>
      <c r="E13" s="388">
        <v>62.48</v>
      </c>
      <c r="F13" s="542">
        <v>125044.34799999998</v>
      </c>
    </row>
    <row r="14" spans="1:10">
      <c r="A14" s="15">
        <v>2006</v>
      </c>
      <c r="B14" s="540">
        <v>18.097000000000001</v>
      </c>
      <c r="C14" s="541">
        <v>126.10874730618333</v>
      </c>
      <c r="D14" s="540">
        <v>228.21899999999999</v>
      </c>
      <c r="E14" s="388">
        <v>57.75</v>
      </c>
      <c r="F14" s="542">
        <v>131796.4725</v>
      </c>
    </row>
    <row r="15" spans="1:10">
      <c r="A15" s="15">
        <v>2007</v>
      </c>
      <c r="B15" s="540">
        <v>17.277000000000001</v>
      </c>
      <c r="C15" s="541">
        <v>130.97239104011112</v>
      </c>
      <c r="D15" s="540">
        <v>226.28100000000001</v>
      </c>
      <c r="E15" s="388">
        <v>59</v>
      </c>
      <c r="F15" s="542">
        <v>133505.79</v>
      </c>
    </row>
    <row r="16" spans="1:10">
      <c r="A16" s="15">
        <v>2008</v>
      </c>
      <c r="B16" s="540">
        <v>16.042000000000002</v>
      </c>
      <c r="C16" s="541">
        <v>126.73045754893403</v>
      </c>
      <c r="D16" s="540">
        <v>203.30099999999999</v>
      </c>
      <c r="E16" s="388">
        <v>47.13</v>
      </c>
      <c r="F16" s="542">
        <v>95815.761299999998</v>
      </c>
    </row>
    <row r="17" spans="1:8">
      <c r="A17" s="15">
        <v>2009</v>
      </c>
      <c r="B17" s="540">
        <v>15.19</v>
      </c>
      <c r="C17" s="541">
        <v>127.78077682685976</v>
      </c>
      <c r="D17" s="540">
        <v>194.09899999999999</v>
      </c>
      <c r="E17" s="388">
        <v>51.04</v>
      </c>
      <c r="F17" s="542">
        <v>99068.129599999986</v>
      </c>
    </row>
    <row r="18" spans="1:8">
      <c r="A18" s="15">
        <v>2010</v>
      </c>
      <c r="B18" s="540">
        <v>14.726000000000001</v>
      </c>
      <c r="C18" s="541">
        <v>113.17533614016027</v>
      </c>
      <c r="D18" s="540">
        <v>166.66200000000001</v>
      </c>
      <c r="E18" s="388">
        <v>85.73</v>
      </c>
      <c r="F18" s="542">
        <v>142879.33260000002</v>
      </c>
    </row>
    <row r="19" spans="1:8">
      <c r="A19" s="15">
        <v>2011</v>
      </c>
      <c r="B19" s="540">
        <v>15.1</v>
      </c>
      <c r="C19" s="541">
        <v>120</v>
      </c>
      <c r="D19" s="540">
        <v>182.1</v>
      </c>
      <c r="E19" s="388">
        <v>66.12</v>
      </c>
      <c r="F19" s="542">
        <v>120418</v>
      </c>
    </row>
    <row r="20" spans="1:8">
      <c r="A20" s="15">
        <v>2012</v>
      </c>
      <c r="B20" s="540">
        <v>15.638</v>
      </c>
      <c r="C20" s="541">
        <v>124.91495076096689</v>
      </c>
      <c r="D20" s="540">
        <v>195.34200000000001</v>
      </c>
      <c r="E20" s="388">
        <v>59.97</v>
      </c>
      <c r="F20" s="542">
        <v>117146.59740000001</v>
      </c>
    </row>
    <row r="21" spans="1:8" ht="13.5" thickBot="1">
      <c r="A21" s="15">
        <v>2013</v>
      </c>
      <c r="B21" s="540">
        <v>15.375999999999999</v>
      </c>
      <c r="C21" s="541">
        <f>D21/B21*10</f>
        <v>130.03707075962541</v>
      </c>
      <c r="D21" s="540">
        <v>199.94499999999999</v>
      </c>
      <c r="E21" s="388">
        <v>44.91</v>
      </c>
      <c r="F21" s="1419">
        <f>D21*E21*10</f>
        <v>89795.299499999979</v>
      </c>
      <c r="H21" s="544"/>
    </row>
    <row r="22" spans="1:8">
      <c r="A22" s="489"/>
      <c r="B22" s="489"/>
      <c r="C22" s="489"/>
      <c r="D22" s="489"/>
      <c r="E22" s="489"/>
      <c r="F22" s="489"/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>
  <sheetPr codeName="Hoja163">
    <pageSetUpPr fitToPage="1"/>
  </sheetPr>
  <dimension ref="A1:K73"/>
  <sheetViews>
    <sheetView view="pageBreakPreview" topLeftCell="A49" zoomScale="75" zoomScaleNormal="75" zoomScaleSheetLayoutView="75" workbookViewId="0">
      <selection activeCell="D19" sqref="D19"/>
    </sheetView>
  </sheetViews>
  <sheetFormatPr baseColWidth="10" defaultRowHeight="12.75"/>
  <cols>
    <col min="1" max="1" width="36" style="271" customWidth="1"/>
    <col min="2" max="9" width="12.710937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2.75" customHeight="1">
      <c r="A2" s="455"/>
    </row>
    <row r="3" spans="1:11" s="91" customFormat="1" ht="15">
      <c r="A3" s="1504" t="s">
        <v>1503</v>
      </c>
      <c r="B3" s="1504"/>
      <c r="C3" s="1504"/>
      <c r="D3" s="1504"/>
      <c r="E3" s="1504"/>
      <c r="F3" s="1504"/>
      <c r="G3" s="1504"/>
      <c r="H3" s="1504"/>
      <c r="I3" s="1504"/>
      <c r="J3" s="134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  <c r="J4" s="28"/>
    </row>
    <row r="5" spans="1:11" s="866" customFormat="1" ht="27.75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501" t="s">
        <v>387</v>
      </c>
      <c r="J5" s="933"/>
    </row>
    <row r="6" spans="1:11" s="866" customFormat="1" ht="24.75" customHeight="1">
      <c r="A6" s="1516"/>
      <c r="B6" s="1671" t="s">
        <v>393</v>
      </c>
      <c r="C6" s="301" t="s">
        <v>394</v>
      </c>
      <c r="D6" s="302"/>
      <c r="E6" s="1671" t="s">
        <v>395</v>
      </c>
      <c r="F6" s="1671" t="s">
        <v>393</v>
      </c>
      <c r="G6" s="301" t="s">
        <v>394</v>
      </c>
      <c r="H6" s="303"/>
      <c r="I6" s="1502"/>
      <c r="J6" s="933"/>
    </row>
    <row r="7" spans="1:11" s="866" customFormat="1" ht="30.75" customHeight="1" thickBot="1">
      <c r="A7" s="1516"/>
      <c r="B7" s="1676"/>
      <c r="C7" s="1393" t="s">
        <v>904</v>
      </c>
      <c r="D7" s="1393" t="s">
        <v>905</v>
      </c>
      <c r="E7" s="1676" t="s">
        <v>395</v>
      </c>
      <c r="F7" s="1676"/>
      <c r="G7" s="1393" t="s">
        <v>904</v>
      </c>
      <c r="H7" s="1393" t="s">
        <v>905</v>
      </c>
      <c r="I7" s="1502"/>
      <c r="J7" s="933"/>
    </row>
    <row r="8" spans="1:11">
      <c r="A8" s="241" t="s">
        <v>465</v>
      </c>
      <c r="B8" s="242">
        <v>2</v>
      </c>
      <c r="C8" s="242" t="s">
        <v>399</v>
      </c>
      <c r="D8" s="242" t="s">
        <v>399</v>
      </c>
      <c r="E8" s="242">
        <v>2</v>
      </c>
      <c r="F8" s="243">
        <v>15000</v>
      </c>
      <c r="G8" s="243" t="s">
        <v>399</v>
      </c>
      <c r="H8" s="242" t="s">
        <v>399</v>
      </c>
      <c r="I8" s="244">
        <v>30</v>
      </c>
      <c r="J8" s="278"/>
      <c r="K8" s="278"/>
    </row>
    <row r="9" spans="1:11">
      <c r="A9" s="66"/>
      <c r="B9" s="48"/>
      <c r="C9" s="48"/>
      <c r="D9" s="48"/>
      <c r="E9" s="48"/>
      <c r="F9" s="12"/>
      <c r="G9" s="12"/>
      <c r="H9" s="48"/>
      <c r="I9" s="49"/>
      <c r="J9" s="278"/>
      <c r="K9" s="278"/>
    </row>
    <row r="10" spans="1:11">
      <c r="A10" s="66" t="s">
        <v>544</v>
      </c>
      <c r="B10" s="12" t="s">
        <v>399</v>
      </c>
      <c r="C10" s="12">
        <v>1</v>
      </c>
      <c r="D10" s="48" t="s">
        <v>399</v>
      </c>
      <c r="E10" s="48">
        <v>1</v>
      </c>
      <c r="F10" s="12" t="s">
        <v>399</v>
      </c>
      <c r="G10" s="12">
        <v>11000</v>
      </c>
      <c r="H10" s="48" t="s">
        <v>399</v>
      </c>
      <c r="I10" s="13">
        <v>11</v>
      </c>
      <c r="J10" s="278"/>
      <c r="K10" s="278"/>
    </row>
    <row r="11" spans="1:11">
      <c r="A11" s="66" t="s">
        <v>467</v>
      </c>
      <c r="B11" s="12" t="s">
        <v>399</v>
      </c>
      <c r="C11" s="48" t="s">
        <v>399</v>
      </c>
      <c r="D11" s="48" t="s">
        <v>399</v>
      </c>
      <c r="E11" s="48" t="s">
        <v>399</v>
      </c>
      <c r="F11" s="12" t="s">
        <v>399</v>
      </c>
      <c r="G11" s="48" t="s">
        <v>399</v>
      </c>
      <c r="H11" s="48" t="s">
        <v>399</v>
      </c>
      <c r="I11" s="13" t="s">
        <v>399</v>
      </c>
      <c r="J11" s="278"/>
      <c r="K11" s="278"/>
    </row>
    <row r="12" spans="1:11">
      <c r="A12" s="66" t="s">
        <v>468</v>
      </c>
      <c r="B12" s="12" t="s">
        <v>399</v>
      </c>
      <c r="C12" s="12" t="s">
        <v>399</v>
      </c>
      <c r="D12" s="48" t="s">
        <v>399</v>
      </c>
      <c r="E12" s="48" t="s">
        <v>399</v>
      </c>
      <c r="F12" s="12" t="s">
        <v>399</v>
      </c>
      <c r="G12" s="12" t="s">
        <v>399</v>
      </c>
      <c r="H12" s="48" t="s">
        <v>399</v>
      </c>
      <c r="I12" s="13" t="s">
        <v>399</v>
      </c>
      <c r="J12" s="278"/>
      <c r="K12" s="278"/>
    </row>
    <row r="13" spans="1:11">
      <c r="A13" s="76" t="s">
        <v>469</v>
      </c>
      <c r="B13" s="77" t="s">
        <v>399</v>
      </c>
      <c r="C13" s="77">
        <v>1</v>
      </c>
      <c r="D13" s="77" t="s">
        <v>399</v>
      </c>
      <c r="E13" s="77">
        <v>1</v>
      </c>
      <c r="F13" s="81" t="s">
        <v>399</v>
      </c>
      <c r="G13" s="81">
        <v>11000</v>
      </c>
      <c r="H13" s="77" t="s">
        <v>399</v>
      </c>
      <c r="I13" s="78">
        <v>11</v>
      </c>
      <c r="J13" s="278"/>
      <c r="K13" s="278"/>
    </row>
    <row r="14" spans="1:11">
      <c r="A14" s="66"/>
      <c r="B14" s="48"/>
      <c r="C14" s="48"/>
      <c r="D14" s="48"/>
      <c r="E14" s="48"/>
      <c r="F14" s="12"/>
      <c r="G14" s="12"/>
      <c r="H14" s="48"/>
      <c r="I14" s="49"/>
      <c r="J14" s="278"/>
      <c r="K14" s="278"/>
    </row>
    <row r="15" spans="1:11">
      <c r="A15" s="76" t="s">
        <v>470</v>
      </c>
      <c r="B15" s="77" t="s">
        <v>399</v>
      </c>
      <c r="C15" s="81">
        <v>900</v>
      </c>
      <c r="D15" s="77" t="s">
        <v>399</v>
      </c>
      <c r="E15" s="77">
        <v>900</v>
      </c>
      <c r="F15" s="77" t="s">
        <v>399</v>
      </c>
      <c r="G15" s="81">
        <v>15005</v>
      </c>
      <c r="H15" s="77" t="s">
        <v>399</v>
      </c>
      <c r="I15" s="82">
        <v>13505</v>
      </c>
      <c r="J15" s="278"/>
      <c r="K15" s="278"/>
    </row>
    <row r="16" spans="1:11">
      <c r="A16" s="66"/>
      <c r="B16" s="48"/>
      <c r="C16" s="48"/>
      <c r="D16" s="48"/>
      <c r="E16" s="48"/>
      <c r="F16" s="12"/>
      <c r="G16" s="12"/>
      <c r="H16" s="48"/>
      <c r="I16" s="49"/>
      <c r="J16" s="278"/>
      <c r="K16" s="278"/>
    </row>
    <row r="17" spans="1:11">
      <c r="A17" s="76" t="s">
        <v>471</v>
      </c>
      <c r="B17" s="77" t="s">
        <v>399</v>
      </c>
      <c r="C17" s="81">
        <v>198</v>
      </c>
      <c r="D17" s="77" t="s">
        <v>399</v>
      </c>
      <c r="E17" s="77">
        <v>198</v>
      </c>
      <c r="F17" s="77" t="s">
        <v>399</v>
      </c>
      <c r="G17" s="81">
        <v>13500</v>
      </c>
      <c r="H17" s="77" t="s">
        <v>399</v>
      </c>
      <c r="I17" s="82">
        <v>2673</v>
      </c>
      <c r="J17" s="278"/>
      <c r="K17" s="278"/>
    </row>
    <row r="18" spans="1:11">
      <c r="A18" s="66"/>
      <c r="B18" s="48"/>
      <c r="C18" s="48"/>
      <c r="D18" s="48"/>
      <c r="E18" s="48"/>
      <c r="F18" s="12"/>
      <c r="G18" s="12"/>
      <c r="H18" s="48"/>
      <c r="I18" s="49"/>
      <c r="J18" s="278"/>
      <c r="K18" s="278"/>
    </row>
    <row r="19" spans="1:11">
      <c r="A19" s="66" t="s">
        <v>472</v>
      </c>
      <c r="B19" s="48" t="s">
        <v>399</v>
      </c>
      <c r="C19" s="48" t="s">
        <v>399</v>
      </c>
      <c r="D19" s="48" t="s">
        <v>399</v>
      </c>
      <c r="E19" s="48" t="s">
        <v>399</v>
      </c>
      <c r="F19" s="48" t="s">
        <v>399</v>
      </c>
      <c r="G19" s="12" t="s">
        <v>399</v>
      </c>
      <c r="H19" s="48" t="s">
        <v>399</v>
      </c>
      <c r="I19" s="49" t="s">
        <v>399</v>
      </c>
      <c r="J19" s="278"/>
      <c r="K19" s="278"/>
    </row>
    <row r="20" spans="1:11">
      <c r="A20" s="66" t="s">
        <v>473</v>
      </c>
      <c r="B20" s="48" t="s">
        <v>399</v>
      </c>
      <c r="C20" s="48" t="s">
        <v>399</v>
      </c>
      <c r="D20" s="48" t="s">
        <v>399</v>
      </c>
      <c r="E20" s="48" t="s">
        <v>399</v>
      </c>
      <c r="F20" s="48" t="s">
        <v>399</v>
      </c>
      <c r="G20" s="12" t="s">
        <v>399</v>
      </c>
      <c r="H20" s="48" t="s">
        <v>399</v>
      </c>
      <c r="I20" s="49" t="s">
        <v>399</v>
      </c>
      <c r="J20" s="278"/>
      <c r="K20" s="278"/>
    </row>
    <row r="21" spans="1:11">
      <c r="A21" s="66" t="s">
        <v>474</v>
      </c>
      <c r="B21" s="48" t="s">
        <v>399</v>
      </c>
      <c r="C21" s="12">
        <v>16</v>
      </c>
      <c r="D21" s="48" t="s">
        <v>399</v>
      </c>
      <c r="E21" s="48">
        <v>16</v>
      </c>
      <c r="F21" s="48" t="s">
        <v>399</v>
      </c>
      <c r="G21" s="12">
        <v>25000</v>
      </c>
      <c r="H21" s="48" t="s">
        <v>399</v>
      </c>
      <c r="I21" s="13">
        <v>400</v>
      </c>
      <c r="J21" s="278"/>
      <c r="K21" s="278"/>
    </row>
    <row r="22" spans="1:11">
      <c r="A22" s="76" t="s">
        <v>475</v>
      </c>
      <c r="B22" s="77" t="s">
        <v>399</v>
      </c>
      <c r="C22" s="81">
        <v>16</v>
      </c>
      <c r="D22" s="77" t="s">
        <v>399</v>
      </c>
      <c r="E22" s="77">
        <v>16</v>
      </c>
      <c r="F22" s="77" t="s">
        <v>399</v>
      </c>
      <c r="G22" s="81">
        <v>25000</v>
      </c>
      <c r="H22" s="77" t="s">
        <v>399</v>
      </c>
      <c r="I22" s="82">
        <v>400</v>
      </c>
      <c r="J22" s="278"/>
      <c r="K22" s="278"/>
    </row>
    <row r="23" spans="1:11">
      <c r="A23" s="66"/>
      <c r="B23" s="48"/>
      <c r="C23" s="48"/>
      <c r="D23" s="48"/>
      <c r="E23" s="48"/>
      <c r="F23" s="12"/>
      <c r="G23" s="12"/>
      <c r="H23" s="48"/>
      <c r="I23" s="49"/>
      <c r="J23" s="278"/>
      <c r="K23" s="278"/>
    </row>
    <row r="24" spans="1:11">
      <c r="A24" s="66" t="s">
        <v>476</v>
      </c>
      <c r="B24" s="83" t="s">
        <v>399</v>
      </c>
      <c r="C24" s="83">
        <v>206</v>
      </c>
      <c r="D24" s="48" t="s">
        <v>399</v>
      </c>
      <c r="E24" s="48">
        <v>206</v>
      </c>
      <c r="F24" s="83" t="s">
        <v>399</v>
      </c>
      <c r="G24" s="83">
        <v>11975</v>
      </c>
      <c r="H24" s="48" t="s">
        <v>399</v>
      </c>
      <c r="I24" s="13">
        <v>2467</v>
      </c>
      <c r="J24" s="278"/>
      <c r="K24" s="278"/>
    </row>
    <row r="25" spans="1:11">
      <c r="A25" s="66" t="s">
        <v>477</v>
      </c>
      <c r="B25" s="83" t="s">
        <v>399</v>
      </c>
      <c r="C25" s="83">
        <v>31</v>
      </c>
      <c r="D25" s="48" t="s">
        <v>399</v>
      </c>
      <c r="E25" s="48">
        <v>31</v>
      </c>
      <c r="F25" s="83" t="s">
        <v>399</v>
      </c>
      <c r="G25" s="83">
        <v>10071</v>
      </c>
      <c r="H25" s="48" t="s">
        <v>399</v>
      </c>
      <c r="I25" s="13">
        <v>312</v>
      </c>
      <c r="J25" s="278"/>
      <c r="K25" s="278"/>
    </row>
    <row r="26" spans="1:11">
      <c r="A26" s="66" t="s">
        <v>478</v>
      </c>
      <c r="B26" s="83" t="s">
        <v>399</v>
      </c>
      <c r="C26" s="83">
        <v>11</v>
      </c>
      <c r="D26" s="48" t="s">
        <v>399</v>
      </c>
      <c r="E26" s="48">
        <v>11</v>
      </c>
      <c r="F26" s="83" t="s">
        <v>399</v>
      </c>
      <c r="G26" s="83">
        <v>12370</v>
      </c>
      <c r="H26" s="48" t="s">
        <v>399</v>
      </c>
      <c r="I26" s="13">
        <v>136</v>
      </c>
      <c r="J26" s="278"/>
      <c r="K26" s="278"/>
    </row>
    <row r="27" spans="1:11">
      <c r="A27" s="66" t="s">
        <v>479</v>
      </c>
      <c r="B27" s="83" t="s">
        <v>399</v>
      </c>
      <c r="C27" s="83">
        <v>516</v>
      </c>
      <c r="D27" s="48" t="s">
        <v>399</v>
      </c>
      <c r="E27" s="48">
        <v>516</v>
      </c>
      <c r="F27" s="83" t="s">
        <v>399</v>
      </c>
      <c r="G27" s="83">
        <v>9994</v>
      </c>
      <c r="H27" s="48" t="s">
        <v>399</v>
      </c>
      <c r="I27" s="13">
        <v>5157</v>
      </c>
      <c r="J27" s="278"/>
      <c r="K27" s="278"/>
    </row>
    <row r="28" spans="1:11">
      <c r="A28" s="76" t="s">
        <v>480</v>
      </c>
      <c r="B28" s="77" t="s">
        <v>399</v>
      </c>
      <c r="C28" s="81">
        <v>764</v>
      </c>
      <c r="D28" s="77" t="s">
        <v>399</v>
      </c>
      <c r="E28" s="77">
        <v>764</v>
      </c>
      <c r="F28" s="77" t="s">
        <v>399</v>
      </c>
      <c r="G28" s="81">
        <v>10565</v>
      </c>
      <c r="H28" s="77" t="s">
        <v>399</v>
      </c>
      <c r="I28" s="82">
        <v>8072</v>
      </c>
      <c r="J28" s="278"/>
      <c r="K28" s="278"/>
    </row>
    <row r="29" spans="1:11">
      <c r="A29" s="66"/>
      <c r="B29" s="48"/>
      <c r="C29" s="48"/>
      <c r="D29" s="48"/>
      <c r="E29" s="48"/>
      <c r="F29" s="12"/>
      <c r="G29" s="12"/>
      <c r="H29" s="12"/>
      <c r="I29" s="49"/>
      <c r="J29" s="278"/>
      <c r="K29" s="278"/>
    </row>
    <row r="30" spans="1:11">
      <c r="A30" s="76" t="s">
        <v>481</v>
      </c>
      <c r="B30" s="77">
        <v>28</v>
      </c>
      <c r="C30" s="81">
        <v>86</v>
      </c>
      <c r="D30" s="77" t="s">
        <v>399</v>
      </c>
      <c r="E30" s="77">
        <v>114</v>
      </c>
      <c r="F30" s="77">
        <v>2000</v>
      </c>
      <c r="G30" s="81">
        <v>18500</v>
      </c>
      <c r="H30" s="77" t="s">
        <v>399</v>
      </c>
      <c r="I30" s="82">
        <v>1647</v>
      </c>
      <c r="J30" s="278"/>
      <c r="K30" s="278"/>
    </row>
    <row r="31" spans="1:11">
      <c r="A31" s="66"/>
      <c r="B31" s="48"/>
      <c r="C31" s="48"/>
      <c r="D31" s="48"/>
      <c r="E31" s="48"/>
      <c r="F31" s="12"/>
      <c r="G31" s="12"/>
      <c r="H31" s="12"/>
      <c r="I31" s="49"/>
      <c r="J31" s="278"/>
      <c r="K31" s="278"/>
    </row>
    <row r="32" spans="1:11">
      <c r="A32" s="66" t="s">
        <v>545</v>
      </c>
      <c r="B32" s="48" t="s">
        <v>399</v>
      </c>
      <c r="C32" s="12" t="s">
        <v>399</v>
      </c>
      <c r="D32" s="48" t="s">
        <v>399</v>
      </c>
      <c r="E32" s="48" t="s">
        <v>399</v>
      </c>
      <c r="F32" s="48" t="s">
        <v>399</v>
      </c>
      <c r="G32" s="12" t="s">
        <v>399</v>
      </c>
      <c r="H32" s="48" t="s">
        <v>399</v>
      </c>
      <c r="I32" s="13" t="s">
        <v>399</v>
      </c>
      <c r="J32" s="278"/>
      <c r="K32" s="278"/>
    </row>
    <row r="33" spans="1:11">
      <c r="A33" s="66" t="s">
        <v>483</v>
      </c>
      <c r="B33" s="12" t="s">
        <v>399</v>
      </c>
      <c r="C33" s="12" t="s">
        <v>399</v>
      </c>
      <c r="D33" s="48" t="s">
        <v>399</v>
      </c>
      <c r="E33" s="48" t="s">
        <v>399</v>
      </c>
      <c r="F33" s="12" t="s">
        <v>399</v>
      </c>
      <c r="G33" s="12" t="s">
        <v>399</v>
      </c>
      <c r="H33" s="48" t="s">
        <v>399</v>
      </c>
      <c r="I33" s="13" t="s">
        <v>399</v>
      </c>
      <c r="J33" s="278"/>
      <c r="K33" s="278"/>
    </row>
    <row r="34" spans="1:11">
      <c r="A34" s="66" t="s">
        <v>484</v>
      </c>
      <c r="B34" s="12" t="s">
        <v>399</v>
      </c>
      <c r="C34" s="12">
        <v>3</v>
      </c>
      <c r="D34" s="48" t="s">
        <v>399</v>
      </c>
      <c r="E34" s="48">
        <v>3</v>
      </c>
      <c r="F34" s="12" t="s">
        <v>399</v>
      </c>
      <c r="G34" s="12">
        <v>11000</v>
      </c>
      <c r="H34" s="48" t="s">
        <v>399</v>
      </c>
      <c r="I34" s="13">
        <v>33</v>
      </c>
      <c r="J34" s="278"/>
      <c r="K34" s="278"/>
    </row>
    <row r="35" spans="1:11">
      <c r="A35" s="66" t="s">
        <v>485</v>
      </c>
      <c r="B35" s="48" t="s">
        <v>399</v>
      </c>
      <c r="C35" s="12" t="s">
        <v>399</v>
      </c>
      <c r="D35" s="48" t="s">
        <v>399</v>
      </c>
      <c r="E35" s="48" t="s">
        <v>399</v>
      </c>
      <c r="F35" s="48" t="s">
        <v>399</v>
      </c>
      <c r="G35" s="12" t="s">
        <v>399</v>
      </c>
      <c r="H35" s="48" t="s">
        <v>399</v>
      </c>
      <c r="I35" s="13" t="s">
        <v>399</v>
      </c>
      <c r="J35" s="278"/>
      <c r="K35" s="278"/>
    </row>
    <row r="36" spans="1:11">
      <c r="A36" s="66" t="s">
        <v>486</v>
      </c>
      <c r="B36" s="12" t="s">
        <v>399</v>
      </c>
      <c r="C36" s="12" t="s">
        <v>399</v>
      </c>
      <c r="D36" s="48" t="s">
        <v>399</v>
      </c>
      <c r="E36" s="48" t="s">
        <v>399</v>
      </c>
      <c r="F36" s="12" t="s">
        <v>399</v>
      </c>
      <c r="G36" s="12" t="s">
        <v>399</v>
      </c>
      <c r="H36" s="48" t="s">
        <v>399</v>
      </c>
      <c r="I36" s="13" t="s">
        <v>399</v>
      </c>
      <c r="J36" s="278"/>
      <c r="K36" s="278"/>
    </row>
    <row r="37" spans="1:11">
      <c r="A37" s="66" t="s">
        <v>487</v>
      </c>
      <c r="B37" s="48" t="s">
        <v>399</v>
      </c>
      <c r="C37" s="12">
        <v>5</v>
      </c>
      <c r="D37" s="48" t="s">
        <v>399</v>
      </c>
      <c r="E37" s="48">
        <v>5</v>
      </c>
      <c r="F37" s="48" t="s">
        <v>399</v>
      </c>
      <c r="G37" s="12">
        <v>15000</v>
      </c>
      <c r="H37" s="48" t="s">
        <v>399</v>
      </c>
      <c r="I37" s="13">
        <v>75</v>
      </c>
      <c r="J37" s="278"/>
      <c r="K37" s="278"/>
    </row>
    <row r="38" spans="1:11">
      <c r="A38" s="66" t="s">
        <v>488</v>
      </c>
      <c r="B38" s="12" t="s">
        <v>399</v>
      </c>
      <c r="C38" s="12">
        <v>2</v>
      </c>
      <c r="D38" s="48" t="s">
        <v>399</v>
      </c>
      <c r="E38" s="48">
        <v>2</v>
      </c>
      <c r="F38" s="12" t="s">
        <v>399</v>
      </c>
      <c r="G38" s="12">
        <v>5000</v>
      </c>
      <c r="H38" s="48" t="s">
        <v>399</v>
      </c>
      <c r="I38" s="13">
        <v>10</v>
      </c>
      <c r="J38" s="278"/>
      <c r="K38" s="278"/>
    </row>
    <row r="39" spans="1:11">
      <c r="A39" s="66" t="s">
        <v>489</v>
      </c>
      <c r="B39" s="48" t="s">
        <v>399</v>
      </c>
      <c r="C39" s="12" t="s">
        <v>399</v>
      </c>
      <c r="D39" s="48" t="s">
        <v>399</v>
      </c>
      <c r="E39" s="48" t="s">
        <v>399</v>
      </c>
      <c r="F39" s="48" t="s">
        <v>399</v>
      </c>
      <c r="G39" s="12" t="s">
        <v>399</v>
      </c>
      <c r="H39" s="48" t="s">
        <v>399</v>
      </c>
      <c r="I39" s="13" t="s">
        <v>399</v>
      </c>
      <c r="J39" s="278"/>
      <c r="K39" s="278"/>
    </row>
    <row r="40" spans="1:11">
      <c r="A40" s="66" t="s">
        <v>490</v>
      </c>
      <c r="B40" s="12" t="s">
        <v>399</v>
      </c>
      <c r="C40" s="12" t="s">
        <v>399</v>
      </c>
      <c r="D40" s="48" t="s">
        <v>399</v>
      </c>
      <c r="E40" s="48" t="s">
        <v>399</v>
      </c>
      <c r="F40" s="12" t="s">
        <v>399</v>
      </c>
      <c r="G40" s="12" t="s">
        <v>399</v>
      </c>
      <c r="H40" s="48" t="s">
        <v>399</v>
      </c>
      <c r="I40" s="13" t="s">
        <v>399</v>
      </c>
      <c r="J40" s="278"/>
      <c r="K40" s="278"/>
    </row>
    <row r="41" spans="1:11">
      <c r="A41" s="76" t="s">
        <v>491</v>
      </c>
      <c r="B41" s="77" t="s">
        <v>399</v>
      </c>
      <c r="C41" s="81">
        <v>10</v>
      </c>
      <c r="D41" s="77" t="s">
        <v>399</v>
      </c>
      <c r="E41" s="77">
        <v>10</v>
      </c>
      <c r="F41" s="77" t="s">
        <v>399</v>
      </c>
      <c r="G41" s="81">
        <v>11800</v>
      </c>
      <c r="H41" s="77" t="s">
        <v>399</v>
      </c>
      <c r="I41" s="82">
        <v>118</v>
      </c>
      <c r="J41" s="278"/>
      <c r="K41" s="278"/>
    </row>
    <row r="42" spans="1:11">
      <c r="A42" s="66"/>
      <c r="B42" s="48"/>
      <c r="C42" s="48"/>
      <c r="D42" s="48"/>
      <c r="E42" s="48"/>
      <c r="F42" s="12"/>
      <c r="G42" s="12"/>
      <c r="H42" s="12"/>
      <c r="I42" s="49"/>
      <c r="J42" s="278"/>
      <c r="K42" s="278"/>
    </row>
    <row r="43" spans="1:11">
      <c r="A43" s="76" t="s">
        <v>492</v>
      </c>
      <c r="B43" s="77" t="s">
        <v>399</v>
      </c>
      <c r="C43" s="81">
        <v>16</v>
      </c>
      <c r="D43" s="77" t="s">
        <v>399</v>
      </c>
      <c r="E43" s="77">
        <v>16</v>
      </c>
      <c r="F43" s="77" t="s">
        <v>399</v>
      </c>
      <c r="G43" s="81">
        <v>15000</v>
      </c>
      <c r="H43" s="77" t="s">
        <v>399</v>
      </c>
      <c r="I43" s="82">
        <v>240</v>
      </c>
      <c r="J43" s="278"/>
      <c r="K43" s="278"/>
    </row>
    <row r="44" spans="1:11">
      <c r="A44" s="66"/>
      <c r="B44" s="48"/>
      <c r="C44" s="48"/>
      <c r="D44" s="48"/>
      <c r="E44" s="48"/>
      <c r="F44" s="12"/>
      <c r="G44" s="12"/>
      <c r="H44" s="12"/>
      <c r="I44" s="49"/>
    </row>
    <row r="45" spans="1:11">
      <c r="A45" s="66" t="s">
        <v>493</v>
      </c>
      <c r="B45" s="48" t="s">
        <v>399</v>
      </c>
      <c r="C45" s="12">
        <v>130</v>
      </c>
      <c r="D45" s="48" t="s">
        <v>399</v>
      </c>
      <c r="E45" s="48">
        <v>130</v>
      </c>
      <c r="F45" s="48" t="s">
        <v>399</v>
      </c>
      <c r="G45" s="12">
        <v>11000</v>
      </c>
      <c r="H45" s="48" t="s">
        <v>399</v>
      </c>
      <c r="I45" s="13">
        <v>1430</v>
      </c>
    </row>
    <row r="46" spans="1:11">
      <c r="A46" s="66" t="s">
        <v>494</v>
      </c>
      <c r="B46" s="48" t="s">
        <v>399</v>
      </c>
      <c r="C46" s="12">
        <v>15</v>
      </c>
      <c r="D46" s="48" t="s">
        <v>399</v>
      </c>
      <c r="E46" s="48">
        <v>15</v>
      </c>
      <c r="F46" s="48" t="s">
        <v>399</v>
      </c>
      <c r="G46" s="12">
        <v>10000</v>
      </c>
      <c r="H46" s="48" t="s">
        <v>399</v>
      </c>
      <c r="I46" s="13">
        <v>150</v>
      </c>
    </row>
    <row r="47" spans="1:11">
      <c r="A47" s="66" t="s">
        <v>495</v>
      </c>
      <c r="B47" s="48" t="s">
        <v>399</v>
      </c>
      <c r="C47" s="12" t="s">
        <v>399</v>
      </c>
      <c r="D47" s="48" t="s">
        <v>399</v>
      </c>
      <c r="E47" s="48" t="s">
        <v>399</v>
      </c>
      <c r="F47" s="48" t="s">
        <v>399</v>
      </c>
      <c r="G47" s="12" t="s">
        <v>399</v>
      </c>
      <c r="H47" s="48" t="s">
        <v>399</v>
      </c>
      <c r="I47" s="13" t="s">
        <v>399</v>
      </c>
    </row>
    <row r="48" spans="1:11">
      <c r="A48" s="66" t="s">
        <v>496</v>
      </c>
      <c r="B48" s="48" t="s">
        <v>399</v>
      </c>
      <c r="C48" s="12" t="s">
        <v>399</v>
      </c>
      <c r="D48" s="48" t="s">
        <v>399</v>
      </c>
      <c r="E48" s="48" t="s">
        <v>399</v>
      </c>
      <c r="F48" s="48" t="s">
        <v>399</v>
      </c>
      <c r="G48" s="12" t="s">
        <v>399</v>
      </c>
      <c r="H48" s="48" t="s">
        <v>399</v>
      </c>
      <c r="I48" s="13" t="s">
        <v>399</v>
      </c>
    </row>
    <row r="49" spans="1:9">
      <c r="A49" s="66" t="s">
        <v>497</v>
      </c>
      <c r="B49" s="48" t="s">
        <v>399</v>
      </c>
      <c r="C49" s="12">
        <v>32</v>
      </c>
      <c r="D49" s="48" t="s">
        <v>399</v>
      </c>
      <c r="E49" s="48">
        <v>32</v>
      </c>
      <c r="F49" s="48" t="s">
        <v>399</v>
      </c>
      <c r="G49" s="12">
        <v>11150</v>
      </c>
      <c r="H49" s="48" t="s">
        <v>399</v>
      </c>
      <c r="I49" s="13">
        <v>357</v>
      </c>
    </row>
    <row r="50" spans="1:9">
      <c r="A50" s="76" t="s">
        <v>573</v>
      </c>
      <c r="B50" s="77" t="s">
        <v>399</v>
      </c>
      <c r="C50" s="81">
        <v>177</v>
      </c>
      <c r="D50" s="77" t="s">
        <v>399</v>
      </c>
      <c r="E50" s="77">
        <v>177</v>
      </c>
      <c r="F50" s="77" t="s">
        <v>399</v>
      </c>
      <c r="G50" s="81">
        <v>10942</v>
      </c>
      <c r="H50" s="77" t="s">
        <v>399</v>
      </c>
      <c r="I50" s="82">
        <v>1937</v>
      </c>
    </row>
    <row r="51" spans="1:9">
      <c r="A51" s="66"/>
      <c r="B51" s="48"/>
      <c r="C51" s="48"/>
      <c r="D51" s="48"/>
      <c r="E51" s="48"/>
      <c r="F51" s="12"/>
      <c r="G51" s="12"/>
      <c r="H51" s="12"/>
      <c r="I51" s="49"/>
    </row>
    <row r="52" spans="1:9">
      <c r="A52" s="66" t="s">
        <v>499</v>
      </c>
      <c r="B52" s="48" t="s">
        <v>399</v>
      </c>
      <c r="C52" s="12">
        <v>1960</v>
      </c>
      <c r="D52" s="12" t="s">
        <v>399</v>
      </c>
      <c r="E52" s="48">
        <v>1960</v>
      </c>
      <c r="F52" s="48" t="s">
        <v>399</v>
      </c>
      <c r="G52" s="12">
        <v>11500</v>
      </c>
      <c r="H52" s="12" t="s">
        <v>399</v>
      </c>
      <c r="I52" s="13">
        <v>22540</v>
      </c>
    </row>
    <row r="53" spans="1:9">
      <c r="A53" s="66" t="s">
        <v>500</v>
      </c>
      <c r="B53" s="12" t="s">
        <v>399</v>
      </c>
      <c r="C53" s="12">
        <v>904</v>
      </c>
      <c r="D53" s="48" t="s">
        <v>399</v>
      </c>
      <c r="E53" s="48">
        <v>904</v>
      </c>
      <c r="F53" s="12" t="s">
        <v>399</v>
      </c>
      <c r="G53" s="12">
        <v>19750</v>
      </c>
      <c r="H53" s="48" t="s">
        <v>399</v>
      </c>
      <c r="I53" s="13">
        <v>17854</v>
      </c>
    </row>
    <row r="54" spans="1:9">
      <c r="A54" s="66" t="s">
        <v>501</v>
      </c>
      <c r="B54" s="48" t="s">
        <v>399</v>
      </c>
      <c r="C54" s="12">
        <v>853</v>
      </c>
      <c r="D54" s="48" t="s">
        <v>399</v>
      </c>
      <c r="E54" s="48">
        <v>853</v>
      </c>
      <c r="F54" s="48" t="s">
        <v>399</v>
      </c>
      <c r="G54" s="12">
        <v>18000</v>
      </c>
      <c r="H54" s="48" t="s">
        <v>399</v>
      </c>
      <c r="I54" s="13">
        <v>15354</v>
      </c>
    </row>
    <row r="55" spans="1:9">
      <c r="A55" s="76" t="s">
        <v>502</v>
      </c>
      <c r="B55" s="77" t="s">
        <v>399</v>
      </c>
      <c r="C55" s="81">
        <v>3717</v>
      </c>
      <c r="D55" s="77" t="s">
        <v>399</v>
      </c>
      <c r="E55" s="77">
        <v>3717</v>
      </c>
      <c r="F55" s="77" t="s">
        <v>399</v>
      </c>
      <c r="G55" s="81">
        <v>14998</v>
      </c>
      <c r="H55" s="77" t="s">
        <v>399</v>
      </c>
      <c r="I55" s="82">
        <v>55748</v>
      </c>
    </row>
    <row r="56" spans="1:9">
      <c r="A56" s="66"/>
      <c r="B56" s="48"/>
      <c r="C56" s="48"/>
      <c r="D56" s="48"/>
      <c r="E56" s="48"/>
      <c r="F56" s="12"/>
      <c r="G56" s="12"/>
      <c r="H56" s="12"/>
      <c r="I56" s="49"/>
    </row>
    <row r="57" spans="1:9">
      <c r="A57" s="76" t="s">
        <v>503</v>
      </c>
      <c r="B57" s="77" t="s">
        <v>399</v>
      </c>
      <c r="C57" s="81">
        <v>7281</v>
      </c>
      <c r="D57" s="77" t="s">
        <v>399</v>
      </c>
      <c r="E57" s="77">
        <v>7281</v>
      </c>
      <c r="F57" s="77" t="s">
        <v>399</v>
      </c>
      <c r="G57" s="81">
        <v>11900</v>
      </c>
      <c r="H57" s="77" t="s">
        <v>399</v>
      </c>
      <c r="I57" s="82">
        <v>86644</v>
      </c>
    </row>
    <row r="58" spans="1:9">
      <c r="A58" s="66"/>
      <c r="B58" s="48"/>
      <c r="C58" s="48"/>
      <c r="D58" s="48"/>
      <c r="E58" s="48"/>
      <c r="F58" s="12"/>
      <c r="G58" s="12"/>
      <c r="H58" s="12"/>
      <c r="I58" s="49"/>
    </row>
    <row r="59" spans="1:9">
      <c r="A59" s="66" t="s">
        <v>507</v>
      </c>
      <c r="B59" s="48" t="s">
        <v>399</v>
      </c>
      <c r="C59" s="12">
        <v>218</v>
      </c>
      <c r="D59" s="12" t="s">
        <v>399</v>
      </c>
      <c r="E59" s="48">
        <v>218</v>
      </c>
      <c r="F59" s="48" t="s">
        <v>399</v>
      </c>
      <c r="G59" s="12">
        <v>12276</v>
      </c>
      <c r="H59" s="12" t="s">
        <v>399</v>
      </c>
      <c r="I59" s="13">
        <v>2676</v>
      </c>
    </row>
    <row r="60" spans="1:9">
      <c r="A60" s="66" t="s">
        <v>508</v>
      </c>
      <c r="B60" s="48" t="s">
        <v>399</v>
      </c>
      <c r="C60" s="12">
        <v>220</v>
      </c>
      <c r="D60" s="48" t="s">
        <v>399</v>
      </c>
      <c r="E60" s="48">
        <v>220</v>
      </c>
      <c r="F60" s="48" t="s">
        <v>399</v>
      </c>
      <c r="G60" s="12">
        <v>18227</v>
      </c>
      <c r="H60" s="48" t="s">
        <v>399</v>
      </c>
      <c r="I60" s="13">
        <v>4010</v>
      </c>
    </row>
    <row r="61" spans="1:9">
      <c r="A61" s="66" t="s">
        <v>509</v>
      </c>
      <c r="B61" s="12">
        <v>2</v>
      </c>
      <c r="C61" s="12">
        <v>87</v>
      </c>
      <c r="D61" s="48" t="s">
        <v>399</v>
      </c>
      <c r="E61" s="48">
        <v>89</v>
      </c>
      <c r="F61" s="12">
        <v>6000</v>
      </c>
      <c r="G61" s="12">
        <v>13500</v>
      </c>
      <c r="H61" s="48" t="s">
        <v>399</v>
      </c>
      <c r="I61" s="13">
        <v>1187</v>
      </c>
    </row>
    <row r="62" spans="1:9">
      <c r="A62" s="66" t="s">
        <v>510</v>
      </c>
      <c r="B62" s="85" t="s">
        <v>399</v>
      </c>
      <c r="C62" s="12">
        <v>799</v>
      </c>
      <c r="D62" s="48" t="s">
        <v>399</v>
      </c>
      <c r="E62" s="48">
        <v>799</v>
      </c>
      <c r="F62" s="85" t="s">
        <v>399</v>
      </c>
      <c r="G62" s="12">
        <v>10197</v>
      </c>
      <c r="H62" s="48" t="s">
        <v>399</v>
      </c>
      <c r="I62" s="13">
        <v>8147</v>
      </c>
    </row>
    <row r="63" spans="1:9">
      <c r="A63" s="66" t="s">
        <v>511</v>
      </c>
      <c r="B63" s="12" t="s">
        <v>399</v>
      </c>
      <c r="C63" s="12">
        <v>25</v>
      </c>
      <c r="D63" s="48" t="s">
        <v>399</v>
      </c>
      <c r="E63" s="48">
        <v>25</v>
      </c>
      <c r="F63" s="12" t="s">
        <v>399</v>
      </c>
      <c r="G63" s="12">
        <v>12000</v>
      </c>
      <c r="H63" s="48" t="s">
        <v>399</v>
      </c>
      <c r="I63" s="13">
        <v>300</v>
      </c>
    </row>
    <row r="64" spans="1:9">
      <c r="A64" s="66" t="s">
        <v>512</v>
      </c>
      <c r="B64" s="12">
        <v>7</v>
      </c>
      <c r="C64" s="12">
        <v>46</v>
      </c>
      <c r="D64" s="48" t="s">
        <v>399</v>
      </c>
      <c r="E64" s="48">
        <v>53</v>
      </c>
      <c r="F64" s="12">
        <v>7000</v>
      </c>
      <c r="G64" s="12">
        <v>10500</v>
      </c>
      <c r="H64" s="48" t="s">
        <v>399</v>
      </c>
      <c r="I64" s="13">
        <v>532</v>
      </c>
    </row>
    <row r="65" spans="1:9">
      <c r="A65" s="66" t="s">
        <v>513</v>
      </c>
      <c r="B65" s="85">
        <v>5</v>
      </c>
      <c r="C65" s="12">
        <v>449</v>
      </c>
      <c r="D65" s="48" t="s">
        <v>399</v>
      </c>
      <c r="E65" s="48">
        <v>454</v>
      </c>
      <c r="F65" s="85">
        <v>2000</v>
      </c>
      <c r="G65" s="12">
        <v>17500</v>
      </c>
      <c r="H65" s="48" t="s">
        <v>399</v>
      </c>
      <c r="I65" s="13">
        <v>7868</v>
      </c>
    </row>
    <row r="66" spans="1:9">
      <c r="A66" s="66" t="s">
        <v>514</v>
      </c>
      <c r="B66" s="85">
        <v>10</v>
      </c>
      <c r="C66" s="12">
        <v>302</v>
      </c>
      <c r="D66" s="48" t="s">
        <v>399</v>
      </c>
      <c r="E66" s="48">
        <v>312</v>
      </c>
      <c r="F66" s="85">
        <v>7500</v>
      </c>
      <c r="G66" s="12">
        <v>13500</v>
      </c>
      <c r="H66" s="48" t="s">
        <v>399</v>
      </c>
      <c r="I66" s="13">
        <v>4152</v>
      </c>
    </row>
    <row r="67" spans="1:9">
      <c r="A67" s="76" t="s">
        <v>515</v>
      </c>
      <c r="B67" s="77">
        <v>24</v>
      </c>
      <c r="C67" s="81">
        <v>2146</v>
      </c>
      <c r="D67" s="77" t="s">
        <v>399</v>
      </c>
      <c r="E67" s="77">
        <v>2170</v>
      </c>
      <c r="F67" s="77">
        <v>6083</v>
      </c>
      <c r="G67" s="81">
        <v>13386</v>
      </c>
      <c r="H67" s="77" t="s">
        <v>399</v>
      </c>
      <c r="I67" s="82">
        <v>28872</v>
      </c>
    </row>
    <row r="68" spans="1:9">
      <c r="A68" s="66"/>
      <c r="B68" s="48"/>
      <c r="C68" s="48"/>
      <c r="D68" s="48"/>
      <c r="E68" s="48"/>
      <c r="F68" s="12"/>
      <c r="G68" s="12"/>
      <c r="H68" s="12"/>
      <c r="I68" s="49"/>
    </row>
    <row r="69" spans="1:9">
      <c r="A69" s="66" t="s">
        <v>516</v>
      </c>
      <c r="B69" s="48" t="s">
        <v>399</v>
      </c>
      <c r="C69" s="12">
        <v>1</v>
      </c>
      <c r="D69" s="48" t="s">
        <v>399</v>
      </c>
      <c r="E69" s="48">
        <v>1</v>
      </c>
      <c r="F69" s="48" t="s">
        <v>399</v>
      </c>
      <c r="G69" s="12">
        <v>25000</v>
      </c>
      <c r="H69" s="48" t="s">
        <v>399</v>
      </c>
      <c r="I69" s="13">
        <v>25</v>
      </c>
    </row>
    <row r="70" spans="1:9">
      <c r="A70" s="66" t="s">
        <v>517</v>
      </c>
      <c r="B70" s="12">
        <v>9</v>
      </c>
      <c r="C70" s="12">
        <v>1</v>
      </c>
      <c r="D70" s="48" t="s">
        <v>399</v>
      </c>
      <c r="E70" s="48">
        <v>9</v>
      </c>
      <c r="F70" s="12">
        <v>2000</v>
      </c>
      <c r="G70" s="12">
        <v>10000</v>
      </c>
      <c r="H70" s="48" t="s">
        <v>399</v>
      </c>
      <c r="I70" s="13">
        <v>23</v>
      </c>
    </row>
    <row r="71" spans="1:9">
      <c r="A71" s="76" t="s">
        <v>518</v>
      </c>
      <c r="B71" s="77">
        <v>9</v>
      </c>
      <c r="C71" s="81">
        <v>2</v>
      </c>
      <c r="D71" s="77" t="s">
        <v>399</v>
      </c>
      <c r="E71" s="77">
        <v>10</v>
      </c>
      <c r="F71" s="77">
        <v>2000</v>
      </c>
      <c r="G71" s="81">
        <v>17500</v>
      </c>
      <c r="H71" s="77" t="s">
        <v>399</v>
      </c>
      <c r="I71" s="82">
        <v>48</v>
      </c>
    </row>
    <row r="72" spans="1:9">
      <c r="A72" s="66"/>
      <c r="B72" s="48"/>
      <c r="C72" s="48"/>
      <c r="D72" s="48"/>
      <c r="E72" s="48"/>
      <c r="F72" s="12"/>
      <c r="G72" s="12"/>
      <c r="H72" s="12"/>
      <c r="I72" s="13"/>
    </row>
    <row r="73" spans="1:9" ht="13.5" thickBot="1">
      <c r="A73" s="69" t="s">
        <v>519</v>
      </c>
      <c r="B73" s="55">
        <v>63</v>
      </c>
      <c r="C73" s="55">
        <v>15314</v>
      </c>
      <c r="D73" s="55" t="s">
        <v>399</v>
      </c>
      <c r="E73" s="55">
        <v>15376</v>
      </c>
      <c r="F73" s="226">
        <v>3968</v>
      </c>
      <c r="G73" s="226">
        <v>13040</v>
      </c>
      <c r="H73" s="226" t="s">
        <v>399</v>
      </c>
      <c r="I73" s="56">
        <v>199945</v>
      </c>
    </row>
  </sheetData>
  <mergeCells count="7">
    <mergeCell ref="A1:I1"/>
    <mergeCell ref="A5:A7"/>
    <mergeCell ref="B6:B7"/>
    <mergeCell ref="F6:F7"/>
    <mergeCell ref="I5:I7"/>
    <mergeCell ref="E6:E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>
  <sheetPr codeName="Hoja241">
    <pageSetUpPr fitToPage="1"/>
  </sheetPr>
  <dimension ref="A1:F22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22.85546875" style="452" customWidth="1"/>
    <col min="2" max="6" width="23.140625" style="452" customWidth="1"/>
    <col min="7" max="8" width="11.42578125" style="452"/>
    <col min="9" max="9" width="11.140625" style="452" customWidth="1"/>
    <col min="10" max="17" width="12" style="452" customWidth="1"/>
    <col min="18" max="16384" width="11.42578125" style="452"/>
  </cols>
  <sheetData>
    <row r="1" spans="1:6" s="482" customFormat="1" ht="18">
      <c r="A1" s="1524" t="s">
        <v>375</v>
      </c>
      <c r="B1" s="1524"/>
      <c r="C1" s="1524"/>
      <c r="D1" s="1524"/>
      <c r="E1" s="1524"/>
      <c r="F1" s="1524"/>
    </row>
    <row r="2" spans="1:6" s="483" customFormat="1" ht="12.75" customHeight="1"/>
    <row r="3" spans="1:6" s="483" customFormat="1" ht="15">
      <c r="A3" s="1532" t="s">
        <v>1031</v>
      </c>
      <c r="B3" s="1532"/>
      <c r="C3" s="1532"/>
      <c r="D3" s="1532"/>
      <c r="E3" s="1532"/>
      <c r="F3" s="1532"/>
    </row>
    <row r="4" spans="1:6" s="483" customFormat="1" ht="15">
      <c r="A4" s="1532" t="s">
        <v>1032</v>
      </c>
      <c r="B4" s="1532"/>
      <c r="C4" s="1532"/>
      <c r="D4" s="1532"/>
      <c r="E4" s="1532"/>
      <c r="F4" s="1532"/>
    </row>
    <row r="5" spans="1:6" s="483" customFormat="1" ht="13.5" customHeight="1" thickBot="1">
      <c r="A5" s="484"/>
      <c r="B5" s="485"/>
      <c r="C5" s="485"/>
      <c r="D5" s="485"/>
      <c r="E5" s="485"/>
      <c r="F5" s="485"/>
    </row>
    <row r="6" spans="1:6" s="1382" customFormat="1" ht="21.75" customHeight="1">
      <c r="A6" s="1649" t="s">
        <v>378</v>
      </c>
      <c r="B6" s="1317"/>
      <c r="C6" s="1317"/>
      <c r="D6" s="1317"/>
      <c r="E6" s="949" t="s">
        <v>521</v>
      </c>
      <c r="F6" s="873"/>
    </row>
    <row r="7" spans="1:6" s="1382" customFormat="1" ht="18.75" customHeight="1">
      <c r="A7" s="1650"/>
      <c r="B7" s="909" t="s">
        <v>379</v>
      </c>
      <c r="C7" s="909" t="s">
        <v>386</v>
      </c>
      <c r="D7" s="909" t="s">
        <v>380</v>
      </c>
      <c r="E7" s="909" t="s">
        <v>522</v>
      </c>
      <c r="F7" s="926" t="s">
        <v>381</v>
      </c>
    </row>
    <row r="8" spans="1:6" s="1382" customFormat="1" ht="13.5" customHeight="1">
      <c r="A8" s="1650"/>
      <c r="B8" s="909" t="s">
        <v>382</v>
      </c>
      <c r="C8" s="909" t="s">
        <v>524</v>
      </c>
      <c r="D8" s="1392" t="s">
        <v>383</v>
      </c>
      <c r="E8" s="909" t="s">
        <v>525</v>
      </c>
      <c r="F8" s="926" t="s">
        <v>384</v>
      </c>
    </row>
    <row r="9" spans="1:6" s="1382" customFormat="1" ht="27.75" customHeight="1" thickBot="1">
      <c r="A9" s="1651"/>
      <c r="B9" s="877"/>
      <c r="C9" s="877"/>
      <c r="D9" s="877"/>
      <c r="E9" s="912" t="s">
        <v>526</v>
      </c>
      <c r="F9" s="1189"/>
    </row>
    <row r="10" spans="1:6" ht="18.75" customHeight="1">
      <c r="A10" s="15">
        <v>2003</v>
      </c>
      <c r="B10" s="540">
        <v>26.62</v>
      </c>
      <c r="C10" s="541">
        <v>188.17092411720509</v>
      </c>
      <c r="D10" s="540">
        <v>500.911</v>
      </c>
      <c r="E10" s="388">
        <v>39.840000000000003</v>
      </c>
      <c r="F10" s="542">
        <v>199562.94240000003</v>
      </c>
    </row>
    <row r="11" spans="1:6">
      <c r="A11" s="15">
        <v>2004</v>
      </c>
      <c r="B11" s="540">
        <v>25.593</v>
      </c>
      <c r="C11" s="541">
        <v>182.99691321845816</v>
      </c>
      <c r="D11" s="540">
        <v>468.34399999999999</v>
      </c>
      <c r="E11" s="388">
        <v>34.54</v>
      </c>
      <c r="F11" s="542">
        <v>161766.01759999999</v>
      </c>
    </row>
    <row r="12" spans="1:6">
      <c r="A12" s="15">
        <v>2005</v>
      </c>
      <c r="B12" s="540">
        <v>25.323</v>
      </c>
      <c r="C12" s="541">
        <v>174.46590056470401</v>
      </c>
      <c r="D12" s="540">
        <v>441.8</v>
      </c>
      <c r="E12" s="388">
        <v>44.56</v>
      </c>
      <c r="F12" s="542">
        <v>196866.08</v>
      </c>
    </row>
    <row r="13" spans="1:6">
      <c r="A13" s="15">
        <v>2006</v>
      </c>
      <c r="B13" s="540">
        <v>24.9</v>
      </c>
      <c r="C13" s="541">
        <v>184.7389558232932</v>
      </c>
      <c r="D13" s="540">
        <v>460</v>
      </c>
      <c r="E13" s="388">
        <v>46.7</v>
      </c>
      <c r="F13" s="542">
        <v>214820</v>
      </c>
    </row>
    <row r="14" spans="1:6">
      <c r="A14" s="15">
        <v>2007</v>
      </c>
      <c r="B14" s="540">
        <v>24.768000000000001</v>
      </c>
      <c r="C14" s="541">
        <v>177.75113049095609</v>
      </c>
      <c r="D14" s="540">
        <v>440.25400000000002</v>
      </c>
      <c r="E14" s="388">
        <v>43.99</v>
      </c>
      <c r="F14" s="542">
        <v>193667.7346</v>
      </c>
    </row>
    <row r="15" spans="1:6">
      <c r="A15" s="15">
        <v>2008</v>
      </c>
      <c r="B15" s="540">
        <v>23.856999999999999</v>
      </c>
      <c r="C15" s="541">
        <v>181.04162300373054</v>
      </c>
      <c r="D15" s="540">
        <v>431.911</v>
      </c>
      <c r="E15" s="388">
        <v>37.5</v>
      </c>
      <c r="F15" s="542">
        <v>161966.625</v>
      </c>
    </row>
    <row r="16" spans="1:6">
      <c r="A16" s="15" t="s">
        <v>1033</v>
      </c>
      <c r="B16" s="540">
        <v>6.9649999999999999</v>
      </c>
      <c r="C16" s="541">
        <v>225.32232591529078</v>
      </c>
      <c r="D16" s="540">
        <v>156.93700000000001</v>
      </c>
      <c r="E16" s="388">
        <v>40.28</v>
      </c>
      <c r="F16" s="542">
        <v>63214.223600000005</v>
      </c>
    </row>
    <row r="17" spans="1:6">
      <c r="A17" s="15">
        <v>2010</v>
      </c>
      <c r="B17" s="540">
        <v>6.8259999999999996</v>
      </c>
      <c r="C17" s="541">
        <v>222.05244652798129</v>
      </c>
      <c r="D17" s="540">
        <v>151.57300000000001</v>
      </c>
      <c r="E17" s="388">
        <v>54.71</v>
      </c>
      <c r="F17" s="542">
        <v>82925.588300000003</v>
      </c>
    </row>
    <row r="18" spans="1:6">
      <c r="A18" s="15">
        <v>2011</v>
      </c>
      <c r="B18" s="540">
        <v>6.7590000000000003</v>
      </c>
      <c r="C18" s="541">
        <v>217.93164669329784</v>
      </c>
      <c r="D18" s="540">
        <v>147.30000000000001</v>
      </c>
      <c r="E18" s="388">
        <v>32.53</v>
      </c>
      <c r="F18" s="542">
        <v>47916.69</v>
      </c>
    </row>
    <row r="19" spans="1:6">
      <c r="A19" s="15">
        <v>2012</v>
      </c>
      <c r="B19" s="540">
        <v>6.5869999999999997</v>
      </c>
      <c r="C19" s="541">
        <v>220.53742219523303</v>
      </c>
      <c r="D19" s="540">
        <v>145.268</v>
      </c>
      <c r="E19" s="388">
        <v>41.37</v>
      </c>
      <c r="F19" s="542">
        <v>60097.371599999999</v>
      </c>
    </row>
    <row r="20" spans="1:6" ht="13.5" thickBot="1">
      <c r="A20" s="19">
        <v>2013</v>
      </c>
      <c r="B20" s="545">
        <v>6.4180000000000001</v>
      </c>
      <c r="C20" s="546">
        <f>D20/B20*10</f>
        <v>228.61327516360234</v>
      </c>
      <c r="D20" s="545">
        <v>146.72399999999999</v>
      </c>
      <c r="E20" s="1416">
        <v>51.25</v>
      </c>
      <c r="F20" s="1419">
        <f>D20*E20*10</f>
        <v>75196.049999999988</v>
      </c>
    </row>
    <row r="21" spans="1:6">
      <c r="A21" s="1702" t="s">
        <v>1034</v>
      </c>
      <c r="B21" s="1702"/>
      <c r="C21" s="1702"/>
    </row>
    <row r="22" spans="1:6" ht="13.5" customHeight="1"/>
  </sheetData>
  <mergeCells count="5">
    <mergeCell ref="A21:C21"/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>
  <sheetPr codeName="Hoja243">
    <pageSetUpPr fitToPage="1"/>
  </sheetPr>
  <dimension ref="A1:K85"/>
  <sheetViews>
    <sheetView view="pageBreakPreview" topLeftCell="A40" zoomScale="75" zoomScaleNormal="75" zoomScaleSheetLayoutView="75" workbookViewId="0">
      <selection activeCell="D19" sqref="D19"/>
    </sheetView>
  </sheetViews>
  <sheetFormatPr baseColWidth="10" defaultRowHeight="12.75"/>
  <cols>
    <col min="1" max="1" width="37.5703125" style="271" customWidth="1"/>
    <col min="2" max="8" width="12.7109375" style="271" customWidth="1"/>
    <col min="9" max="9" width="1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2.75" customHeight="1">
      <c r="A2" s="455"/>
    </row>
    <row r="3" spans="1:11" s="91" customFormat="1" ht="15">
      <c r="A3" s="1504" t="s">
        <v>1504</v>
      </c>
      <c r="B3" s="1504"/>
      <c r="C3" s="1504"/>
      <c r="D3" s="1504"/>
      <c r="E3" s="1504"/>
      <c r="F3" s="1504"/>
      <c r="G3" s="1504"/>
      <c r="H3" s="1504"/>
      <c r="I3" s="1504"/>
      <c r="J3" s="134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866" customFormat="1" ht="21.75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501" t="s">
        <v>387</v>
      </c>
    </row>
    <row r="6" spans="1:11" s="866" customFormat="1" ht="21.75" customHeight="1">
      <c r="A6" s="1516"/>
      <c r="B6" s="1671" t="s">
        <v>393</v>
      </c>
      <c r="C6" s="301" t="s">
        <v>394</v>
      </c>
      <c r="D6" s="302"/>
      <c r="E6" s="1671" t="s">
        <v>395</v>
      </c>
      <c r="F6" s="1671" t="s">
        <v>393</v>
      </c>
      <c r="G6" s="301" t="s">
        <v>394</v>
      </c>
      <c r="H6" s="303"/>
      <c r="I6" s="1502"/>
    </row>
    <row r="7" spans="1:11" s="866" customFormat="1" ht="21.75" customHeight="1" thickBot="1">
      <c r="A7" s="1516"/>
      <c r="B7" s="1676"/>
      <c r="C7" s="1393" t="s">
        <v>904</v>
      </c>
      <c r="D7" s="1393" t="s">
        <v>905</v>
      </c>
      <c r="E7" s="1676" t="s">
        <v>395</v>
      </c>
      <c r="F7" s="1676"/>
      <c r="G7" s="1393" t="s">
        <v>904</v>
      </c>
      <c r="H7" s="1393" t="s">
        <v>905</v>
      </c>
      <c r="I7" s="1502"/>
    </row>
    <row r="8" spans="1:11" ht="21" customHeight="1">
      <c r="A8" s="75" t="s">
        <v>459</v>
      </c>
      <c r="B8" s="131">
        <v>35</v>
      </c>
      <c r="C8" s="131">
        <v>3</v>
      </c>
      <c r="D8" s="45" t="s">
        <v>399</v>
      </c>
      <c r="E8" s="45">
        <v>38</v>
      </c>
      <c r="F8" s="131">
        <v>24170</v>
      </c>
      <c r="G8" s="131">
        <v>23880</v>
      </c>
      <c r="H8" s="45" t="s">
        <v>399</v>
      </c>
      <c r="I8" s="140">
        <v>918</v>
      </c>
      <c r="J8" s="278"/>
      <c r="K8" s="278"/>
    </row>
    <row r="9" spans="1:11">
      <c r="A9" s="66" t="s">
        <v>460</v>
      </c>
      <c r="B9" s="12">
        <v>6</v>
      </c>
      <c r="C9" s="12" t="s">
        <v>399</v>
      </c>
      <c r="D9" s="48" t="s">
        <v>399</v>
      </c>
      <c r="E9" s="48">
        <v>6</v>
      </c>
      <c r="F9" s="12">
        <v>25500</v>
      </c>
      <c r="G9" s="12" t="s">
        <v>399</v>
      </c>
      <c r="H9" s="48" t="s">
        <v>399</v>
      </c>
      <c r="I9" s="13">
        <v>153</v>
      </c>
      <c r="J9" s="278"/>
      <c r="K9" s="278"/>
    </row>
    <row r="10" spans="1:11">
      <c r="A10" s="66" t="s">
        <v>461</v>
      </c>
      <c r="B10" s="48">
        <v>5</v>
      </c>
      <c r="C10" s="48">
        <v>1</v>
      </c>
      <c r="D10" s="48" t="s">
        <v>399</v>
      </c>
      <c r="E10" s="48">
        <v>6</v>
      </c>
      <c r="F10" s="12">
        <v>14600</v>
      </c>
      <c r="G10" s="12">
        <v>22000</v>
      </c>
      <c r="H10" s="48" t="s">
        <v>399</v>
      </c>
      <c r="I10" s="49">
        <v>95</v>
      </c>
      <c r="J10" s="278"/>
      <c r="K10" s="278"/>
    </row>
    <row r="11" spans="1:11">
      <c r="A11" s="66" t="s">
        <v>462</v>
      </c>
      <c r="B11" s="12">
        <v>41</v>
      </c>
      <c r="C11" s="12">
        <v>5</v>
      </c>
      <c r="D11" s="48" t="s">
        <v>399</v>
      </c>
      <c r="E11" s="48">
        <v>46</v>
      </c>
      <c r="F11" s="12">
        <v>14600</v>
      </c>
      <c r="G11" s="12">
        <v>20500</v>
      </c>
      <c r="H11" s="48" t="s">
        <v>399</v>
      </c>
      <c r="I11" s="13">
        <v>701</v>
      </c>
      <c r="J11" s="278"/>
      <c r="K11" s="278"/>
    </row>
    <row r="12" spans="1:11">
      <c r="A12" s="76" t="s">
        <v>463</v>
      </c>
      <c r="B12" s="77">
        <v>87</v>
      </c>
      <c r="C12" s="77">
        <v>9</v>
      </c>
      <c r="D12" s="77" t="s">
        <v>399</v>
      </c>
      <c r="E12" s="77">
        <v>96</v>
      </c>
      <c r="F12" s="81">
        <v>19202</v>
      </c>
      <c r="G12" s="81">
        <v>21793</v>
      </c>
      <c r="H12" s="77" t="s">
        <v>399</v>
      </c>
      <c r="I12" s="78">
        <v>1867</v>
      </c>
      <c r="J12" s="278"/>
      <c r="K12" s="278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78"/>
      <c r="K13" s="278"/>
    </row>
    <row r="14" spans="1:11">
      <c r="A14" s="76" t="s">
        <v>464</v>
      </c>
      <c r="B14" s="77">
        <v>1</v>
      </c>
      <c r="C14" s="77">
        <v>1</v>
      </c>
      <c r="D14" s="77" t="s">
        <v>399</v>
      </c>
      <c r="E14" s="77">
        <v>2</v>
      </c>
      <c r="F14" s="81">
        <v>18000</v>
      </c>
      <c r="G14" s="81">
        <v>25000</v>
      </c>
      <c r="H14" s="77" t="s">
        <v>399</v>
      </c>
      <c r="I14" s="78">
        <v>43</v>
      </c>
      <c r="J14" s="278"/>
      <c r="K14" s="278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78"/>
      <c r="K15" s="278"/>
    </row>
    <row r="16" spans="1:11">
      <c r="A16" s="76" t="s">
        <v>465</v>
      </c>
      <c r="B16" s="77">
        <v>8</v>
      </c>
      <c r="C16" s="77" t="s">
        <v>399</v>
      </c>
      <c r="D16" s="77" t="s">
        <v>399</v>
      </c>
      <c r="E16" s="77">
        <v>8</v>
      </c>
      <c r="F16" s="81">
        <v>21200</v>
      </c>
      <c r="G16" s="81" t="s">
        <v>399</v>
      </c>
      <c r="H16" s="77" t="s">
        <v>399</v>
      </c>
      <c r="I16" s="78">
        <v>170</v>
      </c>
      <c r="J16" s="278"/>
      <c r="K16" s="278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78"/>
      <c r="K17" s="278"/>
    </row>
    <row r="18" spans="1:11">
      <c r="A18" s="66" t="s">
        <v>544</v>
      </c>
      <c r="B18" s="12" t="s">
        <v>399</v>
      </c>
      <c r="C18" s="12">
        <v>8</v>
      </c>
      <c r="D18" s="48" t="s">
        <v>399</v>
      </c>
      <c r="E18" s="48">
        <v>8</v>
      </c>
      <c r="F18" s="12" t="s">
        <v>399</v>
      </c>
      <c r="G18" s="12">
        <v>23150</v>
      </c>
      <c r="H18" s="48" t="s">
        <v>399</v>
      </c>
      <c r="I18" s="13">
        <v>185</v>
      </c>
      <c r="J18" s="278"/>
      <c r="K18" s="278"/>
    </row>
    <row r="19" spans="1:11">
      <c r="A19" s="66" t="s">
        <v>467</v>
      </c>
      <c r="B19" s="12">
        <v>15</v>
      </c>
      <c r="C19" s="48" t="s">
        <v>399</v>
      </c>
      <c r="D19" s="48" t="s">
        <v>399</v>
      </c>
      <c r="E19" s="48">
        <v>15</v>
      </c>
      <c r="F19" s="12">
        <v>15100</v>
      </c>
      <c r="G19" s="48" t="s">
        <v>399</v>
      </c>
      <c r="H19" s="48" t="s">
        <v>399</v>
      </c>
      <c r="I19" s="13">
        <v>227</v>
      </c>
      <c r="J19" s="278"/>
      <c r="K19" s="278"/>
    </row>
    <row r="20" spans="1:11">
      <c r="A20" s="66" t="s">
        <v>468</v>
      </c>
      <c r="B20" s="12">
        <v>8</v>
      </c>
      <c r="C20" s="12">
        <v>7</v>
      </c>
      <c r="D20" s="48" t="s">
        <v>399</v>
      </c>
      <c r="E20" s="48">
        <v>15</v>
      </c>
      <c r="F20" s="12">
        <v>14400</v>
      </c>
      <c r="G20" s="12">
        <v>21000</v>
      </c>
      <c r="H20" s="48" t="s">
        <v>399</v>
      </c>
      <c r="I20" s="13">
        <v>262</v>
      </c>
      <c r="J20" s="278"/>
      <c r="K20" s="278"/>
    </row>
    <row r="21" spans="1:11">
      <c r="A21" s="76" t="s">
        <v>469</v>
      </c>
      <c r="B21" s="77">
        <v>23</v>
      </c>
      <c r="C21" s="77">
        <v>15</v>
      </c>
      <c r="D21" s="77" t="s">
        <v>399</v>
      </c>
      <c r="E21" s="77">
        <v>38</v>
      </c>
      <c r="F21" s="81">
        <v>14857</v>
      </c>
      <c r="G21" s="81">
        <v>22147</v>
      </c>
      <c r="H21" s="77" t="s">
        <v>399</v>
      </c>
      <c r="I21" s="78">
        <v>674</v>
      </c>
      <c r="J21" s="278"/>
      <c r="K21" s="278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78"/>
      <c r="K22" s="278"/>
    </row>
    <row r="23" spans="1:11">
      <c r="A23" s="76" t="s">
        <v>470</v>
      </c>
      <c r="B23" s="77" t="s">
        <v>399</v>
      </c>
      <c r="C23" s="77">
        <v>1046</v>
      </c>
      <c r="D23" s="77" t="s">
        <v>399</v>
      </c>
      <c r="E23" s="77">
        <v>1046</v>
      </c>
      <c r="F23" s="81" t="s">
        <v>399</v>
      </c>
      <c r="G23" s="81">
        <v>16383</v>
      </c>
      <c r="H23" s="77" t="s">
        <v>399</v>
      </c>
      <c r="I23" s="78">
        <v>17137</v>
      </c>
      <c r="J23" s="278"/>
      <c r="K23" s="278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78"/>
      <c r="K24" s="278"/>
    </row>
    <row r="25" spans="1:11">
      <c r="A25" s="76" t="s">
        <v>471</v>
      </c>
      <c r="B25" s="77" t="s">
        <v>399</v>
      </c>
      <c r="C25" s="77">
        <v>430</v>
      </c>
      <c r="D25" s="77" t="s">
        <v>399</v>
      </c>
      <c r="E25" s="77">
        <v>430</v>
      </c>
      <c r="F25" s="81" t="s">
        <v>399</v>
      </c>
      <c r="G25" s="81">
        <v>23000</v>
      </c>
      <c r="H25" s="77" t="s">
        <v>399</v>
      </c>
      <c r="I25" s="78">
        <v>9890</v>
      </c>
      <c r="J25" s="278"/>
      <c r="K25" s="278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J26" s="278"/>
      <c r="K26" s="278"/>
    </row>
    <row r="27" spans="1:11">
      <c r="A27" s="66" t="s">
        <v>472</v>
      </c>
      <c r="B27" s="48" t="s">
        <v>399</v>
      </c>
      <c r="C27" s="48" t="s">
        <v>399</v>
      </c>
      <c r="D27" s="48" t="s">
        <v>399</v>
      </c>
      <c r="E27" s="48" t="s">
        <v>399</v>
      </c>
      <c r="F27" s="48" t="s">
        <v>399</v>
      </c>
      <c r="G27" s="12" t="s">
        <v>399</v>
      </c>
      <c r="H27" s="48" t="s">
        <v>399</v>
      </c>
      <c r="I27" s="49" t="s">
        <v>399</v>
      </c>
      <c r="J27" s="278"/>
      <c r="K27" s="278"/>
    </row>
    <row r="28" spans="1:11">
      <c r="A28" s="66" t="s">
        <v>473</v>
      </c>
      <c r="B28" s="48" t="s">
        <v>399</v>
      </c>
      <c r="C28" s="48">
        <v>5</v>
      </c>
      <c r="D28" s="48" t="s">
        <v>399</v>
      </c>
      <c r="E28" s="48">
        <v>5</v>
      </c>
      <c r="F28" s="48" t="s">
        <v>399</v>
      </c>
      <c r="G28" s="12">
        <v>15000</v>
      </c>
      <c r="H28" s="48" t="s">
        <v>399</v>
      </c>
      <c r="I28" s="49">
        <v>75</v>
      </c>
      <c r="J28" s="278"/>
      <c r="K28" s="278"/>
    </row>
    <row r="29" spans="1:11">
      <c r="A29" s="66" t="s">
        <v>474</v>
      </c>
      <c r="B29" s="48" t="s">
        <v>399</v>
      </c>
      <c r="C29" s="12">
        <v>148</v>
      </c>
      <c r="D29" s="48" t="s">
        <v>399</v>
      </c>
      <c r="E29" s="48">
        <v>148</v>
      </c>
      <c r="F29" s="48" t="s">
        <v>399</v>
      </c>
      <c r="G29" s="12">
        <v>35000</v>
      </c>
      <c r="H29" s="48" t="s">
        <v>399</v>
      </c>
      <c r="I29" s="13">
        <v>5180</v>
      </c>
      <c r="J29" s="278"/>
      <c r="K29" s="278"/>
    </row>
    <row r="30" spans="1:11">
      <c r="A30" s="76" t="s">
        <v>475</v>
      </c>
      <c r="B30" s="77" t="s">
        <v>399</v>
      </c>
      <c r="C30" s="77">
        <v>153</v>
      </c>
      <c r="D30" s="77" t="s">
        <v>399</v>
      </c>
      <c r="E30" s="77">
        <v>153</v>
      </c>
      <c r="F30" s="81" t="s">
        <v>399</v>
      </c>
      <c r="G30" s="81">
        <v>34346</v>
      </c>
      <c r="H30" s="77" t="s">
        <v>399</v>
      </c>
      <c r="I30" s="78">
        <v>5255</v>
      </c>
      <c r="J30" s="278"/>
      <c r="K30" s="278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78"/>
      <c r="K31" s="278"/>
    </row>
    <row r="32" spans="1:11">
      <c r="A32" s="66" t="s">
        <v>476</v>
      </c>
      <c r="B32" s="83" t="s">
        <v>399</v>
      </c>
      <c r="C32" s="83">
        <v>87</v>
      </c>
      <c r="D32" s="48" t="s">
        <v>399</v>
      </c>
      <c r="E32" s="48">
        <v>87</v>
      </c>
      <c r="F32" s="83" t="s">
        <v>399</v>
      </c>
      <c r="G32" s="83">
        <v>19264</v>
      </c>
      <c r="H32" s="48" t="s">
        <v>399</v>
      </c>
      <c r="I32" s="13">
        <v>1676</v>
      </c>
      <c r="J32" s="278"/>
      <c r="K32" s="278"/>
    </row>
    <row r="33" spans="1:11">
      <c r="A33" s="66" t="s">
        <v>477</v>
      </c>
      <c r="B33" s="83" t="s">
        <v>399</v>
      </c>
      <c r="C33" s="83">
        <v>35</v>
      </c>
      <c r="D33" s="48" t="s">
        <v>399</v>
      </c>
      <c r="E33" s="48">
        <v>35</v>
      </c>
      <c r="F33" s="83" t="s">
        <v>399</v>
      </c>
      <c r="G33" s="83">
        <v>22353</v>
      </c>
      <c r="H33" s="48" t="s">
        <v>399</v>
      </c>
      <c r="I33" s="13">
        <v>783</v>
      </c>
      <c r="J33" s="278"/>
      <c r="K33" s="278"/>
    </row>
    <row r="34" spans="1:11">
      <c r="A34" s="66" t="s">
        <v>478</v>
      </c>
      <c r="B34" s="83" t="s">
        <v>399</v>
      </c>
      <c r="C34" s="83">
        <v>26</v>
      </c>
      <c r="D34" s="48" t="s">
        <v>399</v>
      </c>
      <c r="E34" s="48">
        <v>26</v>
      </c>
      <c r="F34" s="83" t="s">
        <v>399</v>
      </c>
      <c r="G34" s="83">
        <v>23192</v>
      </c>
      <c r="H34" s="48" t="s">
        <v>399</v>
      </c>
      <c r="I34" s="13">
        <v>603</v>
      </c>
      <c r="J34" s="278"/>
      <c r="K34" s="278"/>
    </row>
    <row r="35" spans="1:11">
      <c r="A35" s="66" t="s">
        <v>479</v>
      </c>
      <c r="B35" s="83" t="s">
        <v>399</v>
      </c>
      <c r="C35" s="83">
        <v>261</v>
      </c>
      <c r="D35" s="48" t="s">
        <v>399</v>
      </c>
      <c r="E35" s="48">
        <v>261</v>
      </c>
      <c r="F35" s="83" t="s">
        <v>399</v>
      </c>
      <c r="G35" s="83">
        <v>20971</v>
      </c>
      <c r="H35" s="48" t="s">
        <v>399</v>
      </c>
      <c r="I35" s="13">
        <v>5474</v>
      </c>
      <c r="J35" s="278"/>
      <c r="K35" s="278"/>
    </row>
    <row r="36" spans="1:11">
      <c r="A36" s="76" t="s">
        <v>480</v>
      </c>
      <c r="B36" s="77" t="s">
        <v>399</v>
      </c>
      <c r="C36" s="77">
        <v>409</v>
      </c>
      <c r="D36" s="77" t="s">
        <v>399</v>
      </c>
      <c r="E36" s="77">
        <v>409</v>
      </c>
      <c r="F36" s="81" t="s">
        <v>399</v>
      </c>
      <c r="G36" s="81">
        <v>20867</v>
      </c>
      <c r="H36" s="77" t="s">
        <v>399</v>
      </c>
      <c r="I36" s="78">
        <v>8536</v>
      </c>
      <c r="J36" s="278"/>
      <c r="K36" s="278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78"/>
      <c r="K37" s="278"/>
    </row>
    <row r="38" spans="1:11">
      <c r="A38" s="76" t="s">
        <v>481</v>
      </c>
      <c r="B38" s="77" t="s">
        <v>399</v>
      </c>
      <c r="C38" s="77">
        <v>110</v>
      </c>
      <c r="D38" s="77" t="s">
        <v>399</v>
      </c>
      <c r="E38" s="77">
        <v>110</v>
      </c>
      <c r="F38" s="81" t="s">
        <v>399</v>
      </c>
      <c r="G38" s="81">
        <v>19800</v>
      </c>
      <c r="H38" s="77" t="s">
        <v>399</v>
      </c>
      <c r="I38" s="78">
        <v>2178</v>
      </c>
      <c r="J38" s="278"/>
      <c r="K38" s="278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78"/>
      <c r="K39" s="278"/>
    </row>
    <row r="40" spans="1:11">
      <c r="A40" s="66" t="s">
        <v>545</v>
      </c>
      <c r="B40" s="48" t="s">
        <v>399</v>
      </c>
      <c r="C40" s="12" t="s">
        <v>399</v>
      </c>
      <c r="D40" s="48" t="s">
        <v>399</v>
      </c>
      <c r="E40" s="48" t="s">
        <v>399</v>
      </c>
      <c r="F40" s="48" t="s">
        <v>399</v>
      </c>
      <c r="G40" s="12" t="s">
        <v>399</v>
      </c>
      <c r="H40" s="48" t="s">
        <v>399</v>
      </c>
      <c r="I40" s="13" t="s">
        <v>399</v>
      </c>
      <c r="J40" s="278"/>
      <c r="K40" s="278"/>
    </row>
    <row r="41" spans="1:11">
      <c r="A41" s="66" t="s">
        <v>483</v>
      </c>
      <c r="B41" s="12" t="s">
        <v>399</v>
      </c>
      <c r="C41" s="12">
        <v>25</v>
      </c>
      <c r="D41" s="48" t="s">
        <v>399</v>
      </c>
      <c r="E41" s="48">
        <v>25</v>
      </c>
      <c r="F41" s="12" t="s">
        <v>399</v>
      </c>
      <c r="G41" s="12">
        <v>20000</v>
      </c>
      <c r="H41" s="48" t="s">
        <v>399</v>
      </c>
      <c r="I41" s="13">
        <v>500</v>
      </c>
      <c r="J41" s="278"/>
      <c r="K41" s="278"/>
    </row>
    <row r="42" spans="1:11">
      <c r="A42" s="66" t="s">
        <v>484</v>
      </c>
      <c r="B42" s="12" t="s">
        <v>399</v>
      </c>
      <c r="C42" s="12">
        <v>35</v>
      </c>
      <c r="D42" s="48">
        <v>5</v>
      </c>
      <c r="E42" s="48">
        <v>40</v>
      </c>
      <c r="F42" s="12" t="s">
        <v>399</v>
      </c>
      <c r="G42" s="12">
        <v>34300</v>
      </c>
      <c r="H42" s="48">
        <v>40000</v>
      </c>
      <c r="I42" s="13">
        <v>1400</v>
      </c>
      <c r="J42" s="278"/>
      <c r="K42" s="278"/>
    </row>
    <row r="43" spans="1:11">
      <c r="A43" s="66" t="s">
        <v>485</v>
      </c>
      <c r="B43" s="48" t="s">
        <v>399</v>
      </c>
      <c r="C43" s="12">
        <v>2</v>
      </c>
      <c r="D43" s="48" t="s">
        <v>399</v>
      </c>
      <c r="E43" s="48">
        <v>2</v>
      </c>
      <c r="F43" s="48" t="s">
        <v>399</v>
      </c>
      <c r="G43" s="12">
        <v>43000</v>
      </c>
      <c r="H43" s="48" t="s">
        <v>399</v>
      </c>
      <c r="I43" s="13">
        <v>86</v>
      </c>
      <c r="J43" s="278"/>
      <c r="K43" s="278"/>
    </row>
    <row r="44" spans="1:11">
      <c r="A44" s="66" t="s">
        <v>486</v>
      </c>
      <c r="B44" s="12" t="s">
        <v>399</v>
      </c>
      <c r="C44" s="12">
        <v>5</v>
      </c>
      <c r="D44" s="48" t="s">
        <v>399</v>
      </c>
      <c r="E44" s="48">
        <v>5</v>
      </c>
      <c r="F44" s="12" t="s">
        <v>399</v>
      </c>
      <c r="G44" s="12">
        <v>23000</v>
      </c>
      <c r="H44" s="48" t="s">
        <v>399</v>
      </c>
      <c r="I44" s="13">
        <v>115</v>
      </c>
      <c r="J44" s="278"/>
      <c r="K44" s="278"/>
    </row>
    <row r="45" spans="1:11">
      <c r="A45" s="66" t="s">
        <v>487</v>
      </c>
      <c r="B45" s="48">
        <v>2</v>
      </c>
      <c r="C45" s="12">
        <v>23</v>
      </c>
      <c r="D45" s="48" t="s">
        <v>399</v>
      </c>
      <c r="E45" s="48">
        <v>25</v>
      </c>
      <c r="F45" s="48">
        <v>20000</v>
      </c>
      <c r="G45" s="12">
        <v>30000</v>
      </c>
      <c r="H45" s="48" t="s">
        <v>399</v>
      </c>
      <c r="I45" s="13">
        <v>730</v>
      </c>
      <c r="J45" s="278"/>
      <c r="K45" s="278"/>
    </row>
    <row r="46" spans="1:11">
      <c r="A46" s="66" t="s">
        <v>488</v>
      </c>
      <c r="B46" s="12" t="s">
        <v>399</v>
      </c>
      <c r="C46" s="12" t="s">
        <v>399</v>
      </c>
      <c r="D46" s="48" t="s">
        <v>399</v>
      </c>
      <c r="E46" s="48" t="s">
        <v>399</v>
      </c>
      <c r="F46" s="12" t="s">
        <v>399</v>
      </c>
      <c r="G46" s="12" t="s">
        <v>399</v>
      </c>
      <c r="H46" s="48" t="s">
        <v>399</v>
      </c>
      <c r="I46" s="13" t="s">
        <v>399</v>
      </c>
      <c r="J46" s="278"/>
      <c r="K46" s="278"/>
    </row>
    <row r="47" spans="1:11">
      <c r="A47" s="66" t="s">
        <v>489</v>
      </c>
      <c r="B47" s="48" t="s">
        <v>399</v>
      </c>
      <c r="C47" s="12">
        <v>40</v>
      </c>
      <c r="D47" s="48" t="s">
        <v>399</v>
      </c>
      <c r="E47" s="48">
        <v>40</v>
      </c>
      <c r="F47" s="48" t="s">
        <v>399</v>
      </c>
      <c r="G47" s="12">
        <v>20000</v>
      </c>
      <c r="H47" s="48" t="s">
        <v>399</v>
      </c>
      <c r="I47" s="13">
        <v>800</v>
      </c>
      <c r="J47" s="278"/>
      <c r="K47" s="278"/>
    </row>
    <row r="48" spans="1:11">
      <c r="A48" s="66" t="s">
        <v>490</v>
      </c>
      <c r="B48" s="12" t="s">
        <v>399</v>
      </c>
      <c r="C48" s="12">
        <v>19</v>
      </c>
      <c r="D48" s="48" t="s">
        <v>399</v>
      </c>
      <c r="E48" s="48">
        <v>19</v>
      </c>
      <c r="F48" s="12" t="s">
        <v>399</v>
      </c>
      <c r="G48" s="12">
        <v>20000</v>
      </c>
      <c r="H48" s="48" t="s">
        <v>399</v>
      </c>
      <c r="I48" s="13">
        <v>380</v>
      </c>
      <c r="J48" s="278"/>
      <c r="K48" s="278"/>
    </row>
    <row r="49" spans="1:11">
      <c r="A49" s="76" t="s">
        <v>491</v>
      </c>
      <c r="B49" s="77">
        <v>2</v>
      </c>
      <c r="C49" s="77">
        <v>149</v>
      </c>
      <c r="D49" s="77">
        <v>5</v>
      </c>
      <c r="E49" s="77">
        <v>156</v>
      </c>
      <c r="F49" s="81">
        <v>20000</v>
      </c>
      <c r="G49" s="81">
        <v>25312</v>
      </c>
      <c r="H49" s="77">
        <v>40000</v>
      </c>
      <c r="I49" s="78">
        <v>4011</v>
      </c>
      <c r="J49" s="278"/>
      <c r="K49" s="278"/>
    </row>
    <row r="50" spans="1:11">
      <c r="A50" s="66"/>
      <c r="B50" s="48"/>
      <c r="C50" s="48"/>
      <c r="D50" s="48"/>
      <c r="E50" s="48"/>
      <c r="F50" s="12"/>
      <c r="G50" s="12"/>
      <c r="H50" s="12"/>
      <c r="I50" s="49"/>
      <c r="J50" s="278"/>
      <c r="K50" s="278"/>
    </row>
    <row r="51" spans="1:11">
      <c r="A51" s="76" t="s">
        <v>492</v>
      </c>
      <c r="B51" s="77" t="s">
        <v>399</v>
      </c>
      <c r="C51" s="77">
        <v>3</v>
      </c>
      <c r="D51" s="77" t="s">
        <v>399</v>
      </c>
      <c r="E51" s="77">
        <v>3</v>
      </c>
      <c r="F51" s="81" t="s">
        <v>399</v>
      </c>
      <c r="G51" s="81">
        <v>10000</v>
      </c>
      <c r="H51" s="77" t="s">
        <v>399</v>
      </c>
      <c r="I51" s="78">
        <v>30</v>
      </c>
      <c r="J51" s="278"/>
      <c r="K51" s="278"/>
    </row>
    <row r="52" spans="1:11">
      <c r="A52" s="66"/>
      <c r="B52" s="48"/>
      <c r="C52" s="48"/>
      <c r="D52" s="48"/>
      <c r="E52" s="48"/>
      <c r="F52" s="12"/>
      <c r="G52" s="12"/>
      <c r="H52" s="12"/>
      <c r="I52" s="49"/>
      <c r="J52" s="278"/>
      <c r="K52" s="278"/>
    </row>
    <row r="53" spans="1:11">
      <c r="A53" s="66" t="s">
        <v>493</v>
      </c>
      <c r="B53" s="48" t="s">
        <v>399</v>
      </c>
      <c r="C53" s="12">
        <v>10</v>
      </c>
      <c r="D53" s="48" t="s">
        <v>399</v>
      </c>
      <c r="E53" s="48">
        <v>10</v>
      </c>
      <c r="F53" s="48" t="s">
        <v>399</v>
      </c>
      <c r="G53" s="12">
        <v>18000</v>
      </c>
      <c r="H53" s="48" t="s">
        <v>399</v>
      </c>
      <c r="I53" s="13">
        <v>180</v>
      </c>
      <c r="J53" s="278"/>
      <c r="K53" s="278"/>
    </row>
    <row r="54" spans="1:11">
      <c r="A54" s="66" t="s">
        <v>494</v>
      </c>
      <c r="B54" s="48" t="s">
        <v>399</v>
      </c>
      <c r="C54" s="12">
        <v>21</v>
      </c>
      <c r="D54" s="48" t="s">
        <v>399</v>
      </c>
      <c r="E54" s="48">
        <v>21</v>
      </c>
      <c r="F54" s="48" t="s">
        <v>399</v>
      </c>
      <c r="G54" s="12">
        <v>35000</v>
      </c>
      <c r="H54" s="48" t="s">
        <v>399</v>
      </c>
      <c r="I54" s="13">
        <v>735</v>
      </c>
      <c r="J54" s="278"/>
      <c r="K54" s="278"/>
    </row>
    <row r="55" spans="1:11">
      <c r="A55" s="66" t="s">
        <v>495</v>
      </c>
      <c r="B55" s="48" t="s">
        <v>399</v>
      </c>
      <c r="C55" s="12" t="s">
        <v>399</v>
      </c>
      <c r="D55" s="48" t="s">
        <v>399</v>
      </c>
      <c r="E55" s="48" t="s">
        <v>399</v>
      </c>
      <c r="F55" s="48" t="s">
        <v>399</v>
      </c>
      <c r="G55" s="12" t="s">
        <v>399</v>
      </c>
      <c r="H55" s="48" t="s">
        <v>399</v>
      </c>
      <c r="I55" s="13" t="s">
        <v>399</v>
      </c>
      <c r="J55" s="278"/>
      <c r="K55" s="278"/>
    </row>
    <row r="56" spans="1:11">
      <c r="A56" s="66" t="s">
        <v>496</v>
      </c>
      <c r="B56" s="48" t="s">
        <v>399</v>
      </c>
      <c r="C56" s="12" t="s">
        <v>399</v>
      </c>
      <c r="D56" s="48" t="s">
        <v>399</v>
      </c>
      <c r="E56" s="48" t="s">
        <v>399</v>
      </c>
      <c r="F56" s="48" t="s">
        <v>399</v>
      </c>
      <c r="G56" s="12" t="s">
        <v>399</v>
      </c>
      <c r="H56" s="48" t="s">
        <v>399</v>
      </c>
      <c r="I56" s="13" t="s">
        <v>399</v>
      </c>
      <c r="J56" s="278"/>
      <c r="K56" s="278"/>
    </row>
    <row r="57" spans="1:11">
      <c r="A57" s="66" t="s">
        <v>497</v>
      </c>
      <c r="B57" s="48" t="s">
        <v>399</v>
      </c>
      <c r="C57" s="12">
        <v>217</v>
      </c>
      <c r="D57" s="48" t="s">
        <v>399</v>
      </c>
      <c r="E57" s="48">
        <v>217</v>
      </c>
      <c r="F57" s="48" t="s">
        <v>399</v>
      </c>
      <c r="G57" s="12">
        <v>18000</v>
      </c>
      <c r="H57" s="48" t="s">
        <v>399</v>
      </c>
      <c r="I57" s="13">
        <v>3906</v>
      </c>
      <c r="J57" s="278"/>
      <c r="K57" s="278"/>
    </row>
    <row r="58" spans="1:11">
      <c r="A58" s="76" t="s">
        <v>573</v>
      </c>
      <c r="B58" s="77" t="s">
        <v>399</v>
      </c>
      <c r="C58" s="77">
        <v>248</v>
      </c>
      <c r="D58" s="77" t="s">
        <v>399</v>
      </c>
      <c r="E58" s="77">
        <v>248</v>
      </c>
      <c r="F58" s="81" t="s">
        <v>399</v>
      </c>
      <c r="G58" s="81">
        <v>19440</v>
      </c>
      <c r="H58" s="77" t="s">
        <v>399</v>
      </c>
      <c r="I58" s="78">
        <v>4821</v>
      </c>
      <c r="J58" s="278"/>
      <c r="K58" s="278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78"/>
      <c r="K59" s="278"/>
    </row>
    <row r="60" spans="1:11">
      <c r="A60" s="66" t="s">
        <v>499</v>
      </c>
      <c r="B60" s="48" t="s">
        <v>399</v>
      </c>
      <c r="C60" s="12">
        <v>321</v>
      </c>
      <c r="D60" s="12" t="s">
        <v>399</v>
      </c>
      <c r="E60" s="48">
        <v>321</v>
      </c>
      <c r="F60" s="48" t="s">
        <v>399</v>
      </c>
      <c r="G60" s="12">
        <v>25000</v>
      </c>
      <c r="H60" s="12" t="s">
        <v>399</v>
      </c>
      <c r="I60" s="13">
        <v>8025</v>
      </c>
      <c r="J60" s="278"/>
      <c r="K60" s="278"/>
    </row>
    <row r="61" spans="1:11">
      <c r="A61" s="66" t="s">
        <v>500</v>
      </c>
      <c r="B61" s="12">
        <v>14</v>
      </c>
      <c r="C61" s="12">
        <v>309</v>
      </c>
      <c r="D61" s="48" t="s">
        <v>399</v>
      </c>
      <c r="E61" s="48">
        <v>323</v>
      </c>
      <c r="F61" s="12">
        <v>12750</v>
      </c>
      <c r="G61" s="12">
        <v>31000</v>
      </c>
      <c r="H61" s="48" t="s">
        <v>399</v>
      </c>
      <c r="I61" s="13">
        <v>9758</v>
      </c>
      <c r="J61" s="278"/>
      <c r="K61" s="278"/>
    </row>
    <row r="62" spans="1:11">
      <c r="A62" s="66" t="s">
        <v>501</v>
      </c>
      <c r="B62" s="48" t="s">
        <v>399</v>
      </c>
      <c r="C62" s="12">
        <v>338</v>
      </c>
      <c r="D62" s="48" t="s">
        <v>399</v>
      </c>
      <c r="E62" s="48">
        <v>338</v>
      </c>
      <c r="F62" s="48" t="s">
        <v>399</v>
      </c>
      <c r="G62" s="12">
        <v>18047</v>
      </c>
      <c r="H62" s="48" t="s">
        <v>399</v>
      </c>
      <c r="I62" s="13">
        <v>6100</v>
      </c>
      <c r="J62" s="278"/>
      <c r="K62" s="278"/>
    </row>
    <row r="63" spans="1:11">
      <c r="A63" s="76" t="s">
        <v>502</v>
      </c>
      <c r="B63" s="77">
        <v>14</v>
      </c>
      <c r="C63" s="77">
        <v>968</v>
      </c>
      <c r="D63" s="77" t="s">
        <v>399</v>
      </c>
      <c r="E63" s="77">
        <v>982</v>
      </c>
      <c r="F63" s="81">
        <v>12750</v>
      </c>
      <c r="G63" s="81">
        <v>24487</v>
      </c>
      <c r="H63" s="77" t="s">
        <v>399</v>
      </c>
      <c r="I63" s="78">
        <v>23883</v>
      </c>
      <c r="J63" s="278"/>
      <c r="K63" s="278"/>
    </row>
    <row r="64" spans="1:11">
      <c r="A64" s="66"/>
      <c r="B64" s="48"/>
      <c r="C64" s="48"/>
      <c r="D64" s="48"/>
      <c r="E64" s="48"/>
      <c r="F64" s="12"/>
      <c r="G64" s="12"/>
      <c r="H64" s="12"/>
      <c r="I64" s="49"/>
      <c r="J64" s="278"/>
      <c r="K64" s="278"/>
    </row>
    <row r="65" spans="1:11">
      <c r="A65" s="76" t="s">
        <v>503</v>
      </c>
      <c r="B65" s="77" t="s">
        <v>399</v>
      </c>
      <c r="C65" s="77">
        <v>1088</v>
      </c>
      <c r="D65" s="77" t="s">
        <v>399</v>
      </c>
      <c r="E65" s="77">
        <v>1088</v>
      </c>
      <c r="F65" s="81" t="s">
        <v>399</v>
      </c>
      <c r="G65" s="81">
        <v>22000</v>
      </c>
      <c r="H65" s="77" t="s">
        <v>399</v>
      </c>
      <c r="I65" s="78">
        <v>23936</v>
      </c>
      <c r="J65" s="278"/>
      <c r="K65" s="278"/>
    </row>
    <row r="66" spans="1:11">
      <c r="A66" s="66"/>
      <c r="B66" s="48"/>
      <c r="C66" s="48"/>
      <c r="D66" s="48"/>
      <c r="E66" s="48"/>
      <c r="F66" s="12"/>
      <c r="G66" s="12"/>
      <c r="H66" s="12"/>
      <c r="I66" s="49"/>
      <c r="J66" s="278"/>
      <c r="K66" s="278"/>
    </row>
    <row r="67" spans="1:11">
      <c r="A67" s="66" t="s">
        <v>504</v>
      </c>
      <c r="B67" s="48" t="s">
        <v>399</v>
      </c>
      <c r="C67" s="12">
        <v>10</v>
      </c>
      <c r="D67" s="48" t="s">
        <v>399</v>
      </c>
      <c r="E67" s="48">
        <v>10</v>
      </c>
      <c r="F67" s="48" t="s">
        <v>399</v>
      </c>
      <c r="G67" s="12">
        <v>23400</v>
      </c>
      <c r="H67" s="48" t="s">
        <v>399</v>
      </c>
      <c r="I67" s="13">
        <v>234</v>
      </c>
      <c r="J67" s="278"/>
      <c r="K67" s="278"/>
    </row>
    <row r="68" spans="1:11">
      <c r="A68" s="66" t="s">
        <v>505</v>
      </c>
      <c r="B68" s="48" t="s">
        <v>399</v>
      </c>
      <c r="C68" s="12">
        <v>4</v>
      </c>
      <c r="D68" s="48" t="s">
        <v>399</v>
      </c>
      <c r="E68" s="48">
        <v>4</v>
      </c>
      <c r="F68" s="48" t="s">
        <v>399</v>
      </c>
      <c r="G68" s="12">
        <v>24480</v>
      </c>
      <c r="H68" s="48" t="s">
        <v>399</v>
      </c>
      <c r="I68" s="13">
        <v>98</v>
      </c>
      <c r="J68" s="278"/>
      <c r="K68" s="278"/>
    </row>
    <row r="69" spans="1:11">
      <c r="A69" s="76" t="s">
        <v>506</v>
      </c>
      <c r="B69" s="77" t="s">
        <v>399</v>
      </c>
      <c r="C69" s="77">
        <v>14</v>
      </c>
      <c r="D69" s="77" t="s">
        <v>399</v>
      </c>
      <c r="E69" s="77">
        <v>14</v>
      </c>
      <c r="F69" s="81" t="s">
        <v>399</v>
      </c>
      <c r="G69" s="81">
        <v>23709</v>
      </c>
      <c r="H69" s="77" t="s">
        <v>399</v>
      </c>
      <c r="I69" s="78">
        <v>332</v>
      </c>
      <c r="J69" s="278"/>
      <c r="K69" s="278"/>
    </row>
    <row r="70" spans="1:11">
      <c r="A70" s="66"/>
      <c r="B70" s="48"/>
      <c r="C70" s="48"/>
      <c r="D70" s="48"/>
      <c r="E70" s="48"/>
      <c r="F70" s="12"/>
      <c r="G70" s="12"/>
      <c r="H70" s="12"/>
      <c r="I70" s="49"/>
      <c r="J70" s="278"/>
      <c r="K70" s="278"/>
    </row>
    <row r="71" spans="1:11">
      <c r="A71" s="66" t="s">
        <v>507</v>
      </c>
      <c r="B71" s="48" t="s">
        <v>399</v>
      </c>
      <c r="C71" s="12">
        <v>81</v>
      </c>
      <c r="D71" s="12" t="s">
        <v>399</v>
      </c>
      <c r="E71" s="48">
        <v>81</v>
      </c>
      <c r="F71" s="48" t="s">
        <v>399</v>
      </c>
      <c r="G71" s="12">
        <v>24296</v>
      </c>
      <c r="H71" s="12" t="s">
        <v>399</v>
      </c>
      <c r="I71" s="13">
        <v>1968</v>
      </c>
      <c r="J71" s="278"/>
      <c r="K71" s="278"/>
    </row>
    <row r="72" spans="1:11">
      <c r="A72" s="66" t="s">
        <v>508</v>
      </c>
      <c r="B72" s="48" t="s">
        <v>399</v>
      </c>
      <c r="C72" s="12">
        <v>240</v>
      </c>
      <c r="D72" s="48" t="s">
        <v>399</v>
      </c>
      <c r="E72" s="48">
        <v>240</v>
      </c>
      <c r="F72" s="48" t="s">
        <v>399</v>
      </c>
      <c r="G72" s="12">
        <v>40833</v>
      </c>
      <c r="H72" s="48" t="s">
        <v>399</v>
      </c>
      <c r="I72" s="13">
        <v>9800</v>
      </c>
      <c r="J72" s="278"/>
      <c r="K72" s="278"/>
    </row>
    <row r="73" spans="1:11">
      <c r="A73" s="66" t="s">
        <v>509</v>
      </c>
      <c r="B73" s="12" t="s">
        <v>399</v>
      </c>
      <c r="C73" s="12">
        <v>73</v>
      </c>
      <c r="D73" s="48" t="s">
        <v>399</v>
      </c>
      <c r="E73" s="48">
        <v>73</v>
      </c>
      <c r="F73" s="12" t="s">
        <v>399</v>
      </c>
      <c r="G73" s="12">
        <v>25000</v>
      </c>
      <c r="H73" s="48" t="s">
        <v>399</v>
      </c>
      <c r="I73" s="13">
        <v>1825</v>
      </c>
      <c r="J73" s="278"/>
      <c r="K73" s="278"/>
    </row>
    <row r="74" spans="1:11">
      <c r="A74" s="66" t="s">
        <v>510</v>
      </c>
      <c r="B74" s="85" t="s">
        <v>399</v>
      </c>
      <c r="C74" s="12">
        <v>782</v>
      </c>
      <c r="D74" s="48" t="s">
        <v>399</v>
      </c>
      <c r="E74" s="48">
        <v>782</v>
      </c>
      <c r="F74" s="85" t="s">
        <v>399</v>
      </c>
      <c r="G74" s="12">
        <v>24008</v>
      </c>
      <c r="H74" s="48" t="s">
        <v>399</v>
      </c>
      <c r="I74" s="13">
        <v>18774</v>
      </c>
      <c r="J74" s="278"/>
      <c r="K74" s="278"/>
    </row>
    <row r="75" spans="1:11">
      <c r="A75" s="66" t="s">
        <v>511</v>
      </c>
      <c r="B75" s="12" t="s">
        <v>399</v>
      </c>
      <c r="C75" s="12">
        <v>26</v>
      </c>
      <c r="D75" s="48" t="s">
        <v>399</v>
      </c>
      <c r="E75" s="48">
        <v>26</v>
      </c>
      <c r="F75" s="12" t="s">
        <v>399</v>
      </c>
      <c r="G75" s="12">
        <v>15500</v>
      </c>
      <c r="H75" s="48" t="s">
        <v>399</v>
      </c>
      <c r="I75" s="13">
        <v>403</v>
      </c>
      <c r="J75" s="278"/>
      <c r="K75" s="278"/>
    </row>
    <row r="76" spans="1:11">
      <c r="A76" s="66" t="s">
        <v>512</v>
      </c>
      <c r="B76" s="12" t="s">
        <v>399</v>
      </c>
      <c r="C76" s="12">
        <v>51</v>
      </c>
      <c r="D76" s="48" t="s">
        <v>399</v>
      </c>
      <c r="E76" s="48">
        <v>51</v>
      </c>
      <c r="F76" s="12" t="s">
        <v>399</v>
      </c>
      <c r="G76" s="12">
        <v>21600</v>
      </c>
      <c r="H76" s="48" t="s">
        <v>399</v>
      </c>
      <c r="I76" s="13">
        <v>1101</v>
      </c>
      <c r="J76" s="278"/>
      <c r="K76" s="278"/>
    </row>
    <row r="77" spans="1:11">
      <c r="A77" s="66" t="s">
        <v>513</v>
      </c>
      <c r="B77" s="48">
        <v>2</v>
      </c>
      <c r="C77" s="12">
        <v>96</v>
      </c>
      <c r="D77" s="48" t="s">
        <v>399</v>
      </c>
      <c r="E77" s="48">
        <v>98</v>
      </c>
      <c r="F77" s="48" t="s">
        <v>399</v>
      </c>
      <c r="G77" s="12">
        <v>26850</v>
      </c>
      <c r="H77" s="48" t="s">
        <v>399</v>
      </c>
      <c r="I77" s="13">
        <v>2578</v>
      </c>
      <c r="J77" s="278"/>
      <c r="K77" s="278"/>
    </row>
    <row r="78" spans="1:11">
      <c r="A78" s="66" t="s">
        <v>514</v>
      </c>
      <c r="B78" s="48" t="s">
        <v>399</v>
      </c>
      <c r="C78" s="12">
        <v>161</v>
      </c>
      <c r="D78" s="48" t="s">
        <v>399</v>
      </c>
      <c r="E78" s="48">
        <v>161</v>
      </c>
      <c r="F78" s="48" t="s">
        <v>399</v>
      </c>
      <c r="G78" s="12">
        <v>27500</v>
      </c>
      <c r="H78" s="48" t="s">
        <v>399</v>
      </c>
      <c r="I78" s="13">
        <v>4428</v>
      </c>
      <c r="J78" s="278"/>
      <c r="K78" s="278"/>
    </row>
    <row r="79" spans="1:11">
      <c r="A79" s="76" t="s">
        <v>515</v>
      </c>
      <c r="B79" s="77">
        <v>2</v>
      </c>
      <c r="C79" s="77">
        <v>1510</v>
      </c>
      <c r="D79" s="77" t="s">
        <v>399</v>
      </c>
      <c r="E79" s="77">
        <v>1512</v>
      </c>
      <c r="F79" s="81" t="s">
        <v>399</v>
      </c>
      <c r="G79" s="81">
        <v>27071</v>
      </c>
      <c r="H79" s="77" t="s">
        <v>399</v>
      </c>
      <c r="I79" s="78">
        <v>40877</v>
      </c>
      <c r="J79" s="278"/>
      <c r="K79" s="278"/>
    </row>
    <row r="80" spans="1:11">
      <c r="A80" s="66"/>
      <c r="B80" s="48"/>
      <c r="C80" s="48"/>
      <c r="D80" s="48"/>
      <c r="E80" s="48"/>
      <c r="F80" s="12"/>
      <c r="G80" s="12"/>
      <c r="H80" s="12"/>
      <c r="I80" s="49"/>
      <c r="J80" s="278"/>
      <c r="K80" s="278"/>
    </row>
    <row r="81" spans="1:9">
      <c r="A81" s="66" t="s">
        <v>516</v>
      </c>
      <c r="B81" s="48" t="s">
        <v>399</v>
      </c>
      <c r="C81" s="12">
        <v>51</v>
      </c>
      <c r="D81" s="48" t="s">
        <v>399</v>
      </c>
      <c r="E81" s="48">
        <v>51</v>
      </c>
      <c r="F81" s="48" t="s">
        <v>399</v>
      </c>
      <c r="G81" s="12">
        <v>25000</v>
      </c>
      <c r="H81" s="48" t="s">
        <v>399</v>
      </c>
      <c r="I81" s="13">
        <v>1275</v>
      </c>
    </row>
    <row r="82" spans="1:9">
      <c r="A82" s="66" t="s">
        <v>517</v>
      </c>
      <c r="B82" s="12" t="s">
        <v>399</v>
      </c>
      <c r="C82" s="12">
        <v>71</v>
      </c>
      <c r="D82" s="48">
        <v>1</v>
      </c>
      <c r="E82" s="48">
        <v>72</v>
      </c>
      <c r="F82" s="12" t="s">
        <v>399</v>
      </c>
      <c r="G82" s="12">
        <v>25000</v>
      </c>
      <c r="H82" s="85">
        <v>35000</v>
      </c>
      <c r="I82" s="13">
        <v>1809</v>
      </c>
    </row>
    <row r="83" spans="1:9">
      <c r="A83" s="76" t="s">
        <v>518</v>
      </c>
      <c r="B83" s="77" t="s">
        <v>399</v>
      </c>
      <c r="C83" s="77">
        <v>122</v>
      </c>
      <c r="D83" s="77">
        <v>1</v>
      </c>
      <c r="E83" s="77">
        <v>123</v>
      </c>
      <c r="F83" s="81" t="s">
        <v>399</v>
      </c>
      <c r="G83" s="81">
        <v>25000</v>
      </c>
      <c r="H83" s="77">
        <v>35000</v>
      </c>
      <c r="I83" s="78">
        <v>3084</v>
      </c>
    </row>
    <row r="84" spans="1:9">
      <c r="A84" s="66"/>
      <c r="B84" s="48"/>
      <c r="C84" s="48"/>
      <c r="D84" s="48"/>
      <c r="E84" s="48"/>
      <c r="F84" s="12"/>
      <c r="G84" s="12"/>
      <c r="H84" s="12"/>
      <c r="I84" s="13"/>
    </row>
    <row r="85" spans="1:9" ht="13.5" thickBot="1">
      <c r="A85" s="69" t="s">
        <v>519</v>
      </c>
      <c r="B85" s="55">
        <v>137</v>
      </c>
      <c r="C85" s="55">
        <v>6275</v>
      </c>
      <c r="D85" s="55">
        <v>6</v>
      </c>
      <c r="E85" s="55">
        <v>6418</v>
      </c>
      <c r="F85" s="226">
        <v>17652</v>
      </c>
      <c r="G85" s="226">
        <v>22959</v>
      </c>
      <c r="H85" s="226">
        <v>39167</v>
      </c>
      <c r="I85" s="56">
        <v>146724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0">
    <pageSetUpPr fitToPage="1"/>
  </sheetPr>
  <dimension ref="A1:J52"/>
  <sheetViews>
    <sheetView view="pageBreakPreview" zoomScale="75" zoomScaleNormal="75" zoomScaleSheetLayoutView="75" workbookViewId="0">
      <selection activeCell="D8" sqref="D8:J52"/>
    </sheetView>
  </sheetViews>
  <sheetFormatPr baseColWidth="10" defaultRowHeight="12.75"/>
  <cols>
    <col min="1" max="3" width="11.42578125" style="37"/>
    <col min="4" max="4" width="15.5703125" style="37" bestFit="1" customWidth="1"/>
    <col min="5" max="6" width="15" style="37" bestFit="1" customWidth="1"/>
    <col min="7" max="8" width="11.85546875" style="37" bestFit="1" customWidth="1"/>
    <col min="9" max="9" width="16.7109375" style="37" bestFit="1" customWidth="1"/>
    <col min="10" max="10" width="15.28515625" style="37" bestFit="1" customWidth="1"/>
    <col min="11" max="11" width="4.140625" style="37" customWidth="1"/>
    <col min="12" max="16384" width="11.42578125" style="37"/>
  </cols>
  <sheetData>
    <row r="1" spans="1:10" s="27" customFormat="1" ht="18">
      <c r="A1" s="1485" t="s">
        <v>385</v>
      </c>
      <c r="B1" s="1485"/>
      <c r="C1" s="1485"/>
      <c r="D1" s="1485"/>
      <c r="E1" s="1485"/>
      <c r="F1" s="1485"/>
      <c r="G1" s="1485"/>
      <c r="H1" s="1485"/>
      <c r="I1" s="1485"/>
      <c r="J1" s="1485"/>
    </row>
    <row r="2" spans="1:10" s="28" customFormat="1" ht="12.75" customHeight="1"/>
    <row r="3" spans="1:10" s="28" customFormat="1" ht="27" customHeight="1">
      <c r="A3" s="1486" t="s">
        <v>1301</v>
      </c>
      <c r="B3" s="1486"/>
      <c r="C3" s="1486"/>
      <c r="D3" s="1486"/>
      <c r="E3" s="1486"/>
      <c r="F3" s="1486"/>
      <c r="G3" s="1486"/>
      <c r="H3" s="1486"/>
      <c r="I3" s="1486"/>
      <c r="J3" s="1486"/>
    </row>
    <row r="4" spans="1:10" s="28" customFormat="1" ht="13.5" customHeight="1" thickBot="1">
      <c r="A4" s="30"/>
      <c r="B4" s="30"/>
      <c r="C4" s="30"/>
      <c r="D4" s="30"/>
      <c r="E4" s="30"/>
      <c r="F4" s="30"/>
      <c r="G4" s="30"/>
      <c r="H4" s="30"/>
      <c r="I4" s="30"/>
      <c r="J4" s="30"/>
    </row>
    <row r="5" spans="1:10" ht="24.75" customHeight="1">
      <c r="A5" s="918"/>
      <c r="B5" s="918"/>
      <c r="C5" s="865"/>
      <c r="D5" s="919" t="s">
        <v>379</v>
      </c>
      <c r="E5" s="920"/>
      <c r="F5" s="921"/>
      <c r="G5" s="919" t="s">
        <v>386</v>
      </c>
      <c r="H5" s="921"/>
      <c r="I5" s="849" t="s">
        <v>387</v>
      </c>
      <c r="J5" s="850"/>
    </row>
    <row r="6" spans="1:10" ht="22.5" customHeight="1">
      <c r="A6" s="922"/>
      <c r="B6" s="855" t="s">
        <v>388</v>
      </c>
      <c r="C6" s="870"/>
      <c r="D6" s="923" t="s">
        <v>389</v>
      </c>
      <c r="E6" s="318"/>
      <c r="F6" s="924"/>
      <c r="G6" s="923" t="s">
        <v>390</v>
      </c>
      <c r="H6" s="318"/>
      <c r="I6" s="1487" t="s">
        <v>391</v>
      </c>
      <c r="J6" s="925" t="s">
        <v>392</v>
      </c>
    </row>
    <row r="7" spans="1:10" ht="37.5" customHeight="1" thickBot="1">
      <c r="A7" s="922"/>
      <c r="B7" s="922"/>
      <c r="C7" s="870"/>
      <c r="D7" s="908" t="s">
        <v>393</v>
      </c>
      <c r="E7" s="908" t="s">
        <v>394</v>
      </c>
      <c r="F7" s="908" t="s">
        <v>395</v>
      </c>
      <c r="G7" s="908" t="s">
        <v>393</v>
      </c>
      <c r="H7" s="908" t="s">
        <v>394</v>
      </c>
      <c r="I7" s="1488"/>
      <c r="J7" s="926" t="s">
        <v>396</v>
      </c>
    </row>
    <row r="8" spans="1:10">
      <c r="A8" s="44" t="s">
        <v>397</v>
      </c>
      <c r="B8" s="44"/>
      <c r="C8" s="44"/>
      <c r="D8" s="45"/>
      <c r="E8" s="45"/>
      <c r="F8" s="45"/>
      <c r="G8" s="45"/>
      <c r="H8" s="45"/>
      <c r="I8" s="45"/>
      <c r="J8" s="46"/>
    </row>
    <row r="9" spans="1:10">
      <c r="A9" s="47"/>
      <c r="B9" s="47"/>
      <c r="C9" s="47"/>
      <c r="D9" s="48"/>
      <c r="E9" s="48"/>
      <c r="F9" s="48"/>
      <c r="G9" s="48"/>
      <c r="H9" s="48"/>
      <c r="I9" s="48"/>
      <c r="J9" s="49"/>
    </row>
    <row r="10" spans="1:10">
      <c r="A10" s="50" t="s">
        <v>398</v>
      </c>
      <c r="B10" s="51"/>
      <c r="C10" s="51"/>
      <c r="D10" s="48" t="s">
        <v>399</v>
      </c>
      <c r="E10" s="48" t="s">
        <v>399</v>
      </c>
      <c r="F10" s="48">
        <v>343389</v>
      </c>
      <c r="G10" s="48" t="s">
        <v>399</v>
      </c>
      <c r="H10" s="48" t="s">
        <v>399</v>
      </c>
      <c r="I10" s="48">
        <v>933268</v>
      </c>
      <c r="J10" s="49" t="s">
        <v>399</v>
      </c>
    </row>
    <row r="11" spans="1:10">
      <c r="A11" s="50" t="s">
        <v>400</v>
      </c>
      <c r="B11" s="51"/>
      <c r="C11" s="51"/>
      <c r="D11" s="48" t="s">
        <v>399</v>
      </c>
      <c r="E11" s="48" t="s">
        <v>399</v>
      </c>
      <c r="F11" s="48">
        <v>1781580</v>
      </c>
      <c r="G11" s="48" t="s">
        <v>399</v>
      </c>
      <c r="H11" s="48" t="s">
        <v>399</v>
      </c>
      <c r="I11" s="48">
        <v>6811661</v>
      </c>
      <c r="J11" s="49" t="s">
        <v>399</v>
      </c>
    </row>
    <row r="12" spans="1:10">
      <c r="A12" s="37" t="s">
        <v>401</v>
      </c>
      <c r="D12" s="48">
        <v>1859940</v>
      </c>
      <c r="E12" s="48">
        <v>265028</v>
      </c>
      <c r="F12" s="48">
        <v>2124969</v>
      </c>
      <c r="G12" s="12">
        <v>3422</v>
      </c>
      <c r="H12" s="12">
        <v>5211</v>
      </c>
      <c r="I12" s="48">
        <v>7744928</v>
      </c>
      <c r="J12" s="49">
        <v>3945318</v>
      </c>
    </row>
    <row r="13" spans="1:10">
      <c r="D13" s="48"/>
      <c r="E13" s="48"/>
      <c r="F13" s="48"/>
      <c r="G13" s="12"/>
      <c r="H13" s="12"/>
      <c r="I13" s="48"/>
      <c r="J13" s="49"/>
    </row>
    <row r="14" spans="1:10">
      <c r="A14" s="50" t="s">
        <v>402</v>
      </c>
      <c r="B14" s="51"/>
      <c r="C14" s="51"/>
      <c r="D14" s="48" t="s">
        <v>399</v>
      </c>
      <c r="E14" s="48" t="s">
        <v>399</v>
      </c>
      <c r="F14" s="48">
        <v>424153</v>
      </c>
      <c r="G14" s="48" t="s">
        <v>399</v>
      </c>
      <c r="H14" s="48" t="s">
        <v>399</v>
      </c>
      <c r="I14" s="48">
        <v>1187350</v>
      </c>
      <c r="J14" s="49" t="s">
        <v>399</v>
      </c>
    </row>
    <row r="15" spans="1:10">
      <c r="A15" s="50" t="s">
        <v>403</v>
      </c>
      <c r="B15" s="51"/>
      <c r="C15" s="51"/>
      <c r="D15" s="48" t="s">
        <v>399</v>
      </c>
      <c r="E15" s="48" t="s">
        <v>399</v>
      </c>
      <c r="F15" s="48">
        <v>2360129</v>
      </c>
      <c r="G15" s="48" t="s">
        <v>399</v>
      </c>
      <c r="H15" s="48" t="s">
        <v>399</v>
      </c>
      <c r="I15" s="48">
        <v>8817648</v>
      </c>
      <c r="J15" s="49" t="s">
        <v>399</v>
      </c>
    </row>
    <row r="16" spans="1:10">
      <c r="A16" s="37" t="s">
        <v>404</v>
      </c>
      <c r="D16" s="48">
        <v>2460047</v>
      </c>
      <c r="E16" s="48">
        <v>324234</v>
      </c>
      <c r="F16" s="48">
        <v>2784281</v>
      </c>
      <c r="G16" s="12">
        <v>3398</v>
      </c>
      <c r="H16" s="12">
        <v>5077</v>
      </c>
      <c r="I16" s="48">
        <v>10004998</v>
      </c>
      <c r="J16" s="49">
        <v>5036185</v>
      </c>
    </row>
    <row r="17" spans="1:10">
      <c r="D17" s="48"/>
      <c r="E17" s="48"/>
      <c r="F17" s="48"/>
      <c r="G17" s="12"/>
      <c r="H17" s="12"/>
      <c r="I17" s="48"/>
      <c r="J17" s="49"/>
    </row>
    <row r="18" spans="1:10">
      <c r="A18" s="37" t="s">
        <v>405</v>
      </c>
      <c r="D18" s="48">
        <v>412141</v>
      </c>
      <c r="E18" s="48">
        <v>32333</v>
      </c>
      <c r="F18" s="48">
        <v>444474</v>
      </c>
      <c r="G18" s="12">
        <v>2041</v>
      </c>
      <c r="H18" s="12">
        <v>3602</v>
      </c>
      <c r="I18" s="48">
        <v>957662</v>
      </c>
      <c r="J18" s="49">
        <v>513960</v>
      </c>
    </row>
    <row r="19" spans="1:10">
      <c r="D19" s="48"/>
      <c r="E19" s="48"/>
      <c r="F19" s="48"/>
      <c r="G19" s="12"/>
      <c r="H19" s="12"/>
      <c r="I19" s="48"/>
      <c r="J19" s="49"/>
    </row>
    <row r="20" spans="1:10">
      <c r="A20" s="37" t="s">
        <v>406</v>
      </c>
      <c r="D20" s="48">
        <v>148161</v>
      </c>
      <c r="E20" s="48">
        <v>7573</v>
      </c>
      <c r="F20" s="48">
        <v>155734</v>
      </c>
      <c r="G20" s="12">
        <v>2400</v>
      </c>
      <c r="H20" s="12">
        <v>3792</v>
      </c>
      <c r="I20" s="48">
        <v>384339</v>
      </c>
      <c r="J20" s="49">
        <v>176581</v>
      </c>
    </row>
    <row r="21" spans="1:10">
      <c r="D21" s="48"/>
      <c r="E21" s="48"/>
      <c r="F21" s="48"/>
      <c r="G21" s="12"/>
      <c r="H21" s="12"/>
      <c r="I21" s="48"/>
      <c r="J21" s="49"/>
    </row>
    <row r="22" spans="1:10">
      <c r="A22" s="37" t="s">
        <v>407</v>
      </c>
      <c r="D22" s="48">
        <v>1</v>
      </c>
      <c r="E22" s="48" t="s">
        <v>399</v>
      </c>
      <c r="F22" s="48">
        <v>1</v>
      </c>
      <c r="G22" s="12">
        <v>3700</v>
      </c>
      <c r="H22" s="12" t="s">
        <v>399</v>
      </c>
      <c r="I22" s="48">
        <v>4</v>
      </c>
      <c r="J22" s="49">
        <v>6</v>
      </c>
    </row>
    <row r="23" spans="1:10">
      <c r="D23" s="48"/>
      <c r="E23" s="48"/>
      <c r="F23" s="48"/>
      <c r="G23" s="12"/>
      <c r="H23" s="12"/>
      <c r="I23" s="48"/>
      <c r="J23" s="49"/>
    </row>
    <row r="24" spans="1:10">
      <c r="A24" s="37" t="s">
        <v>408</v>
      </c>
      <c r="D24" s="48">
        <v>131377</v>
      </c>
      <c r="E24" s="48">
        <v>10933</v>
      </c>
      <c r="F24" s="48">
        <v>142310</v>
      </c>
      <c r="G24" s="48">
        <v>2657</v>
      </c>
      <c r="H24" s="48">
        <v>4175</v>
      </c>
      <c r="I24" s="48">
        <v>394752</v>
      </c>
      <c r="J24" s="49">
        <v>225702</v>
      </c>
    </row>
    <row r="25" spans="1:10">
      <c r="D25" s="48"/>
      <c r="E25" s="48"/>
      <c r="F25" s="48"/>
      <c r="G25" s="12"/>
      <c r="H25" s="12"/>
      <c r="I25" s="48"/>
      <c r="J25" s="49"/>
    </row>
    <row r="26" spans="1:10">
      <c r="A26" s="52" t="s">
        <v>409</v>
      </c>
      <c r="D26" s="48"/>
      <c r="E26" s="48"/>
      <c r="F26" s="48"/>
      <c r="G26" s="12"/>
      <c r="H26" s="12"/>
      <c r="I26" s="48"/>
      <c r="J26" s="49"/>
    </row>
    <row r="27" spans="1:10">
      <c r="A27" s="51" t="s">
        <v>410</v>
      </c>
      <c r="D27" s="48">
        <v>35166</v>
      </c>
      <c r="E27" s="48">
        <v>1258</v>
      </c>
      <c r="F27" s="48">
        <v>36424</v>
      </c>
      <c r="G27" s="12">
        <v>1287</v>
      </c>
      <c r="H27" s="12">
        <v>2553</v>
      </c>
      <c r="I27" s="48">
        <v>48471</v>
      </c>
      <c r="J27" s="49">
        <v>35438</v>
      </c>
    </row>
    <row r="28" spans="1:10">
      <c r="A28" s="51"/>
      <c r="D28" s="48"/>
      <c r="E28" s="48"/>
      <c r="F28" s="48"/>
      <c r="G28" s="48"/>
      <c r="H28" s="48"/>
      <c r="I28" s="48"/>
      <c r="J28" s="49"/>
    </row>
    <row r="29" spans="1:10">
      <c r="A29" s="50" t="s">
        <v>411</v>
      </c>
      <c r="D29" s="48"/>
      <c r="E29" s="48"/>
      <c r="F29" s="48"/>
      <c r="G29" s="48"/>
      <c r="H29" s="48"/>
      <c r="I29" s="48"/>
      <c r="J29" s="49"/>
    </row>
    <row r="30" spans="1:10">
      <c r="A30" s="51" t="s">
        <v>412</v>
      </c>
      <c r="D30" s="48">
        <v>7529</v>
      </c>
      <c r="E30" s="48">
        <v>33</v>
      </c>
      <c r="F30" s="48">
        <v>7562</v>
      </c>
      <c r="G30" s="48">
        <v>1145</v>
      </c>
      <c r="H30" s="48">
        <v>3386</v>
      </c>
      <c r="I30" s="48">
        <v>8731</v>
      </c>
      <c r="J30" s="49">
        <v>3736</v>
      </c>
    </row>
    <row r="31" spans="1:10">
      <c r="A31" s="51"/>
      <c r="D31" s="48"/>
      <c r="E31" s="48"/>
      <c r="F31" s="48"/>
      <c r="G31" s="48"/>
      <c r="H31" s="48"/>
      <c r="I31" s="48"/>
      <c r="J31" s="49"/>
    </row>
    <row r="32" spans="1:10">
      <c r="A32" s="53" t="s">
        <v>413</v>
      </c>
      <c r="D32" s="48"/>
      <c r="E32" s="48"/>
      <c r="F32" s="48"/>
      <c r="G32" s="48"/>
      <c r="H32" s="48"/>
      <c r="I32" s="48"/>
      <c r="J32" s="49"/>
    </row>
    <row r="33" spans="1:10">
      <c r="A33" s="51"/>
      <c r="D33" s="48"/>
      <c r="E33" s="48"/>
      <c r="F33" s="48"/>
      <c r="G33" s="48"/>
      <c r="H33" s="48"/>
      <c r="I33" s="48"/>
      <c r="J33" s="49"/>
    </row>
    <row r="34" spans="1:10">
      <c r="A34" s="50" t="s">
        <v>414</v>
      </c>
      <c r="D34" s="48" t="s">
        <v>399</v>
      </c>
      <c r="E34" s="48">
        <v>112146</v>
      </c>
      <c r="F34" s="48">
        <v>112146</v>
      </c>
      <c r="G34" s="48" t="s">
        <v>399</v>
      </c>
      <c r="H34" s="12">
        <v>7817</v>
      </c>
      <c r="I34" s="48">
        <v>876631</v>
      </c>
      <c r="J34" s="49" t="s">
        <v>399</v>
      </c>
    </row>
    <row r="35" spans="1:10">
      <c r="A35" s="50"/>
      <c r="D35" s="48"/>
      <c r="E35" s="48"/>
      <c r="F35" s="48"/>
      <c r="G35" s="48"/>
      <c r="H35" s="12"/>
      <c r="I35" s="48"/>
      <c r="J35" s="49"/>
    </row>
    <row r="36" spans="1:10">
      <c r="A36" s="50" t="s">
        <v>415</v>
      </c>
      <c r="B36" s="51"/>
      <c r="C36" s="51"/>
      <c r="D36" s="48" t="s">
        <v>399</v>
      </c>
      <c r="E36" s="48" t="s">
        <v>399</v>
      </c>
      <c r="F36" s="48">
        <v>431742</v>
      </c>
      <c r="G36" s="48" t="s">
        <v>399</v>
      </c>
      <c r="H36" s="48" t="s">
        <v>399</v>
      </c>
      <c r="I36" s="48">
        <v>4779482</v>
      </c>
      <c r="J36" s="49" t="s">
        <v>399</v>
      </c>
    </row>
    <row r="37" spans="1:10">
      <c r="A37" s="50" t="s">
        <v>416</v>
      </c>
      <c r="B37" s="51"/>
      <c r="C37" s="51"/>
      <c r="D37" s="48" t="s">
        <v>399</v>
      </c>
      <c r="E37" s="48" t="s">
        <v>399</v>
      </c>
      <c r="F37" s="48">
        <v>10556</v>
      </c>
      <c r="G37" s="48" t="s">
        <v>399</v>
      </c>
      <c r="H37" s="48" t="s">
        <v>399</v>
      </c>
      <c r="I37" s="48">
        <v>108979</v>
      </c>
      <c r="J37" s="49" t="s">
        <v>399</v>
      </c>
    </row>
    <row r="38" spans="1:10">
      <c r="A38" s="37" t="s">
        <v>417</v>
      </c>
      <c r="D38" s="48">
        <v>23533</v>
      </c>
      <c r="E38" s="48">
        <v>418765</v>
      </c>
      <c r="F38" s="48">
        <v>442298</v>
      </c>
      <c r="G38" s="12">
        <v>6906</v>
      </c>
      <c r="H38" s="12">
        <v>11285</v>
      </c>
      <c r="I38" s="48">
        <v>4888462</v>
      </c>
      <c r="J38" s="49" t="s">
        <v>399</v>
      </c>
    </row>
    <row r="39" spans="1:10">
      <c r="D39" s="48"/>
      <c r="E39" s="48"/>
      <c r="F39" s="48"/>
      <c r="G39" s="12"/>
      <c r="H39" s="12"/>
      <c r="I39" s="48"/>
      <c r="J39" s="49"/>
    </row>
    <row r="40" spans="1:10">
      <c r="A40" s="37" t="s">
        <v>418</v>
      </c>
      <c r="D40" s="48">
        <v>3681</v>
      </c>
      <c r="E40" s="48">
        <v>5289</v>
      </c>
      <c r="F40" s="48">
        <v>8970</v>
      </c>
      <c r="G40" s="12">
        <v>3391</v>
      </c>
      <c r="H40" s="12">
        <v>6164</v>
      </c>
      <c r="I40" s="48">
        <v>45085</v>
      </c>
      <c r="J40" s="49" t="s">
        <v>399</v>
      </c>
    </row>
    <row r="41" spans="1:10">
      <c r="D41" s="48"/>
      <c r="E41" s="48"/>
      <c r="F41" s="48"/>
      <c r="G41" s="12"/>
      <c r="H41" s="12"/>
      <c r="I41" s="48"/>
      <c r="J41" s="49"/>
    </row>
    <row r="42" spans="1:10">
      <c r="A42" s="37" t="s">
        <v>419</v>
      </c>
      <c r="D42" s="48">
        <v>208</v>
      </c>
      <c r="E42" s="48">
        <v>68</v>
      </c>
      <c r="F42" s="48">
        <v>276</v>
      </c>
      <c r="G42" s="12">
        <v>1701</v>
      </c>
      <c r="H42" s="12">
        <v>3998</v>
      </c>
      <c r="I42" s="48">
        <v>625</v>
      </c>
      <c r="J42" s="49" t="s">
        <v>399</v>
      </c>
    </row>
    <row r="43" spans="1:10">
      <c r="D43" s="48"/>
      <c r="E43" s="48"/>
      <c r="F43" s="48"/>
      <c r="G43" s="12"/>
      <c r="H43" s="12"/>
      <c r="I43" s="48"/>
      <c r="J43" s="49"/>
    </row>
    <row r="44" spans="1:10">
      <c r="A44" s="37" t="s">
        <v>420</v>
      </c>
      <c r="D44" s="48" t="s">
        <v>399</v>
      </c>
      <c r="E44" s="48" t="s">
        <v>399</v>
      </c>
      <c r="F44" s="48" t="s">
        <v>399</v>
      </c>
      <c r="G44" s="12" t="s">
        <v>399</v>
      </c>
      <c r="H44" s="12" t="s">
        <v>399</v>
      </c>
      <c r="I44" s="48" t="s">
        <v>399</v>
      </c>
      <c r="J44" s="49" t="s">
        <v>399</v>
      </c>
    </row>
    <row r="45" spans="1:10">
      <c r="D45" s="48"/>
      <c r="E45" s="48"/>
      <c r="F45" s="48"/>
      <c r="G45" s="12"/>
      <c r="H45" s="12"/>
      <c r="I45" s="48"/>
      <c r="J45" s="49"/>
    </row>
    <row r="46" spans="1:10">
      <c r="A46" s="37" t="s">
        <v>421</v>
      </c>
      <c r="D46" s="48">
        <v>2</v>
      </c>
      <c r="E46" s="48">
        <v>1</v>
      </c>
      <c r="F46" s="48">
        <v>3</v>
      </c>
      <c r="G46" s="12">
        <v>1850</v>
      </c>
      <c r="H46" s="12">
        <v>3000</v>
      </c>
      <c r="I46" s="48">
        <v>7</v>
      </c>
      <c r="J46" s="49" t="s">
        <v>399</v>
      </c>
    </row>
    <row r="47" spans="1:10">
      <c r="D47" s="48"/>
      <c r="E47" s="48"/>
      <c r="F47" s="48"/>
      <c r="G47" s="12"/>
      <c r="H47" s="12"/>
      <c r="I47" s="48"/>
      <c r="J47" s="49"/>
    </row>
    <row r="48" spans="1:10">
      <c r="A48" s="37" t="s">
        <v>422</v>
      </c>
      <c r="D48" s="48">
        <v>14</v>
      </c>
      <c r="E48" s="48">
        <v>5</v>
      </c>
      <c r="F48" s="48">
        <v>19</v>
      </c>
      <c r="G48" s="12">
        <v>1486</v>
      </c>
      <c r="H48" s="12">
        <v>2550</v>
      </c>
      <c r="I48" s="48">
        <v>34</v>
      </c>
      <c r="J48" s="49" t="s">
        <v>399</v>
      </c>
    </row>
    <row r="49" spans="1:10">
      <c r="D49" s="48"/>
      <c r="E49" s="48"/>
      <c r="F49" s="48"/>
      <c r="G49" s="12"/>
      <c r="H49" s="12"/>
      <c r="I49" s="48"/>
      <c r="J49" s="49"/>
    </row>
    <row r="50" spans="1:10">
      <c r="A50" s="47" t="s">
        <v>423</v>
      </c>
      <c r="B50" s="47"/>
      <c r="C50" s="47"/>
      <c r="D50" s="48">
        <v>7795</v>
      </c>
      <c r="E50" s="48">
        <v>765</v>
      </c>
      <c r="F50" s="48">
        <v>8560</v>
      </c>
      <c r="G50" s="12">
        <v>2158</v>
      </c>
      <c r="H50" s="12">
        <v>3669</v>
      </c>
      <c r="I50" s="48">
        <v>19630</v>
      </c>
      <c r="J50" s="49" t="s">
        <v>399</v>
      </c>
    </row>
    <row r="51" spans="1:10">
      <c r="A51" s="47"/>
      <c r="B51" s="47"/>
      <c r="C51" s="47"/>
      <c r="D51" s="48"/>
      <c r="E51" s="48"/>
      <c r="F51" s="48"/>
      <c r="G51" s="12"/>
      <c r="H51" s="12"/>
      <c r="I51" s="48"/>
      <c r="J51" s="49"/>
    </row>
    <row r="52" spans="1:10" ht="13.5" thickBot="1">
      <c r="A52" s="54" t="s">
        <v>424</v>
      </c>
      <c r="B52" s="54"/>
      <c r="C52" s="54"/>
      <c r="D52" s="55">
        <v>5089594</v>
      </c>
      <c r="E52" s="55">
        <v>1178432</v>
      </c>
      <c r="F52" s="55">
        <v>6268026</v>
      </c>
      <c r="G52" s="55" t="s">
        <v>399</v>
      </c>
      <c r="H52" s="55" t="s">
        <v>399</v>
      </c>
      <c r="I52" s="55">
        <v>25374359</v>
      </c>
      <c r="J52" s="56">
        <v>9936926</v>
      </c>
    </row>
  </sheetData>
  <mergeCells count="3">
    <mergeCell ref="A1:J1"/>
    <mergeCell ref="A3:J3"/>
    <mergeCell ref="I6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23" enableFormatConditionsCalculation="0">
    <pageSetUpPr fitToPage="1"/>
  </sheetPr>
  <dimension ref="A1:H21"/>
  <sheetViews>
    <sheetView showGridLines="0" view="pageBreakPreview" topLeftCell="A46" zoomScale="75" zoomScaleNormal="75" zoomScaleSheetLayoutView="75" workbookViewId="0">
      <selection activeCell="H84" sqref="H84"/>
    </sheetView>
  </sheetViews>
  <sheetFormatPr baseColWidth="10" defaultRowHeight="12.75"/>
  <cols>
    <col min="1" max="7" width="16.7109375" customWidth="1"/>
    <col min="8" max="8" width="11.7109375" bestFit="1" customWidth="1"/>
  </cols>
  <sheetData>
    <row r="1" spans="1:8" s="2" customFormat="1" ht="18">
      <c r="A1" s="1481" t="s">
        <v>375</v>
      </c>
      <c r="B1" s="1481"/>
      <c r="C1" s="1481"/>
      <c r="D1" s="1481"/>
      <c r="E1" s="1481"/>
      <c r="F1" s="1481"/>
      <c r="G1" s="1481"/>
    </row>
    <row r="2" spans="1:8" s="3" customFormat="1" ht="12.75" customHeight="1"/>
    <row r="3" spans="1:8" s="3" customFormat="1" ht="15">
      <c r="A3" s="1532" t="s">
        <v>557</v>
      </c>
      <c r="B3" s="1532"/>
      <c r="C3" s="1532"/>
      <c r="D3" s="1532"/>
      <c r="E3" s="1532"/>
      <c r="F3" s="1532"/>
      <c r="G3" s="1532"/>
      <c r="H3" s="180"/>
    </row>
    <row r="4" spans="1:8" s="3" customFormat="1" ht="13.5" customHeight="1" thickBot="1">
      <c r="A4" s="5"/>
      <c r="B4" s="6"/>
      <c r="C4" s="6"/>
      <c r="D4" s="6"/>
      <c r="E4" s="6"/>
      <c r="F4" s="6"/>
      <c r="G4" s="6"/>
    </row>
    <row r="5" spans="1:8">
      <c r="A5" s="1520" t="s">
        <v>378</v>
      </c>
      <c r="B5" s="92"/>
      <c r="C5" s="92"/>
      <c r="D5" s="92"/>
      <c r="E5" s="93"/>
      <c r="F5" s="93" t="s">
        <v>521</v>
      </c>
      <c r="G5" s="94"/>
    </row>
    <row r="6" spans="1:8" ht="14.25">
      <c r="A6" s="1521"/>
      <c r="B6" s="95" t="s">
        <v>379</v>
      </c>
      <c r="C6" s="95" t="s">
        <v>386</v>
      </c>
      <c r="D6" s="95" t="s">
        <v>380</v>
      </c>
      <c r="E6" s="96" t="s">
        <v>450</v>
      </c>
      <c r="F6" s="95" t="s">
        <v>522</v>
      </c>
      <c r="G6" s="97" t="s">
        <v>523</v>
      </c>
    </row>
    <row r="7" spans="1:8">
      <c r="A7" s="1521"/>
      <c r="B7" s="95" t="s">
        <v>382</v>
      </c>
      <c r="C7" s="95" t="s">
        <v>524</v>
      </c>
      <c r="D7" s="96" t="s">
        <v>383</v>
      </c>
      <c r="E7" s="96" t="s">
        <v>383</v>
      </c>
      <c r="F7" s="96" t="s">
        <v>525</v>
      </c>
      <c r="G7" s="97" t="s">
        <v>384</v>
      </c>
    </row>
    <row r="8" spans="1:8" ht="13.5" thickBot="1">
      <c r="A8" s="1522"/>
      <c r="B8" s="98"/>
      <c r="C8" s="98"/>
      <c r="D8" s="98"/>
      <c r="E8" s="99"/>
      <c r="F8" s="99" t="s">
        <v>526</v>
      </c>
      <c r="G8" s="100"/>
    </row>
    <row r="9" spans="1:8">
      <c r="A9" s="102">
        <v>2003</v>
      </c>
      <c r="B9" s="103">
        <v>118.211</v>
      </c>
      <c r="C9" s="181">
        <v>72.857940462393515</v>
      </c>
      <c r="D9" s="103">
        <v>861.26099999999997</v>
      </c>
      <c r="E9" s="105"/>
      <c r="F9" s="105">
        <v>27.48</v>
      </c>
      <c r="G9" s="106">
        <v>236674.52279999998</v>
      </c>
    </row>
    <row r="10" spans="1:8">
      <c r="A10" s="14">
        <v>2004</v>
      </c>
      <c r="B10" s="104">
        <v>121.3</v>
      </c>
      <c r="C10" s="181">
        <v>74.229183841714757</v>
      </c>
      <c r="D10" s="104">
        <v>900.4</v>
      </c>
      <c r="E10" s="110"/>
      <c r="F10" s="110">
        <v>20.79</v>
      </c>
      <c r="G10" s="106">
        <v>187193.16</v>
      </c>
    </row>
    <row r="11" spans="1:8">
      <c r="A11" s="14">
        <v>2005</v>
      </c>
      <c r="B11" s="104">
        <v>119.15</v>
      </c>
      <c r="C11" s="181">
        <v>69.166093159882507</v>
      </c>
      <c r="D11" s="104">
        <v>824.11400000000003</v>
      </c>
      <c r="E11" s="110"/>
      <c r="F11" s="110">
        <v>19.14</v>
      </c>
      <c r="G11" s="106">
        <v>157735.41959999999</v>
      </c>
    </row>
    <row r="12" spans="1:8">
      <c r="A12" s="14">
        <v>2006</v>
      </c>
      <c r="B12" s="104">
        <v>106.535</v>
      </c>
      <c r="C12" s="181">
        <v>67.991833669686031</v>
      </c>
      <c r="D12" s="104">
        <v>724.351</v>
      </c>
      <c r="E12" s="110"/>
      <c r="F12" s="110">
        <v>21.82</v>
      </c>
      <c r="G12" s="106">
        <v>158053.38820000002</v>
      </c>
    </row>
    <row r="13" spans="1:8">
      <c r="A13" s="14">
        <v>2007</v>
      </c>
      <c r="B13" s="104">
        <v>101.565</v>
      </c>
      <c r="C13" s="181">
        <v>71.227883621326257</v>
      </c>
      <c r="D13" s="104">
        <v>723.42600000000004</v>
      </c>
      <c r="E13" s="110"/>
      <c r="F13" s="110">
        <v>27.14</v>
      </c>
      <c r="G13" s="106">
        <v>196337.81640000001</v>
      </c>
    </row>
    <row r="14" spans="1:8">
      <c r="A14" s="14">
        <v>2008</v>
      </c>
      <c r="B14" s="104">
        <v>95.27</v>
      </c>
      <c r="C14" s="181">
        <v>66.546346908785566</v>
      </c>
      <c r="D14" s="104">
        <v>633.98704700000008</v>
      </c>
      <c r="E14" s="110"/>
      <c r="F14" s="110">
        <v>37.020000000000003</v>
      </c>
      <c r="G14" s="106">
        <v>234702.00479940005</v>
      </c>
    </row>
    <row r="15" spans="1:8">
      <c r="A15" s="14">
        <v>2009</v>
      </c>
      <c r="B15" s="104">
        <v>119.202</v>
      </c>
      <c r="C15" s="181">
        <v>76.655928591802152</v>
      </c>
      <c r="D15" s="104">
        <v>913.75400000000002</v>
      </c>
      <c r="E15" s="79" t="s">
        <v>399</v>
      </c>
      <c r="F15" s="110">
        <v>30.13</v>
      </c>
      <c r="G15" s="106">
        <v>275314.08019999997</v>
      </c>
    </row>
    <row r="16" spans="1:8">
      <c r="A16" s="14">
        <v>2010</v>
      </c>
      <c r="B16" s="104">
        <v>122.184</v>
      </c>
      <c r="C16" s="181">
        <v>75.936047272965368</v>
      </c>
      <c r="D16" s="123">
        <v>927.81700000000001</v>
      </c>
      <c r="E16" s="79" t="s">
        <v>399</v>
      </c>
      <c r="F16" s="110">
        <v>25.73</v>
      </c>
      <c r="G16" s="106">
        <v>238727.31410000002</v>
      </c>
    </row>
    <row r="17" spans="1:7">
      <c r="A17" s="14">
        <v>2011</v>
      </c>
      <c r="B17" s="104">
        <v>122.05800000000001</v>
      </c>
      <c r="C17" s="181">
        <v>75.516393845548833</v>
      </c>
      <c r="D17" s="123">
        <v>921.73800000000006</v>
      </c>
      <c r="E17" s="79" t="s">
        <v>399</v>
      </c>
      <c r="F17" s="110">
        <v>27.61</v>
      </c>
      <c r="G17" s="106">
        <v>254491.86180000001</v>
      </c>
    </row>
    <row r="18" spans="1:7">
      <c r="A18" s="14">
        <v>2012</v>
      </c>
      <c r="B18" s="104">
        <v>112.557</v>
      </c>
      <c r="C18" s="181">
        <v>79.721207921319859</v>
      </c>
      <c r="D18" s="123">
        <v>897.31799999999998</v>
      </c>
      <c r="E18" s="79" t="s">
        <v>399</v>
      </c>
      <c r="F18" s="111">
        <v>27.66</v>
      </c>
      <c r="G18" s="106">
        <v>248198.15879999998</v>
      </c>
    </row>
    <row r="19" spans="1:7" ht="13.5" thickBot="1">
      <c r="A19" s="14">
        <v>2013</v>
      </c>
      <c r="B19" s="104">
        <v>111.98399999999999</v>
      </c>
      <c r="C19" s="181">
        <v>79.721207921319859</v>
      </c>
      <c r="D19" s="123">
        <v>872.68899999999996</v>
      </c>
      <c r="E19" s="781" t="s">
        <v>399</v>
      </c>
      <c r="F19" s="945">
        <v>27.51</v>
      </c>
      <c r="G19" s="946">
        <f>F19*D19*10</f>
        <v>240076.7439</v>
      </c>
    </row>
    <row r="20" spans="1:7" ht="13.15" customHeight="1">
      <c r="A20" s="182" t="s">
        <v>558</v>
      </c>
      <c r="B20" s="112"/>
      <c r="C20" s="112"/>
      <c r="D20" s="112"/>
      <c r="E20" s="112"/>
      <c r="F20" s="112"/>
      <c r="G20" s="944"/>
    </row>
    <row r="21" spans="1:7" ht="13.15" customHeight="1">
      <c r="A21" s="183" t="s">
        <v>559</v>
      </c>
      <c r="B21" s="24"/>
      <c r="C21" s="24"/>
      <c r="D21" s="24"/>
      <c r="E21" s="24"/>
      <c r="F21" s="24"/>
      <c r="G21" s="24"/>
    </row>
  </sheetData>
  <mergeCells count="3">
    <mergeCell ref="A1:G1"/>
    <mergeCell ref="A3:G3"/>
    <mergeCell ref="A5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>
  <sheetPr codeName="Hoja30">
    <pageSetUpPr fitToPage="1"/>
  </sheetPr>
  <dimension ref="A1:K63"/>
  <sheetViews>
    <sheetView view="pageBreakPreview" topLeftCell="A19" zoomScale="75" zoomScaleNormal="75" zoomScaleSheetLayoutView="75" workbookViewId="0">
      <selection activeCell="D19" sqref="D19"/>
    </sheetView>
  </sheetViews>
  <sheetFormatPr baseColWidth="10" defaultRowHeight="12.75"/>
  <cols>
    <col min="1" max="1" width="34.28515625" style="271" customWidth="1"/>
    <col min="2" max="9" width="13.2851562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2.75" customHeight="1">
      <c r="A2" s="455"/>
    </row>
    <row r="3" spans="1:11" s="91" customFormat="1" ht="15">
      <c r="A3" s="1504" t="s">
        <v>1505</v>
      </c>
      <c r="B3" s="1504"/>
      <c r="C3" s="1504"/>
      <c r="D3" s="1504"/>
      <c r="E3" s="1504"/>
      <c r="F3" s="1504"/>
      <c r="G3" s="1504"/>
      <c r="H3" s="1504"/>
      <c r="I3" s="1504"/>
      <c r="J3" s="134"/>
      <c r="K3" s="134"/>
    </row>
    <row r="4" spans="1:11" ht="13.5" thickBot="1"/>
    <row r="5" spans="1:11" s="866" customFormat="1" ht="27.75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1"/>
      <c r="I5" s="1501" t="s">
        <v>387</v>
      </c>
    </row>
    <row r="6" spans="1:11" s="866" customFormat="1" ht="27.75" customHeight="1">
      <c r="A6" s="1516"/>
      <c r="B6" s="1671" t="s">
        <v>393</v>
      </c>
      <c r="C6" s="301" t="s">
        <v>394</v>
      </c>
      <c r="D6" s="302"/>
      <c r="E6" s="1671" t="s">
        <v>395</v>
      </c>
      <c r="F6" s="1554" t="s">
        <v>393</v>
      </c>
      <c r="G6" s="1007" t="s">
        <v>394</v>
      </c>
      <c r="H6" s="1007"/>
      <c r="I6" s="1502"/>
    </row>
    <row r="7" spans="1:11" s="866" customFormat="1" ht="27.75" customHeight="1" thickBot="1">
      <c r="A7" s="1517"/>
      <c r="B7" s="1672"/>
      <c r="C7" s="860" t="s">
        <v>904</v>
      </c>
      <c r="D7" s="860" t="s">
        <v>905</v>
      </c>
      <c r="E7" s="1672"/>
      <c r="F7" s="1703"/>
      <c r="G7" s="860" t="s">
        <v>904</v>
      </c>
      <c r="H7" s="860" t="s">
        <v>905</v>
      </c>
      <c r="I7" s="1503"/>
    </row>
    <row r="8" spans="1:11" ht="18" customHeight="1">
      <c r="A8" s="241" t="s">
        <v>464</v>
      </c>
      <c r="B8" s="243">
        <v>1</v>
      </c>
      <c r="C8" s="242" t="s">
        <v>399</v>
      </c>
      <c r="D8" s="242" t="s">
        <v>399</v>
      </c>
      <c r="E8" s="242">
        <v>1</v>
      </c>
      <c r="F8" s="243">
        <v>15000</v>
      </c>
      <c r="G8" s="242" t="s">
        <v>399</v>
      </c>
      <c r="H8" s="242" t="s">
        <v>399</v>
      </c>
      <c r="I8" s="296">
        <v>15</v>
      </c>
    </row>
    <row r="9" spans="1:11">
      <c r="A9" s="66"/>
      <c r="B9" s="48"/>
      <c r="C9" s="48"/>
      <c r="D9" s="48"/>
      <c r="E9" s="48"/>
      <c r="F9" s="12"/>
      <c r="G9" s="12"/>
      <c r="H9" s="48"/>
      <c r="I9" s="49"/>
    </row>
    <row r="10" spans="1:11">
      <c r="A10" s="76" t="s">
        <v>470</v>
      </c>
      <c r="B10" s="77" t="s">
        <v>399</v>
      </c>
      <c r="C10" s="77">
        <v>4451</v>
      </c>
      <c r="D10" s="77" t="s">
        <v>399</v>
      </c>
      <c r="E10" s="77">
        <v>4451</v>
      </c>
      <c r="F10" s="81" t="s">
        <v>399</v>
      </c>
      <c r="G10" s="81">
        <v>12040</v>
      </c>
      <c r="H10" s="77" t="s">
        <v>399</v>
      </c>
      <c r="I10" s="78">
        <v>53591</v>
      </c>
    </row>
    <row r="11" spans="1:11">
      <c r="A11" s="66"/>
      <c r="B11" s="48"/>
      <c r="C11" s="48"/>
      <c r="D11" s="48"/>
      <c r="E11" s="48"/>
      <c r="F11" s="12"/>
      <c r="G11" s="12"/>
      <c r="H11" s="48"/>
      <c r="I11" s="49"/>
    </row>
    <row r="12" spans="1:11">
      <c r="A12" s="76" t="s">
        <v>471</v>
      </c>
      <c r="B12" s="77" t="s">
        <v>399</v>
      </c>
      <c r="C12" s="77">
        <v>189</v>
      </c>
      <c r="D12" s="77" t="s">
        <v>399</v>
      </c>
      <c r="E12" s="77">
        <v>189</v>
      </c>
      <c r="F12" s="81" t="s">
        <v>399</v>
      </c>
      <c r="G12" s="81">
        <v>13100</v>
      </c>
      <c r="H12" s="77" t="s">
        <v>399</v>
      </c>
      <c r="I12" s="78">
        <v>2476</v>
      </c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</row>
    <row r="14" spans="1:11">
      <c r="A14" s="66" t="s">
        <v>476</v>
      </c>
      <c r="B14" s="83" t="s">
        <v>399</v>
      </c>
      <c r="C14" s="83">
        <v>58</v>
      </c>
      <c r="D14" s="48" t="s">
        <v>399</v>
      </c>
      <c r="E14" s="48">
        <v>58</v>
      </c>
      <c r="F14" s="83" t="s">
        <v>399</v>
      </c>
      <c r="G14" s="83">
        <v>19258</v>
      </c>
      <c r="H14" s="48" t="s">
        <v>399</v>
      </c>
      <c r="I14" s="13">
        <v>1117</v>
      </c>
    </row>
    <row r="15" spans="1:11">
      <c r="A15" s="66" t="s">
        <v>477</v>
      </c>
      <c r="B15" s="83" t="s">
        <v>399</v>
      </c>
      <c r="C15" s="83">
        <v>9</v>
      </c>
      <c r="D15" s="48" t="s">
        <v>399</v>
      </c>
      <c r="E15" s="48">
        <v>9</v>
      </c>
      <c r="F15" s="83" t="s">
        <v>399</v>
      </c>
      <c r="G15" s="83">
        <v>22353</v>
      </c>
      <c r="H15" s="48" t="s">
        <v>399</v>
      </c>
      <c r="I15" s="13">
        <v>201</v>
      </c>
    </row>
    <row r="16" spans="1:11">
      <c r="A16" s="66" t="s">
        <v>478</v>
      </c>
      <c r="B16" s="83" t="s">
        <v>399</v>
      </c>
      <c r="C16" s="83">
        <v>7</v>
      </c>
      <c r="D16" s="48" t="s">
        <v>399</v>
      </c>
      <c r="E16" s="48">
        <v>7</v>
      </c>
      <c r="F16" s="83" t="s">
        <v>399</v>
      </c>
      <c r="G16" s="83">
        <v>20143</v>
      </c>
      <c r="H16" s="48" t="s">
        <v>399</v>
      </c>
      <c r="I16" s="13">
        <v>141</v>
      </c>
    </row>
    <row r="17" spans="1:9">
      <c r="A17" s="66" t="s">
        <v>479</v>
      </c>
      <c r="B17" s="83" t="s">
        <v>399</v>
      </c>
      <c r="C17" s="83">
        <v>29</v>
      </c>
      <c r="D17" s="48" t="s">
        <v>399</v>
      </c>
      <c r="E17" s="48">
        <v>29</v>
      </c>
      <c r="F17" s="83" t="s">
        <v>399</v>
      </c>
      <c r="G17" s="83">
        <v>20971</v>
      </c>
      <c r="H17" s="48" t="s">
        <v>399</v>
      </c>
      <c r="I17" s="13">
        <v>608</v>
      </c>
    </row>
    <row r="18" spans="1:9">
      <c r="A18" s="76" t="s">
        <v>480</v>
      </c>
      <c r="B18" s="77" t="s">
        <v>399</v>
      </c>
      <c r="C18" s="77">
        <v>103</v>
      </c>
      <c r="D18" s="77" t="s">
        <v>399</v>
      </c>
      <c r="E18" s="77">
        <v>103</v>
      </c>
      <c r="F18" s="81" t="s">
        <v>399</v>
      </c>
      <c r="G18" s="81">
        <v>20071</v>
      </c>
      <c r="H18" s="77" t="s">
        <v>399</v>
      </c>
      <c r="I18" s="78">
        <v>2067</v>
      </c>
    </row>
    <row r="19" spans="1:9">
      <c r="A19" s="66"/>
      <c r="B19" s="48"/>
      <c r="C19" s="48"/>
      <c r="D19" s="48"/>
      <c r="E19" s="48"/>
      <c r="F19" s="12"/>
      <c r="G19" s="12"/>
      <c r="H19" s="12"/>
      <c r="I19" s="49"/>
    </row>
    <row r="20" spans="1:9">
      <c r="A20" s="76" t="s">
        <v>481</v>
      </c>
      <c r="B20" s="77" t="s">
        <v>399</v>
      </c>
      <c r="C20" s="77">
        <v>46</v>
      </c>
      <c r="D20" s="77" t="s">
        <v>399</v>
      </c>
      <c r="E20" s="77">
        <v>46</v>
      </c>
      <c r="F20" s="81" t="s">
        <v>399</v>
      </c>
      <c r="G20" s="81">
        <v>16850</v>
      </c>
      <c r="H20" s="77" t="s">
        <v>399</v>
      </c>
      <c r="I20" s="78">
        <v>775</v>
      </c>
    </row>
    <row r="21" spans="1:9">
      <c r="A21" s="66"/>
      <c r="B21" s="48"/>
      <c r="C21" s="48"/>
      <c r="D21" s="48"/>
      <c r="E21" s="48"/>
      <c r="F21" s="12"/>
      <c r="G21" s="12"/>
      <c r="H21" s="12"/>
      <c r="I21" s="49"/>
    </row>
    <row r="22" spans="1:9">
      <c r="A22" s="66" t="s">
        <v>545</v>
      </c>
      <c r="B22" s="48" t="s">
        <v>399</v>
      </c>
      <c r="C22" s="12" t="s">
        <v>399</v>
      </c>
      <c r="D22" s="48" t="s">
        <v>399</v>
      </c>
      <c r="E22" s="48" t="s">
        <v>399</v>
      </c>
      <c r="F22" s="48" t="s">
        <v>399</v>
      </c>
      <c r="G22" s="12" t="s">
        <v>399</v>
      </c>
      <c r="H22" s="48" t="s">
        <v>399</v>
      </c>
      <c r="I22" s="13" t="s">
        <v>399</v>
      </c>
    </row>
    <row r="23" spans="1:9">
      <c r="A23" s="66" t="s">
        <v>483</v>
      </c>
      <c r="B23" s="12" t="s">
        <v>399</v>
      </c>
      <c r="C23" s="12">
        <v>10</v>
      </c>
      <c r="D23" s="48" t="s">
        <v>399</v>
      </c>
      <c r="E23" s="48">
        <v>10</v>
      </c>
      <c r="F23" s="12" t="s">
        <v>399</v>
      </c>
      <c r="G23" s="12">
        <v>15000</v>
      </c>
      <c r="H23" s="48" t="s">
        <v>399</v>
      </c>
      <c r="I23" s="13">
        <v>150</v>
      </c>
    </row>
    <row r="24" spans="1:9">
      <c r="A24" s="66" t="s">
        <v>484</v>
      </c>
      <c r="B24" s="12" t="s">
        <v>399</v>
      </c>
      <c r="C24" s="12">
        <v>28</v>
      </c>
      <c r="D24" s="48">
        <v>2</v>
      </c>
      <c r="E24" s="48">
        <v>30</v>
      </c>
      <c r="F24" s="12" t="s">
        <v>399</v>
      </c>
      <c r="G24" s="12">
        <v>14600</v>
      </c>
      <c r="H24" s="48">
        <v>20500</v>
      </c>
      <c r="I24" s="13">
        <v>450</v>
      </c>
    </row>
    <row r="25" spans="1:9">
      <c r="A25" s="66" t="s">
        <v>485</v>
      </c>
      <c r="B25" s="48" t="s">
        <v>399</v>
      </c>
      <c r="C25" s="12" t="s">
        <v>399</v>
      </c>
      <c r="D25" s="48" t="s">
        <v>399</v>
      </c>
      <c r="E25" s="48" t="s">
        <v>399</v>
      </c>
      <c r="F25" s="48" t="s">
        <v>399</v>
      </c>
      <c r="G25" s="12" t="s">
        <v>399</v>
      </c>
      <c r="H25" s="48" t="s">
        <v>399</v>
      </c>
      <c r="I25" s="13" t="s">
        <v>399</v>
      </c>
    </row>
    <row r="26" spans="1:9">
      <c r="A26" s="66" t="s">
        <v>486</v>
      </c>
      <c r="B26" s="12" t="s">
        <v>399</v>
      </c>
      <c r="C26" s="12" t="s">
        <v>399</v>
      </c>
      <c r="D26" s="48" t="s">
        <v>399</v>
      </c>
      <c r="E26" s="48" t="s">
        <v>399</v>
      </c>
      <c r="F26" s="12" t="s">
        <v>399</v>
      </c>
      <c r="G26" s="12" t="s">
        <v>399</v>
      </c>
      <c r="H26" s="48" t="s">
        <v>399</v>
      </c>
      <c r="I26" s="13" t="s">
        <v>399</v>
      </c>
    </row>
    <row r="27" spans="1:9">
      <c r="A27" s="66" t="s">
        <v>487</v>
      </c>
      <c r="B27" s="48" t="s">
        <v>399</v>
      </c>
      <c r="C27" s="12">
        <v>20</v>
      </c>
      <c r="D27" s="48" t="s">
        <v>399</v>
      </c>
      <c r="E27" s="48">
        <v>20</v>
      </c>
      <c r="F27" s="48" t="s">
        <v>399</v>
      </c>
      <c r="G27" s="12">
        <v>20000</v>
      </c>
      <c r="H27" s="48" t="s">
        <v>399</v>
      </c>
      <c r="I27" s="13">
        <v>400</v>
      </c>
    </row>
    <row r="28" spans="1:9">
      <c r="A28" s="66" t="s">
        <v>488</v>
      </c>
      <c r="B28" s="12" t="s">
        <v>399</v>
      </c>
      <c r="C28" s="12">
        <v>3</v>
      </c>
      <c r="D28" s="48" t="s">
        <v>399</v>
      </c>
      <c r="E28" s="48">
        <v>3</v>
      </c>
      <c r="F28" s="12" t="s">
        <v>399</v>
      </c>
      <c r="G28" s="12">
        <v>16000</v>
      </c>
      <c r="H28" s="48" t="s">
        <v>399</v>
      </c>
      <c r="I28" s="13">
        <v>48</v>
      </c>
    </row>
    <row r="29" spans="1:9">
      <c r="A29" s="66" t="s">
        <v>489</v>
      </c>
      <c r="B29" s="48" t="s">
        <v>399</v>
      </c>
      <c r="C29" s="12" t="s">
        <v>399</v>
      </c>
      <c r="D29" s="48" t="s">
        <v>399</v>
      </c>
      <c r="E29" s="48" t="s">
        <v>399</v>
      </c>
      <c r="F29" s="48" t="s">
        <v>399</v>
      </c>
      <c r="G29" s="12" t="s">
        <v>399</v>
      </c>
      <c r="H29" s="48" t="s">
        <v>399</v>
      </c>
      <c r="I29" s="13" t="s">
        <v>399</v>
      </c>
    </row>
    <row r="30" spans="1:9">
      <c r="A30" s="66" t="s">
        <v>490</v>
      </c>
      <c r="B30" s="12" t="s">
        <v>399</v>
      </c>
      <c r="C30" s="12" t="s">
        <v>399</v>
      </c>
      <c r="D30" s="48" t="s">
        <v>399</v>
      </c>
      <c r="E30" s="48" t="s">
        <v>399</v>
      </c>
      <c r="F30" s="12" t="s">
        <v>399</v>
      </c>
      <c r="G30" s="12" t="s">
        <v>399</v>
      </c>
      <c r="H30" s="48" t="s">
        <v>399</v>
      </c>
      <c r="I30" s="13" t="s">
        <v>399</v>
      </c>
    </row>
    <row r="31" spans="1:9">
      <c r="A31" s="76" t="s">
        <v>491</v>
      </c>
      <c r="B31" s="77" t="s">
        <v>399</v>
      </c>
      <c r="C31" s="77">
        <v>61</v>
      </c>
      <c r="D31" s="77">
        <v>2</v>
      </c>
      <c r="E31" s="77">
        <v>63</v>
      </c>
      <c r="F31" s="81" t="s">
        <v>399</v>
      </c>
      <c r="G31" s="81">
        <v>16505</v>
      </c>
      <c r="H31" s="77">
        <v>20500</v>
      </c>
      <c r="I31" s="78">
        <v>1048</v>
      </c>
    </row>
    <row r="32" spans="1:9">
      <c r="A32" s="66"/>
      <c r="B32" s="48"/>
      <c r="C32" s="48"/>
      <c r="D32" s="48"/>
      <c r="E32" s="48"/>
      <c r="F32" s="12"/>
      <c r="G32" s="12"/>
      <c r="H32" s="12"/>
      <c r="I32" s="49"/>
    </row>
    <row r="33" spans="1:9">
      <c r="A33" s="76" t="s">
        <v>492</v>
      </c>
      <c r="B33" s="77" t="s">
        <v>399</v>
      </c>
      <c r="C33" s="77" t="s">
        <v>399</v>
      </c>
      <c r="D33" s="77">
        <v>1</v>
      </c>
      <c r="E33" s="77">
        <v>1</v>
      </c>
      <c r="F33" s="81" t="s">
        <v>399</v>
      </c>
      <c r="G33" s="81" t="s">
        <v>399</v>
      </c>
      <c r="H33" s="77">
        <v>15000</v>
      </c>
      <c r="I33" s="78">
        <v>15</v>
      </c>
    </row>
    <row r="34" spans="1:9">
      <c r="A34" s="66"/>
      <c r="B34" s="48"/>
      <c r="C34" s="48"/>
      <c r="D34" s="48"/>
      <c r="E34" s="48"/>
      <c r="F34" s="12"/>
      <c r="G34" s="12"/>
      <c r="H34" s="12"/>
      <c r="I34" s="49"/>
    </row>
    <row r="35" spans="1:9">
      <c r="A35" s="66" t="s">
        <v>493</v>
      </c>
      <c r="B35" s="48" t="s">
        <v>399</v>
      </c>
      <c r="C35" s="12">
        <v>2200</v>
      </c>
      <c r="D35" s="48" t="s">
        <v>399</v>
      </c>
      <c r="E35" s="48">
        <v>2200</v>
      </c>
      <c r="F35" s="48" t="s">
        <v>399</v>
      </c>
      <c r="G35" s="12">
        <v>14500</v>
      </c>
      <c r="H35" s="48" t="s">
        <v>399</v>
      </c>
      <c r="I35" s="13">
        <v>31900</v>
      </c>
    </row>
    <row r="36" spans="1:9">
      <c r="A36" s="66" t="s">
        <v>494</v>
      </c>
      <c r="B36" s="48" t="s">
        <v>399</v>
      </c>
      <c r="C36" s="12">
        <v>3</v>
      </c>
      <c r="D36" s="48" t="s">
        <v>399</v>
      </c>
      <c r="E36" s="48">
        <v>3</v>
      </c>
      <c r="F36" s="48" t="s">
        <v>399</v>
      </c>
      <c r="G36" s="12">
        <v>10667</v>
      </c>
      <c r="H36" s="48" t="s">
        <v>399</v>
      </c>
      <c r="I36" s="13">
        <v>32</v>
      </c>
    </row>
    <row r="37" spans="1:9">
      <c r="A37" s="66" t="s">
        <v>495</v>
      </c>
      <c r="B37" s="48" t="s">
        <v>399</v>
      </c>
      <c r="C37" s="12" t="s">
        <v>399</v>
      </c>
      <c r="D37" s="48" t="s">
        <v>399</v>
      </c>
      <c r="E37" s="48" t="s">
        <v>399</v>
      </c>
      <c r="F37" s="48" t="s">
        <v>399</v>
      </c>
      <c r="G37" s="12" t="s">
        <v>399</v>
      </c>
      <c r="H37" s="48" t="s">
        <v>399</v>
      </c>
      <c r="I37" s="13" t="s">
        <v>399</v>
      </c>
    </row>
    <row r="38" spans="1:9">
      <c r="A38" s="66" t="s">
        <v>496</v>
      </c>
      <c r="B38" s="48" t="s">
        <v>399</v>
      </c>
      <c r="C38" s="12" t="s">
        <v>399</v>
      </c>
      <c r="D38" s="48" t="s">
        <v>399</v>
      </c>
      <c r="E38" s="48" t="s">
        <v>399</v>
      </c>
      <c r="F38" s="48" t="s">
        <v>399</v>
      </c>
      <c r="G38" s="12" t="s">
        <v>399</v>
      </c>
      <c r="H38" s="48" t="s">
        <v>399</v>
      </c>
      <c r="I38" s="13" t="s">
        <v>399</v>
      </c>
    </row>
    <row r="39" spans="1:9">
      <c r="A39" s="66" t="s">
        <v>497</v>
      </c>
      <c r="B39" s="48" t="s">
        <v>399</v>
      </c>
      <c r="C39" s="12">
        <v>11</v>
      </c>
      <c r="D39" s="48" t="s">
        <v>399</v>
      </c>
      <c r="E39" s="48">
        <v>11</v>
      </c>
      <c r="F39" s="48" t="s">
        <v>399</v>
      </c>
      <c r="G39" s="12">
        <v>12000</v>
      </c>
      <c r="H39" s="48" t="s">
        <v>399</v>
      </c>
      <c r="I39" s="13">
        <v>132</v>
      </c>
    </row>
    <row r="40" spans="1:9">
      <c r="A40" s="76" t="s">
        <v>573</v>
      </c>
      <c r="B40" s="77" t="s">
        <v>399</v>
      </c>
      <c r="C40" s="77">
        <v>2214</v>
      </c>
      <c r="D40" s="77" t="s">
        <v>399</v>
      </c>
      <c r="E40" s="77">
        <v>2214</v>
      </c>
      <c r="F40" s="81" t="s">
        <v>399</v>
      </c>
      <c r="G40" s="81">
        <v>14482</v>
      </c>
      <c r="H40" s="77" t="s">
        <v>399</v>
      </c>
      <c r="I40" s="78">
        <v>32064</v>
      </c>
    </row>
    <row r="41" spans="1:9">
      <c r="A41" s="66"/>
      <c r="B41" s="48"/>
      <c r="C41" s="48"/>
      <c r="D41" s="48"/>
      <c r="E41" s="48"/>
      <c r="F41" s="12"/>
      <c r="G41" s="12"/>
      <c r="H41" s="12"/>
      <c r="I41" s="49"/>
    </row>
    <row r="42" spans="1:9">
      <c r="A42" s="66" t="s">
        <v>499</v>
      </c>
      <c r="B42" s="48" t="s">
        <v>399</v>
      </c>
      <c r="C42" s="12">
        <v>1938</v>
      </c>
      <c r="D42" s="12" t="s">
        <v>399</v>
      </c>
      <c r="E42" s="48">
        <v>1938</v>
      </c>
      <c r="F42" s="48" t="s">
        <v>399</v>
      </c>
      <c r="G42" s="12">
        <v>20000</v>
      </c>
      <c r="H42" s="12" t="s">
        <v>399</v>
      </c>
      <c r="I42" s="13">
        <v>38760</v>
      </c>
    </row>
    <row r="43" spans="1:9">
      <c r="A43" s="66" t="s">
        <v>500</v>
      </c>
      <c r="B43" s="12" t="s">
        <v>399</v>
      </c>
      <c r="C43" s="12">
        <v>55</v>
      </c>
      <c r="D43" s="48" t="s">
        <v>399</v>
      </c>
      <c r="E43" s="48">
        <v>55</v>
      </c>
      <c r="F43" s="12" t="s">
        <v>399</v>
      </c>
      <c r="G43" s="12">
        <v>27000</v>
      </c>
      <c r="H43" s="48" t="s">
        <v>399</v>
      </c>
      <c r="I43" s="13">
        <v>1485</v>
      </c>
    </row>
    <row r="44" spans="1:9">
      <c r="A44" s="66" t="s">
        <v>501</v>
      </c>
      <c r="B44" s="48" t="s">
        <v>399</v>
      </c>
      <c r="C44" s="12" t="s">
        <v>399</v>
      </c>
      <c r="D44" s="48" t="s">
        <v>399</v>
      </c>
      <c r="E44" s="48" t="s">
        <v>399</v>
      </c>
      <c r="F44" s="48" t="s">
        <v>399</v>
      </c>
      <c r="G44" s="12" t="s">
        <v>399</v>
      </c>
      <c r="H44" s="48" t="s">
        <v>399</v>
      </c>
      <c r="I44" s="13" t="s">
        <v>399</v>
      </c>
    </row>
    <row r="45" spans="1:9">
      <c r="A45" s="76" t="s">
        <v>502</v>
      </c>
      <c r="B45" s="77" t="s">
        <v>399</v>
      </c>
      <c r="C45" s="77">
        <v>1993</v>
      </c>
      <c r="D45" s="77" t="s">
        <v>399</v>
      </c>
      <c r="E45" s="77">
        <v>1993</v>
      </c>
      <c r="F45" s="81" t="s">
        <v>399</v>
      </c>
      <c r="G45" s="81">
        <v>20193</v>
      </c>
      <c r="H45" s="77" t="s">
        <v>399</v>
      </c>
      <c r="I45" s="78">
        <v>40245</v>
      </c>
    </row>
    <row r="46" spans="1:9">
      <c r="A46" s="66"/>
      <c r="B46" s="48"/>
      <c r="C46" s="48"/>
      <c r="D46" s="48"/>
      <c r="E46" s="48"/>
      <c r="F46" s="12"/>
      <c r="G46" s="12"/>
      <c r="H46" s="12"/>
      <c r="I46" s="49"/>
    </row>
    <row r="47" spans="1:9">
      <c r="A47" s="76" t="s">
        <v>503</v>
      </c>
      <c r="B47" s="77" t="s">
        <v>399</v>
      </c>
      <c r="C47" s="77">
        <v>11499</v>
      </c>
      <c r="D47" s="77" t="s">
        <v>399</v>
      </c>
      <c r="E47" s="77">
        <v>11499</v>
      </c>
      <c r="F47" s="81" t="s">
        <v>399</v>
      </c>
      <c r="G47" s="81">
        <v>18000</v>
      </c>
      <c r="H47" s="77" t="s">
        <v>399</v>
      </c>
      <c r="I47" s="78">
        <v>206982</v>
      </c>
    </row>
    <row r="48" spans="1:9">
      <c r="A48" s="66"/>
      <c r="B48" s="48"/>
      <c r="C48" s="48"/>
      <c r="D48" s="48"/>
      <c r="E48" s="48"/>
      <c r="F48" s="12"/>
      <c r="G48" s="12"/>
      <c r="H48" s="12"/>
      <c r="I48" s="49"/>
    </row>
    <row r="49" spans="1:9">
      <c r="A49" s="66" t="s">
        <v>504</v>
      </c>
      <c r="B49" s="48" t="s">
        <v>399</v>
      </c>
      <c r="C49" s="12">
        <v>1747</v>
      </c>
      <c r="D49" s="48" t="s">
        <v>399</v>
      </c>
      <c r="E49" s="48">
        <v>1747</v>
      </c>
      <c r="F49" s="48" t="s">
        <v>399</v>
      </c>
      <c r="G49" s="12">
        <v>12374</v>
      </c>
      <c r="H49" s="48" t="s">
        <v>399</v>
      </c>
      <c r="I49" s="13">
        <v>21617</v>
      </c>
    </row>
    <row r="50" spans="1:9">
      <c r="A50" s="66" t="s">
        <v>505</v>
      </c>
      <c r="B50" s="48" t="s">
        <v>399</v>
      </c>
      <c r="C50" s="12" t="s">
        <v>399</v>
      </c>
      <c r="D50" s="48" t="s">
        <v>399</v>
      </c>
      <c r="E50" s="48" t="s">
        <v>399</v>
      </c>
      <c r="F50" s="48" t="s">
        <v>399</v>
      </c>
      <c r="G50" s="12" t="s">
        <v>399</v>
      </c>
      <c r="H50" s="48" t="s">
        <v>399</v>
      </c>
      <c r="I50" s="13" t="s">
        <v>399</v>
      </c>
    </row>
    <row r="51" spans="1:9">
      <c r="A51" s="76" t="s">
        <v>506</v>
      </c>
      <c r="B51" s="77" t="s">
        <v>399</v>
      </c>
      <c r="C51" s="77">
        <v>1747</v>
      </c>
      <c r="D51" s="77" t="s">
        <v>399</v>
      </c>
      <c r="E51" s="77">
        <v>1747</v>
      </c>
      <c r="F51" s="81" t="s">
        <v>399</v>
      </c>
      <c r="G51" s="81">
        <v>12374</v>
      </c>
      <c r="H51" s="77" t="s">
        <v>399</v>
      </c>
      <c r="I51" s="78">
        <v>21617</v>
      </c>
    </row>
    <row r="52" spans="1:9">
      <c r="A52" s="66"/>
      <c r="B52" s="48"/>
      <c r="C52" s="48"/>
      <c r="D52" s="48"/>
      <c r="E52" s="48"/>
      <c r="F52" s="12"/>
      <c r="G52" s="12"/>
      <c r="H52" s="12"/>
      <c r="I52" s="49"/>
    </row>
    <row r="53" spans="1:9">
      <c r="A53" s="66" t="s">
        <v>507</v>
      </c>
      <c r="B53" s="48" t="s">
        <v>399</v>
      </c>
      <c r="C53" s="12">
        <v>390</v>
      </c>
      <c r="D53" s="12" t="s">
        <v>399</v>
      </c>
      <c r="E53" s="48">
        <v>390</v>
      </c>
      <c r="F53" s="48" t="s">
        <v>399</v>
      </c>
      <c r="G53" s="12">
        <v>25282</v>
      </c>
      <c r="H53" s="12" t="s">
        <v>399</v>
      </c>
      <c r="I53" s="13">
        <v>9860</v>
      </c>
    </row>
    <row r="54" spans="1:9">
      <c r="A54" s="66" t="s">
        <v>508</v>
      </c>
      <c r="B54" s="48" t="s">
        <v>399</v>
      </c>
      <c r="C54" s="12">
        <v>675</v>
      </c>
      <c r="D54" s="48" t="s">
        <v>399</v>
      </c>
      <c r="E54" s="48">
        <v>675</v>
      </c>
      <c r="F54" s="48" t="s">
        <v>399</v>
      </c>
      <c r="G54" s="12">
        <v>20000</v>
      </c>
      <c r="H54" s="48" t="s">
        <v>399</v>
      </c>
      <c r="I54" s="13">
        <v>13500</v>
      </c>
    </row>
    <row r="55" spans="1:9">
      <c r="A55" s="66" t="s">
        <v>509</v>
      </c>
      <c r="B55" s="12" t="s">
        <v>399</v>
      </c>
      <c r="C55" s="12" t="s">
        <v>399</v>
      </c>
      <c r="D55" s="48" t="s">
        <v>399</v>
      </c>
      <c r="E55" s="48" t="s">
        <v>399</v>
      </c>
      <c r="F55" s="12" t="s">
        <v>399</v>
      </c>
      <c r="G55" s="12" t="s">
        <v>399</v>
      </c>
      <c r="H55" s="48" t="s">
        <v>399</v>
      </c>
      <c r="I55" s="13" t="s">
        <v>399</v>
      </c>
    </row>
    <row r="56" spans="1:9">
      <c r="A56" s="66" t="s">
        <v>510</v>
      </c>
      <c r="B56" s="48" t="s">
        <v>399</v>
      </c>
      <c r="C56" s="12">
        <v>557</v>
      </c>
      <c r="D56" s="48" t="s">
        <v>399</v>
      </c>
      <c r="E56" s="48">
        <v>557</v>
      </c>
      <c r="F56" s="48" t="s">
        <v>399</v>
      </c>
      <c r="G56" s="12">
        <v>17043</v>
      </c>
      <c r="H56" s="48" t="s">
        <v>399</v>
      </c>
      <c r="I56" s="13">
        <v>9493</v>
      </c>
    </row>
    <row r="57" spans="1:9">
      <c r="A57" s="66" t="s">
        <v>511</v>
      </c>
      <c r="B57" s="12" t="s">
        <v>399</v>
      </c>
      <c r="C57" s="12">
        <v>10</v>
      </c>
      <c r="D57" s="48" t="s">
        <v>399</v>
      </c>
      <c r="E57" s="48">
        <v>10</v>
      </c>
      <c r="F57" s="12" t="s">
        <v>399</v>
      </c>
      <c r="G57" s="12">
        <v>15000</v>
      </c>
      <c r="H57" s="48" t="s">
        <v>399</v>
      </c>
      <c r="I57" s="13">
        <v>150</v>
      </c>
    </row>
    <row r="58" spans="1:9">
      <c r="A58" s="66" t="s">
        <v>512</v>
      </c>
      <c r="B58" s="12" t="s">
        <v>399</v>
      </c>
      <c r="C58" s="12" t="s">
        <v>399</v>
      </c>
      <c r="D58" s="48" t="s">
        <v>399</v>
      </c>
      <c r="E58" s="48" t="s">
        <v>399</v>
      </c>
      <c r="F58" s="12" t="s">
        <v>399</v>
      </c>
      <c r="G58" s="12" t="s">
        <v>399</v>
      </c>
      <c r="H58" s="48" t="s">
        <v>399</v>
      </c>
      <c r="I58" s="13" t="s">
        <v>399</v>
      </c>
    </row>
    <row r="59" spans="1:9">
      <c r="A59" s="66" t="s">
        <v>513</v>
      </c>
      <c r="B59" s="48" t="s">
        <v>399</v>
      </c>
      <c r="C59" s="12" t="s">
        <v>399</v>
      </c>
      <c r="D59" s="48" t="s">
        <v>399</v>
      </c>
      <c r="E59" s="48" t="s">
        <v>399</v>
      </c>
      <c r="F59" s="48" t="s">
        <v>399</v>
      </c>
      <c r="G59" s="12" t="s">
        <v>399</v>
      </c>
      <c r="H59" s="48" t="s">
        <v>399</v>
      </c>
      <c r="I59" s="13" t="s">
        <v>399</v>
      </c>
    </row>
    <row r="60" spans="1:9">
      <c r="A60" s="66" t="s">
        <v>514</v>
      </c>
      <c r="B60" s="48" t="s">
        <v>399</v>
      </c>
      <c r="C60" s="12">
        <v>35</v>
      </c>
      <c r="D60" s="48" t="s">
        <v>399</v>
      </c>
      <c r="E60" s="48">
        <v>35</v>
      </c>
      <c r="F60" s="48" t="s">
        <v>399</v>
      </c>
      <c r="G60" s="12">
        <v>11500</v>
      </c>
      <c r="H60" s="48" t="s">
        <v>399</v>
      </c>
      <c r="I60" s="13">
        <v>403</v>
      </c>
    </row>
    <row r="61" spans="1:9">
      <c r="A61" s="76" t="s">
        <v>515</v>
      </c>
      <c r="B61" s="77" t="s">
        <v>399</v>
      </c>
      <c r="C61" s="77">
        <v>1667</v>
      </c>
      <c r="D61" s="77" t="s">
        <v>399</v>
      </c>
      <c r="E61" s="77">
        <v>1667</v>
      </c>
      <c r="F61" s="81" t="s">
        <v>399</v>
      </c>
      <c r="G61" s="81">
        <v>20039</v>
      </c>
      <c r="H61" s="81" t="s">
        <v>399</v>
      </c>
      <c r="I61" s="78">
        <v>33406</v>
      </c>
    </row>
    <row r="62" spans="1:9">
      <c r="A62" s="66"/>
      <c r="B62" s="48"/>
      <c r="C62" s="48"/>
      <c r="D62" s="48"/>
      <c r="E62" s="48"/>
      <c r="F62" s="12"/>
      <c r="G62" s="12"/>
      <c r="H62" s="12"/>
      <c r="I62" s="13"/>
    </row>
    <row r="63" spans="1:9" ht="13.5" thickBot="1">
      <c r="A63" s="69" t="s">
        <v>519</v>
      </c>
      <c r="B63" s="55">
        <v>1</v>
      </c>
      <c r="C63" s="55">
        <v>23970</v>
      </c>
      <c r="D63" s="55">
        <v>3</v>
      </c>
      <c r="E63" s="55">
        <v>23974</v>
      </c>
      <c r="F63" s="226">
        <v>15000</v>
      </c>
      <c r="G63" s="226">
        <v>16447</v>
      </c>
      <c r="H63" s="226">
        <v>18667</v>
      </c>
      <c r="I63" s="56">
        <v>394301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>
  <sheetPr codeName="Hoja166">
    <pageSetUpPr fitToPage="1"/>
  </sheetPr>
  <dimension ref="A1:G21"/>
  <sheetViews>
    <sheetView showGridLines="0" view="pageBreakPreview" topLeftCell="A22" zoomScale="75" zoomScaleNormal="75" zoomScaleSheetLayoutView="75" workbookViewId="0">
      <selection activeCell="D19" sqref="D19"/>
    </sheetView>
  </sheetViews>
  <sheetFormatPr baseColWidth="10" defaultRowHeight="12.75"/>
  <cols>
    <col min="1" max="1" width="18.85546875" style="452" customWidth="1"/>
    <col min="2" max="6" width="18" style="452" customWidth="1"/>
    <col min="7" max="8" width="11.42578125" style="452"/>
    <col min="9" max="9" width="11.140625" style="452" customWidth="1"/>
    <col min="10" max="17" width="12" style="452" customWidth="1"/>
    <col min="18" max="16384" width="11.42578125" style="452"/>
  </cols>
  <sheetData>
    <row r="1" spans="1:7" s="482" customFormat="1" ht="18">
      <c r="A1" s="1524" t="s">
        <v>375</v>
      </c>
      <c r="B1" s="1524"/>
      <c r="C1" s="1524"/>
      <c r="D1" s="1524"/>
      <c r="E1" s="1524"/>
      <c r="F1" s="1524"/>
    </row>
    <row r="2" spans="1:7" s="483" customFormat="1" ht="12.75" customHeight="1"/>
    <row r="3" spans="1:7" s="483" customFormat="1" ht="15">
      <c r="A3" s="1532" t="s">
        <v>1035</v>
      </c>
      <c r="B3" s="1532"/>
      <c r="C3" s="1532"/>
      <c r="D3" s="1532"/>
      <c r="E3" s="1532"/>
      <c r="F3" s="1532"/>
    </row>
    <row r="4" spans="1:7" s="483" customFormat="1" ht="15">
      <c r="A4" s="1532" t="s">
        <v>679</v>
      </c>
      <c r="B4" s="1532"/>
      <c r="C4" s="1532"/>
      <c r="D4" s="1532"/>
      <c r="E4" s="1532"/>
      <c r="F4" s="1532"/>
    </row>
    <row r="5" spans="1:7" s="483" customFormat="1" ht="14.25" customHeight="1" thickBot="1">
      <c r="A5" s="484"/>
      <c r="B5" s="485"/>
      <c r="C5" s="485"/>
      <c r="D5" s="485"/>
      <c r="E5" s="485"/>
      <c r="F5" s="485"/>
    </row>
    <row r="6" spans="1:7" s="1382" customFormat="1" ht="22.5" customHeight="1">
      <c r="A6" s="1649" t="s">
        <v>378</v>
      </c>
      <c r="B6" s="1317"/>
      <c r="C6" s="1317"/>
      <c r="D6" s="1317"/>
      <c r="E6" s="949" t="s">
        <v>521</v>
      </c>
      <c r="F6" s="873"/>
    </row>
    <row r="7" spans="1:7" s="1382" customFormat="1" ht="22.5" customHeight="1">
      <c r="A7" s="1650"/>
      <c r="B7" s="909" t="s">
        <v>379</v>
      </c>
      <c r="C7" s="909" t="s">
        <v>386</v>
      </c>
      <c r="D7" s="909" t="s">
        <v>380</v>
      </c>
      <c r="E7" s="909" t="s">
        <v>522</v>
      </c>
      <c r="F7" s="926" t="s">
        <v>381</v>
      </c>
    </row>
    <row r="8" spans="1:7" s="1382" customFormat="1" ht="22.5" customHeight="1">
      <c r="A8" s="1650"/>
      <c r="B8" s="909" t="s">
        <v>845</v>
      </c>
      <c r="C8" s="909" t="s">
        <v>524</v>
      </c>
      <c r="D8" s="1392" t="s">
        <v>761</v>
      </c>
      <c r="E8" s="909" t="s">
        <v>525</v>
      </c>
      <c r="F8" s="926" t="s">
        <v>384</v>
      </c>
    </row>
    <row r="9" spans="1:7" s="1382" customFormat="1" ht="22.5" customHeight="1" thickBot="1">
      <c r="A9" s="1651"/>
      <c r="B9" s="877"/>
      <c r="C9" s="877"/>
      <c r="D9" s="877"/>
      <c r="E9" s="912" t="s">
        <v>526</v>
      </c>
      <c r="F9" s="1189"/>
    </row>
    <row r="10" spans="1:7" ht="24.75" customHeight="1">
      <c r="A10" s="15">
        <v>2003</v>
      </c>
      <c r="B10" s="540">
        <v>21.683</v>
      </c>
      <c r="C10" s="548">
        <v>78.476686805331369</v>
      </c>
      <c r="D10" s="540">
        <v>170.161</v>
      </c>
      <c r="E10" s="549">
        <v>79.3</v>
      </c>
      <c r="F10" s="550">
        <v>134937.67300000001</v>
      </c>
      <c r="G10" s="551"/>
    </row>
    <row r="11" spans="1:7">
      <c r="A11" s="15">
        <v>2004</v>
      </c>
      <c r="B11" s="540">
        <v>21.428000000000001</v>
      </c>
      <c r="C11" s="548">
        <v>77.200392010453612</v>
      </c>
      <c r="D11" s="540">
        <v>165.42500000000001</v>
      </c>
      <c r="E11" s="549">
        <v>85.86</v>
      </c>
      <c r="F11" s="552">
        <v>142033.90500000003</v>
      </c>
      <c r="G11" s="551"/>
    </row>
    <row r="12" spans="1:7">
      <c r="A12" s="15">
        <v>2005</v>
      </c>
      <c r="B12" s="540">
        <v>17.331</v>
      </c>
      <c r="C12" s="548">
        <v>78.702902313773009</v>
      </c>
      <c r="D12" s="540">
        <v>136.4</v>
      </c>
      <c r="E12" s="549">
        <v>102.74</v>
      </c>
      <c r="F12" s="552">
        <v>140137.36000000002</v>
      </c>
      <c r="G12" s="551"/>
    </row>
    <row r="13" spans="1:7">
      <c r="A13" s="15">
        <v>2006</v>
      </c>
      <c r="B13" s="540">
        <v>15.86</v>
      </c>
      <c r="C13" s="548">
        <v>91.659520807061796</v>
      </c>
      <c r="D13" s="540">
        <v>145.37200000000001</v>
      </c>
      <c r="E13" s="549">
        <v>139.88999999999999</v>
      </c>
      <c r="F13" s="552">
        <v>203360.89080000002</v>
      </c>
      <c r="G13" s="551"/>
    </row>
    <row r="14" spans="1:7">
      <c r="A14" s="15">
        <v>2007</v>
      </c>
      <c r="B14" s="540">
        <v>16.686</v>
      </c>
      <c r="C14" s="548">
        <v>90.898957209636819</v>
      </c>
      <c r="D14" s="540">
        <v>151.67400000000001</v>
      </c>
      <c r="E14" s="549">
        <v>131.91999999999999</v>
      </c>
      <c r="F14" s="552">
        <v>200088.34080000001</v>
      </c>
      <c r="G14" s="551"/>
    </row>
    <row r="15" spans="1:7">
      <c r="A15" s="15">
        <v>2008</v>
      </c>
      <c r="B15" s="540">
        <v>15.473000000000001</v>
      </c>
      <c r="C15" s="548">
        <v>86.350416855167083</v>
      </c>
      <c r="D15" s="540">
        <v>133.61000000000001</v>
      </c>
      <c r="E15" s="549">
        <v>126.03</v>
      </c>
      <c r="F15" s="552">
        <v>168388.68300000002</v>
      </c>
      <c r="G15" s="551"/>
    </row>
    <row r="16" spans="1:7">
      <c r="A16" s="15">
        <v>2009</v>
      </c>
      <c r="B16" s="540">
        <v>15.919</v>
      </c>
      <c r="C16" s="548">
        <v>97.108486713989564</v>
      </c>
      <c r="D16" s="540">
        <v>154.58699999999999</v>
      </c>
      <c r="E16" s="549">
        <v>120.55</v>
      </c>
      <c r="F16" s="552">
        <v>186354.62849999999</v>
      </c>
      <c r="G16" s="551"/>
    </row>
    <row r="17" spans="1:7">
      <c r="A17" s="15">
        <v>2010</v>
      </c>
      <c r="B17" s="540">
        <v>14.85</v>
      </c>
      <c r="C17" s="548">
        <v>91.960269360269379</v>
      </c>
      <c r="D17" s="540">
        <v>136.56100000000001</v>
      </c>
      <c r="E17" s="549">
        <v>169.4</v>
      </c>
      <c r="F17" s="552">
        <v>231334.33400000003</v>
      </c>
      <c r="G17" s="551"/>
    </row>
    <row r="18" spans="1:7">
      <c r="A18" s="15">
        <v>2011</v>
      </c>
      <c r="B18" s="540">
        <v>15.75</v>
      </c>
      <c r="C18" s="548">
        <v>89.372698412698412</v>
      </c>
      <c r="D18" s="540">
        <v>140.762</v>
      </c>
      <c r="E18" s="549">
        <v>187.91</v>
      </c>
      <c r="F18" s="552">
        <v>264505.87420000002</v>
      </c>
      <c r="G18" s="551"/>
    </row>
    <row r="19" spans="1:7">
      <c r="A19" s="15">
        <v>2012</v>
      </c>
      <c r="B19" s="540">
        <v>17.494</v>
      </c>
      <c r="C19" s="548">
        <v>88.237681490796845</v>
      </c>
      <c r="D19" s="540">
        <v>154.363</v>
      </c>
      <c r="E19" s="549">
        <v>134.16</v>
      </c>
      <c r="F19" s="552">
        <v>207093.40079999997</v>
      </c>
      <c r="G19" s="551"/>
    </row>
    <row r="20" spans="1:7" ht="13.5" thickBot="1">
      <c r="A20" s="15">
        <v>2013</v>
      </c>
      <c r="B20" s="540">
        <v>20.196999999999999</v>
      </c>
      <c r="C20" s="548">
        <f>D20/B20*10</f>
        <v>93.499034510075759</v>
      </c>
      <c r="D20" s="540">
        <v>188.84</v>
      </c>
      <c r="E20" s="549">
        <v>117.39</v>
      </c>
      <c r="F20" s="1418">
        <f>D20*E20*10</f>
        <v>221679.27599999998</v>
      </c>
      <c r="G20" s="551"/>
    </row>
    <row r="21" spans="1:7">
      <c r="A21" s="489"/>
      <c r="B21" s="489"/>
      <c r="C21" s="489"/>
      <c r="D21" s="489"/>
      <c r="E21" s="489"/>
      <c r="F21" s="489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>
  <sheetPr codeName="Hoja167">
    <pageSetUpPr fitToPage="1"/>
  </sheetPr>
  <dimension ref="A1:K86"/>
  <sheetViews>
    <sheetView view="pageBreakPreview" topLeftCell="A37" zoomScale="75" zoomScaleNormal="75" zoomScaleSheetLayoutView="75" workbookViewId="0">
      <selection activeCell="D19" sqref="D19"/>
    </sheetView>
  </sheetViews>
  <sheetFormatPr baseColWidth="10" defaultRowHeight="12.75"/>
  <cols>
    <col min="1" max="1" width="39.28515625" style="271" customWidth="1"/>
    <col min="2" max="9" width="12.710937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5">
      <c r="A2" s="455"/>
    </row>
    <row r="3" spans="1:11" s="91" customFormat="1" ht="15">
      <c r="A3" s="1504" t="s">
        <v>1506</v>
      </c>
      <c r="B3" s="1504"/>
      <c r="C3" s="1504"/>
      <c r="D3" s="1504"/>
      <c r="E3" s="1504"/>
      <c r="F3" s="1504"/>
      <c r="G3" s="1504"/>
      <c r="H3" s="1504"/>
      <c r="I3" s="1504"/>
      <c r="J3" s="134"/>
      <c r="K3" s="134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866" customFormat="1" ht="25.5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501" t="s">
        <v>387</v>
      </c>
    </row>
    <row r="6" spans="1:11" s="866" customFormat="1" ht="25.5" customHeight="1">
      <c r="A6" s="1516"/>
      <c r="B6" s="1671" t="s">
        <v>393</v>
      </c>
      <c r="C6" s="301" t="s">
        <v>394</v>
      </c>
      <c r="D6" s="302"/>
      <c r="E6" s="1671" t="s">
        <v>395</v>
      </c>
      <c r="F6" s="1671" t="s">
        <v>393</v>
      </c>
      <c r="G6" s="301" t="s">
        <v>394</v>
      </c>
      <c r="H6" s="303"/>
      <c r="I6" s="1502"/>
    </row>
    <row r="7" spans="1:11" s="866" customFormat="1" ht="25.5" customHeight="1" thickBot="1">
      <c r="A7" s="1516"/>
      <c r="B7" s="1676"/>
      <c r="C7" s="1393" t="s">
        <v>904</v>
      </c>
      <c r="D7" s="1393" t="s">
        <v>905</v>
      </c>
      <c r="E7" s="1676" t="s">
        <v>395</v>
      </c>
      <c r="F7" s="1676"/>
      <c r="G7" s="1393" t="s">
        <v>904</v>
      </c>
      <c r="H7" s="1393" t="s">
        <v>905</v>
      </c>
      <c r="I7" s="1502"/>
    </row>
    <row r="8" spans="1:11" ht="24.75" customHeight="1">
      <c r="A8" s="75" t="s">
        <v>459</v>
      </c>
      <c r="B8" s="131">
        <v>7</v>
      </c>
      <c r="C8" s="131">
        <v>11</v>
      </c>
      <c r="D8" s="45" t="s">
        <v>399</v>
      </c>
      <c r="E8" s="45">
        <v>18</v>
      </c>
      <c r="F8" s="131">
        <v>4560</v>
      </c>
      <c r="G8" s="131">
        <v>5650</v>
      </c>
      <c r="H8" s="45" t="s">
        <v>399</v>
      </c>
      <c r="I8" s="140">
        <v>94</v>
      </c>
      <c r="J8" s="278"/>
      <c r="K8" s="278"/>
    </row>
    <row r="9" spans="1:11">
      <c r="A9" s="66" t="s">
        <v>460</v>
      </c>
      <c r="B9" s="12">
        <v>5</v>
      </c>
      <c r="C9" s="12">
        <v>7</v>
      </c>
      <c r="D9" s="48" t="s">
        <v>399</v>
      </c>
      <c r="E9" s="48">
        <v>12</v>
      </c>
      <c r="F9" s="12">
        <v>4500</v>
      </c>
      <c r="G9" s="12">
        <v>5650</v>
      </c>
      <c r="H9" s="48" t="s">
        <v>399</v>
      </c>
      <c r="I9" s="13">
        <v>62</v>
      </c>
      <c r="J9" s="278"/>
      <c r="K9" s="278"/>
    </row>
    <row r="10" spans="1:11">
      <c r="A10" s="66" t="s">
        <v>461</v>
      </c>
      <c r="B10" s="48">
        <v>13</v>
      </c>
      <c r="C10" s="48">
        <v>20</v>
      </c>
      <c r="D10" s="48" t="s">
        <v>399</v>
      </c>
      <c r="E10" s="48">
        <v>33</v>
      </c>
      <c r="F10" s="12">
        <v>4500</v>
      </c>
      <c r="G10" s="12">
        <v>5650</v>
      </c>
      <c r="H10" s="48" t="s">
        <v>399</v>
      </c>
      <c r="I10" s="49">
        <v>172</v>
      </c>
      <c r="J10" s="278"/>
      <c r="K10" s="278"/>
    </row>
    <row r="11" spans="1:11">
      <c r="A11" s="66" t="s">
        <v>462</v>
      </c>
      <c r="B11" s="12">
        <v>3</v>
      </c>
      <c r="C11" s="12">
        <v>5</v>
      </c>
      <c r="D11" s="48" t="s">
        <v>399</v>
      </c>
      <c r="E11" s="48">
        <v>8</v>
      </c>
      <c r="F11" s="12">
        <v>4550</v>
      </c>
      <c r="G11" s="12">
        <v>5650</v>
      </c>
      <c r="H11" s="48" t="s">
        <v>399</v>
      </c>
      <c r="I11" s="13">
        <v>42</v>
      </c>
      <c r="J11" s="278"/>
      <c r="K11" s="278"/>
    </row>
    <row r="12" spans="1:11">
      <c r="A12" s="76" t="s">
        <v>463</v>
      </c>
      <c r="B12" s="77">
        <v>28</v>
      </c>
      <c r="C12" s="77">
        <v>43</v>
      </c>
      <c r="D12" s="77" t="s">
        <v>399</v>
      </c>
      <c r="E12" s="77">
        <v>71</v>
      </c>
      <c r="F12" s="81">
        <v>4520</v>
      </c>
      <c r="G12" s="81">
        <v>5650</v>
      </c>
      <c r="H12" s="77" t="s">
        <v>399</v>
      </c>
      <c r="I12" s="78">
        <v>370</v>
      </c>
      <c r="J12" s="278"/>
      <c r="K12" s="278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78"/>
      <c r="K13" s="278"/>
    </row>
    <row r="14" spans="1:11">
      <c r="A14" s="76" t="s">
        <v>464</v>
      </c>
      <c r="B14" s="77">
        <v>24</v>
      </c>
      <c r="C14" s="77" t="s">
        <v>399</v>
      </c>
      <c r="D14" s="77" t="s">
        <v>399</v>
      </c>
      <c r="E14" s="77">
        <v>24</v>
      </c>
      <c r="F14" s="81">
        <v>8000</v>
      </c>
      <c r="G14" s="81" t="s">
        <v>399</v>
      </c>
      <c r="H14" s="77" t="s">
        <v>399</v>
      </c>
      <c r="I14" s="78">
        <v>192</v>
      </c>
      <c r="J14" s="278"/>
      <c r="K14" s="278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78"/>
      <c r="K15" s="278"/>
    </row>
    <row r="16" spans="1:11">
      <c r="A16" s="76" t="s">
        <v>465</v>
      </c>
      <c r="B16" s="77">
        <v>3</v>
      </c>
      <c r="C16" s="77" t="s">
        <v>399</v>
      </c>
      <c r="D16" s="77" t="s">
        <v>399</v>
      </c>
      <c r="E16" s="77">
        <v>3</v>
      </c>
      <c r="F16" s="81">
        <v>13500</v>
      </c>
      <c r="G16" s="81" t="s">
        <v>399</v>
      </c>
      <c r="H16" s="77" t="s">
        <v>399</v>
      </c>
      <c r="I16" s="78">
        <v>41</v>
      </c>
      <c r="J16" s="278"/>
      <c r="K16" s="278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78"/>
      <c r="K17" s="278"/>
    </row>
    <row r="18" spans="1:11">
      <c r="A18" s="66" t="s">
        <v>544</v>
      </c>
      <c r="B18" s="12" t="s">
        <v>399</v>
      </c>
      <c r="C18" s="12">
        <v>8</v>
      </c>
      <c r="D18" s="48" t="s">
        <v>399</v>
      </c>
      <c r="E18" s="48">
        <v>8</v>
      </c>
      <c r="F18" s="12" t="s">
        <v>399</v>
      </c>
      <c r="G18" s="12">
        <v>8750</v>
      </c>
      <c r="H18" s="48" t="s">
        <v>399</v>
      </c>
      <c r="I18" s="13">
        <v>70</v>
      </c>
      <c r="J18" s="278"/>
      <c r="K18" s="278"/>
    </row>
    <row r="19" spans="1:11">
      <c r="A19" s="66" t="s">
        <v>467</v>
      </c>
      <c r="B19" s="12">
        <v>12</v>
      </c>
      <c r="C19" s="48" t="s">
        <v>399</v>
      </c>
      <c r="D19" s="48" t="s">
        <v>399</v>
      </c>
      <c r="E19" s="48">
        <v>12</v>
      </c>
      <c r="F19" s="12">
        <v>6200</v>
      </c>
      <c r="G19" s="48" t="s">
        <v>399</v>
      </c>
      <c r="H19" s="48" t="s">
        <v>399</v>
      </c>
      <c r="I19" s="13">
        <v>74</v>
      </c>
      <c r="J19" s="278"/>
      <c r="K19" s="278"/>
    </row>
    <row r="20" spans="1:11">
      <c r="A20" s="66" t="s">
        <v>468</v>
      </c>
      <c r="B20" s="12">
        <v>19</v>
      </c>
      <c r="C20" s="12">
        <v>6</v>
      </c>
      <c r="D20" s="48" t="s">
        <v>399</v>
      </c>
      <c r="E20" s="48">
        <v>25</v>
      </c>
      <c r="F20" s="12">
        <v>5000</v>
      </c>
      <c r="G20" s="12">
        <v>10000</v>
      </c>
      <c r="H20" s="48" t="s">
        <v>399</v>
      </c>
      <c r="I20" s="13">
        <v>155</v>
      </c>
      <c r="J20" s="278"/>
      <c r="K20" s="278"/>
    </row>
    <row r="21" spans="1:11">
      <c r="A21" s="76" t="s">
        <v>469</v>
      </c>
      <c r="B21" s="77">
        <v>31</v>
      </c>
      <c r="C21" s="77">
        <v>14</v>
      </c>
      <c r="D21" s="77" t="s">
        <v>399</v>
      </c>
      <c r="E21" s="77">
        <v>45</v>
      </c>
      <c r="F21" s="81">
        <v>5465</v>
      </c>
      <c r="G21" s="81">
        <v>9286</v>
      </c>
      <c r="H21" s="77" t="s">
        <v>399</v>
      </c>
      <c r="I21" s="78">
        <v>299</v>
      </c>
      <c r="J21" s="278"/>
      <c r="K21" s="278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78"/>
      <c r="K22" s="278"/>
    </row>
    <row r="23" spans="1:11">
      <c r="A23" s="76" t="s">
        <v>470</v>
      </c>
      <c r="B23" s="77" t="s">
        <v>399</v>
      </c>
      <c r="C23" s="77">
        <v>26</v>
      </c>
      <c r="D23" s="77" t="s">
        <v>399</v>
      </c>
      <c r="E23" s="77">
        <v>26</v>
      </c>
      <c r="F23" s="81" t="s">
        <v>399</v>
      </c>
      <c r="G23" s="81">
        <v>10188</v>
      </c>
      <c r="H23" s="77" t="s">
        <v>399</v>
      </c>
      <c r="I23" s="78">
        <v>265</v>
      </c>
      <c r="J23" s="278"/>
      <c r="K23" s="278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78"/>
      <c r="K24" s="278"/>
    </row>
    <row r="25" spans="1:11">
      <c r="A25" s="76" t="s">
        <v>471</v>
      </c>
      <c r="B25" s="77" t="s">
        <v>399</v>
      </c>
      <c r="C25" s="77">
        <v>7</v>
      </c>
      <c r="D25" s="77" t="s">
        <v>399</v>
      </c>
      <c r="E25" s="77">
        <v>7</v>
      </c>
      <c r="F25" s="81" t="s">
        <v>399</v>
      </c>
      <c r="G25" s="81">
        <v>7000</v>
      </c>
      <c r="H25" s="77" t="s">
        <v>399</v>
      </c>
      <c r="I25" s="78">
        <v>49</v>
      </c>
      <c r="J25" s="278"/>
      <c r="K25" s="278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J26" s="278"/>
      <c r="K26" s="278"/>
    </row>
    <row r="27" spans="1:11">
      <c r="A27" s="66" t="s">
        <v>472</v>
      </c>
      <c r="B27" s="48" t="s">
        <v>399</v>
      </c>
      <c r="C27" s="48">
        <v>29</v>
      </c>
      <c r="D27" s="48" t="s">
        <v>399</v>
      </c>
      <c r="E27" s="48">
        <v>29</v>
      </c>
      <c r="F27" s="48" t="s">
        <v>399</v>
      </c>
      <c r="G27" s="12">
        <v>18500</v>
      </c>
      <c r="H27" s="48" t="s">
        <v>399</v>
      </c>
      <c r="I27" s="49">
        <v>537</v>
      </c>
      <c r="J27" s="278"/>
      <c r="K27" s="278"/>
    </row>
    <row r="28" spans="1:11">
      <c r="A28" s="66" t="s">
        <v>473</v>
      </c>
      <c r="B28" s="48" t="s">
        <v>399</v>
      </c>
      <c r="C28" s="48" t="s">
        <v>399</v>
      </c>
      <c r="D28" s="48" t="s">
        <v>399</v>
      </c>
      <c r="E28" s="48" t="s">
        <v>399</v>
      </c>
      <c r="F28" s="48" t="s">
        <v>399</v>
      </c>
      <c r="G28" s="12" t="s">
        <v>399</v>
      </c>
      <c r="H28" s="48" t="s">
        <v>399</v>
      </c>
      <c r="I28" s="49" t="s">
        <v>399</v>
      </c>
      <c r="J28" s="278"/>
      <c r="K28" s="278"/>
    </row>
    <row r="29" spans="1:11">
      <c r="A29" s="66" t="s">
        <v>474</v>
      </c>
      <c r="B29" s="48" t="s">
        <v>399</v>
      </c>
      <c r="C29" s="12" t="s">
        <v>399</v>
      </c>
      <c r="D29" s="48" t="s">
        <v>399</v>
      </c>
      <c r="E29" s="48" t="s">
        <v>399</v>
      </c>
      <c r="F29" s="48" t="s">
        <v>399</v>
      </c>
      <c r="G29" s="12" t="s">
        <v>399</v>
      </c>
      <c r="H29" s="48" t="s">
        <v>399</v>
      </c>
      <c r="I29" s="13" t="s">
        <v>399</v>
      </c>
      <c r="J29" s="278"/>
      <c r="K29" s="278"/>
    </row>
    <row r="30" spans="1:11">
      <c r="A30" s="76" t="s">
        <v>475</v>
      </c>
      <c r="B30" s="77" t="s">
        <v>399</v>
      </c>
      <c r="C30" s="77">
        <v>29</v>
      </c>
      <c r="D30" s="77" t="s">
        <v>399</v>
      </c>
      <c r="E30" s="77">
        <v>29</v>
      </c>
      <c r="F30" s="81" t="s">
        <v>399</v>
      </c>
      <c r="G30" s="81">
        <v>18500</v>
      </c>
      <c r="H30" s="77" t="s">
        <v>399</v>
      </c>
      <c r="I30" s="78">
        <v>537</v>
      </c>
      <c r="J30" s="278"/>
      <c r="K30" s="278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78"/>
      <c r="K31" s="278"/>
    </row>
    <row r="32" spans="1:11">
      <c r="A32" s="66" t="s">
        <v>476</v>
      </c>
      <c r="B32" s="83" t="s">
        <v>399</v>
      </c>
      <c r="C32" s="83">
        <v>57</v>
      </c>
      <c r="D32" s="48" t="s">
        <v>399</v>
      </c>
      <c r="E32" s="48">
        <v>57</v>
      </c>
      <c r="F32" s="83" t="s">
        <v>399</v>
      </c>
      <c r="G32" s="83">
        <v>11799</v>
      </c>
      <c r="H32" s="48" t="s">
        <v>399</v>
      </c>
      <c r="I32" s="13">
        <v>673</v>
      </c>
      <c r="J32" s="278"/>
      <c r="K32" s="278"/>
    </row>
    <row r="33" spans="1:11">
      <c r="A33" s="66" t="s">
        <v>477</v>
      </c>
      <c r="B33" s="83" t="s">
        <v>399</v>
      </c>
      <c r="C33" s="83">
        <v>46</v>
      </c>
      <c r="D33" s="48">
        <v>1</v>
      </c>
      <c r="E33" s="48">
        <v>47</v>
      </c>
      <c r="F33" s="83" t="s">
        <v>399</v>
      </c>
      <c r="G33" s="83">
        <v>11400</v>
      </c>
      <c r="H33" s="48">
        <v>14000</v>
      </c>
      <c r="I33" s="13">
        <v>538</v>
      </c>
      <c r="J33" s="278"/>
      <c r="K33" s="278"/>
    </row>
    <row r="34" spans="1:11">
      <c r="A34" s="66" t="s">
        <v>478</v>
      </c>
      <c r="B34" s="83" t="s">
        <v>399</v>
      </c>
      <c r="C34" s="83">
        <v>9</v>
      </c>
      <c r="D34" s="48" t="s">
        <v>399</v>
      </c>
      <c r="E34" s="48">
        <v>9</v>
      </c>
      <c r="F34" s="83" t="s">
        <v>399</v>
      </c>
      <c r="G34" s="83">
        <v>8903</v>
      </c>
      <c r="H34" s="48" t="s">
        <v>399</v>
      </c>
      <c r="I34" s="13">
        <v>80</v>
      </c>
      <c r="J34" s="278"/>
      <c r="K34" s="278"/>
    </row>
    <row r="35" spans="1:11">
      <c r="A35" s="66" t="s">
        <v>479</v>
      </c>
      <c r="B35" s="83">
        <v>2</v>
      </c>
      <c r="C35" s="83">
        <v>22</v>
      </c>
      <c r="D35" s="48" t="s">
        <v>399</v>
      </c>
      <c r="E35" s="48">
        <v>24</v>
      </c>
      <c r="F35" s="83">
        <v>5000</v>
      </c>
      <c r="G35" s="83">
        <v>9864</v>
      </c>
      <c r="H35" s="48" t="s">
        <v>399</v>
      </c>
      <c r="I35" s="13">
        <v>227</v>
      </c>
      <c r="J35" s="278"/>
      <c r="K35" s="278"/>
    </row>
    <row r="36" spans="1:11">
      <c r="A36" s="76" t="s">
        <v>480</v>
      </c>
      <c r="B36" s="77">
        <v>2</v>
      </c>
      <c r="C36" s="77">
        <v>134</v>
      </c>
      <c r="D36" s="77">
        <v>1</v>
      </c>
      <c r="E36" s="77">
        <v>137</v>
      </c>
      <c r="F36" s="81">
        <v>5000</v>
      </c>
      <c r="G36" s="81">
        <v>11150</v>
      </c>
      <c r="H36" s="77">
        <v>14000</v>
      </c>
      <c r="I36" s="78">
        <v>1518</v>
      </c>
      <c r="J36" s="278"/>
      <c r="K36" s="278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78"/>
      <c r="K37" s="278"/>
    </row>
    <row r="38" spans="1:11">
      <c r="A38" s="76" t="s">
        <v>481</v>
      </c>
      <c r="B38" s="77">
        <v>5</v>
      </c>
      <c r="C38" s="77">
        <v>38</v>
      </c>
      <c r="D38" s="77" t="s">
        <v>399</v>
      </c>
      <c r="E38" s="77">
        <v>43</v>
      </c>
      <c r="F38" s="81">
        <v>3200</v>
      </c>
      <c r="G38" s="81">
        <v>9900</v>
      </c>
      <c r="H38" s="77" t="s">
        <v>399</v>
      </c>
      <c r="I38" s="78">
        <v>392</v>
      </c>
      <c r="J38" s="278"/>
      <c r="K38" s="278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78"/>
      <c r="K39" s="278"/>
    </row>
    <row r="40" spans="1:11">
      <c r="A40" s="66" t="s">
        <v>545</v>
      </c>
      <c r="B40" s="85">
        <v>5</v>
      </c>
      <c r="C40" s="12">
        <v>14</v>
      </c>
      <c r="D40" s="48" t="s">
        <v>399</v>
      </c>
      <c r="E40" s="48">
        <v>19</v>
      </c>
      <c r="F40" s="85">
        <v>4320</v>
      </c>
      <c r="G40" s="12">
        <v>8760</v>
      </c>
      <c r="H40" s="48" t="s">
        <v>399</v>
      </c>
      <c r="I40" s="13">
        <v>144</v>
      </c>
      <c r="J40" s="278"/>
      <c r="K40" s="278"/>
    </row>
    <row r="41" spans="1:11">
      <c r="A41" s="66" t="s">
        <v>483</v>
      </c>
      <c r="B41" s="12">
        <v>28</v>
      </c>
      <c r="C41" s="12">
        <v>2</v>
      </c>
      <c r="D41" s="48" t="s">
        <v>399</v>
      </c>
      <c r="E41" s="48">
        <v>30</v>
      </c>
      <c r="F41" s="12">
        <v>8000</v>
      </c>
      <c r="G41" s="12">
        <v>12000</v>
      </c>
      <c r="H41" s="48" t="s">
        <v>399</v>
      </c>
      <c r="I41" s="13">
        <v>248</v>
      </c>
      <c r="J41" s="278"/>
      <c r="K41" s="278"/>
    </row>
    <row r="42" spans="1:11">
      <c r="A42" s="66" t="s">
        <v>484</v>
      </c>
      <c r="B42" s="12" t="s">
        <v>399</v>
      </c>
      <c r="C42" s="12">
        <v>25</v>
      </c>
      <c r="D42" s="48" t="s">
        <v>399</v>
      </c>
      <c r="E42" s="48">
        <v>25</v>
      </c>
      <c r="F42" s="12" t="s">
        <v>399</v>
      </c>
      <c r="G42" s="12">
        <v>11500</v>
      </c>
      <c r="H42" s="48" t="s">
        <v>399</v>
      </c>
      <c r="I42" s="13">
        <v>288</v>
      </c>
      <c r="J42" s="278"/>
      <c r="K42" s="278"/>
    </row>
    <row r="43" spans="1:11">
      <c r="A43" s="66" t="s">
        <v>485</v>
      </c>
      <c r="B43" s="85">
        <v>18</v>
      </c>
      <c r="C43" s="12">
        <v>22</v>
      </c>
      <c r="D43" s="48" t="s">
        <v>399</v>
      </c>
      <c r="E43" s="48">
        <v>40</v>
      </c>
      <c r="F43" s="85">
        <v>7000</v>
      </c>
      <c r="G43" s="12">
        <v>11000</v>
      </c>
      <c r="H43" s="48" t="s">
        <v>399</v>
      </c>
      <c r="I43" s="13">
        <v>368</v>
      </c>
      <c r="J43" s="278"/>
      <c r="K43" s="278"/>
    </row>
    <row r="44" spans="1:11">
      <c r="A44" s="66" t="s">
        <v>486</v>
      </c>
      <c r="B44" s="12">
        <v>5</v>
      </c>
      <c r="C44" s="12">
        <v>2</v>
      </c>
      <c r="D44" s="48" t="s">
        <v>399</v>
      </c>
      <c r="E44" s="48">
        <v>7</v>
      </c>
      <c r="F44" s="12">
        <v>8000</v>
      </c>
      <c r="G44" s="12">
        <v>10000</v>
      </c>
      <c r="H44" s="48" t="s">
        <v>399</v>
      </c>
      <c r="I44" s="13">
        <v>60</v>
      </c>
      <c r="J44" s="278"/>
      <c r="K44" s="278"/>
    </row>
    <row r="45" spans="1:11">
      <c r="A45" s="66" t="s">
        <v>487</v>
      </c>
      <c r="B45" s="48">
        <v>35</v>
      </c>
      <c r="C45" s="12">
        <v>278</v>
      </c>
      <c r="D45" s="48" t="s">
        <v>399</v>
      </c>
      <c r="E45" s="48">
        <v>313</v>
      </c>
      <c r="F45" s="48">
        <v>5645</v>
      </c>
      <c r="G45" s="12">
        <v>12800</v>
      </c>
      <c r="H45" s="48" t="s">
        <v>399</v>
      </c>
      <c r="I45" s="13">
        <v>3756</v>
      </c>
      <c r="J45" s="278"/>
      <c r="K45" s="278"/>
    </row>
    <row r="46" spans="1:11">
      <c r="A46" s="66" t="s">
        <v>488</v>
      </c>
      <c r="B46" s="12">
        <v>3</v>
      </c>
      <c r="C46" s="12">
        <v>2</v>
      </c>
      <c r="D46" s="48" t="s">
        <v>399</v>
      </c>
      <c r="E46" s="48">
        <v>5</v>
      </c>
      <c r="F46" s="12">
        <v>500</v>
      </c>
      <c r="G46" s="12">
        <v>2000</v>
      </c>
      <c r="H46" s="48" t="s">
        <v>399</v>
      </c>
      <c r="I46" s="13">
        <v>6</v>
      </c>
      <c r="J46" s="278"/>
      <c r="K46" s="278"/>
    </row>
    <row r="47" spans="1:11">
      <c r="A47" s="66" t="s">
        <v>489</v>
      </c>
      <c r="B47" s="85">
        <v>70</v>
      </c>
      <c r="C47" s="12">
        <v>775</v>
      </c>
      <c r="D47" s="48" t="s">
        <v>399</v>
      </c>
      <c r="E47" s="48">
        <v>845</v>
      </c>
      <c r="F47" s="85">
        <v>3500</v>
      </c>
      <c r="G47" s="12">
        <v>12000</v>
      </c>
      <c r="H47" s="48" t="s">
        <v>399</v>
      </c>
      <c r="I47" s="13">
        <v>9545</v>
      </c>
      <c r="J47" s="278"/>
      <c r="K47" s="278"/>
    </row>
    <row r="48" spans="1:11">
      <c r="A48" s="66" t="s">
        <v>490</v>
      </c>
      <c r="B48" s="12">
        <v>94</v>
      </c>
      <c r="C48" s="12">
        <v>66</v>
      </c>
      <c r="D48" s="48" t="s">
        <v>399</v>
      </c>
      <c r="E48" s="48">
        <v>160</v>
      </c>
      <c r="F48" s="12">
        <v>5000</v>
      </c>
      <c r="G48" s="12">
        <v>12000</v>
      </c>
      <c r="H48" s="48" t="s">
        <v>399</v>
      </c>
      <c r="I48" s="13">
        <v>1262</v>
      </c>
      <c r="J48" s="278"/>
      <c r="K48" s="278"/>
    </row>
    <row r="49" spans="1:11">
      <c r="A49" s="76" t="s">
        <v>491</v>
      </c>
      <c r="B49" s="77">
        <v>258</v>
      </c>
      <c r="C49" s="77">
        <v>1186</v>
      </c>
      <c r="D49" s="77" t="s">
        <v>399</v>
      </c>
      <c r="E49" s="77">
        <v>1444</v>
      </c>
      <c r="F49" s="81">
        <v>5138</v>
      </c>
      <c r="G49" s="81">
        <v>12100</v>
      </c>
      <c r="H49" s="77" t="s">
        <v>399</v>
      </c>
      <c r="I49" s="78">
        <v>15677</v>
      </c>
      <c r="J49" s="278"/>
      <c r="K49" s="278"/>
    </row>
    <row r="50" spans="1:11">
      <c r="A50" s="66"/>
      <c r="B50" s="48"/>
      <c r="C50" s="48"/>
      <c r="D50" s="48"/>
      <c r="E50" s="48"/>
      <c r="F50" s="12"/>
      <c r="G50" s="12"/>
      <c r="H50" s="12"/>
      <c r="I50" s="49"/>
      <c r="J50" s="278"/>
      <c r="K50" s="278"/>
    </row>
    <row r="51" spans="1:11">
      <c r="A51" s="76" t="s">
        <v>492</v>
      </c>
      <c r="B51" s="77" t="s">
        <v>399</v>
      </c>
      <c r="C51" s="77">
        <v>523</v>
      </c>
      <c r="D51" s="77" t="s">
        <v>399</v>
      </c>
      <c r="E51" s="77">
        <v>523</v>
      </c>
      <c r="F51" s="81" t="s">
        <v>399</v>
      </c>
      <c r="G51" s="81">
        <v>15000</v>
      </c>
      <c r="H51" s="77" t="s">
        <v>399</v>
      </c>
      <c r="I51" s="78">
        <v>7845</v>
      </c>
      <c r="J51" s="278"/>
      <c r="K51" s="278"/>
    </row>
    <row r="52" spans="1:11">
      <c r="A52" s="66"/>
      <c r="B52" s="48"/>
      <c r="C52" s="48"/>
      <c r="D52" s="48"/>
      <c r="E52" s="48"/>
      <c r="F52" s="12"/>
      <c r="G52" s="12"/>
      <c r="H52" s="12"/>
      <c r="I52" s="49"/>
      <c r="J52" s="278"/>
      <c r="K52" s="278"/>
    </row>
    <row r="53" spans="1:11">
      <c r="A53" s="66" t="s">
        <v>493</v>
      </c>
      <c r="B53" s="48" t="s">
        <v>399</v>
      </c>
      <c r="C53" s="12">
        <v>5680</v>
      </c>
      <c r="D53" s="48" t="s">
        <v>399</v>
      </c>
      <c r="E53" s="48">
        <v>5680</v>
      </c>
      <c r="F53" s="48" t="s">
        <v>399</v>
      </c>
      <c r="G53" s="12">
        <v>9000</v>
      </c>
      <c r="H53" s="48" t="s">
        <v>399</v>
      </c>
      <c r="I53" s="13">
        <v>51120</v>
      </c>
      <c r="J53" s="278"/>
      <c r="K53" s="278"/>
    </row>
    <row r="54" spans="1:11">
      <c r="A54" s="66" t="s">
        <v>494</v>
      </c>
      <c r="B54" s="48" t="s">
        <v>399</v>
      </c>
      <c r="C54" s="12">
        <v>1600</v>
      </c>
      <c r="D54" s="48" t="s">
        <v>399</v>
      </c>
      <c r="E54" s="48">
        <v>1600</v>
      </c>
      <c r="F54" s="48" t="s">
        <v>399</v>
      </c>
      <c r="G54" s="12">
        <v>7000</v>
      </c>
      <c r="H54" s="48" t="s">
        <v>399</v>
      </c>
      <c r="I54" s="13">
        <v>11200</v>
      </c>
      <c r="J54" s="278"/>
      <c r="K54" s="278"/>
    </row>
    <row r="55" spans="1:11">
      <c r="A55" s="66" t="s">
        <v>495</v>
      </c>
      <c r="B55" s="48" t="s">
        <v>399</v>
      </c>
      <c r="C55" s="12">
        <v>4034</v>
      </c>
      <c r="D55" s="48" t="s">
        <v>399</v>
      </c>
      <c r="E55" s="48">
        <v>4034</v>
      </c>
      <c r="F55" s="48" t="s">
        <v>399</v>
      </c>
      <c r="G55" s="12">
        <v>8700</v>
      </c>
      <c r="H55" s="48" t="s">
        <v>399</v>
      </c>
      <c r="I55" s="13">
        <v>35095</v>
      </c>
      <c r="J55" s="278"/>
      <c r="K55" s="278"/>
    </row>
    <row r="56" spans="1:11">
      <c r="A56" s="66" t="s">
        <v>496</v>
      </c>
      <c r="B56" s="85" t="s">
        <v>399</v>
      </c>
      <c r="C56" s="12">
        <v>2</v>
      </c>
      <c r="D56" s="48" t="s">
        <v>399</v>
      </c>
      <c r="E56" s="48">
        <v>2</v>
      </c>
      <c r="F56" s="85" t="s">
        <v>399</v>
      </c>
      <c r="G56" s="12">
        <v>7000</v>
      </c>
      <c r="H56" s="48" t="s">
        <v>399</v>
      </c>
      <c r="I56" s="13">
        <v>14</v>
      </c>
      <c r="J56" s="278"/>
      <c r="K56" s="278"/>
    </row>
    <row r="57" spans="1:11">
      <c r="A57" s="66" t="s">
        <v>497</v>
      </c>
      <c r="B57" s="85" t="s">
        <v>399</v>
      </c>
      <c r="C57" s="12">
        <v>251</v>
      </c>
      <c r="D57" s="48" t="s">
        <v>399</v>
      </c>
      <c r="E57" s="48">
        <v>251</v>
      </c>
      <c r="F57" s="85" t="s">
        <v>399</v>
      </c>
      <c r="G57" s="12">
        <v>11000</v>
      </c>
      <c r="H57" s="48" t="s">
        <v>399</v>
      </c>
      <c r="I57" s="13">
        <v>2761</v>
      </c>
      <c r="J57" s="278"/>
      <c r="K57" s="278"/>
    </row>
    <row r="58" spans="1:11">
      <c r="A58" s="76" t="s">
        <v>573</v>
      </c>
      <c r="B58" s="77" t="s">
        <v>399</v>
      </c>
      <c r="C58" s="77">
        <v>11567</v>
      </c>
      <c r="D58" s="77" t="s">
        <v>399</v>
      </c>
      <c r="E58" s="77">
        <v>11567</v>
      </c>
      <c r="F58" s="81" t="s">
        <v>399</v>
      </c>
      <c r="G58" s="81">
        <v>8662</v>
      </c>
      <c r="H58" s="77" t="s">
        <v>399</v>
      </c>
      <c r="I58" s="78">
        <v>100190</v>
      </c>
      <c r="J58" s="278"/>
      <c r="K58" s="278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78"/>
      <c r="K59" s="278"/>
    </row>
    <row r="60" spans="1:11">
      <c r="A60" s="66" t="s">
        <v>499</v>
      </c>
      <c r="B60" s="48" t="s">
        <v>399</v>
      </c>
      <c r="C60" s="12">
        <v>14</v>
      </c>
      <c r="D60" s="12" t="s">
        <v>399</v>
      </c>
      <c r="E60" s="48">
        <v>14</v>
      </c>
      <c r="F60" s="48" t="s">
        <v>399</v>
      </c>
      <c r="G60" s="12">
        <v>8000</v>
      </c>
      <c r="H60" s="12" t="s">
        <v>399</v>
      </c>
      <c r="I60" s="13">
        <v>112</v>
      </c>
      <c r="J60" s="278"/>
      <c r="K60" s="278"/>
    </row>
    <row r="61" spans="1:11">
      <c r="A61" s="66" t="s">
        <v>500</v>
      </c>
      <c r="B61" s="12" t="s">
        <v>399</v>
      </c>
      <c r="C61" s="12" t="s">
        <v>399</v>
      </c>
      <c r="D61" s="48" t="s">
        <v>399</v>
      </c>
      <c r="E61" s="48" t="s">
        <v>399</v>
      </c>
      <c r="F61" s="12" t="s">
        <v>399</v>
      </c>
      <c r="G61" s="12" t="s">
        <v>399</v>
      </c>
      <c r="H61" s="48" t="s">
        <v>399</v>
      </c>
      <c r="I61" s="13" t="s">
        <v>399</v>
      </c>
      <c r="J61" s="278"/>
      <c r="K61" s="278"/>
    </row>
    <row r="62" spans="1:11">
      <c r="A62" s="66" t="s">
        <v>501</v>
      </c>
      <c r="B62" s="48" t="s">
        <v>399</v>
      </c>
      <c r="C62" s="12" t="s">
        <v>399</v>
      </c>
      <c r="D62" s="48" t="s">
        <v>399</v>
      </c>
      <c r="E62" s="48" t="s">
        <v>399</v>
      </c>
      <c r="F62" s="48" t="s">
        <v>399</v>
      </c>
      <c r="G62" s="12" t="s">
        <v>399</v>
      </c>
      <c r="H62" s="48" t="s">
        <v>399</v>
      </c>
      <c r="I62" s="13" t="s">
        <v>399</v>
      </c>
      <c r="J62" s="278"/>
      <c r="K62" s="278"/>
    </row>
    <row r="63" spans="1:11">
      <c r="A63" s="76" t="s">
        <v>502</v>
      </c>
      <c r="B63" s="77" t="s">
        <v>399</v>
      </c>
      <c r="C63" s="77">
        <v>14</v>
      </c>
      <c r="D63" s="77" t="s">
        <v>399</v>
      </c>
      <c r="E63" s="77">
        <v>14</v>
      </c>
      <c r="F63" s="81" t="s">
        <v>399</v>
      </c>
      <c r="G63" s="81">
        <v>8000</v>
      </c>
      <c r="H63" s="77" t="s">
        <v>399</v>
      </c>
      <c r="I63" s="78">
        <v>112</v>
      </c>
      <c r="J63" s="278"/>
      <c r="K63" s="278"/>
    </row>
    <row r="64" spans="1:11">
      <c r="A64" s="66"/>
      <c r="B64" s="48"/>
      <c r="C64" s="48"/>
      <c r="D64" s="48"/>
      <c r="E64" s="48"/>
      <c r="F64" s="12"/>
      <c r="G64" s="12"/>
      <c r="H64" s="12"/>
      <c r="I64" s="49"/>
      <c r="J64" s="278"/>
      <c r="K64" s="278"/>
    </row>
    <row r="65" spans="1:11">
      <c r="A65" s="76" t="s">
        <v>503</v>
      </c>
      <c r="B65" s="77" t="s">
        <v>399</v>
      </c>
      <c r="C65" s="77">
        <v>74</v>
      </c>
      <c r="D65" s="77" t="s">
        <v>399</v>
      </c>
      <c r="E65" s="77">
        <v>74</v>
      </c>
      <c r="F65" s="81" t="s">
        <v>399</v>
      </c>
      <c r="G65" s="81">
        <v>9000</v>
      </c>
      <c r="H65" s="77" t="s">
        <v>399</v>
      </c>
      <c r="I65" s="78">
        <v>666</v>
      </c>
      <c r="J65" s="278"/>
      <c r="K65" s="278"/>
    </row>
    <row r="66" spans="1:11">
      <c r="A66" s="66"/>
      <c r="B66" s="48"/>
      <c r="C66" s="48"/>
      <c r="D66" s="48"/>
      <c r="E66" s="48"/>
      <c r="F66" s="12"/>
      <c r="G66" s="12"/>
      <c r="H66" s="12"/>
      <c r="I66" s="49"/>
      <c r="J66" s="278"/>
      <c r="K66" s="278"/>
    </row>
    <row r="67" spans="1:11">
      <c r="A67" s="66" t="s">
        <v>504</v>
      </c>
      <c r="B67" s="48" t="s">
        <v>399</v>
      </c>
      <c r="C67" s="12">
        <v>437</v>
      </c>
      <c r="D67" s="48" t="s">
        <v>399</v>
      </c>
      <c r="E67" s="48">
        <v>437</v>
      </c>
      <c r="F67" s="48" t="s">
        <v>399</v>
      </c>
      <c r="G67" s="12">
        <v>9870</v>
      </c>
      <c r="H67" s="48" t="s">
        <v>399</v>
      </c>
      <c r="I67" s="13">
        <v>4314</v>
      </c>
      <c r="J67" s="278"/>
      <c r="K67" s="278"/>
    </row>
    <row r="68" spans="1:11">
      <c r="A68" s="66" t="s">
        <v>505</v>
      </c>
      <c r="B68" s="48" t="s">
        <v>399</v>
      </c>
      <c r="C68" s="12" t="s">
        <v>399</v>
      </c>
      <c r="D68" s="48" t="s">
        <v>399</v>
      </c>
      <c r="E68" s="48" t="s">
        <v>399</v>
      </c>
      <c r="F68" s="48" t="s">
        <v>399</v>
      </c>
      <c r="G68" s="12" t="s">
        <v>399</v>
      </c>
      <c r="H68" s="48" t="s">
        <v>399</v>
      </c>
      <c r="I68" s="13" t="s">
        <v>399</v>
      </c>
      <c r="J68" s="278"/>
      <c r="K68" s="278"/>
    </row>
    <row r="69" spans="1:11">
      <c r="A69" s="76" t="s">
        <v>506</v>
      </c>
      <c r="B69" s="77" t="s">
        <v>399</v>
      </c>
      <c r="C69" s="77">
        <v>437</v>
      </c>
      <c r="D69" s="77" t="s">
        <v>399</v>
      </c>
      <c r="E69" s="77">
        <v>437</v>
      </c>
      <c r="F69" s="81" t="s">
        <v>399</v>
      </c>
      <c r="G69" s="81">
        <v>9870</v>
      </c>
      <c r="H69" s="77" t="s">
        <v>399</v>
      </c>
      <c r="I69" s="78">
        <v>4314</v>
      </c>
      <c r="J69" s="278"/>
      <c r="K69" s="278"/>
    </row>
    <row r="70" spans="1:11">
      <c r="A70" s="66"/>
      <c r="B70" s="48"/>
      <c r="C70" s="48"/>
      <c r="D70" s="48"/>
      <c r="E70" s="48"/>
      <c r="F70" s="12"/>
      <c r="G70" s="12"/>
      <c r="H70" s="12"/>
      <c r="I70" s="49"/>
      <c r="J70" s="278"/>
      <c r="K70" s="278"/>
    </row>
    <row r="71" spans="1:11">
      <c r="A71" s="66" t="s">
        <v>507</v>
      </c>
      <c r="B71" s="48" t="s">
        <v>399</v>
      </c>
      <c r="C71" s="12">
        <v>24</v>
      </c>
      <c r="D71" s="12" t="s">
        <v>399</v>
      </c>
      <c r="E71" s="48">
        <v>24</v>
      </c>
      <c r="F71" s="48" t="s">
        <v>399</v>
      </c>
      <c r="G71" s="12">
        <v>5750</v>
      </c>
      <c r="H71" s="12" t="s">
        <v>399</v>
      </c>
      <c r="I71" s="13">
        <v>138</v>
      </c>
      <c r="J71" s="278"/>
      <c r="K71" s="278"/>
    </row>
    <row r="72" spans="1:11">
      <c r="A72" s="66" t="s">
        <v>508</v>
      </c>
      <c r="B72" s="48" t="s">
        <v>399</v>
      </c>
      <c r="C72" s="12">
        <v>60</v>
      </c>
      <c r="D72" s="48" t="s">
        <v>399</v>
      </c>
      <c r="E72" s="48">
        <v>60</v>
      </c>
      <c r="F72" s="48" t="s">
        <v>399</v>
      </c>
      <c r="G72" s="12">
        <v>13714</v>
      </c>
      <c r="H72" s="48" t="s">
        <v>399</v>
      </c>
      <c r="I72" s="13">
        <v>823</v>
      </c>
      <c r="J72" s="278"/>
      <c r="K72" s="278"/>
    </row>
    <row r="73" spans="1:11">
      <c r="A73" s="66" t="s">
        <v>509</v>
      </c>
      <c r="B73" s="12">
        <v>161</v>
      </c>
      <c r="C73" s="12">
        <v>2256</v>
      </c>
      <c r="D73" s="48" t="s">
        <v>399</v>
      </c>
      <c r="E73" s="48">
        <v>2417</v>
      </c>
      <c r="F73" s="12">
        <v>6000</v>
      </c>
      <c r="G73" s="12">
        <v>10500</v>
      </c>
      <c r="H73" s="48" t="s">
        <v>399</v>
      </c>
      <c r="I73" s="13">
        <v>24654</v>
      </c>
      <c r="J73" s="278"/>
      <c r="K73" s="278"/>
    </row>
    <row r="74" spans="1:11">
      <c r="A74" s="66" t="s">
        <v>510</v>
      </c>
      <c r="B74" s="85" t="s">
        <v>399</v>
      </c>
      <c r="C74" s="12">
        <v>624</v>
      </c>
      <c r="D74" s="48" t="s">
        <v>399</v>
      </c>
      <c r="E74" s="48">
        <v>624</v>
      </c>
      <c r="F74" s="85" t="s">
        <v>399</v>
      </c>
      <c r="G74" s="12">
        <v>10593</v>
      </c>
      <c r="H74" s="48" t="s">
        <v>399</v>
      </c>
      <c r="I74" s="13">
        <v>6610</v>
      </c>
      <c r="J74" s="278"/>
      <c r="K74" s="278"/>
    </row>
    <row r="75" spans="1:11">
      <c r="A75" s="66" t="s">
        <v>511</v>
      </c>
      <c r="B75" s="12">
        <v>40</v>
      </c>
      <c r="C75" s="12">
        <v>10</v>
      </c>
      <c r="D75" s="48" t="s">
        <v>399</v>
      </c>
      <c r="E75" s="48">
        <v>50</v>
      </c>
      <c r="F75" s="12">
        <v>4500</v>
      </c>
      <c r="G75" s="12">
        <v>9500</v>
      </c>
      <c r="H75" s="48" t="s">
        <v>399</v>
      </c>
      <c r="I75" s="13">
        <v>275</v>
      </c>
      <c r="J75" s="278"/>
      <c r="K75" s="278"/>
    </row>
    <row r="76" spans="1:11">
      <c r="A76" s="66" t="s">
        <v>512</v>
      </c>
      <c r="B76" s="12">
        <v>24</v>
      </c>
      <c r="C76" s="12">
        <v>618</v>
      </c>
      <c r="D76" s="48" t="s">
        <v>399</v>
      </c>
      <c r="E76" s="48">
        <v>642</v>
      </c>
      <c r="F76" s="12">
        <v>3950</v>
      </c>
      <c r="G76" s="12">
        <v>7750</v>
      </c>
      <c r="H76" s="48" t="s">
        <v>399</v>
      </c>
      <c r="I76" s="13">
        <v>4884</v>
      </c>
    </row>
    <row r="77" spans="1:11">
      <c r="A77" s="66" t="s">
        <v>513</v>
      </c>
      <c r="B77" s="85">
        <v>109</v>
      </c>
      <c r="C77" s="12">
        <v>744</v>
      </c>
      <c r="D77" s="48" t="s">
        <v>399</v>
      </c>
      <c r="E77" s="48">
        <v>853</v>
      </c>
      <c r="F77" s="85">
        <v>2300</v>
      </c>
      <c r="G77" s="12">
        <v>10000</v>
      </c>
      <c r="H77" s="48" t="s">
        <v>399</v>
      </c>
      <c r="I77" s="13">
        <v>7691</v>
      </c>
    </row>
    <row r="78" spans="1:11">
      <c r="A78" s="66" t="s">
        <v>514</v>
      </c>
      <c r="B78" s="85">
        <v>130</v>
      </c>
      <c r="C78" s="12">
        <v>857</v>
      </c>
      <c r="D78" s="48" t="s">
        <v>399</v>
      </c>
      <c r="E78" s="48">
        <v>987</v>
      </c>
      <c r="F78" s="85">
        <v>6500</v>
      </c>
      <c r="G78" s="12">
        <v>11500</v>
      </c>
      <c r="H78" s="48" t="s">
        <v>399</v>
      </c>
      <c r="I78" s="13">
        <v>10701</v>
      </c>
    </row>
    <row r="79" spans="1:11">
      <c r="A79" s="76" t="s">
        <v>515</v>
      </c>
      <c r="B79" s="77">
        <v>464</v>
      </c>
      <c r="C79" s="77">
        <v>5193</v>
      </c>
      <c r="D79" s="77" t="s">
        <v>399</v>
      </c>
      <c r="E79" s="77">
        <v>5657</v>
      </c>
      <c r="F79" s="81">
        <v>5036</v>
      </c>
      <c r="G79" s="81">
        <v>10291</v>
      </c>
      <c r="H79" s="77" t="s">
        <v>399</v>
      </c>
      <c r="I79" s="78">
        <v>55776</v>
      </c>
    </row>
    <row r="80" spans="1:11">
      <c r="A80" s="66"/>
      <c r="B80" s="48"/>
      <c r="C80" s="48"/>
      <c r="D80" s="48"/>
      <c r="E80" s="48"/>
      <c r="F80" s="12"/>
      <c r="G80" s="12"/>
      <c r="H80" s="12"/>
      <c r="I80" s="49"/>
    </row>
    <row r="81" spans="1:9">
      <c r="A81" s="66" t="s">
        <v>516</v>
      </c>
      <c r="B81" s="12">
        <v>13</v>
      </c>
      <c r="C81" s="12">
        <v>17</v>
      </c>
      <c r="D81" s="48" t="s">
        <v>399</v>
      </c>
      <c r="E81" s="48">
        <v>30</v>
      </c>
      <c r="F81" s="12">
        <v>7538</v>
      </c>
      <c r="G81" s="12">
        <v>10294</v>
      </c>
      <c r="H81" s="48" t="s">
        <v>399</v>
      </c>
      <c r="I81" s="13">
        <v>273</v>
      </c>
    </row>
    <row r="82" spans="1:9">
      <c r="A82" s="66" t="s">
        <v>517</v>
      </c>
      <c r="B82" s="12">
        <v>3</v>
      </c>
      <c r="C82" s="12">
        <v>64</v>
      </c>
      <c r="D82" s="48" t="s">
        <v>399</v>
      </c>
      <c r="E82" s="48">
        <v>66</v>
      </c>
      <c r="F82" s="12">
        <v>2000</v>
      </c>
      <c r="G82" s="12">
        <v>5000</v>
      </c>
      <c r="H82" s="48" t="s">
        <v>399</v>
      </c>
      <c r="I82" s="13">
        <v>324</v>
      </c>
    </row>
    <row r="83" spans="1:9">
      <c r="A83" s="76" t="s">
        <v>518</v>
      </c>
      <c r="B83" s="77">
        <v>16</v>
      </c>
      <c r="C83" s="77">
        <v>81</v>
      </c>
      <c r="D83" s="77" t="s">
        <v>399</v>
      </c>
      <c r="E83" s="77">
        <v>96</v>
      </c>
      <c r="F83" s="81">
        <v>6500</v>
      </c>
      <c r="G83" s="81">
        <v>6111</v>
      </c>
      <c r="H83" s="77" t="s">
        <v>399</v>
      </c>
      <c r="I83" s="78">
        <v>597</v>
      </c>
    </row>
    <row r="84" spans="1:9">
      <c r="A84" s="66"/>
      <c r="B84" s="12"/>
      <c r="C84" s="12"/>
      <c r="D84" s="48"/>
      <c r="E84" s="48"/>
      <c r="F84" s="12"/>
      <c r="G84" s="12"/>
      <c r="H84" s="48"/>
      <c r="I84" s="13"/>
    </row>
    <row r="85" spans="1:9" ht="13.5" thickBot="1">
      <c r="A85" s="69" t="s">
        <v>519</v>
      </c>
      <c r="B85" s="55">
        <v>831</v>
      </c>
      <c r="C85" s="55">
        <v>19366</v>
      </c>
      <c r="D85" s="55">
        <v>1</v>
      </c>
      <c r="E85" s="55">
        <v>20197</v>
      </c>
      <c r="F85" s="226">
        <v>5199</v>
      </c>
      <c r="G85" s="226">
        <v>9527</v>
      </c>
      <c r="H85" s="55">
        <v>14000</v>
      </c>
      <c r="I85" s="56">
        <v>188840</v>
      </c>
    </row>
    <row r="86" spans="1:9" ht="7.5" customHeight="1"/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>
  <sheetPr codeName="Hoja481">
    <pageSetUpPr fitToPage="1"/>
  </sheetPr>
  <dimension ref="A1:H21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18.85546875" style="452" customWidth="1"/>
    <col min="2" max="6" width="18.7109375" style="452" customWidth="1"/>
    <col min="7" max="7" width="14.7109375" style="452" customWidth="1"/>
    <col min="8" max="8" width="11.42578125" style="452"/>
    <col min="9" max="9" width="11.140625" style="452" customWidth="1"/>
    <col min="10" max="17" width="12" style="452" customWidth="1"/>
    <col min="18" max="16384" width="11.42578125" style="452"/>
  </cols>
  <sheetData>
    <row r="1" spans="1:8" s="482" customFormat="1" ht="18">
      <c r="A1" s="1524" t="s">
        <v>375</v>
      </c>
      <c r="B1" s="1524"/>
      <c r="C1" s="1524"/>
      <c r="D1" s="1524"/>
      <c r="E1" s="1524"/>
      <c r="F1" s="1524"/>
    </row>
    <row r="2" spans="1:8" s="483" customFormat="1" ht="12.75" customHeight="1"/>
    <row r="3" spans="1:8" s="483" customFormat="1" ht="15">
      <c r="A3" s="1532" t="s">
        <v>1507</v>
      </c>
      <c r="B3" s="1532"/>
      <c r="C3" s="1532"/>
      <c r="D3" s="1532"/>
      <c r="E3" s="1532"/>
      <c r="F3" s="1532"/>
    </row>
    <row r="4" spans="1:8" s="483" customFormat="1" ht="15">
      <c r="A4" s="1532" t="s">
        <v>681</v>
      </c>
      <c r="B4" s="1532"/>
      <c r="C4" s="1532"/>
      <c r="D4" s="1532"/>
      <c r="E4" s="1532"/>
      <c r="F4" s="1532"/>
    </row>
    <row r="5" spans="1:8" s="483" customFormat="1" ht="13.5" customHeight="1" thickBot="1">
      <c r="A5" s="484"/>
      <c r="B5" s="485"/>
      <c r="C5" s="485"/>
      <c r="D5" s="485"/>
      <c r="E5" s="485"/>
      <c r="F5" s="485"/>
    </row>
    <row r="6" spans="1:8" s="1382" customFormat="1" ht="19.5" customHeight="1">
      <c r="A6" s="1649" t="s">
        <v>378</v>
      </c>
      <c r="B6" s="1317"/>
      <c r="C6" s="1317"/>
      <c r="D6" s="1317"/>
      <c r="E6" s="949" t="s">
        <v>521</v>
      </c>
      <c r="F6" s="873"/>
    </row>
    <row r="7" spans="1:8" s="1382" customFormat="1" ht="19.5" customHeight="1">
      <c r="A7" s="1650"/>
      <c r="B7" s="909" t="s">
        <v>379</v>
      </c>
      <c r="C7" s="909" t="s">
        <v>386</v>
      </c>
      <c r="D7" s="909" t="s">
        <v>380</v>
      </c>
      <c r="E7" s="909" t="s">
        <v>522</v>
      </c>
      <c r="F7" s="926" t="s">
        <v>381</v>
      </c>
    </row>
    <row r="8" spans="1:8" s="1382" customFormat="1" ht="19.5" customHeight="1">
      <c r="A8" s="1650"/>
      <c r="B8" s="909" t="s">
        <v>382</v>
      </c>
      <c r="C8" s="909" t="s">
        <v>524</v>
      </c>
      <c r="D8" s="1392" t="s">
        <v>383</v>
      </c>
      <c r="E8" s="909" t="s">
        <v>525</v>
      </c>
      <c r="F8" s="926" t="s">
        <v>384</v>
      </c>
    </row>
    <row r="9" spans="1:8" s="1382" customFormat="1" ht="19.5" customHeight="1" thickBot="1">
      <c r="A9" s="1651"/>
      <c r="B9" s="877"/>
      <c r="C9" s="877"/>
      <c r="D9" s="877"/>
      <c r="E9" s="912" t="s">
        <v>526</v>
      </c>
      <c r="F9" s="1189"/>
    </row>
    <row r="10" spans="1:8" ht="19.5" customHeight="1">
      <c r="A10" s="15">
        <v>2003</v>
      </c>
      <c r="B10" s="554">
        <v>21.234000000000002</v>
      </c>
      <c r="C10" s="555">
        <v>441.19195629650557</v>
      </c>
      <c r="D10" s="554">
        <v>936.827</v>
      </c>
      <c r="E10" s="556">
        <v>16.59</v>
      </c>
      <c r="F10" s="557">
        <v>155419.5993</v>
      </c>
      <c r="H10" s="558"/>
    </row>
    <row r="11" spans="1:8">
      <c r="A11" s="15">
        <v>2004</v>
      </c>
      <c r="B11" s="554">
        <v>22.161999999999999</v>
      </c>
      <c r="C11" s="555">
        <v>464.96209728363874</v>
      </c>
      <c r="D11" s="554">
        <v>1030.4490000000001</v>
      </c>
      <c r="E11" s="556">
        <v>16.18</v>
      </c>
      <c r="F11" s="559">
        <v>166726.64820000003</v>
      </c>
    </row>
    <row r="12" spans="1:8">
      <c r="A12" s="15">
        <v>2005</v>
      </c>
      <c r="B12" s="554">
        <v>21.503</v>
      </c>
      <c r="C12" s="555">
        <v>467.86541412826119</v>
      </c>
      <c r="D12" s="554">
        <v>1006.051</v>
      </c>
      <c r="E12" s="556">
        <v>15.85</v>
      </c>
      <c r="F12" s="559">
        <v>159459.08350000001</v>
      </c>
    </row>
    <row r="13" spans="1:8">
      <c r="A13" s="15">
        <v>2006</v>
      </c>
      <c r="B13" s="554">
        <v>21.108000000000001</v>
      </c>
      <c r="C13" s="555">
        <v>520.91671404206932</v>
      </c>
      <c r="D13" s="554">
        <v>1099.5509999999999</v>
      </c>
      <c r="E13" s="556">
        <v>18.75</v>
      </c>
      <c r="F13" s="559">
        <v>206165.8125</v>
      </c>
    </row>
    <row r="14" spans="1:8">
      <c r="A14" s="15">
        <v>2007</v>
      </c>
      <c r="B14" s="554">
        <v>22.324000000000002</v>
      </c>
      <c r="C14" s="555">
        <v>530.48288837125961</v>
      </c>
      <c r="D14" s="554">
        <v>1184.25</v>
      </c>
      <c r="E14" s="556">
        <v>24.5</v>
      </c>
      <c r="F14" s="559">
        <v>290141.25</v>
      </c>
    </row>
    <row r="15" spans="1:8">
      <c r="A15" s="15">
        <v>2008</v>
      </c>
      <c r="B15" s="554">
        <v>20.867999999999999</v>
      </c>
      <c r="C15" s="555">
        <v>509.17050028752163</v>
      </c>
      <c r="D15" s="554">
        <v>1062.537</v>
      </c>
      <c r="E15" s="556">
        <v>16.36</v>
      </c>
      <c r="F15" s="559">
        <v>173831.05319999999</v>
      </c>
    </row>
    <row r="16" spans="1:8">
      <c r="A16" s="15">
        <v>2009</v>
      </c>
      <c r="B16" s="554">
        <v>23.850999999999999</v>
      </c>
      <c r="C16" s="555">
        <v>526.72340782357139</v>
      </c>
      <c r="D16" s="554">
        <v>1256.288</v>
      </c>
      <c r="E16" s="556">
        <v>13.93</v>
      </c>
      <c r="F16" s="559">
        <v>175000.91840000002</v>
      </c>
    </row>
    <row r="17" spans="1:6">
      <c r="A17" s="15">
        <v>2010</v>
      </c>
      <c r="B17" s="554">
        <v>22.478000000000002</v>
      </c>
      <c r="C17" s="555">
        <v>491.6500578343269</v>
      </c>
      <c r="D17" s="554">
        <v>1105.1310000000001</v>
      </c>
      <c r="E17" s="556">
        <v>24.78</v>
      </c>
      <c r="F17" s="559">
        <v>273851.46180000005</v>
      </c>
    </row>
    <row r="18" spans="1:6">
      <c r="A18" s="15">
        <v>2011</v>
      </c>
      <c r="B18" s="554">
        <v>24.526</v>
      </c>
      <c r="C18" s="555">
        <v>533.12036206474761</v>
      </c>
      <c r="D18" s="554">
        <v>1307.5309999999999</v>
      </c>
      <c r="E18" s="556">
        <v>17.489999999999998</v>
      </c>
      <c r="F18" s="559">
        <v>228687.17189999996</v>
      </c>
    </row>
    <row r="19" spans="1:6">
      <c r="A19" s="15">
        <v>2012</v>
      </c>
      <c r="B19" s="554">
        <v>22.867000000000001</v>
      </c>
      <c r="C19" s="555">
        <v>511.53233917872916</v>
      </c>
      <c r="D19" s="554">
        <v>1169.721</v>
      </c>
      <c r="E19" s="556">
        <v>20.13</v>
      </c>
      <c r="F19" s="559">
        <v>235464.83730000001</v>
      </c>
    </row>
    <row r="20" spans="1:6" ht="13.5" thickBot="1">
      <c r="A20" s="15">
        <v>2013</v>
      </c>
      <c r="B20" s="554">
        <v>22.007999999999999</v>
      </c>
      <c r="C20" s="555">
        <f>D20/B20*10</f>
        <v>551.84523809523807</v>
      </c>
      <c r="D20" s="554">
        <v>1214.501</v>
      </c>
      <c r="E20" s="556">
        <v>26.26</v>
      </c>
      <c r="F20" s="559">
        <f>D20*E20*10</f>
        <v>318927.96260000003</v>
      </c>
    </row>
    <row r="21" spans="1:6">
      <c r="A21" s="489"/>
      <c r="B21" s="489"/>
      <c r="C21" s="489"/>
      <c r="D21" s="489"/>
      <c r="E21" s="489"/>
      <c r="F21" s="489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>
  <sheetPr codeName="Hoja168">
    <pageSetUpPr fitToPage="1"/>
  </sheetPr>
  <dimension ref="A1:I19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21.140625" style="452" customWidth="1"/>
    <col min="2" max="9" width="20.7109375" style="452" customWidth="1"/>
    <col min="10" max="10" width="11.42578125" style="452"/>
    <col min="11" max="11" width="11.140625" style="452" customWidth="1"/>
    <col min="12" max="19" width="12" style="452" customWidth="1"/>
    <col min="20" max="16384" width="11.42578125" style="452"/>
  </cols>
  <sheetData>
    <row r="1" spans="1:9" s="482" customFormat="1" ht="18">
      <c r="A1" s="1524" t="s">
        <v>375</v>
      </c>
      <c r="B1" s="1524"/>
      <c r="C1" s="1524"/>
      <c r="D1" s="1524"/>
      <c r="E1" s="1524"/>
      <c r="F1" s="1524"/>
      <c r="G1" s="1524"/>
      <c r="H1" s="1524"/>
      <c r="I1" s="1524"/>
    </row>
    <row r="2" spans="1:9" s="483" customFormat="1" ht="12.75" customHeight="1"/>
    <row r="3" spans="1:9" ht="15">
      <c r="A3" s="1532" t="s">
        <v>1508</v>
      </c>
      <c r="B3" s="1532"/>
      <c r="C3" s="1532"/>
      <c r="D3" s="1532"/>
      <c r="E3" s="1532"/>
      <c r="F3" s="1532"/>
      <c r="G3" s="1532"/>
      <c r="H3" s="1532"/>
      <c r="I3" s="1532"/>
    </row>
    <row r="4" spans="1:9" ht="15">
      <c r="A4" s="1532" t="s">
        <v>1088</v>
      </c>
      <c r="B4" s="1532"/>
      <c r="C4" s="1532"/>
      <c r="D4" s="1532"/>
      <c r="E4" s="1532"/>
      <c r="F4" s="1532"/>
      <c r="G4" s="1532"/>
      <c r="H4" s="1532"/>
      <c r="I4" s="1532"/>
    </row>
    <row r="5" spans="1:9" ht="13.5" thickBot="1">
      <c r="A5" s="490"/>
      <c r="B5" s="491"/>
      <c r="C5" s="491"/>
      <c r="D5" s="491"/>
      <c r="E5" s="491"/>
      <c r="F5" s="491"/>
      <c r="G5" s="491"/>
      <c r="H5" s="491"/>
      <c r="I5" s="491"/>
    </row>
    <row r="6" spans="1:9" s="1382" customFormat="1" ht="22.5" customHeight="1">
      <c r="A6" s="865"/>
      <c r="B6" s="1490" t="s">
        <v>1036</v>
      </c>
      <c r="C6" s="1492"/>
      <c r="D6" s="1530" t="s">
        <v>1037</v>
      </c>
      <c r="E6" s="1704"/>
      <c r="F6" s="1490" t="s">
        <v>1038</v>
      </c>
      <c r="G6" s="1492"/>
      <c r="H6" s="1385" t="s">
        <v>1039</v>
      </c>
      <c r="I6" s="1386"/>
    </row>
    <row r="7" spans="1:9" s="1382" customFormat="1" ht="22.5" customHeight="1">
      <c r="A7" s="1390" t="s">
        <v>378</v>
      </c>
      <c r="B7" s="908" t="s">
        <v>379</v>
      </c>
      <c r="C7" s="908" t="s">
        <v>380</v>
      </c>
      <c r="D7" s="908" t="s">
        <v>379</v>
      </c>
      <c r="E7" s="908" t="s">
        <v>380</v>
      </c>
      <c r="F7" s="908" t="s">
        <v>379</v>
      </c>
      <c r="G7" s="908" t="s">
        <v>380</v>
      </c>
      <c r="H7" s="908" t="s">
        <v>379</v>
      </c>
      <c r="I7" s="925" t="s">
        <v>380</v>
      </c>
    </row>
    <row r="8" spans="1:9" s="1382" customFormat="1" ht="22.5" customHeight="1" thickBot="1">
      <c r="A8" s="869"/>
      <c r="B8" s="912" t="s">
        <v>382</v>
      </c>
      <c r="C8" s="912" t="s">
        <v>383</v>
      </c>
      <c r="D8" s="912" t="s">
        <v>382</v>
      </c>
      <c r="E8" s="912" t="s">
        <v>383</v>
      </c>
      <c r="F8" s="912" t="s">
        <v>382</v>
      </c>
      <c r="G8" s="912" t="s">
        <v>383</v>
      </c>
      <c r="H8" s="912" t="s">
        <v>382</v>
      </c>
      <c r="I8" s="853" t="s">
        <v>383</v>
      </c>
    </row>
    <row r="9" spans="1:9" ht="25.5" customHeight="1">
      <c r="A9" s="15">
        <v>2003</v>
      </c>
      <c r="B9" s="554">
        <v>3.3170000000000002</v>
      </c>
      <c r="C9" s="554">
        <v>127.27800000000001</v>
      </c>
      <c r="D9" s="554">
        <v>1.2709999999999999</v>
      </c>
      <c r="E9" s="554">
        <v>62.932000000000002</v>
      </c>
      <c r="F9" s="554">
        <v>10.773999999999999</v>
      </c>
      <c r="G9" s="554">
        <v>540.14</v>
      </c>
      <c r="H9" s="554">
        <v>5.9619999999999997</v>
      </c>
      <c r="I9" s="561">
        <v>206.477</v>
      </c>
    </row>
    <row r="10" spans="1:9">
      <c r="A10" s="15">
        <v>2004</v>
      </c>
      <c r="B10" s="554">
        <v>3.9380000000000002</v>
      </c>
      <c r="C10" s="554">
        <v>164.04</v>
      </c>
      <c r="D10" s="554">
        <v>1.994</v>
      </c>
      <c r="E10" s="554">
        <v>94.882999999999996</v>
      </c>
      <c r="F10" s="554">
        <v>10.611000000000001</v>
      </c>
      <c r="G10" s="554">
        <v>592.50300000000004</v>
      </c>
      <c r="H10" s="554">
        <v>5.6189999999999998</v>
      </c>
      <c r="I10" s="561">
        <v>179.023</v>
      </c>
    </row>
    <row r="11" spans="1:9">
      <c r="A11" s="15">
        <v>2005</v>
      </c>
      <c r="B11" s="554">
        <v>4.0759999999999996</v>
      </c>
      <c r="C11" s="554">
        <v>164.90700000000001</v>
      </c>
      <c r="D11" s="554">
        <v>1.1399999999999999</v>
      </c>
      <c r="E11" s="554">
        <v>47.447000000000003</v>
      </c>
      <c r="F11" s="554">
        <v>10.484999999999999</v>
      </c>
      <c r="G11" s="554">
        <v>581.07399999999996</v>
      </c>
      <c r="H11" s="554">
        <v>5.8019999999999996</v>
      </c>
      <c r="I11" s="561">
        <v>212.62299999999999</v>
      </c>
    </row>
    <row r="12" spans="1:9">
      <c r="A12" s="15">
        <v>2006</v>
      </c>
      <c r="B12" s="554">
        <v>3.141</v>
      </c>
      <c r="C12" s="554">
        <v>138.24100000000001</v>
      </c>
      <c r="D12" s="554">
        <v>1.38</v>
      </c>
      <c r="E12" s="554">
        <v>61.280999999999999</v>
      </c>
      <c r="F12" s="554">
        <v>10.888999999999999</v>
      </c>
      <c r="G12" s="554">
        <v>666.346</v>
      </c>
      <c r="H12" s="554">
        <v>5.6980000000000004</v>
      </c>
      <c r="I12" s="561">
        <v>233.68299999999999</v>
      </c>
    </row>
    <row r="13" spans="1:9">
      <c r="A13" s="15">
        <v>2007</v>
      </c>
      <c r="B13" s="554">
        <v>3.7280000000000002</v>
      </c>
      <c r="C13" s="554">
        <v>166.45699999999999</v>
      </c>
      <c r="D13" s="554">
        <v>1.294</v>
      </c>
      <c r="E13" s="554">
        <v>59.421999999999997</v>
      </c>
      <c r="F13" s="554">
        <v>11.510999999999999</v>
      </c>
      <c r="G13" s="554">
        <v>722.92100000000005</v>
      </c>
      <c r="H13" s="554">
        <v>5.7919999999999998</v>
      </c>
      <c r="I13" s="561">
        <v>235.45</v>
      </c>
    </row>
    <row r="14" spans="1:9">
      <c r="A14" s="15">
        <v>2008</v>
      </c>
      <c r="B14" s="554">
        <v>3.278</v>
      </c>
      <c r="C14" s="554">
        <v>135.75</v>
      </c>
      <c r="D14" s="554">
        <v>6.9370000000000003</v>
      </c>
      <c r="E14" s="554">
        <v>449.96800000000002</v>
      </c>
      <c r="F14" s="554">
        <v>4.7750000000000004</v>
      </c>
      <c r="G14" s="554">
        <v>243.37299999999999</v>
      </c>
      <c r="H14" s="554">
        <v>5.8780000000000001</v>
      </c>
      <c r="I14" s="561">
        <v>233.447</v>
      </c>
    </row>
    <row r="15" spans="1:9">
      <c r="A15" s="15">
        <v>2009</v>
      </c>
      <c r="B15" s="554">
        <v>4.0750000000000002</v>
      </c>
      <c r="C15" s="554">
        <v>208.22900000000001</v>
      </c>
      <c r="D15" s="554">
        <v>2.0209999999999999</v>
      </c>
      <c r="E15" s="554">
        <v>123.904</v>
      </c>
      <c r="F15" s="554">
        <v>11.124000000000001</v>
      </c>
      <c r="G15" s="554">
        <v>639.65599999999995</v>
      </c>
      <c r="H15" s="554">
        <v>6.6310000000000002</v>
      </c>
      <c r="I15" s="561">
        <v>284.49900000000002</v>
      </c>
    </row>
    <row r="16" spans="1:9">
      <c r="A16" s="15">
        <v>2010</v>
      </c>
      <c r="B16" s="554">
        <v>4.0910000000000002</v>
      </c>
      <c r="C16" s="554">
        <v>193.41499999999999</v>
      </c>
      <c r="D16" s="554">
        <v>1.869</v>
      </c>
      <c r="E16" s="554">
        <v>95.013999999999996</v>
      </c>
      <c r="F16" s="554">
        <v>11.342000000000001</v>
      </c>
      <c r="G16" s="554">
        <v>602.70799999999997</v>
      </c>
      <c r="H16" s="554">
        <v>5.1760000000000002</v>
      </c>
      <c r="I16" s="561">
        <v>213.99</v>
      </c>
    </row>
    <row r="17" spans="1:9">
      <c r="A17" s="15">
        <v>2011</v>
      </c>
      <c r="B17" s="554">
        <v>4.4560000000000004</v>
      </c>
      <c r="C17" s="554">
        <v>207.93299999999999</v>
      </c>
      <c r="D17" s="554">
        <v>1.87</v>
      </c>
      <c r="E17" s="554">
        <v>92.32</v>
      </c>
      <c r="F17" s="554">
        <v>13.112</v>
      </c>
      <c r="G17" s="554">
        <v>804.93899999999996</v>
      </c>
      <c r="H17" s="554">
        <v>5.0880000000000001</v>
      </c>
      <c r="I17" s="561">
        <v>202.339</v>
      </c>
    </row>
    <row r="18" spans="1:9">
      <c r="A18" s="15">
        <v>2012</v>
      </c>
      <c r="B18" s="554">
        <v>3.2120000000000002</v>
      </c>
      <c r="C18" s="554">
        <v>140.27199999999999</v>
      </c>
      <c r="D18" s="554">
        <v>1.284</v>
      </c>
      <c r="E18" s="554">
        <v>70.819000000000003</v>
      </c>
      <c r="F18" s="554">
        <v>10.170999999999999</v>
      </c>
      <c r="G18" s="554">
        <v>582.33699999999999</v>
      </c>
      <c r="H18" s="554">
        <v>8.1999999999999993</v>
      </c>
      <c r="I18" s="561">
        <v>376.29300000000001</v>
      </c>
    </row>
    <row r="19" spans="1:9" ht="13.5" thickBot="1">
      <c r="A19" s="19">
        <v>2013</v>
      </c>
      <c r="B19" s="562">
        <v>4.5609999999999999</v>
      </c>
      <c r="C19" s="562">
        <v>233.875</v>
      </c>
      <c r="D19" s="562">
        <v>1.7350000000000001</v>
      </c>
      <c r="E19" s="562">
        <v>99.561999999999998</v>
      </c>
      <c r="F19" s="562">
        <v>7.391</v>
      </c>
      <c r="G19" s="562">
        <v>468.75900000000001</v>
      </c>
      <c r="H19" s="562">
        <v>8.3209999999999997</v>
      </c>
      <c r="I19" s="563">
        <v>412.30500000000001</v>
      </c>
    </row>
  </sheetData>
  <mergeCells count="6">
    <mergeCell ref="A3:I3"/>
    <mergeCell ref="A1:I1"/>
    <mergeCell ref="B6:C6"/>
    <mergeCell ref="D6:E6"/>
    <mergeCell ref="F6:G6"/>
    <mergeCell ref="A4:I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>
  <sheetPr codeName="Hoja169">
    <pageSetUpPr fitToPage="1"/>
  </sheetPr>
  <dimension ref="A1:K85"/>
  <sheetViews>
    <sheetView view="pageBreakPreview" topLeftCell="A46" zoomScale="75" zoomScaleNormal="75" zoomScaleSheetLayoutView="75" workbookViewId="0">
      <selection activeCell="D19" sqref="D19"/>
    </sheetView>
  </sheetViews>
  <sheetFormatPr baseColWidth="10" defaultRowHeight="12.75"/>
  <cols>
    <col min="1" max="1" width="33" style="271" customWidth="1"/>
    <col min="2" max="8" width="12.7109375" style="271" customWidth="1"/>
    <col min="9" max="9" width="21.85546875" style="271" bestFit="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2.75" customHeight="1">
      <c r="A2" s="455"/>
    </row>
    <row r="3" spans="1:11" s="91" customFormat="1" ht="15">
      <c r="A3" s="1504" t="s">
        <v>1509</v>
      </c>
      <c r="B3" s="1504"/>
      <c r="C3" s="1504"/>
      <c r="D3" s="1504"/>
      <c r="E3" s="1504"/>
      <c r="F3" s="1504"/>
      <c r="G3" s="1504"/>
      <c r="H3" s="1504"/>
      <c r="I3" s="1504"/>
      <c r="J3" s="134"/>
      <c r="K3" s="134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866" customFormat="1" ht="27.75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501" t="s">
        <v>387</v>
      </c>
    </row>
    <row r="6" spans="1:11" s="866" customFormat="1" ht="27.75" customHeight="1">
      <c r="A6" s="1516"/>
      <c r="B6" s="1671" t="s">
        <v>393</v>
      </c>
      <c r="C6" s="301" t="s">
        <v>394</v>
      </c>
      <c r="D6" s="302"/>
      <c r="E6" s="1671" t="s">
        <v>395</v>
      </c>
      <c r="F6" s="1671" t="s">
        <v>393</v>
      </c>
      <c r="G6" s="301" t="s">
        <v>394</v>
      </c>
      <c r="H6" s="303"/>
      <c r="I6" s="1502"/>
    </row>
    <row r="7" spans="1:11" s="866" customFormat="1" ht="27.75" customHeight="1" thickBot="1">
      <c r="A7" s="1516"/>
      <c r="B7" s="1676"/>
      <c r="C7" s="1393" t="s">
        <v>904</v>
      </c>
      <c r="D7" s="1393" t="s">
        <v>905</v>
      </c>
      <c r="E7" s="1676" t="s">
        <v>395</v>
      </c>
      <c r="F7" s="1676"/>
      <c r="G7" s="1393" t="s">
        <v>904</v>
      </c>
      <c r="H7" s="1393" t="s">
        <v>905</v>
      </c>
      <c r="I7" s="1502"/>
    </row>
    <row r="8" spans="1:11" ht="25.5" customHeight="1">
      <c r="A8" s="75" t="s">
        <v>459</v>
      </c>
      <c r="B8" s="131" t="s">
        <v>399</v>
      </c>
      <c r="C8" s="131">
        <v>466</v>
      </c>
      <c r="D8" s="45" t="s">
        <v>399</v>
      </c>
      <c r="E8" s="45">
        <v>466</v>
      </c>
      <c r="F8" s="131" t="s">
        <v>399</v>
      </c>
      <c r="G8" s="131">
        <v>31630</v>
      </c>
      <c r="H8" s="45" t="s">
        <v>399</v>
      </c>
      <c r="I8" s="140">
        <v>14740</v>
      </c>
      <c r="J8" s="278"/>
      <c r="K8" s="278"/>
    </row>
    <row r="9" spans="1:11">
      <c r="A9" s="66" t="s">
        <v>460</v>
      </c>
      <c r="B9" s="12" t="s">
        <v>399</v>
      </c>
      <c r="C9" s="12">
        <v>219</v>
      </c>
      <c r="D9" s="48" t="s">
        <v>399</v>
      </c>
      <c r="E9" s="48">
        <v>219</v>
      </c>
      <c r="F9" s="12" t="s">
        <v>399</v>
      </c>
      <c r="G9" s="12">
        <v>30000</v>
      </c>
      <c r="H9" s="48" t="s">
        <v>399</v>
      </c>
      <c r="I9" s="13">
        <v>6570</v>
      </c>
      <c r="J9" s="278"/>
      <c r="K9" s="278"/>
    </row>
    <row r="10" spans="1:11">
      <c r="A10" s="66" t="s">
        <v>461</v>
      </c>
      <c r="B10" s="48" t="s">
        <v>399</v>
      </c>
      <c r="C10" s="48">
        <v>309</v>
      </c>
      <c r="D10" s="48" t="s">
        <v>399</v>
      </c>
      <c r="E10" s="48">
        <v>309</v>
      </c>
      <c r="F10" s="12" t="s">
        <v>399</v>
      </c>
      <c r="G10" s="12">
        <v>32030</v>
      </c>
      <c r="H10" s="48" t="s">
        <v>399</v>
      </c>
      <c r="I10" s="49">
        <v>9897</v>
      </c>
      <c r="J10" s="278"/>
      <c r="K10" s="278"/>
    </row>
    <row r="11" spans="1:11">
      <c r="A11" s="66" t="s">
        <v>462</v>
      </c>
      <c r="B11" s="12" t="s">
        <v>399</v>
      </c>
      <c r="C11" s="12">
        <v>398</v>
      </c>
      <c r="D11" s="48" t="s">
        <v>399</v>
      </c>
      <c r="E11" s="48">
        <v>398</v>
      </c>
      <c r="F11" s="12" t="s">
        <v>399</v>
      </c>
      <c r="G11" s="12">
        <v>31590</v>
      </c>
      <c r="H11" s="48" t="s">
        <v>399</v>
      </c>
      <c r="I11" s="13">
        <v>12573</v>
      </c>
      <c r="J11" s="278"/>
      <c r="K11" s="278"/>
    </row>
    <row r="12" spans="1:11">
      <c r="A12" s="76" t="s">
        <v>463</v>
      </c>
      <c r="B12" s="77" t="s">
        <v>399</v>
      </c>
      <c r="C12" s="77">
        <v>1392</v>
      </c>
      <c r="D12" s="77" t="s">
        <v>399</v>
      </c>
      <c r="E12" s="77">
        <v>1392</v>
      </c>
      <c r="F12" s="81" t="s">
        <v>399</v>
      </c>
      <c r="G12" s="81">
        <v>31451</v>
      </c>
      <c r="H12" s="77" t="s">
        <v>399</v>
      </c>
      <c r="I12" s="78">
        <v>43780</v>
      </c>
      <c r="J12" s="278"/>
      <c r="K12" s="278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78"/>
      <c r="K13" s="278"/>
    </row>
    <row r="14" spans="1:11">
      <c r="A14" s="76" t="s">
        <v>464</v>
      </c>
      <c r="B14" s="81">
        <v>190</v>
      </c>
      <c r="C14" s="77" t="s">
        <v>399</v>
      </c>
      <c r="D14" s="77" t="s">
        <v>399</v>
      </c>
      <c r="E14" s="77">
        <v>190</v>
      </c>
      <c r="F14" s="81">
        <v>15000</v>
      </c>
      <c r="G14" s="77" t="s">
        <v>399</v>
      </c>
      <c r="H14" s="77" t="s">
        <v>399</v>
      </c>
      <c r="I14" s="82">
        <v>2850</v>
      </c>
      <c r="J14" s="278"/>
      <c r="K14" s="278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78"/>
      <c r="K15" s="278"/>
    </row>
    <row r="16" spans="1:11">
      <c r="A16" s="76" t="s">
        <v>465</v>
      </c>
      <c r="B16" s="77">
        <v>16</v>
      </c>
      <c r="C16" s="77" t="s">
        <v>399</v>
      </c>
      <c r="D16" s="77" t="s">
        <v>399</v>
      </c>
      <c r="E16" s="77">
        <v>16</v>
      </c>
      <c r="F16" s="81">
        <v>17250</v>
      </c>
      <c r="G16" s="81" t="s">
        <v>399</v>
      </c>
      <c r="H16" s="77" t="s">
        <v>399</v>
      </c>
      <c r="I16" s="78">
        <v>276</v>
      </c>
      <c r="J16" s="278"/>
      <c r="K16" s="278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78"/>
      <c r="K17" s="278"/>
    </row>
    <row r="18" spans="1:11">
      <c r="A18" s="66" t="s">
        <v>544</v>
      </c>
      <c r="B18" s="12" t="s">
        <v>399</v>
      </c>
      <c r="C18" s="12">
        <v>15</v>
      </c>
      <c r="D18" s="48" t="s">
        <v>399</v>
      </c>
      <c r="E18" s="48">
        <v>15</v>
      </c>
      <c r="F18" s="12" t="s">
        <v>399</v>
      </c>
      <c r="G18" s="12">
        <v>30000</v>
      </c>
      <c r="H18" s="48" t="s">
        <v>399</v>
      </c>
      <c r="I18" s="13">
        <v>450</v>
      </c>
      <c r="J18" s="278"/>
      <c r="K18" s="278"/>
    </row>
    <row r="19" spans="1:11">
      <c r="A19" s="66" t="s">
        <v>467</v>
      </c>
      <c r="B19" s="12">
        <v>14</v>
      </c>
      <c r="C19" s="85">
        <v>6</v>
      </c>
      <c r="D19" s="48" t="s">
        <v>399</v>
      </c>
      <c r="E19" s="48">
        <v>20</v>
      </c>
      <c r="F19" s="12">
        <v>16500</v>
      </c>
      <c r="G19" s="85">
        <v>23100</v>
      </c>
      <c r="H19" s="48" t="s">
        <v>399</v>
      </c>
      <c r="I19" s="13">
        <v>370</v>
      </c>
      <c r="J19" s="278"/>
      <c r="K19" s="278"/>
    </row>
    <row r="20" spans="1:11">
      <c r="A20" s="66" t="s">
        <v>468</v>
      </c>
      <c r="B20" s="12">
        <v>26</v>
      </c>
      <c r="C20" s="12">
        <v>14</v>
      </c>
      <c r="D20" s="48" t="s">
        <v>399</v>
      </c>
      <c r="E20" s="48">
        <v>40</v>
      </c>
      <c r="F20" s="12">
        <v>13500</v>
      </c>
      <c r="G20" s="12">
        <v>27750</v>
      </c>
      <c r="H20" s="48" t="s">
        <v>399</v>
      </c>
      <c r="I20" s="13">
        <v>740</v>
      </c>
      <c r="J20" s="278"/>
      <c r="K20" s="278"/>
    </row>
    <row r="21" spans="1:11">
      <c r="A21" s="76" t="s">
        <v>469</v>
      </c>
      <c r="B21" s="77">
        <v>40</v>
      </c>
      <c r="C21" s="77">
        <v>35</v>
      </c>
      <c r="D21" s="77" t="s">
        <v>399</v>
      </c>
      <c r="E21" s="77">
        <v>75</v>
      </c>
      <c r="F21" s="81">
        <v>14550</v>
      </c>
      <c r="G21" s="81">
        <v>27917</v>
      </c>
      <c r="H21" s="77" t="s">
        <v>399</v>
      </c>
      <c r="I21" s="78">
        <v>1560</v>
      </c>
      <c r="J21" s="278"/>
      <c r="K21" s="278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78"/>
      <c r="K22" s="278"/>
    </row>
    <row r="23" spans="1:11">
      <c r="A23" s="76" t="s">
        <v>470</v>
      </c>
      <c r="B23" s="77" t="s">
        <v>399</v>
      </c>
      <c r="C23" s="81">
        <v>279</v>
      </c>
      <c r="D23" s="77" t="s">
        <v>399</v>
      </c>
      <c r="E23" s="77">
        <v>279</v>
      </c>
      <c r="F23" s="77" t="s">
        <v>399</v>
      </c>
      <c r="G23" s="81">
        <v>37866</v>
      </c>
      <c r="H23" s="77" t="s">
        <v>399</v>
      </c>
      <c r="I23" s="82">
        <v>10565</v>
      </c>
      <c r="J23" s="278"/>
      <c r="K23" s="278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78"/>
      <c r="K24" s="278"/>
    </row>
    <row r="25" spans="1:11">
      <c r="A25" s="76" t="s">
        <v>471</v>
      </c>
      <c r="B25" s="77" t="s">
        <v>399</v>
      </c>
      <c r="C25" s="81">
        <v>70</v>
      </c>
      <c r="D25" s="77" t="s">
        <v>399</v>
      </c>
      <c r="E25" s="77">
        <v>70</v>
      </c>
      <c r="F25" s="77" t="s">
        <v>399</v>
      </c>
      <c r="G25" s="81">
        <v>45000</v>
      </c>
      <c r="H25" s="77" t="s">
        <v>399</v>
      </c>
      <c r="I25" s="82">
        <v>3150</v>
      </c>
      <c r="J25" s="278"/>
      <c r="K25" s="278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J26" s="278"/>
      <c r="K26" s="278"/>
    </row>
    <row r="27" spans="1:11">
      <c r="A27" s="66" t="s">
        <v>472</v>
      </c>
      <c r="B27" s="48" t="s">
        <v>399</v>
      </c>
      <c r="C27" s="48">
        <v>285</v>
      </c>
      <c r="D27" s="48" t="s">
        <v>399</v>
      </c>
      <c r="E27" s="48">
        <v>285</v>
      </c>
      <c r="F27" s="48" t="s">
        <v>399</v>
      </c>
      <c r="G27" s="12">
        <v>53000</v>
      </c>
      <c r="H27" s="48" t="s">
        <v>399</v>
      </c>
      <c r="I27" s="49">
        <v>15105</v>
      </c>
      <c r="J27" s="278"/>
      <c r="K27" s="278"/>
    </row>
    <row r="28" spans="1:11">
      <c r="A28" s="66" t="s">
        <v>473</v>
      </c>
      <c r="B28" s="48" t="s">
        <v>399</v>
      </c>
      <c r="C28" s="48">
        <v>6</v>
      </c>
      <c r="D28" s="48" t="s">
        <v>399</v>
      </c>
      <c r="E28" s="48">
        <v>6</v>
      </c>
      <c r="F28" s="48" t="s">
        <v>399</v>
      </c>
      <c r="G28" s="12">
        <v>40000</v>
      </c>
      <c r="H28" s="48" t="s">
        <v>399</v>
      </c>
      <c r="I28" s="49">
        <v>240</v>
      </c>
      <c r="J28" s="278"/>
      <c r="K28" s="278"/>
    </row>
    <row r="29" spans="1:11">
      <c r="A29" s="66" t="s">
        <v>474</v>
      </c>
      <c r="B29" s="48" t="s">
        <v>399</v>
      </c>
      <c r="C29" s="12">
        <v>745</v>
      </c>
      <c r="D29" s="48" t="s">
        <v>399</v>
      </c>
      <c r="E29" s="48">
        <v>745</v>
      </c>
      <c r="F29" s="48" t="s">
        <v>399</v>
      </c>
      <c r="G29" s="12">
        <v>35000</v>
      </c>
      <c r="H29" s="48" t="s">
        <v>399</v>
      </c>
      <c r="I29" s="13">
        <v>26075</v>
      </c>
      <c r="J29" s="278"/>
      <c r="K29" s="278"/>
    </row>
    <row r="30" spans="1:11">
      <c r="A30" s="76" t="s">
        <v>475</v>
      </c>
      <c r="B30" s="77" t="s">
        <v>399</v>
      </c>
      <c r="C30" s="77">
        <v>1036</v>
      </c>
      <c r="D30" s="77" t="s">
        <v>399</v>
      </c>
      <c r="E30" s="77">
        <v>1036</v>
      </c>
      <c r="F30" s="77" t="s">
        <v>399</v>
      </c>
      <c r="G30" s="81">
        <v>39981</v>
      </c>
      <c r="H30" s="77" t="s">
        <v>399</v>
      </c>
      <c r="I30" s="78">
        <v>41420</v>
      </c>
      <c r="J30" s="278"/>
      <c r="K30" s="278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78"/>
      <c r="K31" s="278"/>
    </row>
    <row r="32" spans="1:11">
      <c r="A32" s="66" t="s">
        <v>476</v>
      </c>
      <c r="B32" s="83">
        <v>19</v>
      </c>
      <c r="C32" s="83">
        <v>297</v>
      </c>
      <c r="D32" s="48" t="s">
        <v>399</v>
      </c>
      <c r="E32" s="48">
        <v>316</v>
      </c>
      <c r="F32" s="83">
        <v>8684</v>
      </c>
      <c r="G32" s="83">
        <v>33395</v>
      </c>
      <c r="H32" s="48" t="s">
        <v>399</v>
      </c>
      <c r="I32" s="13">
        <v>10083</v>
      </c>
      <c r="J32" s="278"/>
      <c r="K32" s="278"/>
    </row>
    <row r="33" spans="1:11">
      <c r="A33" s="66" t="s">
        <v>477</v>
      </c>
      <c r="B33" s="83">
        <v>27</v>
      </c>
      <c r="C33" s="83">
        <v>157</v>
      </c>
      <c r="D33" s="48" t="s">
        <v>399</v>
      </c>
      <c r="E33" s="48">
        <v>184</v>
      </c>
      <c r="F33" s="83">
        <v>9561</v>
      </c>
      <c r="G33" s="83">
        <v>38418</v>
      </c>
      <c r="H33" s="48" t="s">
        <v>399</v>
      </c>
      <c r="I33" s="13">
        <v>6290</v>
      </c>
      <c r="J33" s="278"/>
      <c r="K33" s="278"/>
    </row>
    <row r="34" spans="1:11">
      <c r="A34" s="66" t="s">
        <v>478</v>
      </c>
      <c r="B34" s="83" t="s">
        <v>399</v>
      </c>
      <c r="C34" s="83">
        <v>211</v>
      </c>
      <c r="D34" s="48" t="s">
        <v>399</v>
      </c>
      <c r="E34" s="48">
        <v>211</v>
      </c>
      <c r="F34" s="83" t="s">
        <v>399</v>
      </c>
      <c r="G34" s="83">
        <v>46946</v>
      </c>
      <c r="H34" s="48" t="s">
        <v>399</v>
      </c>
      <c r="I34" s="13">
        <v>9906</v>
      </c>
      <c r="J34" s="278"/>
      <c r="K34" s="278"/>
    </row>
    <row r="35" spans="1:11">
      <c r="A35" s="66" t="s">
        <v>479</v>
      </c>
      <c r="B35" s="83" t="s">
        <v>399</v>
      </c>
      <c r="C35" s="83">
        <v>402</v>
      </c>
      <c r="D35" s="48" t="s">
        <v>399</v>
      </c>
      <c r="E35" s="48">
        <v>402</v>
      </c>
      <c r="F35" s="83" t="s">
        <v>399</v>
      </c>
      <c r="G35" s="83">
        <v>29963</v>
      </c>
      <c r="H35" s="48" t="s">
        <v>399</v>
      </c>
      <c r="I35" s="13">
        <v>12045</v>
      </c>
      <c r="J35" s="278"/>
      <c r="K35" s="278"/>
    </row>
    <row r="36" spans="1:11">
      <c r="A36" s="76" t="s">
        <v>480</v>
      </c>
      <c r="B36" s="77">
        <v>46</v>
      </c>
      <c r="C36" s="77">
        <v>1067</v>
      </c>
      <c r="D36" s="77" t="s">
        <v>399</v>
      </c>
      <c r="E36" s="77">
        <v>1113</v>
      </c>
      <c r="F36" s="81">
        <v>9199</v>
      </c>
      <c r="G36" s="81">
        <v>35521</v>
      </c>
      <c r="H36" s="77" t="s">
        <v>399</v>
      </c>
      <c r="I36" s="78">
        <v>38324</v>
      </c>
      <c r="J36" s="278"/>
      <c r="K36" s="278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78"/>
      <c r="K37" s="278"/>
    </row>
    <row r="38" spans="1:11">
      <c r="A38" s="76" t="s">
        <v>481</v>
      </c>
      <c r="B38" s="81">
        <v>24</v>
      </c>
      <c r="C38" s="81">
        <v>322</v>
      </c>
      <c r="D38" s="77" t="s">
        <v>399</v>
      </c>
      <c r="E38" s="77">
        <v>346</v>
      </c>
      <c r="F38" s="81">
        <v>9250</v>
      </c>
      <c r="G38" s="81">
        <v>33000</v>
      </c>
      <c r="H38" s="77" t="s">
        <v>399</v>
      </c>
      <c r="I38" s="82">
        <v>10848</v>
      </c>
      <c r="J38" s="278"/>
      <c r="K38" s="278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78"/>
      <c r="K39" s="278"/>
    </row>
    <row r="40" spans="1:11">
      <c r="A40" s="66" t="s">
        <v>545</v>
      </c>
      <c r="B40" s="48" t="s">
        <v>399</v>
      </c>
      <c r="C40" s="12">
        <v>463</v>
      </c>
      <c r="D40" s="48" t="s">
        <v>399</v>
      </c>
      <c r="E40" s="48">
        <v>463</v>
      </c>
      <c r="F40" s="48" t="s">
        <v>399</v>
      </c>
      <c r="G40" s="12">
        <v>53825</v>
      </c>
      <c r="H40" s="48" t="s">
        <v>399</v>
      </c>
      <c r="I40" s="13">
        <v>24921</v>
      </c>
      <c r="J40" s="278"/>
      <c r="K40" s="278"/>
    </row>
    <row r="41" spans="1:11">
      <c r="A41" s="66" t="s">
        <v>483</v>
      </c>
      <c r="B41" s="12" t="s">
        <v>399</v>
      </c>
      <c r="C41" s="12">
        <v>145</v>
      </c>
      <c r="D41" s="48" t="s">
        <v>399</v>
      </c>
      <c r="E41" s="48">
        <v>145</v>
      </c>
      <c r="F41" s="12" t="s">
        <v>399</v>
      </c>
      <c r="G41" s="12">
        <v>50000</v>
      </c>
      <c r="H41" s="48" t="s">
        <v>399</v>
      </c>
      <c r="I41" s="13">
        <v>7250</v>
      </c>
      <c r="J41" s="278"/>
      <c r="K41" s="278"/>
    </row>
    <row r="42" spans="1:11">
      <c r="A42" s="66" t="s">
        <v>484</v>
      </c>
      <c r="B42" s="12" t="s">
        <v>399</v>
      </c>
      <c r="C42" s="12">
        <v>24</v>
      </c>
      <c r="D42" s="48" t="s">
        <v>399</v>
      </c>
      <c r="E42" s="48">
        <v>24</v>
      </c>
      <c r="F42" s="12" t="s">
        <v>399</v>
      </c>
      <c r="G42" s="12">
        <v>22125</v>
      </c>
      <c r="H42" s="48" t="s">
        <v>399</v>
      </c>
      <c r="I42" s="13">
        <v>531</v>
      </c>
      <c r="J42" s="278"/>
      <c r="K42" s="278"/>
    </row>
    <row r="43" spans="1:11">
      <c r="A43" s="66" t="s">
        <v>485</v>
      </c>
      <c r="B43" s="48">
        <v>22</v>
      </c>
      <c r="C43" s="12">
        <v>77</v>
      </c>
      <c r="D43" s="48" t="s">
        <v>399</v>
      </c>
      <c r="E43" s="48">
        <v>99</v>
      </c>
      <c r="F43" s="48">
        <v>48000</v>
      </c>
      <c r="G43" s="12">
        <v>53143</v>
      </c>
      <c r="H43" s="48" t="s">
        <v>399</v>
      </c>
      <c r="I43" s="13">
        <v>5148</v>
      </c>
      <c r="J43" s="278"/>
      <c r="K43" s="278"/>
    </row>
    <row r="44" spans="1:11">
      <c r="A44" s="66" t="s">
        <v>486</v>
      </c>
      <c r="B44" s="12" t="s">
        <v>399</v>
      </c>
      <c r="C44" s="12">
        <v>27</v>
      </c>
      <c r="D44" s="48" t="s">
        <v>399</v>
      </c>
      <c r="E44" s="48">
        <v>27</v>
      </c>
      <c r="F44" s="12" t="s">
        <v>399</v>
      </c>
      <c r="G44" s="12">
        <v>27111</v>
      </c>
      <c r="H44" s="48" t="s">
        <v>399</v>
      </c>
      <c r="I44" s="13">
        <v>732</v>
      </c>
      <c r="J44" s="278"/>
      <c r="K44" s="278"/>
    </row>
    <row r="45" spans="1:11">
      <c r="A45" s="66" t="s">
        <v>487</v>
      </c>
      <c r="B45" s="48">
        <v>30</v>
      </c>
      <c r="C45" s="12">
        <v>312</v>
      </c>
      <c r="D45" s="48" t="s">
        <v>399</v>
      </c>
      <c r="E45" s="48">
        <v>342</v>
      </c>
      <c r="F45" s="48">
        <v>19200</v>
      </c>
      <c r="G45" s="12">
        <v>42000</v>
      </c>
      <c r="H45" s="48" t="s">
        <v>399</v>
      </c>
      <c r="I45" s="13">
        <v>13680</v>
      </c>
      <c r="J45" s="278"/>
      <c r="K45" s="278"/>
    </row>
    <row r="46" spans="1:11">
      <c r="A46" s="66" t="s">
        <v>488</v>
      </c>
      <c r="B46" s="12" t="s">
        <v>399</v>
      </c>
      <c r="C46" s="12">
        <v>35</v>
      </c>
      <c r="D46" s="48" t="s">
        <v>399</v>
      </c>
      <c r="E46" s="48">
        <v>35</v>
      </c>
      <c r="F46" s="12" t="s">
        <v>399</v>
      </c>
      <c r="G46" s="12">
        <v>55000</v>
      </c>
      <c r="H46" s="48" t="s">
        <v>399</v>
      </c>
      <c r="I46" s="13">
        <v>1925</v>
      </c>
      <c r="J46" s="278"/>
      <c r="K46" s="278"/>
    </row>
    <row r="47" spans="1:11">
      <c r="A47" s="66" t="s">
        <v>489</v>
      </c>
      <c r="B47" s="48" t="s">
        <v>399</v>
      </c>
      <c r="C47" s="12">
        <v>569</v>
      </c>
      <c r="D47" s="48" t="s">
        <v>399</v>
      </c>
      <c r="E47" s="48">
        <v>569</v>
      </c>
      <c r="F47" s="48" t="s">
        <v>399</v>
      </c>
      <c r="G47" s="12">
        <v>45000</v>
      </c>
      <c r="H47" s="48" t="s">
        <v>399</v>
      </c>
      <c r="I47" s="13">
        <v>25605</v>
      </c>
      <c r="J47" s="278"/>
      <c r="K47" s="278"/>
    </row>
    <row r="48" spans="1:11">
      <c r="A48" s="66" t="s">
        <v>490</v>
      </c>
      <c r="B48" s="12" t="s">
        <v>399</v>
      </c>
      <c r="C48" s="12">
        <v>45</v>
      </c>
      <c r="D48" s="48" t="s">
        <v>399</v>
      </c>
      <c r="E48" s="48">
        <v>45</v>
      </c>
      <c r="F48" s="12" t="s">
        <v>399</v>
      </c>
      <c r="G48" s="12">
        <v>40000</v>
      </c>
      <c r="H48" s="48" t="s">
        <v>399</v>
      </c>
      <c r="I48" s="13">
        <v>1800</v>
      </c>
      <c r="J48" s="278"/>
      <c r="K48" s="278"/>
    </row>
    <row r="49" spans="1:11">
      <c r="A49" s="76" t="s">
        <v>491</v>
      </c>
      <c r="B49" s="77">
        <v>52</v>
      </c>
      <c r="C49" s="77">
        <v>1697</v>
      </c>
      <c r="D49" s="77" t="s">
        <v>399</v>
      </c>
      <c r="E49" s="77">
        <v>1749</v>
      </c>
      <c r="F49" s="81">
        <v>31385</v>
      </c>
      <c r="G49" s="81">
        <v>47118</v>
      </c>
      <c r="H49" s="77" t="s">
        <v>399</v>
      </c>
      <c r="I49" s="78">
        <v>81592</v>
      </c>
      <c r="J49" s="278"/>
      <c r="K49" s="278"/>
    </row>
    <row r="50" spans="1:11">
      <c r="A50" s="66"/>
      <c r="B50" s="48"/>
      <c r="C50" s="48"/>
      <c r="D50" s="48"/>
      <c r="E50" s="48"/>
      <c r="F50" s="12"/>
      <c r="G50" s="12"/>
      <c r="H50" s="12"/>
      <c r="I50" s="49"/>
      <c r="J50" s="278"/>
      <c r="K50" s="278"/>
    </row>
    <row r="51" spans="1:11">
      <c r="A51" s="76" t="s">
        <v>492</v>
      </c>
      <c r="B51" s="77" t="s">
        <v>399</v>
      </c>
      <c r="C51" s="81">
        <v>255</v>
      </c>
      <c r="D51" s="77" t="s">
        <v>399</v>
      </c>
      <c r="E51" s="77">
        <v>255</v>
      </c>
      <c r="F51" s="77" t="s">
        <v>399</v>
      </c>
      <c r="G51" s="81">
        <v>40000</v>
      </c>
      <c r="H51" s="77" t="s">
        <v>399</v>
      </c>
      <c r="I51" s="82">
        <v>10200</v>
      </c>
      <c r="J51" s="278"/>
      <c r="K51" s="278"/>
    </row>
    <row r="52" spans="1:11">
      <c r="A52" s="66"/>
      <c r="B52" s="48"/>
      <c r="C52" s="48"/>
      <c r="D52" s="48"/>
      <c r="E52" s="48"/>
      <c r="F52" s="12"/>
      <c r="G52" s="12"/>
      <c r="H52" s="12"/>
      <c r="I52" s="49"/>
      <c r="J52" s="278"/>
      <c r="K52" s="278"/>
    </row>
    <row r="53" spans="1:11">
      <c r="A53" s="66" t="s">
        <v>493</v>
      </c>
      <c r="B53" s="48" t="s">
        <v>399</v>
      </c>
      <c r="C53" s="12">
        <v>4750</v>
      </c>
      <c r="D53" s="48" t="s">
        <v>399</v>
      </c>
      <c r="E53" s="48">
        <v>4750</v>
      </c>
      <c r="F53" s="48" t="s">
        <v>399</v>
      </c>
      <c r="G53" s="12">
        <v>73526</v>
      </c>
      <c r="H53" s="48" t="s">
        <v>399</v>
      </c>
      <c r="I53" s="13">
        <v>349249</v>
      </c>
      <c r="J53" s="278"/>
      <c r="K53" s="278"/>
    </row>
    <row r="54" spans="1:11">
      <c r="A54" s="66" t="s">
        <v>494</v>
      </c>
      <c r="B54" s="48" t="s">
        <v>399</v>
      </c>
      <c r="C54" s="12">
        <v>3000</v>
      </c>
      <c r="D54" s="48" t="s">
        <v>399</v>
      </c>
      <c r="E54" s="48">
        <v>3000</v>
      </c>
      <c r="F54" s="48" t="s">
        <v>399</v>
      </c>
      <c r="G54" s="12">
        <v>78500</v>
      </c>
      <c r="H54" s="48" t="s">
        <v>399</v>
      </c>
      <c r="I54" s="13">
        <v>235500</v>
      </c>
      <c r="J54" s="278"/>
      <c r="K54" s="278"/>
    </row>
    <row r="55" spans="1:11">
      <c r="A55" s="66" t="s">
        <v>495</v>
      </c>
      <c r="B55" s="48" t="s">
        <v>399</v>
      </c>
      <c r="C55" s="12">
        <v>1164</v>
      </c>
      <c r="D55" s="48" t="s">
        <v>399</v>
      </c>
      <c r="E55" s="48">
        <v>1164</v>
      </c>
      <c r="F55" s="48" t="s">
        <v>399</v>
      </c>
      <c r="G55" s="12">
        <v>70000</v>
      </c>
      <c r="H55" s="48" t="s">
        <v>399</v>
      </c>
      <c r="I55" s="13">
        <v>81480</v>
      </c>
      <c r="J55" s="278"/>
      <c r="K55" s="278"/>
    </row>
    <row r="56" spans="1:11">
      <c r="A56" s="66" t="s">
        <v>496</v>
      </c>
      <c r="B56" s="48" t="s">
        <v>399</v>
      </c>
      <c r="C56" s="12">
        <v>2</v>
      </c>
      <c r="D56" s="48" t="s">
        <v>399</v>
      </c>
      <c r="E56" s="48">
        <v>2</v>
      </c>
      <c r="F56" s="48" t="s">
        <v>399</v>
      </c>
      <c r="G56" s="12">
        <v>40000</v>
      </c>
      <c r="H56" s="48" t="s">
        <v>399</v>
      </c>
      <c r="I56" s="13">
        <v>80</v>
      </c>
      <c r="J56" s="278"/>
      <c r="K56" s="278"/>
    </row>
    <row r="57" spans="1:11">
      <c r="A57" s="66" t="s">
        <v>497</v>
      </c>
      <c r="B57" s="48" t="s">
        <v>399</v>
      </c>
      <c r="C57" s="12">
        <v>956</v>
      </c>
      <c r="D57" s="48" t="s">
        <v>399</v>
      </c>
      <c r="E57" s="48">
        <v>956</v>
      </c>
      <c r="F57" s="48" t="s">
        <v>399</v>
      </c>
      <c r="G57" s="12">
        <v>64958</v>
      </c>
      <c r="H57" s="48" t="s">
        <v>399</v>
      </c>
      <c r="I57" s="13">
        <v>62100</v>
      </c>
      <c r="J57" s="278"/>
      <c r="K57" s="278"/>
    </row>
    <row r="58" spans="1:11">
      <c r="A58" s="76" t="s">
        <v>573</v>
      </c>
      <c r="B58" s="77" t="s">
        <v>399</v>
      </c>
      <c r="C58" s="77">
        <v>9872</v>
      </c>
      <c r="D58" s="77" t="s">
        <v>399</v>
      </c>
      <c r="E58" s="77">
        <v>9872</v>
      </c>
      <c r="F58" s="77" t="s">
        <v>399</v>
      </c>
      <c r="G58" s="81">
        <v>73785</v>
      </c>
      <c r="H58" s="77" t="s">
        <v>399</v>
      </c>
      <c r="I58" s="78">
        <v>728409</v>
      </c>
      <c r="J58" s="278"/>
      <c r="K58" s="278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78"/>
      <c r="K59" s="278"/>
    </row>
    <row r="60" spans="1:11">
      <c r="A60" s="66" t="s">
        <v>499</v>
      </c>
      <c r="B60" s="48" t="s">
        <v>399</v>
      </c>
      <c r="C60" s="12">
        <v>466</v>
      </c>
      <c r="D60" s="12" t="s">
        <v>399</v>
      </c>
      <c r="E60" s="48">
        <v>466</v>
      </c>
      <c r="F60" s="48" t="s">
        <v>399</v>
      </c>
      <c r="G60" s="12">
        <v>35000</v>
      </c>
      <c r="H60" s="12" t="s">
        <v>399</v>
      </c>
      <c r="I60" s="13">
        <v>16310</v>
      </c>
      <c r="J60" s="278"/>
      <c r="K60" s="278"/>
    </row>
    <row r="61" spans="1:11">
      <c r="A61" s="66" t="s">
        <v>500</v>
      </c>
      <c r="B61" s="12">
        <v>47</v>
      </c>
      <c r="C61" s="12">
        <v>147</v>
      </c>
      <c r="D61" s="48" t="s">
        <v>399</v>
      </c>
      <c r="E61" s="48">
        <v>194</v>
      </c>
      <c r="F61" s="12">
        <v>10681</v>
      </c>
      <c r="G61" s="12">
        <v>32340</v>
      </c>
      <c r="H61" s="48" t="s">
        <v>399</v>
      </c>
      <c r="I61" s="13">
        <v>5256</v>
      </c>
      <c r="J61" s="278"/>
      <c r="K61" s="278"/>
    </row>
    <row r="62" spans="1:11">
      <c r="A62" s="66" t="s">
        <v>501</v>
      </c>
      <c r="B62" s="48" t="s">
        <v>399</v>
      </c>
      <c r="C62" s="12">
        <v>626</v>
      </c>
      <c r="D62" s="48" t="s">
        <v>399</v>
      </c>
      <c r="E62" s="48">
        <v>626</v>
      </c>
      <c r="F62" s="48" t="s">
        <v>399</v>
      </c>
      <c r="G62" s="12">
        <v>60639</v>
      </c>
      <c r="H62" s="48" t="s">
        <v>399</v>
      </c>
      <c r="I62" s="13">
        <v>37960</v>
      </c>
      <c r="J62" s="278"/>
      <c r="K62" s="278"/>
    </row>
    <row r="63" spans="1:11">
      <c r="A63" s="76" t="s">
        <v>502</v>
      </c>
      <c r="B63" s="77">
        <v>47</v>
      </c>
      <c r="C63" s="77">
        <v>1239</v>
      </c>
      <c r="D63" s="77" t="s">
        <v>399</v>
      </c>
      <c r="E63" s="77">
        <v>1286</v>
      </c>
      <c r="F63" s="81">
        <v>10681</v>
      </c>
      <c r="G63" s="81">
        <v>47638</v>
      </c>
      <c r="H63" s="81" t="s">
        <v>399</v>
      </c>
      <c r="I63" s="78">
        <v>59526</v>
      </c>
      <c r="J63" s="278"/>
      <c r="K63" s="278"/>
    </row>
    <row r="64" spans="1:11">
      <c r="A64" s="66"/>
      <c r="B64" s="48"/>
      <c r="C64" s="48"/>
      <c r="D64" s="48"/>
      <c r="E64" s="48"/>
      <c r="F64" s="12"/>
      <c r="G64" s="12"/>
      <c r="H64" s="12"/>
      <c r="I64" s="49"/>
      <c r="J64" s="278"/>
      <c r="K64" s="278"/>
    </row>
    <row r="65" spans="1:11">
      <c r="A65" s="76" t="s">
        <v>503</v>
      </c>
      <c r="B65" s="77" t="s">
        <v>399</v>
      </c>
      <c r="C65" s="81">
        <v>747</v>
      </c>
      <c r="D65" s="77" t="s">
        <v>399</v>
      </c>
      <c r="E65" s="77">
        <v>747</v>
      </c>
      <c r="F65" s="77" t="s">
        <v>399</v>
      </c>
      <c r="G65" s="81">
        <v>54000</v>
      </c>
      <c r="H65" s="77" t="s">
        <v>399</v>
      </c>
      <c r="I65" s="82">
        <v>40338</v>
      </c>
      <c r="J65" s="278"/>
      <c r="K65" s="278"/>
    </row>
    <row r="66" spans="1:11">
      <c r="A66" s="66"/>
      <c r="B66" s="48"/>
      <c r="C66" s="48"/>
      <c r="D66" s="48"/>
      <c r="E66" s="48"/>
      <c r="F66" s="12"/>
      <c r="G66" s="12"/>
      <c r="H66" s="12"/>
      <c r="I66" s="49"/>
      <c r="J66" s="278"/>
      <c r="K66" s="278"/>
    </row>
    <row r="67" spans="1:11">
      <c r="A67" s="66" t="s">
        <v>504</v>
      </c>
      <c r="B67" s="48" t="s">
        <v>399</v>
      </c>
      <c r="C67" s="12">
        <v>116</v>
      </c>
      <c r="D67" s="48" t="s">
        <v>399</v>
      </c>
      <c r="E67" s="48">
        <v>116</v>
      </c>
      <c r="F67" s="48" t="s">
        <v>399</v>
      </c>
      <c r="G67" s="12">
        <v>35000</v>
      </c>
      <c r="H67" s="48" t="s">
        <v>399</v>
      </c>
      <c r="I67" s="13">
        <v>4060</v>
      </c>
      <c r="J67" s="278"/>
      <c r="K67" s="278"/>
    </row>
    <row r="68" spans="1:11">
      <c r="A68" s="66" t="s">
        <v>505</v>
      </c>
      <c r="B68" s="48" t="s">
        <v>399</v>
      </c>
      <c r="C68" s="12">
        <v>11</v>
      </c>
      <c r="D68" s="48" t="s">
        <v>399</v>
      </c>
      <c r="E68" s="48">
        <v>11</v>
      </c>
      <c r="F68" s="48" t="s">
        <v>399</v>
      </c>
      <c r="G68" s="12">
        <v>33000</v>
      </c>
      <c r="H68" s="48" t="s">
        <v>399</v>
      </c>
      <c r="I68" s="13">
        <v>363</v>
      </c>
      <c r="J68" s="278"/>
      <c r="K68" s="278"/>
    </row>
    <row r="69" spans="1:11">
      <c r="A69" s="76" t="s">
        <v>506</v>
      </c>
      <c r="B69" s="77" t="s">
        <v>399</v>
      </c>
      <c r="C69" s="77">
        <v>127</v>
      </c>
      <c r="D69" s="77" t="s">
        <v>399</v>
      </c>
      <c r="E69" s="77">
        <v>127</v>
      </c>
      <c r="F69" s="77" t="s">
        <v>399</v>
      </c>
      <c r="G69" s="81">
        <v>34827</v>
      </c>
      <c r="H69" s="77" t="s">
        <v>399</v>
      </c>
      <c r="I69" s="78">
        <v>4423</v>
      </c>
      <c r="J69" s="278"/>
      <c r="K69" s="278"/>
    </row>
    <row r="70" spans="1:11">
      <c r="A70" s="66"/>
      <c r="B70" s="48"/>
      <c r="C70" s="48"/>
      <c r="D70" s="48"/>
      <c r="E70" s="48"/>
      <c r="F70" s="12"/>
      <c r="G70" s="12"/>
      <c r="H70" s="12"/>
      <c r="I70" s="49"/>
      <c r="J70" s="278"/>
      <c r="K70" s="278"/>
    </row>
    <row r="71" spans="1:11">
      <c r="A71" s="66" t="s">
        <v>507</v>
      </c>
      <c r="B71" s="48" t="s">
        <v>399</v>
      </c>
      <c r="C71" s="12">
        <v>110</v>
      </c>
      <c r="D71" s="12" t="s">
        <v>399</v>
      </c>
      <c r="E71" s="48">
        <v>110</v>
      </c>
      <c r="F71" s="48" t="s">
        <v>399</v>
      </c>
      <c r="G71" s="12">
        <v>20973</v>
      </c>
      <c r="H71" s="12" t="s">
        <v>399</v>
      </c>
      <c r="I71" s="13">
        <v>2307</v>
      </c>
      <c r="J71" s="278"/>
      <c r="K71" s="278"/>
    </row>
    <row r="72" spans="1:11">
      <c r="A72" s="66" t="s">
        <v>508</v>
      </c>
      <c r="B72" s="48" t="s">
        <v>399</v>
      </c>
      <c r="C72" s="12">
        <v>255</v>
      </c>
      <c r="D72" s="48" t="s">
        <v>399</v>
      </c>
      <c r="E72" s="48">
        <v>255</v>
      </c>
      <c r="F72" s="48" t="s">
        <v>399</v>
      </c>
      <c r="G72" s="12">
        <v>28882</v>
      </c>
      <c r="H72" s="48" t="s">
        <v>399</v>
      </c>
      <c r="I72" s="13">
        <v>7365</v>
      </c>
      <c r="J72" s="278"/>
      <c r="K72" s="278"/>
    </row>
    <row r="73" spans="1:11">
      <c r="A73" s="66" t="s">
        <v>509</v>
      </c>
      <c r="B73" s="12">
        <v>1</v>
      </c>
      <c r="C73" s="12">
        <v>811</v>
      </c>
      <c r="D73" s="48" t="s">
        <v>399</v>
      </c>
      <c r="E73" s="48">
        <v>812</v>
      </c>
      <c r="F73" s="12">
        <v>8500</v>
      </c>
      <c r="G73" s="12">
        <v>45000</v>
      </c>
      <c r="H73" s="48" t="s">
        <v>399</v>
      </c>
      <c r="I73" s="13">
        <v>36504</v>
      </c>
      <c r="J73" s="278"/>
      <c r="K73" s="278"/>
    </row>
    <row r="74" spans="1:11">
      <c r="A74" s="66" t="s">
        <v>510</v>
      </c>
      <c r="B74" s="48" t="s">
        <v>399</v>
      </c>
      <c r="C74" s="12">
        <v>321</v>
      </c>
      <c r="D74" s="48" t="s">
        <v>399</v>
      </c>
      <c r="E74" s="48">
        <v>321</v>
      </c>
      <c r="F74" s="48" t="s">
        <v>399</v>
      </c>
      <c r="G74" s="12">
        <v>39296</v>
      </c>
      <c r="H74" s="48" t="s">
        <v>399</v>
      </c>
      <c r="I74" s="13">
        <v>12614</v>
      </c>
      <c r="J74" s="278"/>
      <c r="K74" s="278"/>
    </row>
    <row r="75" spans="1:11">
      <c r="A75" s="66" t="s">
        <v>534</v>
      </c>
      <c r="B75" s="12">
        <v>15</v>
      </c>
      <c r="C75" s="12">
        <v>50</v>
      </c>
      <c r="D75" s="48" t="s">
        <v>399</v>
      </c>
      <c r="E75" s="48">
        <v>65</v>
      </c>
      <c r="F75" s="12">
        <v>6500</v>
      </c>
      <c r="G75" s="12">
        <v>25000</v>
      </c>
      <c r="H75" s="48" t="s">
        <v>399</v>
      </c>
      <c r="I75" s="13">
        <v>1348</v>
      </c>
      <c r="J75" s="278"/>
      <c r="K75" s="278"/>
    </row>
    <row r="76" spans="1:11">
      <c r="A76" s="66" t="s">
        <v>512</v>
      </c>
      <c r="B76" s="12">
        <v>1</v>
      </c>
      <c r="C76" s="12">
        <v>176</v>
      </c>
      <c r="D76" s="48" t="s">
        <v>399</v>
      </c>
      <c r="E76" s="48">
        <v>177</v>
      </c>
      <c r="F76" s="12">
        <v>23000</v>
      </c>
      <c r="G76" s="12">
        <v>40095</v>
      </c>
      <c r="H76" s="48" t="s">
        <v>399</v>
      </c>
      <c r="I76" s="13">
        <v>7080</v>
      </c>
      <c r="J76" s="278"/>
      <c r="K76" s="278"/>
    </row>
    <row r="77" spans="1:11">
      <c r="A77" s="66" t="s">
        <v>513</v>
      </c>
      <c r="B77" s="48">
        <v>54</v>
      </c>
      <c r="C77" s="12">
        <v>482</v>
      </c>
      <c r="D77" s="48" t="s">
        <v>399</v>
      </c>
      <c r="E77" s="48">
        <v>536</v>
      </c>
      <c r="F77" s="48">
        <v>1800</v>
      </c>
      <c r="G77" s="12">
        <v>40500</v>
      </c>
      <c r="H77" s="48" t="s">
        <v>399</v>
      </c>
      <c r="I77" s="13">
        <v>19618</v>
      </c>
      <c r="J77" s="278"/>
      <c r="K77" s="278"/>
    </row>
    <row r="78" spans="1:11">
      <c r="A78" s="66" t="s">
        <v>514</v>
      </c>
      <c r="B78" s="48">
        <v>18</v>
      </c>
      <c r="C78" s="12">
        <v>789</v>
      </c>
      <c r="D78" s="48" t="s">
        <v>399</v>
      </c>
      <c r="E78" s="48">
        <v>807</v>
      </c>
      <c r="F78" s="48">
        <v>7750</v>
      </c>
      <c r="G78" s="12">
        <v>53319</v>
      </c>
      <c r="H78" s="48" t="s">
        <v>399</v>
      </c>
      <c r="I78" s="13">
        <v>42208</v>
      </c>
      <c r="J78" s="278"/>
      <c r="K78" s="278"/>
    </row>
    <row r="79" spans="1:11">
      <c r="A79" s="76" t="s">
        <v>515</v>
      </c>
      <c r="B79" s="77">
        <v>89</v>
      </c>
      <c r="C79" s="77">
        <v>2994</v>
      </c>
      <c r="D79" s="77" t="s">
        <v>399</v>
      </c>
      <c r="E79" s="77">
        <v>3083</v>
      </c>
      <c r="F79" s="81">
        <v>4109</v>
      </c>
      <c r="G79" s="81">
        <v>42978</v>
      </c>
      <c r="H79" s="81" t="s">
        <v>399</v>
      </c>
      <c r="I79" s="78">
        <v>129044</v>
      </c>
      <c r="J79" s="278"/>
      <c r="K79" s="278"/>
    </row>
    <row r="80" spans="1:11">
      <c r="A80" s="66"/>
      <c r="B80" s="48"/>
      <c r="C80" s="48"/>
      <c r="D80" s="48"/>
      <c r="E80" s="48"/>
      <c r="F80" s="12"/>
      <c r="G80" s="12"/>
      <c r="H80" s="12"/>
      <c r="I80" s="49"/>
      <c r="J80" s="278"/>
      <c r="K80" s="278"/>
    </row>
    <row r="81" spans="1:11">
      <c r="A81" s="66" t="s">
        <v>516</v>
      </c>
      <c r="B81" s="48">
        <v>70</v>
      </c>
      <c r="C81" s="12">
        <v>111</v>
      </c>
      <c r="D81" s="48">
        <v>1</v>
      </c>
      <c r="E81" s="48">
        <v>182</v>
      </c>
      <c r="F81" s="48">
        <v>11743</v>
      </c>
      <c r="G81" s="12">
        <v>23711</v>
      </c>
      <c r="H81" s="48">
        <v>30000</v>
      </c>
      <c r="I81" s="13">
        <v>3482</v>
      </c>
      <c r="J81" s="278"/>
      <c r="K81" s="278"/>
    </row>
    <row r="82" spans="1:11">
      <c r="A82" s="66" t="s">
        <v>517</v>
      </c>
      <c r="B82" s="12">
        <v>3</v>
      </c>
      <c r="C82" s="12">
        <v>185</v>
      </c>
      <c r="D82" s="85">
        <v>2</v>
      </c>
      <c r="E82" s="48">
        <v>190</v>
      </c>
      <c r="F82" s="12">
        <v>6000</v>
      </c>
      <c r="G82" s="12">
        <v>25000</v>
      </c>
      <c r="H82" s="85">
        <v>35000</v>
      </c>
      <c r="I82" s="13">
        <v>4714</v>
      </c>
      <c r="J82" s="278"/>
      <c r="K82" s="278"/>
    </row>
    <row r="83" spans="1:11">
      <c r="A83" s="76" t="s">
        <v>518</v>
      </c>
      <c r="B83" s="81">
        <v>73</v>
      </c>
      <c r="C83" s="81">
        <v>296</v>
      </c>
      <c r="D83" s="377">
        <v>3</v>
      </c>
      <c r="E83" s="77">
        <v>372</v>
      </c>
      <c r="F83" s="81">
        <v>11507</v>
      </c>
      <c r="G83" s="81">
        <v>24517</v>
      </c>
      <c r="H83" s="377">
        <v>33333</v>
      </c>
      <c r="I83" s="82">
        <v>8196</v>
      </c>
      <c r="J83" s="278"/>
      <c r="K83" s="278"/>
    </row>
    <row r="84" spans="1:11">
      <c r="A84" s="66"/>
      <c r="B84" s="48"/>
      <c r="C84" s="48"/>
      <c r="D84" s="48"/>
      <c r="E84" s="48"/>
      <c r="F84" s="12"/>
      <c r="G84" s="12"/>
      <c r="H84" s="12"/>
      <c r="I84" s="13"/>
      <c r="J84" s="278"/>
      <c r="K84" s="278"/>
    </row>
    <row r="85" spans="1:11" ht="13.5" thickBot="1">
      <c r="A85" s="69" t="s">
        <v>519</v>
      </c>
      <c r="B85" s="55">
        <v>577</v>
      </c>
      <c r="C85" s="55">
        <v>21428</v>
      </c>
      <c r="D85" s="55">
        <v>3</v>
      </c>
      <c r="E85" s="55">
        <v>22008</v>
      </c>
      <c r="F85" s="226">
        <v>13333</v>
      </c>
      <c r="G85" s="226">
        <v>56314</v>
      </c>
      <c r="H85" s="226">
        <v>33333</v>
      </c>
      <c r="I85" s="56">
        <v>1214501</v>
      </c>
      <c r="J85" s="278"/>
      <c r="K85" s="278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>
  <sheetPr codeName="Hoja170">
    <pageSetUpPr fitToPage="1"/>
  </sheetPr>
  <dimension ref="A1:L87"/>
  <sheetViews>
    <sheetView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35" style="271" customWidth="1"/>
    <col min="2" max="9" width="15.7109375" style="271" customWidth="1"/>
    <col min="10" max="16384" width="11.42578125" style="271"/>
  </cols>
  <sheetData>
    <row r="1" spans="1:12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2" s="91" customFormat="1" ht="12.75" customHeight="1">
      <c r="A2" s="455"/>
    </row>
    <row r="3" spans="1:12" s="91" customFormat="1" ht="15">
      <c r="A3" s="1504" t="s">
        <v>1510</v>
      </c>
      <c r="B3" s="1504"/>
      <c r="C3" s="1504"/>
      <c r="D3" s="1504"/>
      <c r="E3" s="1504"/>
      <c r="F3" s="1504"/>
      <c r="G3" s="1504"/>
      <c r="H3" s="1504"/>
      <c r="I3" s="1504"/>
      <c r="J3" s="134"/>
      <c r="K3" s="134"/>
      <c r="L3" s="134"/>
    </row>
    <row r="4" spans="1:12" s="91" customFormat="1" ht="15">
      <c r="A4" s="1504" t="s">
        <v>1511</v>
      </c>
      <c r="B4" s="1504"/>
      <c r="C4" s="1504"/>
      <c r="D4" s="1504"/>
      <c r="E4" s="1504"/>
      <c r="F4" s="1504"/>
      <c r="G4" s="1504"/>
      <c r="H4" s="1504"/>
      <c r="I4" s="1504"/>
      <c r="J4" s="134"/>
      <c r="K4" s="134"/>
      <c r="L4" s="134"/>
    </row>
    <row r="5" spans="1:12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</row>
    <row r="6" spans="1:12" s="866" customFormat="1" ht="24.75" customHeight="1">
      <c r="A6" s="918"/>
      <c r="B6" s="1553" t="s">
        <v>1036</v>
      </c>
      <c r="C6" s="1494"/>
      <c r="D6" s="919" t="s">
        <v>1040</v>
      </c>
      <c r="E6" s="921"/>
      <c r="F6" s="919" t="s">
        <v>1041</v>
      </c>
      <c r="G6" s="920"/>
      <c r="H6" s="1553" t="s">
        <v>1039</v>
      </c>
      <c r="I6" s="1493"/>
    </row>
    <row r="7" spans="1:12" s="866" customFormat="1" ht="24.75" customHeight="1">
      <c r="A7" s="1388" t="s">
        <v>560</v>
      </c>
      <c r="B7" s="1658"/>
      <c r="C7" s="1660"/>
      <c r="D7" s="923" t="s">
        <v>1042</v>
      </c>
      <c r="E7" s="924"/>
      <c r="F7" s="1658" t="s">
        <v>1043</v>
      </c>
      <c r="G7" s="1660"/>
      <c r="H7" s="1658"/>
      <c r="I7" s="1659"/>
    </row>
    <row r="8" spans="1:12" s="866" customFormat="1" ht="24.75" customHeight="1">
      <c r="A8" s="1388" t="s">
        <v>538</v>
      </c>
      <c r="B8" s="1393" t="s">
        <v>379</v>
      </c>
      <c r="C8" s="908" t="s">
        <v>380</v>
      </c>
      <c r="D8" s="1393" t="s">
        <v>379</v>
      </c>
      <c r="E8" s="908" t="s">
        <v>380</v>
      </c>
      <c r="F8" s="1393" t="s">
        <v>379</v>
      </c>
      <c r="G8" s="908" t="s">
        <v>380</v>
      </c>
      <c r="H8" s="1393" t="s">
        <v>379</v>
      </c>
      <c r="I8" s="925" t="s">
        <v>380</v>
      </c>
    </row>
    <row r="9" spans="1:12" ht="23.25" customHeight="1" thickBot="1">
      <c r="A9" s="1388"/>
      <c r="B9" s="909" t="s">
        <v>389</v>
      </c>
      <c r="C9" s="1392" t="s">
        <v>533</v>
      </c>
      <c r="D9" s="909" t="s">
        <v>389</v>
      </c>
      <c r="E9" s="1392" t="s">
        <v>533</v>
      </c>
      <c r="F9" s="909" t="s">
        <v>389</v>
      </c>
      <c r="G9" s="1392" t="s">
        <v>533</v>
      </c>
      <c r="H9" s="909" t="s">
        <v>389</v>
      </c>
      <c r="I9" s="1394" t="s">
        <v>533</v>
      </c>
    </row>
    <row r="10" spans="1:12" ht="22.5" customHeight="1">
      <c r="A10" s="75" t="s">
        <v>459</v>
      </c>
      <c r="B10" s="45" t="s">
        <v>399</v>
      </c>
      <c r="C10" s="45" t="s">
        <v>399</v>
      </c>
      <c r="D10" s="45" t="s">
        <v>399</v>
      </c>
      <c r="E10" s="45" t="s">
        <v>399</v>
      </c>
      <c r="F10" s="45" t="s">
        <v>399</v>
      </c>
      <c r="G10" s="45" t="s">
        <v>399</v>
      </c>
      <c r="H10" s="131">
        <v>466</v>
      </c>
      <c r="I10" s="140">
        <v>14740</v>
      </c>
      <c r="J10" s="278"/>
      <c r="K10" s="278"/>
    </row>
    <row r="11" spans="1:12">
      <c r="A11" s="66" t="s">
        <v>460</v>
      </c>
      <c r="B11" s="48" t="s">
        <v>399</v>
      </c>
      <c r="C11" s="48" t="s">
        <v>399</v>
      </c>
      <c r="D11" s="48" t="s">
        <v>399</v>
      </c>
      <c r="E11" s="48" t="s">
        <v>399</v>
      </c>
      <c r="F11" s="48" t="s">
        <v>399</v>
      </c>
      <c r="G11" s="48" t="s">
        <v>399</v>
      </c>
      <c r="H11" s="12">
        <v>219</v>
      </c>
      <c r="I11" s="13">
        <v>6570</v>
      </c>
      <c r="J11" s="278"/>
      <c r="K11" s="278"/>
    </row>
    <row r="12" spans="1:12">
      <c r="A12" s="66" t="s">
        <v>461</v>
      </c>
      <c r="B12" s="48" t="s">
        <v>399</v>
      </c>
      <c r="C12" s="48" t="s">
        <v>399</v>
      </c>
      <c r="D12" s="48" t="s">
        <v>399</v>
      </c>
      <c r="E12" s="48" t="s">
        <v>399</v>
      </c>
      <c r="F12" s="48" t="s">
        <v>399</v>
      </c>
      <c r="G12" s="48" t="s">
        <v>399</v>
      </c>
      <c r="H12" s="48">
        <v>309</v>
      </c>
      <c r="I12" s="49">
        <v>9897</v>
      </c>
      <c r="J12" s="278"/>
      <c r="K12" s="278"/>
    </row>
    <row r="13" spans="1:12">
      <c r="A13" s="66" t="s">
        <v>462</v>
      </c>
      <c r="B13" s="48" t="s">
        <v>399</v>
      </c>
      <c r="C13" s="48" t="s">
        <v>399</v>
      </c>
      <c r="D13" s="48" t="s">
        <v>399</v>
      </c>
      <c r="E13" s="48" t="s">
        <v>399</v>
      </c>
      <c r="F13" s="48" t="s">
        <v>399</v>
      </c>
      <c r="G13" s="48" t="s">
        <v>399</v>
      </c>
      <c r="H13" s="12">
        <v>398</v>
      </c>
      <c r="I13" s="13">
        <v>12573</v>
      </c>
      <c r="J13" s="278"/>
      <c r="K13" s="278"/>
    </row>
    <row r="14" spans="1:12">
      <c r="A14" s="76" t="s">
        <v>463</v>
      </c>
      <c r="B14" s="77" t="s">
        <v>399</v>
      </c>
      <c r="C14" s="77" t="s">
        <v>399</v>
      </c>
      <c r="D14" s="77" t="s">
        <v>399</v>
      </c>
      <c r="E14" s="77" t="s">
        <v>399</v>
      </c>
      <c r="F14" s="77" t="s">
        <v>399</v>
      </c>
      <c r="G14" s="77" t="s">
        <v>399</v>
      </c>
      <c r="H14" s="77">
        <v>1392</v>
      </c>
      <c r="I14" s="78">
        <v>43780</v>
      </c>
      <c r="J14" s="278"/>
      <c r="K14" s="278"/>
    </row>
    <row r="15" spans="1:12">
      <c r="A15" s="66"/>
      <c r="B15" s="48"/>
      <c r="C15" s="48"/>
      <c r="D15" s="48"/>
      <c r="E15" s="48"/>
      <c r="F15" s="48"/>
      <c r="G15" s="48"/>
      <c r="H15" s="48"/>
      <c r="I15" s="49"/>
      <c r="J15" s="278"/>
      <c r="K15" s="278"/>
    </row>
    <row r="16" spans="1:12">
      <c r="A16" s="76" t="s">
        <v>464</v>
      </c>
      <c r="B16" s="77" t="s">
        <v>399</v>
      </c>
      <c r="C16" s="77" t="s">
        <v>399</v>
      </c>
      <c r="D16" s="77" t="s">
        <v>399</v>
      </c>
      <c r="E16" s="77" t="s">
        <v>399</v>
      </c>
      <c r="F16" s="77" t="s">
        <v>399</v>
      </c>
      <c r="G16" s="77" t="s">
        <v>399</v>
      </c>
      <c r="H16" s="77">
        <v>190</v>
      </c>
      <c r="I16" s="78">
        <v>2850</v>
      </c>
      <c r="J16" s="278"/>
      <c r="K16" s="278"/>
    </row>
    <row r="17" spans="1:11">
      <c r="A17" s="66"/>
      <c r="B17" s="48"/>
      <c r="C17" s="48"/>
      <c r="D17" s="48"/>
      <c r="E17" s="48"/>
      <c r="F17" s="48"/>
      <c r="G17" s="48"/>
      <c r="H17" s="48"/>
      <c r="I17" s="49"/>
      <c r="J17" s="278"/>
      <c r="K17" s="278"/>
    </row>
    <row r="18" spans="1:11">
      <c r="A18" s="76" t="s">
        <v>465</v>
      </c>
      <c r="B18" s="77" t="s">
        <v>399</v>
      </c>
      <c r="C18" s="77" t="s">
        <v>399</v>
      </c>
      <c r="D18" s="77" t="s">
        <v>399</v>
      </c>
      <c r="E18" s="77" t="s">
        <v>399</v>
      </c>
      <c r="F18" s="77" t="s">
        <v>399</v>
      </c>
      <c r="G18" s="77" t="s">
        <v>399</v>
      </c>
      <c r="H18" s="77">
        <v>16</v>
      </c>
      <c r="I18" s="78">
        <v>276</v>
      </c>
      <c r="J18" s="278"/>
      <c r="K18" s="278"/>
    </row>
    <row r="19" spans="1:11">
      <c r="A19" s="66"/>
      <c r="B19" s="48"/>
      <c r="C19" s="48"/>
      <c r="D19" s="48"/>
      <c r="E19" s="48"/>
      <c r="F19" s="48"/>
      <c r="G19" s="48"/>
      <c r="H19" s="48"/>
      <c r="I19" s="49"/>
      <c r="J19" s="278"/>
      <c r="K19" s="278"/>
    </row>
    <row r="20" spans="1:11">
      <c r="A20" s="66" t="s">
        <v>544</v>
      </c>
      <c r="B20" s="48" t="s">
        <v>399</v>
      </c>
      <c r="C20" s="48" t="s">
        <v>399</v>
      </c>
      <c r="D20" s="48" t="s">
        <v>399</v>
      </c>
      <c r="E20" s="48" t="s">
        <v>399</v>
      </c>
      <c r="F20" s="12" t="s">
        <v>399</v>
      </c>
      <c r="G20" s="12" t="s">
        <v>399</v>
      </c>
      <c r="H20" s="12">
        <v>15</v>
      </c>
      <c r="I20" s="13">
        <v>450</v>
      </c>
      <c r="J20" s="278"/>
      <c r="K20" s="278"/>
    </row>
    <row r="21" spans="1:11">
      <c r="A21" s="66" t="s">
        <v>467</v>
      </c>
      <c r="B21" s="12" t="s">
        <v>399</v>
      </c>
      <c r="C21" s="12" t="s">
        <v>399</v>
      </c>
      <c r="D21" s="48" t="s">
        <v>399</v>
      </c>
      <c r="E21" s="48" t="s">
        <v>399</v>
      </c>
      <c r="F21" s="85">
        <v>20</v>
      </c>
      <c r="G21" s="85">
        <v>370</v>
      </c>
      <c r="H21" s="12" t="s">
        <v>399</v>
      </c>
      <c r="I21" s="13" t="s">
        <v>399</v>
      </c>
      <c r="J21" s="278"/>
      <c r="K21" s="278"/>
    </row>
    <row r="22" spans="1:11">
      <c r="A22" s="66" t="s">
        <v>468</v>
      </c>
      <c r="B22" s="48" t="s">
        <v>399</v>
      </c>
      <c r="C22" s="48" t="s">
        <v>399</v>
      </c>
      <c r="D22" s="48" t="s">
        <v>399</v>
      </c>
      <c r="E22" s="48" t="s">
        <v>399</v>
      </c>
      <c r="F22" s="85" t="s">
        <v>399</v>
      </c>
      <c r="G22" s="85" t="s">
        <v>399</v>
      </c>
      <c r="H22" s="12">
        <v>40</v>
      </c>
      <c r="I22" s="13">
        <v>740</v>
      </c>
      <c r="J22" s="278"/>
      <c r="K22" s="278"/>
    </row>
    <row r="23" spans="1:11">
      <c r="A23" s="76" t="s">
        <v>469</v>
      </c>
      <c r="B23" s="77" t="s">
        <v>399</v>
      </c>
      <c r="C23" s="77" t="s">
        <v>399</v>
      </c>
      <c r="D23" s="77" t="s">
        <v>399</v>
      </c>
      <c r="E23" s="77" t="s">
        <v>399</v>
      </c>
      <c r="F23" s="77">
        <v>20</v>
      </c>
      <c r="G23" s="77">
        <v>370</v>
      </c>
      <c r="H23" s="77">
        <v>55</v>
      </c>
      <c r="I23" s="78">
        <v>1190</v>
      </c>
      <c r="J23" s="278"/>
      <c r="K23" s="278"/>
    </row>
    <row r="24" spans="1:11">
      <c r="A24" s="66"/>
      <c r="B24" s="48"/>
      <c r="C24" s="48"/>
      <c r="D24" s="48"/>
      <c r="E24" s="48"/>
      <c r="F24" s="48"/>
      <c r="G24" s="48"/>
      <c r="H24" s="48"/>
      <c r="I24" s="49"/>
      <c r="J24" s="278"/>
      <c r="K24" s="278"/>
    </row>
    <row r="25" spans="1:11">
      <c r="A25" s="76" t="s">
        <v>470</v>
      </c>
      <c r="B25" s="77" t="s">
        <v>399</v>
      </c>
      <c r="C25" s="77" t="s">
        <v>399</v>
      </c>
      <c r="D25" s="77" t="s">
        <v>399</v>
      </c>
      <c r="E25" s="77" t="s">
        <v>399</v>
      </c>
      <c r="F25" s="77">
        <v>279</v>
      </c>
      <c r="G25" s="77">
        <v>10565</v>
      </c>
      <c r="H25" s="77" t="s">
        <v>399</v>
      </c>
      <c r="I25" s="78" t="s">
        <v>399</v>
      </c>
      <c r="J25" s="278"/>
      <c r="K25" s="278"/>
    </row>
    <row r="26" spans="1:11">
      <c r="A26" s="66"/>
      <c r="B26" s="48"/>
      <c r="C26" s="48"/>
      <c r="D26" s="48"/>
      <c r="E26" s="48"/>
      <c r="F26" s="48"/>
      <c r="G26" s="48"/>
      <c r="H26" s="48"/>
      <c r="I26" s="49"/>
      <c r="J26" s="278"/>
      <c r="K26" s="278"/>
    </row>
    <row r="27" spans="1:11">
      <c r="A27" s="76" t="s">
        <v>471</v>
      </c>
      <c r="B27" s="77">
        <v>38</v>
      </c>
      <c r="C27" s="77">
        <v>1520</v>
      </c>
      <c r="D27" s="77">
        <v>10</v>
      </c>
      <c r="E27" s="77">
        <v>500</v>
      </c>
      <c r="F27" s="77">
        <v>18</v>
      </c>
      <c r="G27" s="77">
        <v>940</v>
      </c>
      <c r="H27" s="77">
        <v>4</v>
      </c>
      <c r="I27" s="78">
        <v>190</v>
      </c>
      <c r="J27" s="278"/>
      <c r="K27" s="278"/>
    </row>
    <row r="28" spans="1:11">
      <c r="A28" s="66"/>
      <c r="B28" s="48"/>
      <c r="C28" s="48"/>
      <c r="D28" s="48"/>
      <c r="E28" s="48"/>
      <c r="F28" s="48"/>
      <c r="G28" s="48"/>
      <c r="H28" s="48"/>
      <c r="I28" s="49"/>
      <c r="J28" s="278"/>
      <c r="K28" s="278"/>
    </row>
    <row r="29" spans="1:11">
      <c r="A29" s="66" t="s">
        <v>472</v>
      </c>
      <c r="B29" s="48" t="s">
        <v>399</v>
      </c>
      <c r="C29" s="48" t="s">
        <v>399</v>
      </c>
      <c r="D29" s="48" t="s">
        <v>399</v>
      </c>
      <c r="E29" s="48" t="s">
        <v>399</v>
      </c>
      <c r="F29" s="85" t="s">
        <v>399</v>
      </c>
      <c r="G29" s="85" t="s">
        <v>399</v>
      </c>
      <c r="H29" s="48">
        <v>285</v>
      </c>
      <c r="I29" s="49">
        <v>15105</v>
      </c>
      <c r="J29" s="278"/>
      <c r="K29" s="278"/>
    </row>
    <row r="30" spans="1:11">
      <c r="A30" s="66" t="s">
        <v>473</v>
      </c>
      <c r="B30" s="48" t="s">
        <v>399</v>
      </c>
      <c r="C30" s="48" t="s">
        <v>399</v>
      </c>
      <c r="D30" s="48" t="s">
        <v>399</v>
      </c>
      <c r="E30" s="48" t="s">
        <v>399</v>
      </c>
      <c r="F30" s="48" t="s">
        <v>399</v>
      </c>
      <c r="G30" s="48" t="s">
        <v>399</v>
      </c>
      <c r="H30" s="48">
        <v>6</v>
      </c>
      <c r="I30" s="49">
        <v>240</v>
      </c>
      <c r="J30" s="278"/>
      <c r="K30" s="278"/>
    </row>
    <row r="31" spans="1:11">
      <c r="A31" s="66" t="s">
        <v>474</v>
      </c>
      <c r="B31" s="12" t="s">
        <v>399</v>
      </c>
      <c r="C31" s="12" t="s">
        <v>399</v>
      </c>
      <c r="D31" s="48" t="s">
        <v>399</v>
      </c>
      <c r="E31" s="48" t="s">
        <v>399</v>
      </c>
      <c r="F31" s="12" t="s">
        <v>399</v>
      </c>
      <c r="G31" s="12" t="s">
        <v>399</v>
      </c>
      <c r="H31" s="12">
        <v>745</v>
      </c>
      <c r="I31" s="13">
        <v>26075</v>
      </c>
      <c r="J31" s="278"/>
      <c r="K31" s="278"/>
    </row>
    <row r="32" spans="1:11">
      <c r="A32" s="76" t="s">
        <v>475</v>
      </c>
      <c r="B32" s="77" t="s">
        <v>399</v>
      </c>
      <c r="C32" s="77" t="s">
        <v>399</v>
      </c>
      <c r="D32" s="77" t="s">
        <v>399</v>
      </c>
      <c r="E32" s="77" t="s">
        <v>399</v>
      </c>
      <c r="F32" s="77" t="s">
        <v>399</v>
      </c>
      <c r="G32" s="77" t="s">
        <v>399</v>
      </c>
      <c r="H32" s="77">
        <v>1036</v>
      </c>
      <c r="I32" s="78">
        <v>41420</v>
      </c>
      <c r="J32" s="278"/>
      <c r="K32" s="278"/>
    </row>
    <row r="33" spans="1:11">
      <c r="A33" s="66"/>
      <c r="B33" s="48"/>
      <c r="C33" s="48"/>
      <c r="D33" s="48"/>
      <c r="E33" s="48"/>
      <c r="F33" s="48"/>
      <c r="G33" s="48"/>
      <c r="H33" s="48"/>
      <c r="I33" s="49"/>
      <c r="J33" s="278"/>
      <c r="K33" s="278"/>
    </row>
    <row r="34" spans="1:11">
      <c r="A34" s="66" t="s">
        <v>476</v>
      </c>
      <c r="B34" s="48">
        <v>126</v>
      </c>
      <c r="C34" s="83">
        <v>4033</v>
      </c>
      <c r="D34" s="48" t="s">
        <v>399</v>
      </c>
      <c r="E34" s="48" t="s">
        <v>399</v>
      </c>
      <c r="F34" s="83">
        <v>32</v>
      </c>
      <c r="G34" s="83">
        <v>1008</v>
      </c>
      <c r="H34" s="83">
        <v>158</v>
      </c>
      <c r="I34" s="84">
        <v>5042</v>
      </c>
      <c r="J34" s="278"/>
      <c r="K34" s="278"/>
    </row>
    <row r="35" spans="1:11">
      <c r="A35" s="66" t="s">
        <v>477</v>
      </c>
      <c r="B35" s="48">
        <v>9</v>
      </c>
      <c r="C35" s="48">
        <v>315</v>
      </c>
      <c r="D35" s="83">
        <v>18</v>
      </c>
      <c r="E35" s="83">
        <v>629</v>
      </c>
      <c r="F35" s="83">
        <v>110</v>
      </c>
      <c r="G35" s="83">
        <v>3774</v>
      </c>
      <c r="H35" s="83">
        <v>47</v>
      </c>
      <c r="I35" s="84">
        <v>1572</v>
      </c>
      <c r="J35" s="278"/>
      <c r="K35" s="278"/>
    </row>
    <row r="36" spans="1:11">
      <c r="A36" s="66" t="s">
        <v>478</v>
      </c>
      <c r="B36" s="83">
        <v>11</v>
      </c>
      <c r="C36" s="83">
        <v>495</v>
      </c>
      <c r="D36" s="48" t="s">
        <v>399</v>
      </c>
      <c r="E36" s="48" t="s">
        <v>399</v>
      </c>
      <c r="F36" s="83">
        <v>32</v>
      </c>
      <c r="G36" s="83">
        <v>1486</v>
      </c>
      <c r="H36" s="83">
        <v>168</v>
      </c>
      <c r="I36" s="84">
        <v>7925</v>
      </c>
      <c r="J36" s="278"/>
      <c r="K36" s="278"/>
    </row>
    <row r="37" spans="1:11">
      <c r="A37" s="66" t="s">
        <v>479</v>
      </c>
      <c r="B37" s="83">
        <v>201</v>
      </c>
      <c r="C37" s="83">
        <v>9636</v>
      </c>
      <c r="D37" s="48" t="s">
        <v>399</v>
      </c>
      <c r="E37" s="48" t="s">
        <v>399</v>
      </c>
      <c r="F37" s="83" t="s">
        <v>399</v>
      </c>
      <c r="G37" s="83" t="s">
        <v>399</v>
      </c>
      <c r="H37" s="83">
        <v>201</v>
      </c>
      <c r="I37" s="84">
        <v>2409</v>
      </c>
      <c r="J37" s="278"/>
      <c r="K37" s="278"/>
    </row>
    <row r="38" spans="1:11">
      <c r="A38" s="76" t="s">
        <v>480</v>
      </c>
      <c r="B38" s="77">
        <v>347</v>
      </c>
      <c r="C38" s="77">
        <v>14479</v>
      </c>
      <c r="D38" s="77">
        <v>18</v>
      </c>
      <c r="E38" s="77">
        <v>629</v>
      </c>
      <c r="F38" s="77">
        <v>174</v>
      </c>
      <c r="G38" s="77">
        <v>6268</v>
      </c>
      <c r="H38" s="77">
        <v>574</v>
      </c>
      <c r="I38" s="78">
        <v>16948</v>
      </c>
      <c r="J38" s="278"/>
      <c r="K38" s="278"/>
    </row>
    <row r="39" spans="1:11">
      <c r="A39" s="66"/>
      <c r="B39" s="48"/>
      <c r="C39" s="48"/>
      <c r="D39" s="48"/>
      <c r="E39" s="48"/>
      <c r="F39" s="48"/>
      <c r="G39" s="48"/>
      <c r="H39" s="48"/>
      <c r="I39" s="49"/>
      <c r="J39" s="278"/>
      <c r="K39" s="278"/>
    </row>
    <row r="40" spans="1:11">
      <c r="A40" s="76" t="s">
        <v>481</v>
      </c>
      <c r="B40" s="77">
        <v>38</v>
      </c>
      <c r="C40" s="77">
        <v>1193</v>
      </c>
      <c r="D40" s="77" t="s">
        <v>399</v>
      </c>
      <c r="E40" s="77" t="s">
        <v>399</v>
      </c>
      <c r="F40" s="77">
        <v>194</v>
      </c>
      <c r="G40" s="77">
        <v>6075</v>
      </c>
      <c r="H40" s="77">
        <v>114</v>
      </c>
      <c r="I40" s="78">
        <v>3580</v>
      </c>
      <c r="J40" s="278"/>
      <c r="K40" s="278"/>
    </row>
    <row r="41" spans="1:11">
      <c r="A41" s="66"/>
      <c r="B41" s="48"/>
      <c r="C41" s="48"/>
      <c r="D41" s="48"/>
      <c r="E41" s="48"/>
      <c r="F41" s="48"/>
      <c r="G41" s="48"/>
      <c r="H41" s="48"/>
      <c r="I41" s="49"/>
      <c r="J41" s="278"/>
      <c r="K41" s="278"/>
    </row>
    <row r="42" spans="1:11">
      <c r="A42" s="66" t="s">
        <v>545</v>
      </c>
      <c r="B42" s="48" t="s">
        <v>399</v>
      </c>
      <c r="C42" s="48" t="s">
        <v>399</v>
      </c>
      <c r="D42" s="48" t="s">
        <v>399</v>
      </c>
      <c r="E42" s="48" t="s">
        <v>399</v>
      </c>
      <c r="F42" s="48">
        <v>205</v>
      </c>
      <c r="G42" s="48">
        <v>15375</v>
      </c>
      <c r="H42" s="12">
        <v>258</v>
      </c>
      <c r="I42" s="13">
        <v>9546</v>
      </c>
      <c r="J42" s="278"/>
      <c r="K42" s="278"/>
    </row>
    <row r="43" spans="1:11">
      <c r="A43" s="66" t="s">
        <v>483</v>
      </c>
      <c r="B43" s="12" t="s">
        <v>399</v>
      </c>
      <c r="C43" s="12" t="s">
        <v>399</v>
      </c>
      <c r="D43" s="12" t="s">
        <v>399</v>
      </c>
      <c r="E43" s="12" t="s">
        <v>399</v>
      </c>
      <c r="F43" s="48" t="s">
        <v>399</v>
      </c>
      <c r="G43" s="48" t="s">
        <v>399</v>
      </c>
      <c r="H43" s="12">
        <v>145</v>
      </c>
      <c r="I43" s="13">
        <v>7250</v>
      </c>
      <c r="J43" s="278"/>
      <c r="K43" s="278"/>
    </row>
    <row r="44" spans="1:11">
      <c r="A44" s="66" t="s">
        <v>484</v>
      </c>
      <c r="B44" s="12">
        <v>12</v>
      </c>
      <c r="C44" s="12">
        <v>288</v>
      </c>
      <c r="D44" s="85">
        <v>6</v>
      </c>
      <c r="E44" s="85">
        <v>138</v>
      </c>
      <c r="F44" s="12" t="s">
        <v>399</v>
      </c>
      <c r="G44" s="12" t="s">
        <v>399</v>
      </c>
      <c r="H44" s="12">
        <v>6</v>
      </c>
      <c r="I44" s="13">
        <v>105</v>
      </c>
      <c r="J44" s="278"/>
      <c r="K44" s="278"/>
    </row>
    <row r="45" spans="1:11">
      <c r="A45" s="66" t="s">
        <v>485</v>
      </c>
      <c r="B45" s="48" t="s">
        <v>399</v>
      </c>
      <c r="C45" s="48" t="s">
        <v>399</v>
      </c>
      <c r="D45" s="48" t="s">
        <v>399</v>
      </c>
      <c r="E45" s="48" t="s">
        <v>399</v>
      </c>
      <c r="F45" s="48" t="s">
        <v>399</v>
      </c>
      <c r="G45" s="48" t="s">
        <v>399</v>
      </c>
      <c r="H45" s="12">
        <v>99</v>
      </c>
      <c r="I45" s="13">
        <v>5148</v>
      </c>
      <c r="J45" s="278"/>
      <c r="K45" s="278"/>
    </row>
    <row r="46" spans="1:11">
      <c r="A46" s="66" t="s">
        <v>486</v>
      </c>
      <c r="B46" s="85">
        <v>4</v>
      </c>
      <c r="C46" s="85">
        <v>88</v>
      </c>
      <c r="D46" s="85">
        <v>5</v>
      </c>
      <c r="E46" s="85">
        <v>140</v>
      </c>
      <c r="F46" s="85">
        <v>5</v>
      </c>
      <c r="G46" s="85">
        <v>140</v>
      </c>
      <c r="H46" s="12">
        <v>13</v>
      </c>
      <c r="I46" s="13">
        <v>364</v>
      </c>
      <c r="J46" s="278"/>
      <c r="K46" s="278"/>
    </row>
    <row r="47" spans="1:11">
      <c r="A47" s="66" t="s">
        <v>487</v>
      </c>
      <c r="B47" s="12" t="s">
        <v>399</v>
      </c>
      <c r="C47" s="12" t="s">
        <v>399</v>
      </c>
      <c r="D47" s="12" t="s">
        <v>399</v>
      </c>
      <c r="E47" s="12" t="s">
        <v>399</v>
      </c>
      <c r="F47" s="48" t="s">
        <v>399</v>
      </c>
      <c r="G47" s="48" t="s">
        <v>399</v>
      </c>
      <c r="H47" s="12">
        <v>342</v>
      </c>
      <c r="I47" s="13">
        <v>13680</v>
      </c>
      <c r="J47" s="278"/>
      <c r="K47" s="278"/>
    </row>
    <row r="48" spans="1:11">
      <c r="A48" s="66" t="s">
        <v>488</v>
      </c>
      <c r="B48" s="12" t="s">
        <v>399</v>
      </c>
      <c r="C48" s="12" t="s">
        <v>399</v>
      </c>
      <c r="D48" s="48" t="s">
        <v>399</v>
      </c>
      <c r="E48" s="48" t="s">
        <v>399</v>
      </c>
      <c r="F48" s="48" t="s">
        <v>399</v>
      </c>
      <c r="G48" s="48" t="s">
        <v>399</v>
      </c>
      <c r="H48" s="12">
        <v>35</v>
      </c>
      <c r="I48" s="13">
        <v>1925</v>
      </c>
      <c r="J48" s="278"/>
      <c r="K48" s="278"/>
    </row>
    <row r="49" spans="1:11">
      <c r="A49" s="66" t="s">
        <v>489</v>
      </c>
      <c r="B49" s="48" t="s">
        <v>399</v>
      </c>
      <c r="C49" s="48" t="s">
        <v>399</v>
      </c>
      <c r="D49" s="48" t="s">
        <v>399</v>
      </c>
      <c r="E49" s="48" t="s">
        <v>399</v>
      </c>
      <c r="F49" s="12">
        <v>569</v>
      </c>
      <c r="G49" s="12">
        <v>25605</v>
      </c>
      <c r="H49" s="12" t="s">
        <v>399</v>
      </c>
      <c r="I49" s="13" t="s">
        <v>399</v>
      </c>
      <c r="J49" s="278"/>
      <c r="K49" s="278"/>
    </row>
    <row r="50" spans="1:11">
      <c r="A50" s="66" t="s">
        <v>490</v>
      </c>
      <c r="B50" s="12" t="s">
        <v>399</v>
      </c>
      <c r="C50" s="12" t="s">
        <v>399</v>
      </c>
      <c r="D50" s="48" t="s">
        <v>399</v>
      </c>
      <c r="E50" s="48" t="s">
        <v>399</v>
      </c>
      <c r="F50" s="12">
        <v>15</v>
      </c>
      <c r="G50" s="12">
        <v>540</v>
      </c>
      <c r="H50" s="12">
        <v>30</v>
      </c>
      <c r="I50" s="13">
        <v>1260</v>
      </c>
      <c r="J50" s="278"/>
      <c r="K50" s="278"/>
    </row>
    <row r="51" spans="1:11">
      <c r="A51" s="76" t="s">
        <v>491</v>
      </c>
      <c r="B51" s="77">
        <v>16</v>
      </c>
      <c r="C51" s="77">
        <v>376</v>
      </c>
      <c r="D51" s="77">
        <v>11</v>
      </c>
      <c r="E51" s="77">
        <v>278</v>
      </c>
      <c r="F51" s="77">
        <v>794</v>
      </c>
      <c r="G51" s="77">
        <v>41660</v>
      </c>
      <c r="H51" s="77">
        <v>928</v>
      </c>
      <c r="I51" s="78">
        <v>39278</v>
      </c>
      <c r="J51" s="278"/>
      <c r="K51" s="278"/>
    </row>
    <row r="52" spans="1:11">
      <c r="A52" s="66"/>
      <c r="B52" s="48"/>
      <c r="C52" s="48"/>
      <c r="D52" s="48"/>
      <c r="E52" s="48"/>
      <c r="F52" s="48"/>
      <c r="G52" s="48"/>
      <c r="H52" s="48"/>
      <c r="I52" s="49"/>
      <c r="J52" s="278"/>
      <c r="K52" s="278"/>
    </row>
    <row r="53" spans="1:11">
      <c r="A53" s="76" t="s">
        <v>492</v>
      </c>
      <c r="B53" s="77" t="s">
        <v>399</v>
      </c>
      <c r="C53" s="77" t="s">
        <v>399</v>
      </c>
      <c r="D53" s="77" t="s">
        <v>399</v>
      </c>
      <c r="E53" s="77" t="s">
        <v>399</v>
      </c>
      <c r="F53" s="77">
        <v>255</v>
      </c>
      <c r="G53" s="77">
        <v>10200</v>
      </c>
      <c r="H53" s="77" t="s">
        <v>399</v>
      </c>
      <c r="I53" s="78" t="s">
        <v>399</v>
      </c>
      <c r="J53" s="278"/>
      <c r="K53" s="278"/>
    </row>
    <row r="54" spans="1:11">
      <c r="A54" s="66"/>
      <c r="B54" s="48"/>
      <c r="C54" s="48"/>
      <c r="D54" s="48"/>
      <c r="E54" s="48"/>
      <c r="F54" s="48"/>
      <c r="G54" s="48"/>
      <c r="H54" s="48"/>
      <c r="I54" s="49"/>
      <c r="J54" s="278"/>
      <c r="K54" s="278"/>
    </row>
    <row r="55" spans="1:11">
      <c r="A55" s="66" t="s">
        <v>493</v>
      </c>
      <c r="B55" s="12">
        <v>100</v>
      </c>
      <c r="C55" s="12">
        <v>7353</v>
      </c>
      <c r="D55" s="48" t="s">
        <v>399</v>
      </c>
      <c r="E55" s="48" t="s">
        <v>399</v>
      </c>
      <c r="F55" s="12">
        <v>4200</v>
      </c>
      <c r="G55" s="12">
        <v>308809</v>
      </c>
      <c r="H55" s="85">
        <v>450</v>
      </c>
      <c r="I55" s="133">
        <v>33087</v>
      </c>
      <c r="J55" s="278"/>
      <c r="K55" s="278"/>
    </row>
    <row r="56" spans="1:11">
      <c r="A56" s="66" t="s">
        <v>494</v>
      </c>
      <c r="B56" s="12">
        <v>225</v>
      </c>
      <c r="C56" s="12">
        <v>13500</v>
      </c>
      <c r="D56" s="12">
        <v>900</v>
      </c>
      <c r="E56" s="12">
        <v>63000</v>
      </c>
      <c r="F56" s="12" t="s">
        <v>399</v>
      </c>
      <c r="G56" s="12" t="s">
        <v>399</v>
      </c>
      <c r="H56" s="12">
        <v>1875</v>
      </c>
      <c r="I56" s="13">
        <v>159000</v>
      </c>
      <c r="J56" s="278"/>
      <c r="K56" s="278"/>
    </row>
    <row r="57" spans="1:11">
      <c r="A57" s="66" t="s">
        <v>495</v>
      </c>
      <c r="B57" s="48">
        <v>1000</v>
      </c>
      <c r="C57" s="48">
        <v>70000</v>
      </c>
      <c r="D57" s="48" t="s">
        <v>399</v>
      </c>
      <c r="E57" s="48" t="s">
        <v>399</v>
      </c>
      <c r="F57" s="12" t="s">
        <v>399</v>
      </c>
      <c r="G57" s="12" t="s">
        <v>399</v>
      </c>
      <c r="H57" s="12">
        <v>164</v>
      </c>
      <c r="I57" s="13">
        <v>11480</v>
      </c>
      <c r="J57" s="278"/>
      <c r="K57" s="278"/>
    </row>
    <row r="58" spans="1:11">
      <c r="A58" s="66" t="s">
        <v>496</v>
      </c>
      <c r="B58" s="48" t="s">
        <v>399</v>
      </c>
      <c r="C58" s="48" t="s">
        <v>399</v>
      </c>
      <c r="D58" s="48" t="s">
        <v>399</v>
      </c>
      <c r="E58" s="48" t="s">
        <v>399</v>
      </c>
      <c r="F58" s="48" t="s">
        <v>399</v>
      </c>
      <c r="G58" s="48" t="s">
        <v>399</v>
      </c>
      <c r="H58" s="12">
        <v>2</v>
      </c>
      <c r="I58" s="13">
        <v>80</v>
      </c>
      <c r="J58" s="278"/>
      <c r="K58" s="278"/>
    </row>
    <row r="59" spans="1:11">
      <c r="A59" s="66" t="s">
        <v>497</v>
      </c>
      <c r="B59" s="12">
        <v>72</v>
      </c>
      <c r="C59" s="12">
        <v>3024</v>
      </c>
      <c r="D59" s="12" t="s">
        <v>399</v>
      </c>
      <c r="E59" s="12" t="s">
        <v>399</v>
      </c>
      <c r="F59" s="85">
        <v>847</v>
      </c>
      <c r="G59" s="85">
        <v>57596</v>
      </c>
      <c r="H59" s="12">
        <v>37</v>
      </c>
      <c r="I59" s="13">
        <v>1480</v>
      </c>
      <c r="J59" s="278"/>
      <c r="K59" s="278"/>
    </row>
    <row r="60" spans="1:11">
      <c r="A60" s="76" t="s">
        <v>573</v>
      </c>
      <c r="B60" s="77">
        <v>1397</v>
      </c>
      <c r="C60" s="77">
        <v>93877</v>
      </c>
      <c r="D60" s="77">
        <v>900</v>
      </c>
      <c r="E60" s="77">
        <v>63000</v>
      </c>
      <c r="F60" s="77">
        <v>5047</v>
      </c>
      <c r="G60" s="77">
        <v>366405</v>
      </c>
      <c r="H60" s="77">
        <v>2528</v>
      </c>
      <c r="I60" s="78">
        <v>205127</v>
      </c>
      <c r="J60" s="278"/>
      <c r="K60" s="278"/>
    </row>
    <row r="61" spans="1:11">
      <c r="A61" s="66"/>
      <c r="B61" s="48"/>
      <c r="C61" s="48"/>
      <c r="D61" s="48"/>
      <c r="E61" s="48"/>
      <c r="F61" s="48"/>
      <c r="G61" s="48"/>
      <c r="H61" s="48"/>
      <c r="I61" s="49"/>
      <c r="J61" s="278"/>
      <c r="K61" s="278"/>
    </row>
    <row r="62" spans="1:11">
      <c r="A62" s="66" t="s">
        <v>499</v>
      </c>
      <c r="B62" s="12">
        <v>200</v>
      </c>
      <c r="C62" s="12">
        <v>7000</v>
      </c>
      <c r="D62" s="48" t="s">
        <v>399</v>
      </c>
      <c r="E62" s="48" t="s">
        <v>399</v>
      </c>
      <c r="F62" s="12">
        <v>110</v>
      </c>
      <c r="G62" s="12">
        <v>3850</v>
      </c>
      <c r="H62" s="12">
        <v>156</v>
      </c>
      <c r="I62" s="13">
        <v>5460</v>
      </c>
      <c r="J62" s="278"/>
      <c r="K62" s="278"/>
    </row>
    <row r="63" spans="1:11">
      <c r="A63" s="66" t="s">
        <v>500</v>
      </c>
      <c r="B63" s="12">
        <v>129</v>
      </c>
      <c r="C63" s="12">
        <v>3456</v>
      </c>
      <c r="D63" s="48" t="s">
        <v>399</v>
      </c>
      <c r="E63" s="48" t="s">
        <v>399</v>
      </c>
      <c r="F63" s="12">
        <v>65</v>
      </c>
      <c r="G63" s="12">
        <v>1800</v>
      </c>
      <c r="H63" s="48" t="s">
        <v>399</v>
      </c>
      <c r="I63" s="13" t="s">
        <v>399</v>
      </c>
      <c r="J63" s="278"/>
      <c r="K63" s="278"/>
    </row>
    <row r="64" spans="1:11">
      <c r="A64" s="66" t="s">
        <v>501</v>
      </c>
      <c r="B64" s="12">
        <v>591</v>
      </c>
      <c r="C64" s="12">
        <v>35460</v>
      </c>
      <c r="D64" s="12">
        <v>35</v>
      </c>
      <c r="E64" s="12">
        <v>2500</v>
      </c>
      <c r="F64" s="12" t="s">
        <v>399</v>
      </c>
      <c r="G64" s="12" t="s">
        <v>399</v>
      </c>
      <c r="H64" s="48" t="s">
        <v>399</v>
      </c>
      <c r="I64" s="13" t="s">
        <v>399</v>
      </c>
      <c r="J64" s="278"/>
      <c r="K64" s="278"/>
    </row>
    <row r="65" spans="1:11">
      <c r="A65" s="76" t="s">
        <v>502</v>
      </c>
      <c r="B65" s="77">
        <v>920</v>
      </c>
      <c r="C65" s="77">
        <v>45916</v>
      </c>
      <c r="D65" s="77">
        <v>35</v>
      </c>
      <c r="E65" s="77">
        <v>2500</v>
      </c>
      <c r="F65" s="77">
        <v>175</v>
      </c>
      <c r="G65" s="77">
        <v>5650</v>
      </c>
      <c r="H65" s="77">
        <v>156</v>
      </c>
      <c r="I65" s="78">
        <v>5460</v>
      </c>
      <c r="J65" s="278"/>
      <c r="K65" s="278"/>
    </row>
    <row r="66" spans="1:11">
      <c r="A66" s="66"/>
      <c r="B66" s="48"/>
      <c r="C66" s="48"/>
      <c r="D66" s="48"/>
      <c r="E66" s="48"/>
      <c r="F66" s="48"/>
      <c r="G66" s="48"/>
      <c r="H66" s="48"/>
      <c r="I66" s="49"/>
      <c r="J66" s="278"/>
      <c r="K66" s="278"/>
    </row>
    <row r="67" spans="1:11">
      <c r="A67" s="76" t="s">
        <v>503</v>
      </c>
      <c r="B67" s="77">
        <v>587</v>
      </c>
      <c r="C67" s="77">
        <v>31698</v>
      </c>
      <c r="D67" s="77" t="s">
        <v>399</v>
      </c>
      <c r="E67" s="77" t="s">
        <v>399</v>
      </c>
      <c r="F67" s="77">
        <v>49</v>
      </c>
      <c r="G67" s="77">
        <v>2646</v>
      </c>
      <c r="H67" s="77">
        <v>111</v>
      </c>
      <c r="I67" s="78">
        <v>5994</v>
      </c>
      <c r="J67" s="278"/>
      <c r="K67" s="278"/>
    </row>
    <row r="68" spans="1:11">
      <c r="A68" s="66"/>
      <c r="B68" s="48"/>
      <c r="C68" s="48"/>
      <c r="D68" s="48"/>
      <c r="E68" s="48"/>
      <c r="F68" s="48"/>
      <c r="G68" s="48"/>
      <c r="H68" s="48"/>
      <c r="I68" s="49"/>
      <c r="J68" s="278"/>
      <c r="K68" s="278"/>
    </row>
    <row r="69" spans="1:11">
      <c r="A69" s="66" t="s">
        <v>504</v>
      </c>
      <c r="B69" s="48" t="s">
        <v>399</v>
      </c>
      <c r="C69" s="12" t="s">
        <v>399</v>
      </c>
      <c r="D69" s="48" t="s">
        <v>399</v>
      </c>
      <c r="E69" s="48" t="s">
        <v>399</v>
      </c>
      <c r="F69" s="48" t="s">
        <v>399</v>
      </c>
      <c r="G69" s="12" t="s">
        <v>399</v>
      </c>
      <c r="H69" s="48">
        <v>116</v>
      </c>
      <c r="I69" s="13">
        <v>4060</v>
      </c>
      <c r="J69" s="278"/>
      <c r="K69" s="278"/>
    </row>
    <row r="70" spans="1:11">
      <c r="A70" s="66" t="s">
        <v>505</v>
      </c>
      <c r="B70" s="48" t="s">
        <v>399</v>
      </c>
      <c r="C70" s="12" t="s">
        <v>399</v>
      </c>
      <c r="D70" s="48" t="s">
        <v>399</v>
      </c>
      <c r="E70" s="48" t="s">
        <v>399</v>
      </c>
      <c r="F70" s="48" t="s">
        <v>399</v>
      </c>
      <c r="G70" s="12" t="s">
        <v>399</v>
      </c>
      <c r="H70" s="48">
        <v>11</v>
      </c>
      <c r="I70" s="13">
        <v>363</v>
      </c>
      <c r="J70" s="278"/>
      <c r="K70" s="278"/>
    </row>
    <row r="71" spans="1:11">
      <c r="A71" s="76" t="s">
        <v>506</v>
      </c>
      <c r="B71" s="77" t="s">
        <v>399</v>
      </c>
      <c r="C71" s="77" t="s">
        <v>399</v>
      </c>
      <c r="D71" s="77" t="s">
        <v>399</v>
      </c>
      <c r="E71" s="77" t="s">
        <v>399</v>
      </c>
      <c r="F71" s="77" t="s">
        <v>399</v>
      </c>
      <c r="G71" s="77" t="s">
        <v>399</v>
      </c>
      <c r="H71" s="77">
        <v>127</v>
      </c>
      <c r="I71" s="78">
        <v>4423</v>
      </c>
      <c r="J71" s="278"/>
      <c r="K71" s="278"/>
    </row>
    <row r="72" spans="1:11">
      <c r="A72" s="66"/>
      <c r="B72" s="48"/>
      <c r="C72" s="48"/>
      <c r="D72" s="48"/>
      <c r="E72" s="48"/>
      <c r="F72" s="48"/>
      <c r="G72" s="48"/>
      <c r="H72" s="48"/>
      <c r="I72" s="49"/>
      <c r="J72" s="278"/>
      <c r="K72" s="278"/>
    </row>
    <row r="73" spans="1:11">
      <c r="A73" s="66" t="s">
        <v>507</v>
      </c>
      <c r="B73" s="12">
        <v>23</v>
      </c>
      <c r="C73" s="12">
        <v>396</v>
      </c>
      <c r="D73" s="12">
        <v>17</v>
      </c>
      <c r="E73" s="12">
        <v>332</v>
      </c>
      <c r="F73" s="85">
        <v>56</v>
      </c>
      <c r="G73" s="85">
        <v>1368</v>
      </c>
      <c r="H73" s="85">
        <v>14</v>
      </c>
      <c r="I73" s="133">
        <v>211</v>
      </c>
      <c r="J73" s="278"/>
      <c r="K73" s="278"/>
    </row>
    <row r="74" spans="1:11">
      <c r="A74" s="66" t="s">
        <v>508</v>
      </c>
      <c r="B74" s="12">
        <v>80</v>
      </c>
      <c r="C74" s="12">
        <v>1600</v>
      </c>
      <c r="D74" s="12">
        <v>95</v>
      </c>
      <c r="E74" s="12">
        <v>3740</v>
      </c>
      <c r="F74" s="48" t="s">
        <v>399</v>
      </c>
      <c r="G74" s="48" t="s">
        <v>399</v>
      </c>
      <c r="H74" s="12">
        <v>80</v>
      </c>
      <c r="I74" s="13">
        <v>2025</v>
      </c>
      <c r="J74" s="278"/>
      <c r="K74" s="278"/>
    </row>
    <row r="75" spans="1:11">
      <c r="A75" s="66" t="s">
        <v>509</v>
      </c>
      <c r="B75" s="12">
        <v>406</v>
      </c>
      <c r="C75" s="12">
        <v>18252</v>
      </c>
      <c r="D75" s="48">
        <v>284</v>
      </c>
      <c r="E75" s="48">
        <v>12046</v>
      </c>
      <c r="F75" s="12" t="s">
        <v>399</v>
      </c>
      <c r="G75" s="12" t="s">
        <v>399</v>
      </c>
      <c r="H75" s="12">
        <v>122</v>
      </c>
      <c r="I75" s="13">
        <v>6206</v>
      </c>
      <c r="J75" s="278"/>
      <c r="K75" s="278"/>
    </row>
    <row r="76" spans="1:11">
      <c r="A76" s="66" t="s">
        <v>510</v>
      </c>
      <c r="B76" s="12">
        <v>175</v>
      </c>
      <c r="C76" s="12">
        <v>6264</v>
      </c>
      <c r="D76" s="48">
        <v>20</v>
      </c>
      <c r="E76" s="48">
        <v>452</v>
      </c>
      <c r="F76" s="12">
        <v>115</v>
      </c>
      <c r="G76" s="12">
        <v>5183</v>
      </c>
      <c r="H76" s="12">
        <v>11</v>
      </c>
      <c r="I76" s="13">
        <v>715</v>
      </c>
      <c r="J76" s="278"/>
      <c r="K76" s="278"/>
    </row>
    <row r="77" spans="1:11">
      <c r="A77" s="66" t="s">
        <v>511</v>
      </c>
      <c r="B77" s="12">
        <v>25</v>
      </c>
      <c r="C77" s="12">
        <v>533</v>
      </c>
      <c r="D77" s="12">
        <v>15</v>
      </c>
      <c r="E77" s="12">
        <v>282</v>
      </c>
      <c r="F77" s="12">
        <v>15</v>
      </c>
      <c r="G77" s="12">
        <v>375</v>
      </c>
      <c r="H77" s="12">
        <v>10</v>
      </c>
      <c r="I77" s="13">
        <v>158</v>
      </c>
      <c r="J77" s="278"/>
      <c r="K77" s="278"/>
    </row>
    <row r="78" spans="1:11">
      <c r="A78" s="66" t="s">
        <v>512</v>
      </c>
      <c r="B78" s="12">
        <v>63</v>
      </c>
      <c r="C78" s="12">
        <v>2520</v>
      </c>
      <c r="D78" s="48">
        <v>95</v>
      </c>
      <c r="E78" s="48">
        <v>3800</v>
      </c>
      <c r="F78" s="12" t="s">
        <v>399</v>
      </c>
      <c r="G78" s="12" t="s">
        <v>399</v>
      </c>
      <c r="H78" s="12">
        <v>19</v>
      </c>
      <c r="I78" s="13">
        <v>760</v>
      </c>
      <c r="J78" s="278"/>
      <c r="K78" s="278"/>
    </row>
    <row r="79" spans="1:11">
      <c r="A79" s="66" t="s">
        <v>513</v>
      </c>
      <c r="B79" s="12">
        <v>161</v>
      </c>
      <c r="C79" s="12" t="s">
        <v>399</v>
      </c>
      <c r="D79" s="48" t="s">
        <v>399</v>
      </c>
      <c r="E79" s="48" t="s">
        <v>399</v>
      </c>
      <c r="F79" s="12" t="s">
        <v>399</v>
      </c>
      <c r="G79" s="12" t="s">
        <v>399</v>
      </c>
      <c r="H79" s="48">
        <v>375</v>
      </c>
      <c r="I79" s="13">
        <v>19618</v>
      </c>
      <c r="J79" s="278"/>
      <c r="K79" s="278"/>
    </row>
    <row r="80" spans="1:11">
      <c r="A80" s="66" t="s">
        <v>514</v>
      </c>
      <c r="B80" s="12">
        <v>285</v>
      </c>
      <c r="C80" s="12">
        <v>15251</v>
      </c>
      <c r="D80" s="85">
        <v>235</v>
      </c>
      <c r="E80" s="85">
        <v>12003</v>
      </c>
      <c r="F80" s="12">
        <v>200</v>
      </c>
      <c r="G80" s="12">
        <v>11054</v>
      </c>
      <c r="H80" s="12">
        <v>87</v>
      </c>
      <c r="I80" s="13">
        <v>3900</v>
      </c>
      <c r="J80" s="278"/>
      <c r="K80" s="278"/>
    </row>
    <row r="81" spans="1:11">
      <c r="A81" s="564" t="s">
        <v>515</v>
      </c>
      <c r="B81" s="77">
        <v>1218</v>
      </c>
      <c r="C81" s="77">
        <v>44816</v>
      </c>
      <c r="D81" s="77">
        <v>761</v>
      </c>
      <c r="E81" s="77">
        <v>32655</v>
      </c>
      <c r="F81" s="77">
        <v>386</v>
      </c>
      <c r="G81" s="77">
        <v>17980</v>
      </c>
      <c r="H81" s="77">
        <v>718</v>
      </c>
      <c r="I81" s="78">
        <v>33593</v>
      </c>
      <c r="J81" s="278"/>
      <c r="K81" s="278"/>
    </row>
    <row r="82" spans="1:11">
      <c r="A82" s="66"/>
      <c r="B82" s="48"/>
      <c r="C82" s="48"/>
      <c r="D82" s="48"/>
      <c r="E82" s="48"/>
      <c r="F82" s="48"/>
      <c r="G82" s="48"/>
      <c r="H82" s="48"/>
      <c r="I82" s="49"/>
    </row>
    <row r="83" spans="1:11">
      <c r="A83" s="66" t="s">
        <v>516</v>
      </c>
      <c r="B83" s="48" t="s">
        <v>399</v>
      </c>
      <c r="C83" s="48" t="s">
        <v>399</v>
      </c>
      <c r="D83" s="48" t="s">
        <v>399</v>
      </c>
      <c r="E83" s="48" t="s">
        <v>399</v>
      </c>
      <c r="F83" s="48" t="s">
        <v>399</v>
      </c>
      <c r="G83" s="48" t="s">
        <v>399</v>
      </c>
      <c r="H83" s="12">
        <v>182</v>
      </c>
      <c r="I83" s="13">
        <v>3482</v>
      </c>
    </row>
    <row r="84" spans="1:11">
      <c r="A84" s="66" t="s">
        <v>517</v>
      </c>
      <c r="B84" s="48" t="s">
        <v>399</v>
      </c>
      <c r="C84" s="48" t="s">
        <v>399</v>
      </c>
      <c r="D84" s="48" t="s">
        <v>399</v>
      </c>
      <c r="E84" s="48" t="s">
        <v>399</v>
      </c>
      <c r="F84" s="48" t="s">
        <v>399</v>
      </c>
      <c r="G84" s="48" t="s">
        <v>399</v>
      </c>
      <c r="H84" s="12">
        <v>190</v>
      </c>
      <c r="I84" s="13">
        <v>4714</v>
      </c>
    </row>
    <row r="85" spans="1:11">
      <c r="A85" s="564" t="s">
        <v>518</v>
      </c>
      <c r="B85" s="77" t="s">
        <v>399</v>
      </c>
      <c r="C85" s="77" t="s">
        <v>399</v>
      </c>
      <c r="D85" s="77" t="s">
        <v>399</v>
      </c>
      <c r="E85" s="77" t="s">
        <v>399</v>
      </c>
      <c r="F85" s="77" t="s">
        <v>399</v>
      </c>
      <c r="G85" s="77" t="s">
        <v>399</v>
      </c>
      <c r="H85" s="77">
        <v>372</v>
      </c>
      <c r="I85" s="78">
        <v>8196</v>
      </c>
    </row>
    <row r="86" spans="1:11">
      <c r="A86" s="66"/>
      <c r="B86" s="48"/>
      <c r="C86" s="48"/>
      <c r="D86" s="48"/>
      <c r="E86" s="48"/>
      <c r="F86" s="48"/>
      <c r="G86" s="48"/>
      <c r="H86" s="48"/>
      <c r="I86" s="49"/>
    </row>
    <row r="87" spans="1:11" ht="13.5" thickBot="1">
      <c r="A87" s="565" t="s">
        <v>519</v>
      </c>
      <c r="B87" s="55">
        <v>4561</v>
      </c>
      <c r="C87" s="55">
        <v>233875</v>
      </c>
      <c r="D87" s="55">
        <v>1735</v>
      </c>
      <c r="E87" s="55">
        <v>99562</v>
      </c>
      <c r="F87" s="55">
        <v>7391</v>
      </c>
      <c r="G87" s="55">
        <v>468759</v>
      </c>
      <c r="H87" s="55">
        <v>8321</v>
      </c>
      <c r="I87" s="56">
        <v>412305</v>
      </c>
    </row>
  </sheetData>
  <mergeCells count="6">
    <mergeCell ref="A1:I1"/>
    <mergeCell ref="B6:C7"/>
    <mergeCell ref="H6:I7"/>
    <mergeCell ref="F7:G7"/>
    <mergeCell ref="A3:I3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>
  <sheetPr codeName="Hoja203">
    <pageSetUpPr fitToPage="1"/>
  </sheetPr>
  <dimension ref="A1:K68"/>
  <sheetViews>
    <sheetView view="pageBreakPreview" topLeftCell="A40" zoomScale="75" zoomScaleNormal="75" zoomScaleSheetLayoutView="75" workbookViewId="0">
      <selection activeCell="D19" sqref="D19"/>
    </sheetView>
  </sheetViews>
  <sheetFormatPr baseColWidth="10" defaultRowHeight="12.75"/>
  <cols>
    <col min="1" max="1" width="43.5703125" style="271" customWidth="1"/>
    <col min="2" max="9" width="12.710937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5">
      <c r="A2" s="455"/>
    </row>
    <row r="3" spans="1:11" s="91" customFormat="1" ht="15">
      <c r="A3" s="1504" t="s">
        <v>1512</v>
      </c>
      <c r="B3" s="1504"/>
      <c r="C3" s="1504"/>
      <c r="D3" s="1504"/>
      <c r="E3" s="1504"/>
      <c r="F3" s="1504"/>
      <c r="G3" s="1504"/>
      <c r="H3" s="1504"/>
      <c r="I3" s="1504"/>
      <c r="J3" s="134"/>
    </row>
    <row r="4" spans="1:11" s="91" customFormat="1" ht="15.75" thickBot="1">
      <c r="A4" s="239"/>
      <c r="B4" s="240"/>
      <c r="C4" s="240"/>
      <c r="D4" s="240"/>
      <c r="E4" s="240"/>
      <c r="F4" s="240"/>
      <c r="G4" s="240"/>
      <c r="H4" s="240"/>
      <c r="I4" s="240"/>
    </row>
    <row r="5" spans="1:11" s="866" customFormat="1" ht="27" customHeight="1">
      <c r="A5" s="1395" t="s">
        <v>560</v>
      </c>
      <c r="B5" s="1006" t="s">
        <v>700</v>
      </c>
      <c r="C5" s="1006"/>
      <c r="D5" s="1006"/>
      <c r="E5" s="1006"/>
      <c r="F5" s="1006" t="s">
        <v>584</v>
      </c>
      <c r="G5" s="1006"/>
      <c r="H5" s="1006"/>
      <c r="I5" s="1501" t="s">
        <v>387</v>
      </c>
    </row>
    <row r="6" spans="1:11" s="866" customFormat="1" ht="27" customHeight="1">
      <c r="A6" s="1396" t="s">
        <v>538</v>
      </c>
      <c r="B6" s="1003"/>
      <c r="C6" s="1083" t="s">
        <v>394</v>
      </c>
      <c r="D6" s="1083"/>
      <c r="E6" s="1003" t="s">
        <v>852</v>
      </c>
      <c r="F6" s="1003"/>
      <c r="G6" s="1083" t="s">
        <v>394</v>
      </c>
      <c r="H6" s="1083"/>
      <c r="I6" s="1502"/>
    </row>
    <row r="7" spans="1:11" s="866" customFormat="1" ht="27" customHeight="1" thickBot="1">
      <c r="A7" s="1397"/>
      <c r="B7" s="1403" t="s">
        <v>393</v>
      </c>
      <c r="C7" s="860" t="s">
        <v>904</v>
      </c>
      <c r="D7" s="860" t="s">
        <v>905</v>
      </c>
      <c r="E7" s="860" t="s">
        <v>395</v>
      </c>
      <c r="F7" s="860" t="s">
        <v>393</v>
      </c>
      <c r="G7" s="860" t="s">
        <v>904</v>
      </c>
      <c r="H7" s="860" t="s">
        <v>905</v>
      </c>
      <c r="I7" s="1503"/>
    </row>
    <row r="8" spans="1:11" ht="22.5" customHeight="1">
      <c r="A8" s="75" t="s">
        <v>544</v>
      </c>
      <c r="B8" s="131" t="s">
        <v>399</v>
      </c>
      <c r="C8" s="131">
        <v>18</v>
      </c>
      <c r="D8" s="45" t="s">
        <v>399</v>
      </c>
      <c r="E8" s="45">
        <v>18</v>
      </c>
      <c r="F8" s="131" t="s">
        <v>399</v>
      </c>
      <c r="G8" s="131">
        <v>24450</v>
      </c>
      <c r="H8" s="45" t="s">
        <v>399</v>
      </c>
      <c r="I8" s="140">
        <v>440</v>
      </c>
      <c r="J8" s="278"/>
      <c r="K8" s="278"/>
    </row>
    <row r="9" spans="1:11">
      <c r="A9" s="66" t="s">
        <v>467</v>
      </c>
      <c r="B9" s="12">
        <v>12</v>
      </c>
      <c r="C9" s="85">
        <v>6</v>
      </c>
      <c r="D9" s="48" t="s">
        <v>399</v>
      </c>
      <c r="E9" s="48">
        <v>18</v>
      </c>
      <c r="F9" s="12">
        <v>13800</v>
      </c>
      <c r="G9" s="85">
        <v>24000</v>
      </c>
      <c r="H9" s="48" t="s">
        <v>399</v>
      </c>
      <c r="I9" s="13">
        <v>310</v>
      </c>
      <c r="J9" s="278"/>
      <c r="K9" s="278"/>
    </row>
    <row r="10" spans="1:11">
      <c r="A10" s="66" t="s">
        <v>468</v>
      </c>
      <c r="B10" s="12">
        <v>40</v>
      </c>
      <c r="C10" s="12">
        <v>20</v>
      </c>
      <c r="D10" s="48" t="s">
        <v>399</v>
      </c>
      <c r="E10" s="48">
        <v>60</v>
      </c>
      <c r="F10" s="12">
        <v>12500</v>
      </c>
      <c r="G10" s="12">
        <v>26000</v>
      </c>
      <c r="H10" s="48" t="s">
        <v>399</v>
      </c>
      <c r="I10" s="13">
        <v>1020</v>
      </c>
      <c r="J10" s="278"/>
      <c r="K10" s="278"/>
    </row>
    <row r="11" spans="1:11">
      <c r="A11" s="76" t="s">
        <v>469</v>
      </c>
      <c r="B11" s="77">
        <v>52</v>
      </c>
      <c r="C11" s="77">
        <v>44</v>
      </c>
      <c r="D11" s="77" t="s">
        <v>399</v>
      </c>
      <c r="E11" s="77">
        <v>96</v>
      </c>
      <c r="F11" s="81">
        <v>12800</v>
      </c>
      <c r="G11" s="81">
        <v>25093</v>
      </c>
      <c r="H11" s="77" t="s">
        <v>399</v>
      </c>
      <c r="I11" s="78">
        <v>1770</v>
      </c>
      <c r="J11" s="278"/>
      <c r="K11" s="278"/>
    </row>
    <row r="12" spans="1:11">
      <c r="A12" s="66"/>
      <c r="B12" s="48"/>
      <c r="C12" s="48"/>
      <c r="D12" s="48"/>
      <c r="E12" s="48"/>
      <c r="F12" s="12"/>
      <c r="G12" s="12"/>
      <c r="H12" s="48"/>
      <c r="I12" s="49"/>
      <c r="J12" s="278"/>
      <c r="K12" s="278"/>
    </row>
    <row r="13" spans="1:11">
      <c r="A13" s="76" t="s">
        <v>470</v>
      </c>
      <c r="B13" s="77" t="s">
        <v>399</v>
      </c>
      <c r="C13" s="77">
        <v>38</v>
      </c>
      <c r="D13" s="77" t="s">
        <v>399</v>
      </c>
      <c r="E13" s="77">
        <v>38</v>
      </c>
      <c r="F13" s="81" t="s">
        <v>399</v>
      </c>
      <c r="G13" s="81">
        <v>28500</v>
      </c>
      <c r="H13" s="77" t="s">
        <v>399</v>
      </c>
      <c r="I13" s="78">
        <v>1083</v>
      </c>
      <c r="J13" s="278"/>
      <c r="K13" s="278"/>
    </row>
    <row r="14" spans="1:11">
      <c r="A14" s="66"/>
      <c r="B14" s="48"/>
      <c r="C14" s="48"/>
      <c r="D14" s="48"/>
      <c r="E14" s="48"/>
      <c r="F14" s="12"/>
      <c r="G14" s="12"/>
      <c r="H14" s="48"/>
      <c r="I14" s="49"/>
      <c r="J14" s="278"/>
      <c r="K14" s="278"/>
    </row>
    <row r="15" spans="1:11">
      <c r="A15" s="66" t="s">
        <v>476</v>
      </c>
      <c r="B15" s="83" t="s">
        <v>399</v>
      </c>
      <c r="C15" s="83" t="s">
        <v>399</v>
      </c>
      <c r="D15" s="48" t="s">
        <v>399</v>
      </c>
      <c r="E15" s="48" t="s">
        <v>399</v>
      </c>
      <c r="F15" s="83" t="s">
        <v>399</v>
      </c>
      <c r="G15" s="83" t="s">
        <v>399</v>
      </c>
      <c r="H15" s="48" t="s">
        <v>399</v>
      </c>
      <c r="I15" s="13" t="s">
        <v>399</v>
      </c>
      <c r="J15" s="278"/>
      <c r="K15" s="278"/>
    </row>
    <row r="16" spans="1:11">
      <c r="A16" s="66" t="s">
        <v>477</v>
      </c>
      <c r="B16" s="83" t="s">
        <v>399</v>
      </c>
      <c r="C16" s="83">
        <v>8</v>
      </c>
      <c r="D16" s="48" t="s">
        <v>399</v>
      </c>
      <c r="E16" s="48">
        <v>8</v>
      </c>
      <c r="F16" s="83" t="s">
        <v>399</v>
      </c>
      <c r="G16" s="83">
        <v>22825</v>
      </c>
      <c r="H16" s="48" t="s">
        <v>399</v>
      </c>
      <c r="I16" s="13">
        <v>183</v>
      </c>
      <c r="J16" s="278"/>
      <c r="K16" s="278"/>
    </row>
    <row r="17" spans="1:11">
      <c r="A17" s="66" t="s">
        <v>478</v>
      </c>
      <c r="B17" s="83" t="s">
        <v>399</v>
      </c>
      <c r="C17" s="83" t="s">
        <v>399</v>
      </c>
      <c r="D17" s="48" t="s">
        <v>399</v>
      </c>
      <c r="E17" s="48" t="s">
        <v>399</v>
      </c>
      <c r="F17" s="83" t="s">
        <v>399</v>
      </c>
      <c r="G17" s="83" t="s">
        <v>399</v>
      </c>
      <c r="H17" s="48" t="s">
        <v>399</v>
      </c>
      <c r="I17" s="13" t="s">
        <v>399</v>
      </c>
      <c r="J17" s="278"/>
      <c r="K17" s="278"/>
    </row>
    <row r="18" spans="1:11">
      <c r="A18" s="66" t="s">
        <v>479</v>
      </c>
      <c r="B18" s="83" t="s">
        <v>399</v>
      </c>
      <c r="C18" s="83" t="s">
        <v>399</v>
      </c>
      <c r="D18" s="48" t="s">
        <v>399</v>
      </c>
      <c r="E18" s="48" t="s">
        <v>399</v>
      </c>
      <c r="F18" s="83" t="s">
        <v>399</v>
      </c>
      <c r="G18" s="83" t="s">
        <v>399</v>
      </c>
      <c r="H18" s="48" t="s">
        <v>399</v>
      </c>
      <c r="I18" s="13" t="s">
        <v>399</v>
      </c>
      <c r="J18" s="278"/>
      <c r="K18" s="278"/>
    </row>
    <row r="19" spans="1:11">
      <c r="A19" s="76" t="s">
        <v>480</v>
      </c>
      <c r="B19" s="77" t="s">
        <v>399</v>
      </c>
      <c r="C19" s="77">
        <v>8</v>
      </c>
      <c r="D19" s="77" t="s">
        <v>399</v>
      </c>
      <c r="E19" s="77">
        <v>8</v>
      </c>
      <c r="F19" s="81" t="s">
        <v>399</v>
      </c>
      <c r="G19" s="81">
        <v>22825</v>
      </c>
      <c r="H19" s="77" t="s">
        <v>399</v>
      </c>
      <c r="I19" s="78">
        <v>183</v>
      </c>
      <c r="J19" s="278"/>
      <c r="K19" s="278"/>
    </row>
    <row r="20" spans="1:11">
      <c r="A20" s="66"/>
      <c r="B20" s="48"/>
      <c r="C20" s="48"/>
      <c r="D20" s="48"/>
      <c r="E20" s="48"/>
      <c r="F20" s="12"/>
      <c r="G20" s="12"/>
      <c r="H20" s="12"/>
      <c r="I20" s="49"/>
      <c r="J20" s="278"/>
      <c r="K20" s="278"/>
    </row>
    <row r="21" spans="1:11">
      <c r="A21" s="76" t="s">
        <v>481</v>
      </c>
      <c r="B21" s="77" t="s">
        <v>399</v>
      </c>
      <c r="C21" s="77">
        <v>30</v>
      </c>
      <c r="D21" s="77" t="s">
        <v>399</v>
      </c>
      <c r="E21" s="77">
        <v>30</v>
      </c>
      <c r="F21" s="81" t="s">
        <v>399</v>
      </c>
      <c r="G21" s="81">
        <v>25450</v>
      </c>
      <c r="H21" s="77" t="s">
        <v>399</v>
      </c>
      <c r="I21" s="78">
        <v>764</v>
      </c>
      <c r="J21" s="278"/>
      <c r="K21" s="278"/>
    </row>
    <row r="22" spans="1:11">
      <c r="A22" s="66"/>
      <c r="B22" s="48"/>
      <c r="C22" s="48"/>
      <c r="D22" s="48"/>
      <c r="E22" s="48"/>
      <c r="F22" s="12"/>
      <c r="G22" s="12"/>
      <c r="H22" s="12"/>
      <c r="I22" s="49"/>
      <c r="J22" s="278"/>
      <c r="K22" s="278"/>
    </row>
    <row r="23" spans="1:11">
      <c r="A23" s="66" t="s">
        <v>545</v>
      </c>
      <c r="B23" s="48" t="s">
        <v>399</v>
      </c>
      <c r="C23" s="12" t="s">
        <v>399</v>
      </c>
      <c r="D23" s="48" t="s">
        <v>399</v>
      </c>
      <c r="E23" s="48" t="s">
        <v>399</v>
      </c>
      <c r="F23" s="48" t="s">
        <v>399</v>
      </c>
      <c r="G23" s="12" t="s">
        <v>399</v>
      </c>
      <c r="H23" s="48" t="s">
        <v>399</v>
      </c>
      <c r="I23" s="13" t="s">
        <v>399</v>
      </c>
      <c r="J23" s="278"/>
      <c r="K23" s="278"/>
    </row>
    <row r="24" spans="1:11">
      <c r="A24" s="66" t="s">
        <v>483</v>
      </c>
      <c r="B24" s="12" t="s">
        <v>399</v>
      </c>
      <c r="C24" s="12" t="s">
        <v>399</v>
      </c>
      <c r="D24" s="48" t="s">
        <v>399</v>
      </c>
      <c r="E24" s="48" t="s">
        <v>399</v>
      </c>
      <c r="F24" s="12" t="s">
        <v>399</v>
      </c>
      <c r="G24" s="12" t="s">
        <v>399</v>
      </c>
      <c r="H24" s="48" t="s">
        <v>399</v>
      </c>
      <c r="I24" s="13" t="s">
        <v>399</v>
      </c>
      <c r="J24" s="278"/>
      <c r="K24" s="278"/>
    </row>
    <row r="25" spans="1:11">
      <c r="A25" s="66" t="s">
        <v>484</v>
      </c>
      <c r="B25" s="12" t="s">
        <v>399</v>
      </c>
      <c r="C25" s="12">
        <v>1</v>
      </c>
      <c r="D25" s="85">
        <v>1</v>
      </c>
      <c r="E25" s="48">
        <v>2</v>
      </c>
      <c r="F25" s="12" t="s">
        <v>399</v>
      </c>
      <c r="G25" s="12">
        <v>16000</v>
      </c>
      <c r="H25" s="85">
        <v>20000</v>
      </c>
      <c r="I25" s="13">
        <v>36</v>
      </c>
      <c r="J25" s="278"/>
      <c r="K25" s="278"/>
    </row>
    <row r="26" spans="1:11">
      <c r="A26" s="66" t="s">
        <v>485</v>
      </c>
      <c r="B26" s="48" t="s">
        <v>399</v>
      </c>
      <c r="C26" s="12" t="s">
        <v>399</v>
      </c>
      <c r="D26" s="48" t="s">
        <v>399</v>
      </c>
      <c r="E26" s="48" t="s">
        <v>399</v>
      </c>
      <c r="F26" s="48" t="s">
        <v>399</v>
      </c>
      <c r="G26" s="12" t="s">
        <v>399</v>
      </c>
      <c r="H26" s="48" t="s">
        <v>399</v>
      </c>
      <c r="I26" s="13" t="s">
        <v>399</v>
      </c>
      <c r="J26" s="278"/>
      <c r="K26" s="278"/>
    </row>
    <row r="27" spans="1:11">
      <c r="A27" s="66" t="s">
        <v>486</v>
      </c>
      <c r="B27" s="12" t="s">
        <v>399</v>
      </c>
      <c r="C27" s="12">
        <v>3</v>
      </c>
      <c r="D27" s="48" t="s">
        <v>399</v>
      </c>
      <c r="E27" s="48">
        <v>3</v>
      </c>
      <c r="F27" s="12" t="s">
        <v>399</v>
      </c>
      <c r="G27" s="12">
        <v>17000</v>
      </c>
      <c r="H27" s="48" t="s">
        <v>399</v>
      </c>
      <c r="I27" s="13">
        <v>51</v>
      </c>
      <c r="J27" s="278"/>
      <c r="K27" s="278"/>
    </row>
    <row r="28" spans="1:11">
      <c r="A28" s="66" t="s">
        <v>487</v>
      </c>
      <c r="B28" s="48" t="s">
        <v>399</v>
      </c>
      <c r="C28" s="12">
        <v>46</v>
      </c>
      <c r="D28" s="48" t="s">
        <v>399</v>
      </c>
      <c r="E28" s="48">
        <v>46</v>
      </c>
      <c r="F28" s="48" t="s">
        <v>399</v>
      </c>
      <c r="G28" s="12">
        <v>35000</v>
      </c>
      <c r="H28" s="48" t="s">
        <v>399</v>
      </c>
      <c r="I28" s="13">
        <v>1610</v>
      </c>
      <c r="J28" s="278"/>
      <c r="K28" s="278"/>
    </row>
    <row r="29" spans="1:11">
      <c r="A29" s="66" t="s">
        <v>488</v>
      </c>
      <c r="B29" s="12" t="s">
        <v>399</v>
      </c>
      <c r="C29" s="12" t="s">
        <v>399</v>
      </c>
      <c r="D29" s="48" t="s">
        <v>399</v>
      </c>
      <c r="E29" s="48" t="s">
        <v>399</v>
      </c>
      <c r="F29" s="12" t="s">
        <v>399</v>
      </c>
      <c r="G29" s="12" t="s">
        <v>399</v>
      </c>
      <c r="H29" s="48" t="s">
        <v>399</v>
      </c>
      <c r="I29" s="13" t="s">
        <v>399</v>
      </c>
      <c r="J29" s="278"/>
      <c r="K29" s="278"/>
    </row>
    <row r="30" spans="1:11">
      <c r="A30" s="66" t="s">
        <v>489</v>
      </c>
      <c r="B30" s="48" t="s">
        <v>399</v>
      </c>
      <c r="C30" s="12" t="s">
        <v>399</v>
      </c>
      <c r="D30" s="48" t="s">
        <v>399</v>
      </c>
      <c r="E30" s="48" t="s">
        <v>399</v>
      </c>
      <c r="F30" s="48" t="s">
        <v>399</v>
      </c>
      <c r="G30" s="12" t="s">
        <v>399</v>
      </c>
      <c r="H30" s="48" t="s">
        <v>399</v>
      </c>
      <c r="I30" s="13" t="s">
        <v>399</v>
      </c>
      <c r="J30" s="278"/>
      <c r="K30" s="278"/>
    </row>
    <row r="31" spans="1:11">
      <c r="A31" s="66" t="s">
        <v>490</v>
      </c>
      <c r="B31" s="12" t="s">
        <v>399</v>
      </c>
      <c r="C31" s="12" t="s">
        <v>399</v>
      </c>
      <c r="D31" s="48" t="s">
        <v>399</v>
      </c>
      <c r="E31" s="48" t="s">
        <v>399</v>
      </c>
      <c r="F31" s="12" t="s">
        <v>399</v>
      </c>
      <c r="G31" s="12" t="s">
        <v>399</v>
      </c>
      <c r="H31" s="48" t="s">
        <v>399</v>
      </c>
      <c r="I31" s="13" t="s">
        <v>399</v>
      </c>
      <c r="J31" s="278"/>
      <c r="K31" s="278"/>
    </row>
    <row r="32" spans="1:11">
      <c r="A32" s="76" t="s">
        <v>491</v>
      </c>
      <c r="B32" s="77" t="s">
        <v>399</v>
      </c>
      <c r="C32" s="77">
        <v>50</v>
      </c>
      <c r="D32" s="77">
        <v>1</v>
      </c>
      <c r="E32" s="77">
        <v>51</v>
      </c>
      <c r="F32" s="81" t="s">
        <v>399</v>
      </c>
      <c r="G32" s="81">
        <v>33540</v>
      </c>
      <c r="H32" s="77">
        <v>20000</v>
      </c>
      <c r="I32" s="78">
        <v>1697</v>
      </c>
      <c r="J32" s="278"/>
      <c r="K32" s="278"/>
    </row>
    <row r="33" spans="1:11">
      <c r="A33" s="66"/>
      <c r="B33" s="48"/>
      <c r="C33" s="48"/>
      <c r="D33" s="48"/>
      <c r="E33" s="48"/>
      <c r="F33" s="12"/>
      <c r="G33" s="12"/>
      <c r="H33" s="12"/>
      <c r="I33" s="49"/>
      <c r="J33" s="278"/>
      <c r="K33" s="278"/>
    </row>
    <row r="34" spans="1:11">
      <c r="A34" s="76" t="s">
        <v>492</v>
      </c>
      <c r="B34" s="77" t="s">
        <v>399</v>
      </c>
      <c r="C34" s="77">
        <v>10</v>
      </c>
      <c r="D34" s="77">
        <v>1</v>
      </c>
      <c r="E34" s="77">
        <v>11</v>
      </c>
      <c r="F34" s="81" t="s">
        <v>399</v>
      </c>
      <c r="G34" s="81">
        <v>20000</v>
      </c>
      <c r="H34" s="77">
        <v>30000</v>
      </c>
      <c r="I34" s="78">
        <v>230</v>
      </c>
      <c r="J34" s="278"/>
      <c r="K34" s="278"/>
    </row>
    <row r="35" spans="1:11">
      <c r="A35" s="66"/>
      <c r="B35" s="48"/>
      <c r="C35" s="48"/>
      <c r="D35" s="48"/>
      <c r="E35" s="48"/>
      <c r="F35" s="12"/>
      <c r="G35" s="12"/>
      <c r="H35" s="12"/>
      <c r="I35" s="49"/>
      <c r="J35" s="278"/>
      <c r="K35" s="278"/>
    </row>
    <row r="36" spans="1:11">
      <c r="A36" s="66" t="s">
        <v>493</v>
      </c>
      <c r="B36" s="48" t="s">
        <v>399</v>
      </c>
      <c r="C36" s="12" t="s">
        <v>399</v>
      </c>
      <c r="D36" s="48" t="s">
        <v>399</v>
      </c>
      <c r="E36" s="48" t="s">
        <v>399</v>
      </c>
      <c r="F36" s="48" t="s">
        <v>399</v>
      </c>
      <c r="G36" s="12" t="s">
        <v>399</v>
      </c>
      <c r="H36" s="48" t="s">
        <v>399</v>
      </c>
      <c r="I36" s="13" t="s">
        <v>399</v>
      </c>
      <c r="J36" s="278"/>
      <c r="K36" s="278"/>
    </row>
    <row r="37" spans="1:11">
      <c r="A37" s="66" t="s">
        <v>494</v>
      </c>
      <c r="B37" s="48" t="s">
        <v>399</v>
      </c>
      <c r="C37" s="12">
        <v>5</v>
      </c>
      <c r="D37" s="48" t="s">
        <v>399</v>
      </c>
      <c r="E37" s="48">
        <v>5</v>
      </c>
      <c r="F37" s="48" t="s">
        <v>399</v>
      </c>
      <c r="G37" s="12">
        <v>12000</v>
      </c>
      <c r="H37" s="48" t="s">
        <v>399</v>
      </c>
      <c r="I37" s="13">
        <v>60</v>
      </c>
      <c r="J37" s="278"/>
      <c r="K37" s="278"/>
    </row>
    <row r="38" spans="1:11">
      <c r="A38" s="66" t="s">
        <v>495</v>
      </c>
      <c r="B38" s="48" t="s">
        <v>399</v>
      </c>
      <c r="C38" s="12" t="s">
        <v>399</v>
      </c>
      <c r="D38" s="48" t="s">
        <v>399</v>
      </c>
      <c r="E38" s="48" t="s">
        <v>399</v>
      </c>
      <c r="F38" s="48" t="s">
        <v>399</v>
      </c>
      <c r="G38" s="12" t="s">
        <v>399</v>
      </c>
      <c r="H38" s="48" t="s">
        <v>399</v>
      </c>
      <c r="I38" s="13" t="s">
        <v>399</v>
      </c>
      <c r="J38" s="278"/>
      <c r="K38" s="278"/>
    </row>
    <row r="39" spans="1:11">
      <c r="A39" s="66" t="s">
        <v>496</v>
      </c>
      <c r="B39" s="48" t="s">
        <v>399</v>
      </c>
      <c r="C39" s="12" t="s">
        <v>399</v>
      </c>
      <c r="D39" s="48" t="s">
        <v>399</v>
      </c>
      <c r="E39" s="48" t="s">
        <v>399</v>
      </c>
      <c r="F39" s="48" t="s">
        <v>399</v>
      </c>
      <c r="G39" s="12" t="s">
        <v>399</v>
      </c>
      <c r="H39" s="48" t="s">
        <v>399</v>
      </c>
      <c r="I39" s="13" t="s">
        <v>399</v>
      </c>
      <c r="J39" s="278"/>
      <c r="K39" s="278"/>
    </row>
    <row r="40" spans="1:11">
      <c r="A40" s="66" t="s">
        <v>497</v>
      </c>
      <c r="B40" s="48" t="s">
        <v>399</v>
      </c>
      <c r="C40" s="12" t="s">
        <v>399</v>
      </c>
      <c r="D40" s="48" t="s">
        <v>399</v>
      </c>
      <c r="E40" s="48" t="s">
        <v>399</v>
      </c>
      <c r="F40" s="48" t="s">
        <v>399</v>
      </c>
      <c r="G40" s="12" t="s">
        <v>399</v>
      </c>
      <c r="H40" s="48" t="s">
        <v>399</v>
      </c>
      <c r="I40" s="13" t="s">
        <v>399</v>
      </c>
      <c r="J40" s="278"/>
      <c r="K40" s="278"/>
    </row>
    <row r="41" spans="1:11">
      <c r="A41" s="76" t="s">
        <v>573</v>
      </c>
      <c r="B41" s="77" t="s">
        <v>399</v>
      </c>
      <c r="C41" s="77">
        <v>5</v>
      </c>
      <c r="D41" s="77" t="s">
        <v>399</v>
      </c>
      <c r="E41" s="77">
        <v>5</v>
      </c>
      <c r="F41" s="81" t="s">
        <v>399</v>
      </c>
      <c r="G41" s="81">
        <v>12000</v>
      </c>
      <c r="H41" s="77" t="s">
        <v>399</v>
      </c>
      <c r="I41" s="78">
        <v>60</v>
      </c>
      <c r="J41" s="278"/>
      <c r="K41" s="278"/>
    </row>
    <row r="42" spans="1:11">
      <c r="A42" s="66"/>
      <c r="B42" s="48"/>
      <c r="C42" s="48"/>
      <c r="D42" s="48"/>
      <c r="E42" s="48"/>
      <c r="F42" s="12"/>
      <c r="G42" s="12"/>
      <c r="H42" s="12"/>
      <c r="I42" s="49"/>
      <c r="J42" s="278"/>
      <c r="K42" s="278"/>
    </row>
    <row r="43" spans="1:11">
      <c r="A43" s="66" t="s">
        <v>499</v>
      </c>
      <c r="B43" s="48" t="s">
        <v>399</v>
      </c>
      <c r="C43" s="12">
        <v>15</v>
      </c>
      <c r="D43" s="12" t="s">
        <v>399</v>
      </c>
      <c r="E43" s="48">
        <v>15</v>
      </c>
      <c r="F43" s="48" t="s">
        <v>399</v>
      </c>
      <c r="G43" s="12">
        <v>30000</v>
      </c>
      <c r="H43" s="12" t="s">
        <v>399</v>
      </c>
      <c r="I43" s="13">
        <v>450</v>
      </c>
      <c r="J43" s="278"/>
      <c r="K43" s="278"/>
    </row>
    <row r="44" spans="1:11">
      <c r="A44" s="66" t="s">
        <v>500</v>
      </c>
      <c r="B44" s="12" t="s">
        <v>399</v>
      </c>
      <c r="C44" s="12" t="s">
        <v>399</v>
      </c>
      <c r="D44" s="48" t="s">
        <v>399</v>
      </c>
      <c r="E44" s="48" t="s">
        <v>399</v>
      </c>
      <c r="F44" s="12" t="s">
        <v>399</v>
      </c>
      <c r="G44" s="12" t="s">
        <v>399</v>
      </c>
      <c r="H44" s="48" t="s">
        <v>399</v>
      </c>
      <c r="I44" s="13" t="s">
        <v>399</v>
      </c>
      <c r="J44" s="278"/>
      <c r="K44" s="278"/>
    </row>
    <row r="45" spans="1:11">
      <c r="A45" s="66" t="s">
        <v>501</v>
      </c>
      <c r="B45" s="48" t="s">
        <v>399</v>
      </c>
      <c r="C45" s="12" t="s">
        <v>399</v>
      </c>
      <c r="D45" s="48" t="s">
        <v>399</v>
      </c>
      <c r="E45" s="48" t="s">
        <v>399</v>
      </c>
      <c r="F45" s="48" t="s">
        <v>399</v>
      </c>
      <c r="G45" s="12" t="s">
        <v>399</v>
      </c>
      <c r="H45" s="48" t="s">
        <v>399</v>
      </c>
      <c r="I45" s="13" t="s">
        <v>399</v>
      </c>
      <c r="J45" s="278"/>
      <c r="K45" s="278"/>
    </row>
    <row r="46" spans="1:11">
      <c r="A46" s="76" t="s">
        <v>502</v>
      </c>
      <c r="B46" s="77" t="s">
        <v>399</v>
      </c>
      <c r="C46" s="77">
        <v>15</v>
      </c>
      <c r="D46" s="77" t="s">
        <v>399</v>
      </c>
      <c r="E46" s="77">
        <v>15</v>
      </c>
      <c r="F46" s="81" t="s">
        <v>399</v>
      </c>
      <c r="G46" s="81">
        <v>30000</v>
      </c>
      <c r="H46" s="77" t="s">
        <v>399</v>
      </c>
      <c r="I46" s="78">
        <v>450</v>
      </c>
      <c r="J46" s="278"/>
      <c r="K46" s="278"/>
    </row>
    <row r="47" spans="1:11">
      <c r="A47" s="66"/>
      <c r="B47" s="48"/>
      <c r="C47" s="48"/>
      <c r="D47" s="48"/>
      <c r="E47" s="48"/>
      <c r="F47" s="12"/>
      <c r="G47" s="12"/>
      <c r="H47" s="12"/>
      <c r="I47" s="49"/>
      <c r="J47" s="278"/>
      <c r="K47" s="278"/>
    </row>
    <row r="48" spans="1:11">
      <c r="A48" s="76" t="s">
        <v>503</v>
      </c>
      <c r="B48" s="77" t="s">
        <v>399</v>
      </c>
      <c r="C48" s="77">
        <v>14</v>
      </c>
      <c r="D48" s="77" t="s">
        <v>399</v>
      </c>
      <c r="E48" s="77">
        <v>14</v>
      </c>
      <c r="F48" s="81" t="s">
        <v>399</v>
      </c>
      <c r="G48" s="81">
        <v>13500</v>
      </c>
      <c r="H48" s="77" t="s">
        <v>399</v>
      </c>
      <c r="I48" s="78">
        <v>189</v>
      </c>
      <c r="J48" s="278"/>
      <c r="K48" s="278"/>
    </row>
    <row r="49" spans="1:11">
      <c r="A49" s="66"/>
      <c r="B49" s="48"/>
      <c r="C49" s="48"/>
      <c r="D49" s="48"/>
      <c r="E49" s="48"/>
      <c r="F49" s="12"/>
      <c r="G49" s="12"/>
      <c r="H49" s="12"/>
      <c r="I49" s="49"/>
      <c r="J49" s="278"/>
      <c r="K49" s="278"/>
    </row>
    <row r="50" spans="1:11">
      <c r="A50" s="1135" t="s">
        <v>504</v>
      </c>
      <c r="B50" s="48" t="s">
        <v>399</v>
      </c>
      <c r="C50" s="48">
        <v>2</v>
      </c>
      <c r="D50" s="48" t="s">
        <v>399</v>
      </c>
      <c r="E50" s="48">
        <v>2</v>
      </c>
      <c r="F50" s="12" t="s">
        <v>399</v>
      </c>
      <c r="G50" s="12">
        <v>24000</v>
      </c>
      <c r="H50" s="12" t="s">
        <v>399</v>
      </c>
      <c r="I50" s="49">
        <v>48</v>
      </c>
      <c r="J50" s="278"/>
      <c r="K50" s="278"/>
    </row>
    <row r="51" spans="1:11">
      <c r="A51" s="1135" t="s">
        <v>505</v>
      </c>
      <c r="B51" s="48" t="s">
        <v>399</v>
      </c>
      <c r="C51" s="48" t="s">
        <v>399</v>
      </c>
      <c r="D51" s="48" t="s">
        <v>399</v>
      </c>
      <c r="E51" s="48" t="s">
        <v>399</v>
      </c>
      <c r="F51" s="12" t="s">
        <v>399</v>
      </c>
      <c r="G51" s="12" t="s">
        <v>399</v>
      </c>
      <c r="H51" s="12" t="s">
        <v>399</v>
      </c>
      <c r="I51" s="49" t="s">
        <v>399</v>
      </c>
      <c r="J51" s="278"/>
      <c r="K51" s="278"/>
    </row>
    <row r="52" spans="1:11">
      <c r="A52" s="76" t="s">
        <v>1513</v>
      </c>
      <c r="B52" s="77" t="s">
        <v>399</v>
      </c>
      <c r="C52" s="77">
        <v>2</v>
      </c>
      <c r="D52" s="77" t="s">
        <v>399</v>
      </c>
      <c r="E52" s="77">
        <v>2</v>
      </c>
      <c r="F52" s="81" t="s">
        <v>399</v>
      </c>
      <c r="G52" s="81">
        <v>24000</v>
      </c>
      <c r="H52" s="77" t="s">
        <v>399</v>
      </c>
      <c r="I52" s="78">
        <v>48</v>
      </c>
      <c r="J52" s="278"/>
      <c r="K52" s="278"/>
    </row>
    <row r="53" spans="1:11">
      <c r="A53" s="66"/>
      <c r="B53" s="48"/>
      <c r="C53" s="48"/>
      <c r="D53" s="48"/>
      <c r="E53" s="48"/>
      <c r="F53" s="12"/>
      <c r="G53" s="12"/>
      <c r="H53" s="12"/>
      <c r="I53" s="49"/>
      <c r="J53" s="278"/>
      <c r="K53" s="278"/>
    </row>
    <row r="54" spans="1:11">
      <c r="A54" s="66" t="s">
        <v>507</v>
      </c>
      <c r="B54" s="48" t="s">
        <v>399</v>
      </c>
      <c r="C54" s="12">
        <v>2</v>
      </c>
      <c r="D54" s="12" t="s">
        <v>399</v>
      </c>
      <c r="E54" s="48">
        <v>2</v>
      </c>
      <c r="F54" s="48" t="s">
        <v>399</v>
      </c>
      <c r="G54" s="12">
        <v>9500</v>
      </c>
      <c r="H54" s="12" t="s">
        <v>399</v>
      </c>
      <c r="I54" s="13">
        <v>19</v>
      </c>
      <c r="J54" s="278"/>
      <c r="K54" s="278"/>
    </row>
    <row r="55" spans="1:11">
      <c r="A55" s="66" t="s">
        <v>508</v>
      </c>
      <c r="B55" s="48" t="s">
        <v>399</v>
      </c>
      <c r="C55" s="12">
        <v>60</v>
      </c>
      <c r="D55" s="48" t="s">
        <v>399</v>
      </c>
      <c r="E55" s="48">
        <v>60</v>
      </c>
      <c r="F55" s="48" t="s">
        <v>399</v>
      </c>
      <c r="G55" s="12">
        <v>27500</v>
      </c>
      <c r="H55" s="48" t="s">
        <v>399</v>
      </c>
      <c r="I55" s="13">
        <v>1650</v>
      </c>
      <c r="J55" s="278"/>
      <c r="K55" s="278"/>
    </row>
    <row r="56" spans="1:11">
      <c r="A56" s="66" t="s">
        <v>509</v>
      </c>
      <c r="B56" s="12">
        <v>1</v>
      </c>
      <c r="C56" s="12">
        <v>109</v>
      </c>
      <c r="D56" s="48" t="s">
        <v>399</v>
      </c>
      <c r="E56" s="48">
        <v>110</v>
      </c>
      <c r="F56" s="12">
        <v>6000</v>
      </c>
      <c r="G56" s="12">
        <v>15000</v>
      </c>
      <c r="H56" s="48" t="s">
        <v>399</v>
      </c>
      <c r="I56" s="13">
        <v>1641</v>
      </c>
      <c r="J56" s="278"/>
      <c r="K56" s="278"/>
    </row>
    <row r="57" spans="1:11">
      <c r="A57" s="66" t="s">
        <v>510</v>
      </c>
      <c r="B57" s="85" t="s">
        <v>399</v>
      </c>
      <c r="C57" s="12">
        <v>65</v>
      </c>
      <c r="D57" s="48" t="s">
        <v>399</v>
      </c>
      <c r="E57" s="48">
        <v>65</v>
      </c>
      <c r="F57" s="85" t="s">
        <v>399</v>
      </c>
      <c r="G57" s="12">
        <v>33815</v>
      </c>
      <c r="H57" s="48" t="s">
        <v>399</v>
      </c>
      <c r="I57" s="13">
        <v>2198</v>
      </c>
      <c r="J57" s="278"/>
      <c r="K57" s="278"/>
    </row>
    <row r="58" spans="1:11">
      <c r="A58" s="66" t="s">
        <v>511</v>
      </c>
      <c r="B58" s="12" t="s">
        <v>399</v>
      </c>
      <c r="C58" s="12">
        <v>20</v>
      </c>
      <c r="D58" s="48" t="s">
        <v>399</v>
      </c>
      <c r="E58" s="48">
        <v>20</v>
      </c>
      <c r="F58" s="12" t="s">
        <v>399</v>
      </c>
      <c r="G58" s="12">
        <v>10000</v>
      </c>
      <c r="H58" s="48" t="s">
        <v>399</v>
      </c>
      <c r="I58" s="13">
        <v>200</v>
      </c>
      <c r="J58" s="278"/>
      <c r="K58" s="278"/>
    </row>
    <row r="59" spans="1:11">
      <c r="A59" s="66" t="s">
        <v>512</v>
      </c>
      <c r="B59" s="12" t="s">
        <v>399</v>
      </c>
      <c r="C59" s="12">
        <v>13</v>
      </c>
      <c r="D59" s="48" t="s">
        <v>399</v>
      </c>
      <c r="E59" s="48">
        <v>13</v>
      </c>
      <c r="F59" s="12" t="s">
        <v>399</v>
      </c>
      <c r="G59" s="12">
        <v>37000</v>
      </c>
      <c r="H59" s="48" t="s">
        <v>399</v>
      </c>
      <c r="I59" s="13">
        <v>480</v>
      </c>
      <c r="J59" s="278"/>
      <c r="K59" s="278"/>
    </row>
    <row r="60" spans="1:11">
      <c r="A60" s="66" t="s">
        <v>513</v>
      </c>
      <c r="B60" s="48" t="s">
        <v>399</v>
      </c>
      <c r="C60" s="12">
        <v>136</v>
      </c>
      <c r="D60" s="48" t="s">
        <v>399</v>
      </c>
      <c r="E60" s="48">
        <v>136</v>
      </c>
      <c r="F60" s="48" t="s">
        <v>399</v>
      </c>
      <c r="G60" s="12">
        <v>28300</v>
      </c>
      <c r="H60" s="48" t="s">
        <v>399</v>
      </c>
      <c r="I60" s="13">
        <v>3849</v>
      </c>
      <c r="J60" s="278"/>
      <c r="K60" s="278"/>
    </row>
    <row r="61" spans="1:11">
      <c r="A61" s="66" t="s">
        <v>514</v>
      </c>
      <c r="B61" s="48" t="s">
        <v>399</v>
      </c>
      <c r="C61" s="12">
        <v>78</v>
      </c>
      <c r="D61" s="48" t="s">
        <v>399</v>
      </c>
      <c r="E61" s="48">
        <v>78</v>
      </c>
      <c r="F61" s="48" t="s">
        <v>399</v>
      </c>
      <c r="G61" s="12">
        <v>34657</v>
      </c>
      <c r="H61" s="48" t="s">
        <v>399</v>
      </c>
      <c r="I61" s="13">
        <v>2703</v>
      </c>
      <c r="J61" s="278"/>
      <c r="K61" s="278"/>
    </row>
    <row r="62" spans="1:11">
      <c r="A62" s="76" t="s">
        <v>515</v>
      </c>
      <c r="B62" s="77">
        <v>1</v>
      </c>
      <c r="C62" s="77">
        <v>483</v>
      </c>
      <c r="D62" s="77" t="s">
        <v>399</v>
      </c>
      <c r="E62" s="77">
        <v>484</v>
      </c>
      <c r="F62" s="81">
        <v>6000</v>
      </c>
      <c r="G62" s="81">
        <v>26367</v>
      </c>
      <c r="H62" s="77" t="s">
        <v>399</v>
      </c>
      <c r="I62" s="78">
        <v>12740</v>
      </c>
      <c r="J62" s="278"/>
      <c r="K62" s="278"/>
    </row>
    <row r="63" spans="1:11">
      <c r="A63" s="66"/>
      <c r="B63" s="48"/>
      <c r="C63" s="48"/>
      <c r="D63" s="48"/>
      <c r="E63" s="48"/>
      <c r="F63" s="12"/>
      <c r="G63" s="12"/>
      <c r="H63" s="12"/>
      <c r="I63" s="49"/>
      <c r="J63" s="278"/>
      <c r="K63" s="278"/>
    </row>
    <row r="64" spans="1:11">
      <c r="A64" s="66" t="s">
        <v>516</v>
      </c>
      <c r="B64" s="48" t="s">
        <v>399</v>
      </c>
      <c r="C64" s="12">
        <v>1</v>
      </c>
      <c r="D64" s="48" t="s">
        <v>399</v>
      </c>
      <c r="E64" s="48">
        <v>1</v>
      </c>
      <c r="F64" s="48" t="s">
        <v>399</v>
      </c>
      <c r="G64" s="12">
        <v>20000</v>
      </c>
      <c r="H64" s="48" t="s">
        <v>399</v>
      </c>
      <c r="I64" s="13">
        <v>20</v>
      </c>
      <c r="J64" s="278"/>
      <c r="K64" s="278"/>
    </row>
    <row r="65" spans="1:9">
      <c r="A65" s="66" t="s">
        <v>517</v>
      </c>
      <c r="B65" s="12" t="s">
        <v>399</v>
      </c>
      <c r="C65" s="12">
        <v>3</v>
      </c>
      <c r="D65" s="48" t="s">
        <v>399</v>
      </c>
      <c r="E65" s="48">
        <v>3</v>
      </c>
      <c r="F65" s="12" t="s">
        <v>399</v>
      </c>
      <c r="G65" s="12">
        <v>25000</v>
      </c>
      <c r="H65" s="48" t="s">
        <v>399</v>
      </c>
      <c r="I65" s="13">
        <v>65</v>
      </c>
    </row>
    <row r="66" spans="1:9">
      <c r="A66" s="76" t="s">
        <v>518</v>
      </c>
      <c r="B66" s="77" t="s">
        <v>399</v>
      </c>
      <c r="C66" s="77">
        <v>4</v>
      </c>
      <c r="D66" s="77" t="s">
        <v>399</v>
      </c>
      <c r="E66" s="77">
        <v>4</v>
      </c>
      <c r="F66" s="81" t="s">
        <v>399</v>
      </c>
      <c r="G66" s="81">
        <v>23750</v>
      </c>
      <c r="H66" s="77" t="s">
        <v>399</v>
      </c>
      <c r="I66" s="78">
        <v>85</v>
      </c>
    </row>
    <row r="67" spans="1:9">
      <c r="A67" s="66"/>
      <c r="B67" s="48"/>
      <c r="C67" s="48"/>
      <c r="D67" s="48"/>
      <c r="E67" s="48"/>
      <c r="F67" s="12"/>
      <c r="G67" s="12"/>
      <c r="H67" s="12"/>
      <c r="I67" s="13"/>
    </row>
    <row r="68" spans="1:9" ht="13.5" thickBot="1">
      <c r="A68" s="69" t="s">
        <v>519</v>
      </c>
      <c r="B68" s="55">
        <v>53</v>
      </c>
      <c r="C68" s="55">
        <v>703</v>
      </c>
      <c r="D68" s="55">
        <v>2</v>
      </c>
      <c r="E68" s="55">
        <v>758</v>
      </c>
      <c r="F68" s="226">
        <v>12672</v>
      </c>
      <c r="G68" s="226">
        <v>26440</v>
      </c>
      <c r="H68" s="226">
        <v>25000</v>
      </c>
      <c r="I68" s="56">
        <v>19299</v>
      </c>
    </row>
  </sheetData>
  <mergeCells count="3">
    <mergeCell ref="A1:I1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>
  <sheetPr codeName="Hoja204">
    <pageSetUpPr fitToPage="1"/>
  </sheetPr>
  <dimension ref="A1:K85"/>
  <sheetViews>
    <sheetView view="pageBreakPreview" topLeftCell="A52" zoomScale="75" zoomScaleNormal="75" zoomScaleSheetLayoutView="75" workbookViewId="0">
      <selection activeCell="D19" sqref="D19"/>
    </sheetView>
  </sheetViews>
  <sheetFormatPr baseColWidth="10" defaultRowHeight="12.75"/>
  <cols>
    <col min="1" max="1" width="41" style="271" customWidth="1"/>
    <col min="2" max="9" width="12.710937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5">
      <c r="A2" s="455"/>
    </row>
    <row r="3" spans="1:11" s="91" customFormat="1" ht="15">
      <c r="A3" s="1504" t="s">
        <v>1514</v>
      </c>
      <c r="B3" s="1504"/>
      <c r="C3" s="1504"/>
      <c r="D3" s="1504"/>
      <c r="E3" s="1504"/>
      <c r="F3" s="1504"/>
      <c r="G3" s="1504"/>
      <c r="H3" s="1504"/>
      <c r="I3" s="1504"/>
      <c r="J3" s="134"/>
    </row>
    <row r="4" spans="1:11" s="91" customFormat="1" ht="15.75" thickBot="1">
      <c r="A4" s="239"/>
      <c r="B4" s="240"/>
      <c r="C4" s="240"/>
      <c r="D4" s="240"/>
      <c r="E4" s="240"/>
      <c r="F4" s="240"/>
      <c r="G4" s="240"/>
      <c r="H4" s="240"/>
      <c r="I4" s="240"/>
    </row>
    <row r="5" spans="1:11" s="866" customFormat="1" ht="27" customHeight="1">
      <c r="A5" s="1395" t="s">
        <v>560</v>
      </c>
      <c r="B5" s="1006" t="s">
        <v>700</v>
      </c>
      <c r="C5" s="1006"/>
      <c r="D5" s="1006"/>
      <c r="E5" s="1006"/>
      <c r="F5" s="1006" t="s">
        <v>584</v>
      </c>
      <c r="G5" s="1006"/>
      <c r="H5" s="1006"/>
      <c r="I5" s="1501" t="s">
        <v>387</v>
      </c>
    </row>
    <row r="6" spans="1:11" s="866" customFormat="1" ht="27" customHeight="1">
      <c r="A6" s="1396" t="s">
        <v>538</v>
      </c>
      <c r="B6" s="1003"/>
      <c r="C6" s="1083" t="s">
        <v>394</v>
      </c>
      <c r="D6" s="1083"/>
      <c r="E6" s="1003" t="s">
        <v>852</v>
      </c>
      <c r="F6" s="1003"/>
      <c r="G6" s="1083" t="s">
        <v>394</v>
      </c>
      <c r="H6" s="1083"/>
      <c r="I6" s="1502"/>
    </row>
    <row r="7" spans="1:11" s="866" customFormat="1" ht="27" customHeight="1" thickBot="1">
      <c r="A7" s="1396"/>
      <c r="B7" s="1401" t="s">
        <v>393</v>
      </c>
      <c r="C7" s="1402" t="s">
        <v>904</v>
      </c>
      <c r="D7" s="1402" t="s">
        <v>905</v>
      </c>
      <c r="E7" s="1402" t="s">
        <v>395</v>
      </c>
      <c r="F7" s="1402" t="s">
        <v>393</v>
      </c>
      <c r="G7" s="1402" t="s">
        <v>904</v>
      </c>
      <c r="H7" s="1402" t="s">
        <v>905</v>
      </c>
      <c r="I7" s="1502"/>
    </row>
    <row r="8" spans="1:11" ht="24.75" customHeight="1">
      <c r="A8" s="75" t="s">
        <v>459</v>
      </c>
      <c r="B8" s="131" t="s">
        <v>399</v>
      </c>
      <c r="C8" s="131">
        <v>40</v>
      </c>
      <c r="D8" s="45" t="s">
        <v>399</v>
      </c>
      <c r="E8" s="45">
        <v>40</v>
      </c>
      <c r="F8" s="131" t="s">
        <v>399</v>
      </c>
      <c r="G8" s="131">
        <v>20640</v>
      </c>
      <c r="H8" s="45" t="s">
        <v>399</v>
      </c>
      <c r="I8" s="140">
        <v>826</v>
      </c>
      <c r="J8" s="278"/>
      <c r="K8" s="278"/>
    </row>
    <row r="9" spans="1:11">
      <c r="A9" s="66" t="s">
        <v>460</v>
      </c>
      <c r="B9" s="12" t="s">
        <v>399</v>
      </c>
      <c r="C9" s="12">
        <v>14</v>
      </c>
      <c r="D9" s="48" t="s">
        <v>399</v>
      </c>
      <c r="E9" s="48">
        <v>14</v>
      </c>
      <c r="F9" s="12" t="s">
        <v>399</v>
      </c>
      <c r="G9" s="12">
        <v>25000</v>
      </c>
      <c r="H9" s="48" t="s">
        <v>399</v>
      </c>
      <c r="I9" s="13">
        <v>350</v>
      </c>
      <c r="J9" s="278"/>
      <c r="K9" s="278"/>
    </row>
    <row r="10" spans="1:11">
      <c r="A10" s="66" t="s">
        <v>461</v>
      </c>
      <c r="B10" s="48" t="s">
        <v>399</v>
      </c>
      <c r="C10" s="48">
        <v>23</v>
      </c>
      <c r="D10" s="48" t="s">
        <v>399</v>
      </c>
      <c r="E10" s="48">
        <v>23</v>
      </c>
      <c r="F10" s="12" t="s">
        <v>399</v>
      </c>
      <c r="G10" s="12">
        <v>29750</v>
      </c>
      <c r="H10" s="48" t="s">
        <v>399</v>
      </c>
      <c r="I10" s="49">
        <v>684</v>
      </c>
      <c r="J10" s="278"/>
      <c r="K10" s="278"/>
    </row>
    <row r="11" spans="1:11">
      <c r="A11" s="66" t="s">
        <v>462</v>
      </c>
      <c r="B11" s="12" t="s">
        <v>399</v>
      </c>
      <c r="C11" s="12">
        <v>67</v>
      </c>
      <c r="D11" s="85" t="s">
        <v>399</v>
      </c>
      <c r="E11" s="48">
        <v>67</v>
      </c>
      <c r="F11" s="12" t="s">
        <v>399</v>
      </c>
      <c r="G11" s="12">
        <v>25820</v>
      </c>
      <c r="H11" s="85" t="s">
        <v>399</v>
      </c>
      <c r="I11" s="13">
        <v>1730</v>
      </c>
      <c r="J11" s="278"/>
      <c r="K11" s="278"/>
    </row>
    <row r="12" spans="1:11">
      <c r="A12" s="76" t="s">
        <v>463</v>
      </c>
      <c r="B12" s="77" t="s">
        <v>399</v>
      </c>
      <c r="C12" s="77">
        <v>144</v>
      </c>
      <c r="D12" s="377" t="s">
        <v>399</v>
      </c>
      <c r="E12" s="77">
        <v>144</v>
      </c>
      <c r="F12" s="81" t="s">
        <v>399</v>
      </c>
      <c r="G12" s="81">
        <v>24929</v>
      </c>
      <c r="H12" s="377" t="s">
        <v>399</v>
      </c>
      <c r="I12" s="78">
        <v>3590</v>
      </c>
      <c r="J12" s="278"/>
      <c r="K12" s="278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78"/>
      <c r="K13" s="278"/>
    </row>
    <row r="14" spans="1:11">
      <c r="A14" s="76" t="s">
        <v>464</v>
      </c>
      <c r="B14" s="77">
        <v>1</v>
      </c>
      <c r="C14" s="77">
        <v>1</v>
      </c>
      <c r="D14" s="377" t="s">
        <v>399</v>
      </c>
      <c r="E14" s="77">
        <v>2</v>
      </c>
      <c r="F14" s="81">
        <v>15000</v>
      </c>
      <c r="G14" s="81">
        <v>25000</v>
      </c>
      <c r="H14" s="377" t="s">
        <v>399</v>
      </c>
      <c r="I14" s="78">
        <v>40</v>
      </c>
      <c r="J14" s="278"/>
      <c r="K14" s="278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78"/>
      <c r="K15" s="278"/>
    </row>
    <row r="16" spans="1:11">
      <c r="A16" s="76" t="s">
        <v>465</v>
      </c>
      <c r="B16" s="77">
        <v>8</v>
      </c>
      <c r="C16" s="77" t="s">
        <v>399</v>
      </c>
      <c r="D16" s="377" t="s">
        <v>399</v>
      </c>
      <c r="E16" s="77">
        <v>8</v>
      </c>
      <c r="F16" s="81">
        <v>21250</v>
      </c>
      <c r="G16" s="81" t="s">
        <v>399</v>
      </c>
      <c r="H16" s="377" t="s">
        <v>399</v>
      </c>
      <c r="I16" s="78">
        <v>170</v>
      </c>
      <c r="J16" s="278"/>
      <c r="K16" s="278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78"/>
      <c r="K17" s="278"/>
    </row>
    <row r="18" spans="1:11">
      <c r="A18" s="66" t="s">
        <v>544</v>
      </c>
      <c r="B18" s="12" t="s">
        <v>399</v>
      </c>
      <c r="C18" s="12">
        <v>46</v>
      </c>
      <c r="D18" s="48" t="s">
        <v>399</v>
      </c>
      <c r="E18" s="48">
        <v>46</v>
      </c>
      <c r="F18" s="12" t="s">
        <v>399</v>
      </c>
      <c r="G18" s="12">
        <v>22930</v>
      </c>
      <c r="H18" s="48" t="s">
        <v>399</v>
      </c>
      <c r="I18" s="13">
        <v>1055</v>
      </c>
      <c r="J18" s="278"/>
      <c r="K18" s="278"/>
    </row>
    <row r="19" spans="1:11">
      <c r="A19" s="66" t="s">
        <v>467</v>
      </c>
      <c r="B19" s="12">
        <v>44</v>
      </c>
      <c r="C19" s="85">
        <v>23</v>
      </c>
      <c r="D19" s="48" t="s">
        <v>399</v>
      </c>
      <c r="E19" s="48">
        <v>67</v>
      </c>
      <c r="F19" s="12">
        <v>10600</v>
      </c>
      <c r="G19" s="85">
        <v>22500</v>
      </c>
      <c r="H19" s="48" t="s">
        <v>399</v>
      </c>
      <c r="I19" s="13">
        <v>984</v>
      </c>
      <c r="J19" s="278"/>
      <c r="K19" s="278"/>
    </row>
    <row r="20" spans="1:11">
      <c r="A20" s="66" t="s">
        <v>468</v>
      </c>
      <c r="B20" s="12">
        <v>82</v>
      </c>
      <c r="C20" s="12">
        <v>32</v>
      </c>
      <c r="D20" s="48" t="s">
        <v>399</v>
      </c>
      <c r="E20" s="48">
        <v>114</v>
      </c>
      <c r="F20" s="12">
        <v>10500</v>
      </c>
      <c r="G20" s="12">
        <v>23100</v>
      </c>
      <c r="H20" s="48" t="s">
        <v>399</v>
      </c>
      <c r="I20" s="13">
        <v>1600</v>
      </c>
      <c r="J20" s="278"/>
      <c r="K20" s="278"/>
    </row>
    <row r="21" spans="1:11">
      <c r="A21" s="76" t="s">
        <v>469</v>
      </c>
      <c r="B21" s="77">
        <v>126</v>
      </c>
      <c r="C21" s="77">
        <v>101</v>
      </c>
      <c r="D21" s="77" t="s">
        <v>399</v>
      </c>
      <c r="E21" s="77">
        <v>227</v>
      </c>
      <c r="F21" s="81">
        <v>10535</v>
      </c>
      <c r="G21" s="81">
        <v>22886</v>
      </c>
      <c r="H21" s="77" t="s">
        <v>399</v>
      </c>
      <c r="I21" s="78">
        <v>3639</v>
      </c>
      <c r="J21" s="278"/>
      <c r="K21" s="278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78"/>
      <c r="K22" s="278"/>
    </row>
    <row r="23" spans="1:11">
      <c r="A23" s="76" t="s">
        <v>470</v>
      </c>
      <c r="B23" s="77" t="s">
        <v>399</v>
      </c>
      <c r="C23" s="77">
        <v>61</v>
      </c>
      <c r="D23" s="77" t="s">
        <v>399</v>
      </c>
      <c r="E23" s="77">
        <v>61</v>
      </c>
      <c r="F23" s="81" t="s">
        <v>399</v>
      </c>
      <c r="G23" s="81">
        <v>32405</v>
      </c>
      <c r="H23" s="77" t="s">
        <v>399</v>
      </c>
      <c r="I23" s="78">
        <v>1977</v>
      </c>
      <c r="J23" s="278"/>
      <c r="K23" s="278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78"/>
      <c r="K24" s="278"/>
    </row>
    <row r="25" spans="1:11">
      <c r="A25" s="76" t="s">
        <v>471</v>
      </c>
      <c r="B25" s="77" t="s">
        <v>399</v>
      </c>
      <c r="C25" s="77">
        <v>32</v>
      </c>
      <c r="D25" s="77" t="s">
        <v>399</v>
      </c>
      <c r="E25" s="77">
        <v>32</v>
      </c>
      <c r="F25" s="81" t="s">
        <v>399</v>
      </c>
      <c r="G25" s="81">
        <v>27000</v>
      </c>
      <c r="H25" s="77" t="s">
        <v>399</v>
      </c>
      <c r="I25" s="78">
        <v>864</v>
      </c>
      <c r="J25" s="278"/>
      <c r="K25" s="278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J26" s="278"/>
      <c r="K26" s="278"/>
    </row>
    <row r="27" spans="1:11">
      <c r="A27" s="66" t="s">
        <v>472</v>
      </c>
      <c r="B27" s="48" t="s">
        <v>399</v>
      </c>
      <c r="C27" s="48" t="s">
        <v>399</v>
      </c>
      <c r="D27" s="48" t="s">
        <v>399</v>
      </c>
      <c r="E27" s="48" t="s">
        <v>399</v>
      </c>
      <c r="F27" s="48" t="s">
        <v>399</v>
      </c>
      <c r="G27" s="12" t="s">
        <v>399</v>
      </c>
      <c r="H27" s="48" t="s">
        <v>399</v>
      </c>
      <c r="I27" s="49" t="s">
        <v>399</v>
      </c>
      <c r="J27" s="278"/>
      <c r="K27" s="278"/>
    </row>
    <row r="28" spans="1:11">
      <c r="A28" s="66" t="s">
        <v>473</v>
      </c>
      <c r="B28" s="48" t="s">
        <v>399</v>
      </c>
      <c r="C28" s="48" t="s">
        <v>399</v>
      </c>
      <c r="D28" s="48" t="s">
        <v>399</v>
      </c>
      <c r="E28" s="48" t="s">
        <v>399</v>
      </c>
      <c r="F28" s="48" t="s">
        <v>399</v>
      </c>
      <c r="G28" s="12" t="s">
        <v>399</v>
      </c>
      <c r="H28" s="48" t="s">
        <v>399</v>
      </c>
      <c r="I28" s="49" t="s">
        <v>399</v>
      </c>
      <c r="J28" s="278"/>
      <c r="K28" s="278"/>
    </row>
    <row r="29" spans="1:11">
      <c r="A29" s="66" t="s">
        <v>474</v>
      </c>
      <c r="B29" s="48" t="s">
        <v>399</v>
      </c>
      <c r="C29" s="12">
        <v>199</v>
      </c>
      <c r="D29" s="48" t="s">
        <v>399</v>
      </c>
      <c r="E29" s="48">
        <v>199</v>
      </c>
      <c r="F29" s="48" t="s">
        <v>399</v>
      </c>
      <c r="G29" s="12">
        <v>23000</v>
      </c>
      <c r="H29" s="48" t="s">
        <v>399</v>
      </c>
      <c r="I29" s="13">
        <v>4577</v>
      </c>
      <c r="J29" s="278"/>
      <c r="K29" s="278"/>
    </row>
    <row r="30" spans="1:11">
      <c r="A30" s="76" t="s">
        <v>475</v>
      </c>
      <c r="B30" s="77" t="s">
        <v>399</v>
      </c>
      <c r="C30" s="77">
        <v>199</v>
      </c>
      <c r="D30" s="77" t="s">
        <v>399</v>
      </c>
      <c r="E30" s="77">
        <v>199</v>
      </c>
      <c r="F30" s="81" t="s">
        <v>399</v>
      </c>
      <c r="G30" s="81">
        <v>23000</v>
      </c>
      <c r="H30" s="77" t="s">
        <v>399</v>
      </c>
      <c r="I30" s="78">
        <v>4577</v>
      </c>
      <c r="J30" s="278"/>
      <c r="K30" s="278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78"/>
      <c r="K31" s="278"/>
    </row>
    <row r="32" spans="1:11">
      <c r="A32" s="66" t="s">
        <v>476</v>
      </c>
      <c r="B32" s="83" t="s">
        <v>399</v>
      </c>
      <c r="C32" s="83">
        <v>111</v>
      </c>
      <c r="D32" s="48" t="s">
        <v>399</v>
      </c>
      <c r="E32" s="48">
        <v>111</v>
      </c>
      <c r="F32" s="83" t="s">
        <v>399</v>
      </c>
      <c r="G32" s="83">
        <v>23898</v>
      </c>
      <c r="H32" s="48" t="s">
        <v>399</v>
      </c>
      <c r="I32" s="13">
        <v>2653</v>
      </c>
      <c r="J32" s="278"/>
      <c r="K32" s="278"/>
    </row>
    <row r="33" spans="1:11">
      <c r="A33" s="66" t="s">
        <v>477</v>
      </c>
      <c r="B33" s="83" t="s">
        <v>399</v>
      </c>
      <c r="C33" s="83">
        <v>28</v>
      </c>
      <c r="D33" s="48" t="s">
        <v>399</v>
      </c>
      <c r="E33" s="48">
        <v>28</v>
      </c>
      <c r="F33" s="83" t="s">
        <v>399</v>
      </c>
      <c r="G33" s="83">
        <v>23000</v>
      </c>
      <c r="H33" s="48" t="s">
        <v>399</v>
      </c>
      <c r="I33" s="13">
        <v>644</v>
      </c>
      <c r="J33" s="278"/>
      <c r="K33" s="278"/>
    </row>
    <row r="34" spans="1:11">
      <c r="A34" s="66" t="s">
        <v>478</v>
      </c>
      <c r="B34" s="83" t="s">
        <v>399</v>
      </c>
      <c r="C34" s="83">
        <v>4</v>
      </c>
      <c r="D34" s="48" t="s">
        <v>399</v>
      </c>
      <c r="E34" s="48">
        <v>4</v>
      </c>
      <c r="F34" s="83" t="s">
        <v>399</v>
      </c>
      <c r="G34" s="83">
        <v>21220</v>
      </c>
      <c r="H34" s="48" t="s">
        <v>399</v>
      </c>
      <c r="I34" s="13">
        <v>85</v>
      </c>
      <c r="J34" s="278"/>
      <c r="K34" s="278"/>
    </row>
    <row r="35" spans="1:11">
      <c r="A35" s="66" t="s">
        <v>479</v>
      </c>
      <c r="B35" s="83" t="s">
        <v>399</v>
      </c>
      <c r="C35" s="83">
        <v>151</v>
      </c>
      <c r="D35" s="48" t="s">
        <v>399</v>
      </c>
      <c r="E35" s="48">
        <v>151</v>
      </c>
      <c r="F35" s="83" t="s">
        <v>399</v>
      </c>
      <c r="G35" s="83">
        <v>22924</v>
      </c>
      <c r="H35" s="48" t="s">
        <v>399</v>
      </c>
      <c r="I35" s="13">
        <v>3462</v>
      </c>
      <c r="J35" s="278"/>
      <c r="K35" s="278"/>
    </row>
    <row r="36" spans="1:11">
      <c r="A36" s="76" t="s">
        <v>480</v>
      </c>
      <c r="B36" s="77" t="s">
        <v>399</v>
      </c>
      <c r="C36" s="77">
        <v>294</v>
      </c>
      <c r="D36" s="77" t="s">
        <v>399</v>
      </c>
      <c r="E36" s="77">
        <v>294</v>
      </c>
      <c r="F36" s="81" t="s">
        <v>399</v>
      </c>
      <c r="G36" s="81">
        <v>23276</v>
      </c>
      <c r="H36" s="77" t="s">
        <v>399</v>
      </c>
      <c r="I36" s="78">
        <v>6844</v>
      </c>
      <c r="J36" s="278"/>
      <c r="K36" s="278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78"/>
      <c r="K37" s="278"/>
    </row>
    <row r="38" spans="1:11">
      <c r="A38" s="76" t="s">
        <v>481</v>
      </c>
      <c r="B38" s="77" t="s">
        <v>399</v>
      </c>
      <c r="C38" s="77">
        <v>35</v>
      </c>
      <c r="D38" s="77" t="s">
        <v>399</v>
      </c>
      <c r="E38" s="77">
        <v>35</v>
      </c>
      <c r="F38" s="81" t="s">
        <v>399</v>
      </c>
      <c r="G38" s="81">
        <v>20400</v>
      </c>
      <c r="H38" s="77" t="s">
        <v>399</v>
      </c>
      <c r="I38" s="78">
        <v>714</v>
      </c>
      <c r="J38" s="278"/>
      <c r="K38" s="278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78"/>
      <c r="K39" s="278"/>
    </row>
    <row r="40" spans="1:11">
      <c r="A40" s="66" t="s">
        <v>545</v>
      </c>
      <c r="B40" s="48" t="s">
        <v>399</v>
      </c>
      <c r="C40" s="12">
        <v>68</v>
      </c>
      <c r="D40" s="48" t="s">
        <v>399</v>
      </c>
      <c r="E40" s="48">
        <v>68</v>
      </c>
      <c r="F40" s="48" t="s">
        <v>399</v>
      </c>
      <c r="G40" s="12">
        <v>25000</v>
      </c>
      <c r="H40" s="48" t="s">
        <v>399</v>
      </c>
      <c r="I40" s="13">
        <v>1700</v>
      </c>
      <c r="J40" s="278"/>
      <c r="K40" s="278"/>
    </row>
    <row r="41" spans="1:11">
      <c r="A41" s="66" t="s">
        <v>483</v>
      </c>
      <c r="B41" s="12" t="s">
        <v>399</v>
      </c>
      <c r="C41" s="12">
        <v>12</v>
      </c>
      <c r="D41" s="48" t="s">
        <v>399</v>
      </c>
      <c r="E41" s="48">
        <v>12</v>
      </c>
      <c r="F41" s="12" t="s">
        <v>399</v>
      </c>
      <c r="G41" s="12">
        <v>25000</v>
      </c>
      <c r="H41" s="48" t="s">
        <v>399</v>
      </c>
      <c r="I41" s="13">
        <v>300</v>
      </c>
      <c r="J41" s="278"/>
      <c r="K41" s="278"/>
    </row>
    <row r="42" spans="1:11">
      <c r="A42" s="66" t="s">
        <v>484</v>
      </c>
      <c r="B42" s="12" t="s">
        <v>399</v>
      </c>
      <c r="C42" s="12">
        <v>37</v>
      </c>
      <c r="D42" s="48" t="s">
        <v>399</v>
      </c>
      <c r="E42" s="48">
        <v>37</v>
      </c>
      <c r="F42" s="12" t="s">
        <v>399</v>
      </c>
      <c r="G42" s="12">
        <v>15600</v>
      </c>
      <c r="H42" s="48" t="s">
        <v>399</v>
      </c>
      <c r="I42" s="13">
        <v>577</v>
      </c>
      <c r="J42" s="278"/>
      <c r="K42" s="278"/>
    </row>
    <row r="43" spans="1:11">
      <c r="A43" s="66" t="s">
        <v>485</v>
      </c>
      <c r="B43" s="48" t="s">
        <v>399</v>
      </c>
      <c r="C43" s="12" t="s">
        <v>399</v>
      </c>
      <c r="D43" s="48" t="s">
        <v>399</v>
      </c>
      <c r="E43" s="48" t="s">
        <v>399</v>
      </c>
      <c r="F43" s="48" t="s">
        <v>399</v>
      </c>
      <c r="G43" s="12" t="s">
        <v>399</v>
      </c>
      <c r="H43" s="48" t="s">
        <v>399</v>
      </c>
      <c r="I43" s="13" t="s">
        <v>399</v>
      </c>
      <c r="J43" s="278"/>
      <c r="K43" s="278"/>
    </row>
    <row r="44" spans="1:11">
      <c r="A44" s="66" t="s">
        <v>486</v>
      </c>
      <c r="B44" s="12" t="s">
        <v>399</v>
      </c>
      <c r="C44" s="12">
        <v>10</v>
      </c>
      <c r="D44" s="48" t="s">
        <v>399</v>
      </c>
      <c r="E44" s="48">
        <v>10</v>
      </c>
      <c r="F44" s="12" t="s">
        <v>399</v>
      </c>
      <c r="G44" s="12">
        <v>15000</v>
      </c>
      <c r="H44" s="48" t="s">
        <v>399</v>
      </c>
      <c r="I44" s="13">
        <v>150</v>
      </c>
      <c r="J44" s="278"/>
      <c r="K44" s="278"/>
    </row>
    <row r="45" spans="1:11">
      <c r="A45" s="66" t="s">
        <v>487</v>
      </c>
      <c r="B45" s="48">
        <v>40</v>
      </c>
      <c r="C45" s="12">
        <v>577</v>
      </c>
      <c r="D45" s="48" t="s">
        <v>399</v>
      </c>
      <c r="E45" s="48">
        <v>617</v>
      </c>
      <c r="F45" s="48">
        <v>23150</v>
      </c>
      <c r="G45" s="12">
        <v>54000</v>
      </c>
      <c r="H45" s="48" t="s">
        <v>399</v>
      </c>
      <c r="I45" s="13">
        <v>32084</v>
      </c>
      <c r="J45" s="278"/>
      <c r="K45" s="278"/>
    </row>
    <row r="46" spans="1:11">
      <c r="A46" s="66" t="s">
        <v>488</v>
      </c>
      <c r="B46" s="12" t="s">
        <v>399</v>
      </c>
      <c r="C46" s="12">
        <v>1</v>
      </c>
      <c r="D46" s="48" t="s">
        <v>399</v>
      </c>
      <c r="E46" s="48">
        <v>1</v>
      </c>
      <c r="F46" s="12" t="s">
        <v>399</v>
      </c>
      <c r="G46" s="12">
        <v>25000</v>
      </c>
      <c r="H46" s="48" t="s">
        <v>399</v>
      </c>
      <c r="I46" s="13">
        <v>25</v>
      </c>
      <c r="J46" s="278"/>
      <c r="K46" s="278"/>
    </row>
    <row r="47" spans="1:11">
      <c r="A47" s="66" t="s">
        <v>489</v>
      </c>
      <c r="B47" s="48" t="s">
        <v>399</v>
      </c>
      <c r="C47" s="12">
        <v>340</v>
      </c>
      <c r="D47" s="48" t="s">
        <v>399</v>
      </c>
      <c r="E47" s="48">
        <v>340</v>
      </c>
      <c r="F47" s="48" t="s">
        <v>399</v>
      </c>
      <c r="G47" s="12">
        <v>40000</v>
      </c>
      <c r="H47" s="48" t="s">
        <v>399</v>
      </c>
      <c r="I47" s="13">
        <v>13600</v>
      </c>
      <c r="J47" s="278"/>
      <c r="K47" s="278"/>
    </row>
    <row r="48" spans="1:11">
      <c r="A48" s="66" t="s">
        <v>490</v>
      </c>
      <c r="B48" s="12">
        <v>1</v>
      </c>
      <c r="C48" s="12">
        <v>4</v>
      </c>
      <c r="D48" s="48" t="s">
        <v>399</v>
      </c>
      <c r="E48" s="48">
        <v>5</v>
      </c>
      <c r="F48" s="12">
        <v>16000</v>
      </c>
      <c r="G48" s="12">
        <v>33500</v>
      </c>
      <c r="H48" s="48" t="s">
        <v>399</v>
      </c>
      <c r="I48" s="13">
        <v>150</v>
      </c>
      <c r="J48" s="278"/>
      <c r="K48" s="278"/>
    </row>
    <row r="49" spans="1:11">
      <c r="A49" s="76" t="s">
        <v>491</v>
      </c>
      <c r="B49" s="77">
        <v>41</v>
      </c>
      <c r="C49" s="77">
        <v>1049</v>
      </c>
      <c r="D49" s="77" t="s">
        <v>399</v>
      </c>
      <c r="E49" s="77">
        <v>1090</v>
      </c>
      <c r="F49" s="81">
        <v>22976</v>
      </c>
      <c r="G49" s="81">
        <v>45419</v>
      </c>
      <c r="H49" s="77" t="s">
        <v>399</v>
      </c>
      <c r="I49" s="78">
        <v>48586</v>
      </c>
      <c r="J49" s="278"/>
      <c r="K49" s="278"/>
    </row>
    <row r="50" spans="1:11">
      <c r="A50" s="66"/>
      <c r="B50" s="48"/>
      <c r="C50" s="48"/>
      <c r="D50" s="48"/>
      <c r="E50" s="48"/>
      <c r="F50" s="12"/>
      <c r="G50" s="12"/>
      <c r="H50" s="12"/>
      <c r="I50" s="49"/>
      <c r="J50" s="278"/>
      <c r="K50" s="278"/>
    </row>
    <row r="51" spans="1:11">
      <c r="A51" s="76" t="s">
        <v>492</v>
      </c>
      <c r="B51" s="77" t="s">
        <v>399</v>
      </c>
      <c r="C51" s="77">
        <v>2</v>
      </c>
      <c r="D51" s="77" t="s">
        <v>399</v>
      </c>
      <c r="E51" s="77">
        <v>2</v>
      </c>
      <c r="F51" s="81" t="s">
        <v>399</v>
      </c>
      <c r="G51" s="81">
        <v>25000</v>
      </c>
      <c r="H51" s="77" t="s">
        <v>399</v>
      </c>
      <c r="I51" s="78">
        <v>50</v>
      </c>
      <c r="J51" s="278"/>
      <c r="K51" s="278"/>
    </row>
    <row r="52" spans="1:11">
      <c r="A52" s="66"/>
      <c r="B52" s="48"/>
      <c r="C52" s="48"/>
      <c r="D52" s="48"/>
      <c r="E52" s="48"/>
      <c r="F52" s="12"/>
      <c r="G52" s="12"/>
      <c r="H52" s="12"/>
      <c r="I52" s="49"/>
      <c r="J52" s="278"/>
      <c r="K52" s="278"/>
    </row>
    <row r="53" spans="1:11">
      <c r="A53" s="66" t="s">
        <v>493</v>
      </c>
      <c r="B53" s="48" t="s">
        <v>399</v>
      </c>
      <c r="C53" s="12" t="s">
        <v>399</v>
      </c>
      <c r="D53" s="48" t="s">
        <v>399</v>
      </c>
      <c r="E53" s="48" t="s">
        <v>399</v>
      </c>
      <c r="F53" s="48" t="s">
        <v>399</v>
      </c>
      <c r="G53" s="12" t="s">
        <v>399</v>
      </c>
      <c r="H53" s="48" t="s">
        <v>399</v>
      </c>
      <c r="I53" s="13" t="s">
        <v>399</v>
      </c>
      <c r="J53" s="278"/>
      <c r="K53" s="278"/>
    </row>
    <row r="54" spans="1:11">
      <c r="A54" s="66" t="s">
        <v>494</v>
      </c>
      <c r="B54" s="48" t="s">
        <v>399</v>
      </c>
      <c r="C54" s="12">
        <v>35</v>
      </c>
      <c r="D54" s="48" t="s">
        <v>399</v>
      </c>
      <c r="E54" s="48">
        <v>35</v>
      </c>
      <c r="F54" s="48" t="s">
        <v>399</v>
      </c>
      <c r="G54" s="12">
        <v>22000</v>
      </c>
      <c r="H54" s="48" t="s">
        <v>399</v>
      </c>
      <c r="I54" s="13">
        <v>770</v>
      </c>
      <c r="J54" s="278"/>
      <c r="K54" s="278"/>
    </row>
    <row r="55" spans="1:11">
      <c r="A55" s="66" t="s">
        <v>495</v>
      </c>
      <c r="B55" s="48" t="s">
        <v>399</v>
      </c>
      <c r="C55" s="12" t="s">
        <v>399</v>
      </c>
      <c r="D55" s="48" t="s">
        <v>399</v>
      </c>
      <c r="E55" s="48" t="s">
        <v>399</v>
      </c>
      <c r="F55" s="48" t="s">
        <v>399</v>
      </c>
      <c r="G55" s="12" t="s">
        <v>399</v>
      </c>
      <c r="H55" s="48" t="s">
        <v>399</v>
      </c>
      <c r="I55" s="13" t="s">
        <v>399</v>
      </c>
      <c r="J55" s="278"/>
      <c r="K55" s="278"/>
    </row>
    <row r="56" spans="1:11">
      <c r="A56" s="66" t="s">
        <v>496</v>
      </c>
      <c r="B56" s="48" t="s">
        <v>399</v>
      </c>
      <c r="C56" s="12" t="s">
        <v>399</v>
      </c>
      <c r="D56" s="48" t="s">
        <v>399</v>
      </c>
      <c r="E56" s="48" t="s">
        <v>399</v>
      </c>
      <c r="F56" s="48" t="s">
        <v>399</v>
      </c>
      <c r="G56" s="12" t="s">
        <v>399</v>
      </c>
      <c r="H56" s="48" t="s">
        <v>399</v>
      </c>
      <c r="I56" s="13" t="s">
        <v>399</v>
      </c>
      <c r="J56" s="278"/>
      <c r="K56" s="278"/>
    </row>
    <row r="57" spans="1:11">
      <c r="A57" s="66" t="s">
        <v>497</v>
      </c>
      <c r="B57" s="48" t="s">
        <v>399</v>
      </c>
      <c r="C57" s="12">
        <v>68</v>
      </c>
      <c r="D57" s="48" t="s">
        <v>399</v>
      </c>
      <c r="E57" s="48">
        <v>68</v>
      </c>
      <c r="F57" s="48" t="s">
        <v>399</v>
      </c>
      <c r="G57" s="12">
        <v>32000</v>
      </c>
      <c r="H57" s="48" t="s">
        <v>399</v>
      </c>
      <c r="I57" s="13">
        <v>2176</v>
      </c>
      <c r="J57" s="278"/>
      <c r="K57" s="278"/>
    </row>
    <row r="58" spans="1:11">
      <c r="A58" s="76" t="s">
        <v>573</v>
      </c>
      <c r="B58" s="77" t="s">
        <v>399</v>
      </c>
      <c r="C58" s="77">
        <v>103</v>
      </c>
      <c r="D58" s="77" t="s">
        <v>399</v>
      </c>
      <c r="E58" s="77">
        <v>103</v>
      </c>
      <c r="F58" s="81" t="s">
        <v>399</v>
      </c>
      <c r="G58" s="81">
        <v>28602</v>
      </c>
      <c r="H58" s="77" t="s">
        <v>399</v>
      </c>
      <c r="I58" s="78">
        <v>2946</v>
      </c>
      <c r="J58" s="278"/>
      <c r="K58" s="278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78"/>
      <c r="K59" s="278"/>
    </row>
    <row r="60" spans="1:11">
      <c r="A60" s="66" t="s">
        <v>499</v>
      </c>
      <c r="B60" s="48" t="s">
        <v>399</v>
      </c>
      <c r="C60" s="12">
        <v>96</v>
      </c>
      <c r="D60" s="12" t="s">
        <v>399</v>
      </c>
      <c r="E60" s="48">
        <v>96</v>
      </c>
      <c r="F60" s="48" t="s">
        <v>399</v>
      </c>
      <c r="G60" s="12">
        <v>45000</v>
      </c>
      <c r="H60" s="12" t="s">
        <v>399</v>
      </c>
      <c r="I60" s="13">
        <v>4320</v>
      </c>
      <c r="J60" s="278"/>
      <c r="K60" s="278"/>
    </row>
    <row r="61" spans="1:11">
      <c r="A61" s="66" t="s">
        <v>500</v>
      </c>
      <c r="B61" s="12" t="s">
        <v>399</v>
      </c>
      <c r="C61" s="12">
        <v>14</v>
      </c>
      <c r="D61" s="48" t="s">
        <v>399</v>
      </c>
      <c r="E61" s="48">
        <v>14</v>
      </c>
      <c r="F61" s="12">
        <v>9000</v>
      </c>
      <c r="G61" s="12">
        <v>23000</v>
      </c>
      <c r="H61" s="48" t="s">
        <v>399</v>
      </c>
      <c r="I61" s="13">
        <v>322</v>
      </c>
      <c r="J61" s="278"/>
      <c r="K61" s="278"/>
    </row>
    <row r="62" spans="1:11">
      <c r="A62" s="66" t="s">
        <v>501</v>
      </c>
      <c r="B62" s="48" t="s">
        <v>399</v>
      </c>
      <c r="C62" s="12">
        <v>9</v>
      </c>
      <c r="D62" s="48" t="s">
        <v>399</v>
      </c>
      <c r="E62" s="48">
        <v>9</v>
      </c>
      <c r="F62" s="48" t="s">
        <v>399</v>
      </c>
      <c r="G62" s="12">
        <v>28000</v>
      </c>
      <c r="H62" s="48" t="s">
        <v>399</v>
      </c>
      <c r="I62" s="13">
        <v>252</v>
      </c>
      <c r="J62" s="278"/>
      <c r="K62" s="278"/>
    </row>
    <row r="63" spans="1:11">
      <c r="A63" s="76" t="s">
        <v>502</v>
      </c>
      <c r="B63" s="77" t="s">
        <v>399</v>
      </c>
      <c r="C63" s="77">
        <v>119</v>
      </c>
      <c r="D63" s="77" t="s">
        <v>399</v>
      </c>
      <c r="E63" s="77">
        <v>119</v>
      </c>
      <c r="F63" s="81" t="s">
        <v>399</v>
      </c>
      <c r="G63" s="81">
        <v>41126</v>
      </c>
      <c r="H63" s="77" t="s">
        <v>399</v>
      </c>
      <c r="I63" s="78">
        <v>4894</v>
      </c>
      <c r="J63" s="278"/>
      <c r="K63" s="278"/>
    </row>
    <row r="64" spans="1:11">
      <c r="A64" s="66"/>
      <c r="B64" s="48"/>
      <c r="C64" s="48"/>
      <c r="D64" s="48"/>
      <c r="E64" s="48"/>
      <c r="F64" s="12"/>
      <c r="G64" s="12"/>
      <c r="H64" s="12"/>
      <c r="I64" s="49"/>
      <c r="J64" s="278"/>
      <c r="K64" s="278"/>
    </row>
    <row r="65" spans="1:11">
      <c r="A65" s="76" t="s">
        <v>503</v>
      </c>
      <c r="B65" s="77" t="s">
        <v>399</v>
      </c>
      <c r="C65" s="77">
        <v>63</v>
      </c>
      <c r="D65" s="77" t="s">
        <v>399</v>
      </c>
      <c r="E65" s="77">
        <v>63</v>
      </c>
      <c r="F65" s="81" t="s">
        <v>399</v>
      </c>
      <c r="G65" s="81">
        <v>14250</v>
      </c>
      <c r="H65" s="77" t="s">
        <v>399</v>
      </c>
      <c r="I65" s="78">
        <v>898</v>
      </c>
      <c r="J65" s="278"/>
      <c r="K65" s="278"/>
    </row>
    <row r="66" spans="1:11">
      <c r="A66" s="66"/>
      <c r="B66" s="48"/>
      <c r="C66" s="48"/>
      <c r="D66" s="48"/>
      <c r="E66" s="48"/>
      <c r="F66" s="12"/>
      <c r="G66" s="12"/>
      <c r="H66" s="12"/>
      <c r="I66" s="49"/>
      <c r="J66" s="278"/>
      <c r="K66" s="278"/>
    </row>
    <row r="67" spans="1:11">
      <c r="A67" s="66" t="s">
        <v>504</v>
      </c>
      <c r="B67" s="48" t="s">
        <v>399</v>
      </c>
      <c r="C67" s="12" t="s">
        <v>399</v>
      </c>
      <c r="D67" s="48" t="s">
        <v>399</v>
      </c>
      <c r="E67" s="48" t="s">
        <v>399</v>
      </c>
      <c r="F67" s="48" t="s">
        <v>399</v>
      </c>
      <c r="G67" s="12" t="s">
        <v>399</v>
      </c>
      <c r="H67" s="48" t="s">
        <v>399</v>
      </c>
      <c r="I67" s="13" t="s">
        <v>399</v>
      </c>
      <c r="J67" s="278"/>
      <c r="K67" s="278"/>
    </row>
    <row r="68" spans="1:11">
      <c r="A68" s="66" t="s">
        <v>505</v>
      </c>
      <c r="B68" s="48" t="s">
        <v>399</v>
      </c>
      <c r="C68" s="12">
        <v>110</v>
      </c>
      <c r="D68" s="48" t="s">
        <v>399</v>
      </c>
      <c r="E68" s="48">
        <v>110</v>
      </c>
      <c r="F68" s="48" t="s">
        <v>399</v>
      </c>
      <c r="G68" s="12">
        <v>28360</v>
      </c>
      <c r="H68" s="48" t="s">
        <v>399</v>
      </c>
      <c r="I68" s="13">
        <v>3120</v>
      </c>
      <c r="J68" s="278"/>
      <c r="K68" s="278"/>
    </row>
    <row r="69" spans="1:11">
      <c r="A69" s="76" t="s">
        <v>506</v>
      </c>
      <c r="B69" s="77" t="s">
        <v>399</v>
      </c>
      <c r="C69" s="77">
        <v>110</v>
      </c>
      <c r="D69" s="77" t="s">
        <v>399</v>
      </c>
      <c r="E69" s="77">
        <v>110</v>
      </c>
      <c r="F69" s="81" t="s">
        <v>399</v>
      </c>
      <c r="G69" s="81">
        <v>28360</v>
      </c>
      <c r="H69" s="77" t="s">
        <v>399</v>
      </c>
      <c r="I69" s="78">
        <v>3120</v>
      </c>
      <c r="J69" s="278"/>
      <c r="K69" s="278"/>
    </row>
    <row r="70" spans="1:11">
      <c r="A70" s="66"/>
      <c r="B70" s="48"/>
      <c r="C70" s="48"/>
      <c r="D70" s="48"/>
      <c r="E70" s="48"/>
      <c r="F70" s="12"/>
      <c r="G70" s="12"/>
      <c r="H70" s="12"/>
      <c r="I70" s="49"/>
      <c r="J70" s="278"/>
      <c r="K70" s="278"/>
    </row>
    <row r="71" spans="1:11">
      <c r="A71" s="66" t="s">
        <v>507</v>
      </c>
      <c r="B71" s="48" t="s">
        <v>399</v>
      </c>
      <c r="C71" s="12">
        <v>5</v>
      </c>
      <c r="D71" s="12" t="s">
        <v>399</v>
      </c>
      <c r="E71" s="48">
        <v>5</v>
      </c>
      <c r="F71" s="48" t="s">
        <v>399</v>
      </c>
      <c r="G71" s="12">
        <v>7500</v>
      </c>
      <c r="H71" s="12" t="s">
        <v>399</v>
      </c>
      <c r="I71" s="13">
        <v>38</v>
      </c>
      <c r="J71" s="278"/>
      <c r="K71" s="278"/>
    </row>
    <row r="72" spans="1:11">
      <c r="A72" s="66" t="s">
        <v>508</v>
      </c>
      <c r="B72" s="48" t="s">
        <v>399</v>
      </c>
      <c r="C72" s="12">
        <v>138</v>
      </c>
      <c r="D72" s="48" t="s">
        <v>399</v>
      </c>
      <c r="E72" s="48">
        <v>138</v>
      </c>
      <c r="F72" s="48" t="s">
        <v>399</v>
      </c>
      <c r="G72" s="12">
        <v>16000</v>
      </c>
      <c r="H72" s="48" t="s">
        <v>399</v>
      </c>
      <c r="I72" s="13">
        <v>2208</v>
      </c>
      <c r="J72" s="278"/>
      <c r="K72" s="278"/>
    </row>
    <row r="73" spans="1:11">
      <c r="A73" s="66" t="s">
        <v>509</v>
      </c>
      <c r="B73" s="12" t="s">
        <v>399</v>
      </c>
      <c r="C73" s="12">
        <v>3</v>
      </c>
      <c r="D73" s="48" t="s">
        <v>399</v>
      </c>
      <c r="E73" s="48">
        <v>3</v>
      </c>
      <c r="F73" s="12" t="s">
        <v>399</v>
      </c>
      <c r="G73" s="12">
        <v>20000</v>
      </c>
      <c r="H73" s="48" t="s">
        <v>399</v>
      </c>
      <c r="I73" s="13">
        <v>60</v>
      </c>
      <c r="J73" s="278"/>
      <c r="K73" s="278"/>
    </row>
    <row r="74" spans="1:11">
      <c r="A74" s="66" t="s">
        <v>510</v>
      </c>
      <c r="B74" s="48" t="s">
        <v>399</v>
      </c>
      <c r="C74" s="12">
        <v>26</v>
      </c>
      <c r="D74" s="48" t="s">
        <v>399</v>
      </c>
      <c r="E74" s="48">
        <v>26</v>
      </c>
      <c r="F74" s="48" t="s">
        <v>399</v>
      </c>
      <c r="G74" s="12">
        <v>38654</v>
      </c>
      <c r="H74" s="48" t="s">
        <v>399</v>
      </c>
      <c r="I74" s="13">
        <v>1005</v>
      </c>
      <c r="J74" s="278"/>
      <c r="K74" s="278"/>
    </row>
    <row r="75" spans="1:11">
      <c r="A75" s="66" t="s">
        <v>511</v>
      </c>
      <c r="B75" s="12" t="s">
        <v>399</v>
      </c>
      <c r="C75" s="12">
        <v>2</v>
      </c>
      <c r="D75" s="48" t="s">
        <v>399</v>
      </c>
      <c r="E75" s="48">
        <v>2</v>
      </c>
      <c r="F75" s="12" t="s">
        <v>399</v>
      </c>
      <c r="G75" s="12">
        <v>10000</v>
      </c>
      <c r="H75" s="48" t="s">
        <v>399</v>
      </c>
      <c r="I75" s="13">
        <v>20</v>
      </c>
      <c r="J75" s="278"/>
      <c r="K75" s="278"/>
    </row>
    <row r="76" spans="1:11">
      <c r="A76" s="66" t="s">
        <v>512</v>
      </c>
      <c r="B76" s="12" t="s">
        <v>399</v>
      </c>
      <c r="C76" s="12">
        <v>1</v>
      </c>
      <c r="D76" s="48" t="s">
        <v>399</v>
      </c>
      <c r="E76" s="48">
        <v>1</v>
      </c>
      <c r="F76" s="12" t="s">
        <v>399</v>
      </c>
      <c r="G76" s="12">
        <v>25000</v>
      </c>
      <c r="H76" s="48" t="s">
        <v>399</v>
      </c>
      <c r="I76" s="13">
        <v>25</v>
      </c>
      <c r="J76" s="278"/>
      <c r="K76" s="278"/>
    </row>
    <row r="77" spans="1:11">
      <c r="A77" s="66" t="s">
        <v>513</v>
      </c>
      <c r="B77" s="48" t="s">
        <v>399</v>
      </c>
      <c r="C77" s="12">
        <v>43</v>
      </c>
      <c r="D77" s="48" t="s">
        <v>399</v>
      </c>
      <c r="E77" s="48">
        <v>43</v>
      </c>
      <c r="F77" s="48" t="s">
        <v>399</v>
      </c>
      <c r="G77" s="12">
        <v>25000</v>
      </c>
      <c r="H77" s="48" t="s">
        <v>399</v>
      </c>
      <c r="I77" s="13">
        <v>1075</v>
      </c>
      <c r="J77" s="278"/>
      <c r="K77" s="278"/>
    </row>
    <row r="78" spans="1:11">
      <c r="A78" s="66" t="s">
        <v>514</v>
      </c>
      <c r="B78" s="48" t="s">
        <v>399</v>
      </c>
      <c r="C78" s="12">
        <v>66</v>
      </c>
      <c r="D78" s="48" t="s">
        <v>399</v>
      </c>
      <c r="E78" s="48">
        <v>66</v>
      </c>
      <c r="F78" s="48" t="s">
        <v>399</v>
      </c>
      <c r="G78" s="12">
        <v>22500</v>
      </c>
      <c r="H78" s="48" t="s">
        <v>399</v>
      </c>
      <c r="I78" s="13">
        <v>1485</v>
      </c>
      <c r="J78" s="278"/>
      <c r="K78" s="278"/>
    </row>
    <row r="79" spans="1:11">
      <c r="A79" s="76" t="s">
        <v>515</v>
      </c>
      <c r="B79" s="77" t="s">
        <v>399</v>
      </c>
      <c r="C79" s="77">
        <v>284</v>
      </c>
      <c r="D79" s="77" t="s">
        <v>399</v>
      </c>
      <c r="E79" s="77">
        <v>284</v>
      </c>
      <c r="F79" s="81" t="s">
        <v>399</v>
      </c>
      <c r="G79" s="81">
        <v>20829</v>
      </c>
      <c r="H79" s="77" t="s">
        <v>399</v>
      </c>
      <c r="I79" s="78">
        <v>5916</v>
      </c>
    </row>
    <row r="80" spans="1:11">
      <c r="A80" s="66"/>
      <c r="B80" s="48"/>
      <c r="C80" s="48"/>
      <c r="D80" s="48"/>
      <c r="E80" s="48"/>
      <c r="F80" s="12"/>
      <c r="G80" s="12"/>
      <c r="H80" s="12"/>
      <c r="I80" s="49"/>
    </row>
    <row r="81" spans="1:9">
      <c r="A81" s="66" t="s">
        <v>516</v>
      </c>
      <c r="B81" s="48" t="s">
        <v>399</v>
      </c>
      <c r="C81" s="12">
        <v>24</v>
      </c>
      <c r="D81" s="48" t="s">
        <v>399</v>
      </c>
      <c r="E81" s="48">
        <v>24</v>
      </c>
      <c r="F81" s="48" t="s">
        <v>399</v>
      </c>
      <c r="G81" s="12">
        <v>25000</v>
      </c>
      <c r="H81" s="48" t="s">
        <v>399</v>
      </c>
      <c r="I81" s="13">
        <v>600</v>
      </c>
    </row>
    <row r="82" spans="1:9">
      <c r="A82" s="66" t="s">
        <v>517</v>
      </c>
      <c r="B82" s="12" t="s">
        <v>399</v>
      </c>
      <c r="C82" s="12">
        <v>77</v>
      </c>
      <c r="D82" s="85">
        <v>3</v>
      </c>
      <c r="E82" s="48">
        <v>80</v>
      </c>
      <c r="F82" s="12" t="s">
        <v>399</v>
      </c>
      <c r="G82" s="12">
        <v>18000</v>
      </c>
      <c r="H82" s="85">
        <v>25000</v>
      </c>
      <c r="I82" s="13">
        <v>1470</v>
      </c>
    </row>
    <row r="83" spans="1:9">
      <c r="A83" s="76" t="s">
        <v>518</v>
      </c>
      <c r="B83" s="77" t="s">
        <v>399</v>
      </c>
      <c r="C83" s="77">
        <v>101</v>
      </c>
      <c r="D83" s="77">
        <v>3</v>
      </c>
      <c r="E83" s="77">
        <v>104</v>
      </c>
      <c r="F83" s="81" t="s">
        <v>399</v>
      </c>
      <c r="G83" s="81">
        <v>19663</v>
      </c>
      <c r="H83" s="77">
        <v>25000</v>
      </c>
      <c r="I83" s="78">
        <v>2070</v>
      </c>
    </row>
    <row r="84" spans="1:9">
      <c r="A84" s="66"/>
      <c r="B84" s="48"/>
      <c r="C84" s="48"/>
      <c r="D84" s="48"/>
      <c r="E84" s="48"/>
      <c r="F84" s="12"/>
      <c r="G84" s="12"/>
      <c r="H84" s="12"/>
      <c r="I84" s="13"/>
    </row>
    <row r="85" spans="1:9" ht="13.5" thickBot="1">
      <c r="A85" s="69" t="s">
        <v>519</v>
      </c>
      <c r="B85" s="55">
        <v>176</v>
      </c>
      <c r="C85" s="55">
        <v>2698</v>
      </c>
      <c r="D85" s="55">
        <v>3</v>
      </c>
      <c r="E85" s="55">
        <v>2877</v>
      </c>
      <c r="F85" s="226">
        <v>13945</v>
      </c>
      <c r="G85" s="226">
        <v>32748</v>
      </c>
      <c r="H85" s="226">
        <v>25000</v>
      </c>
      <c r="I85" s="56">
        <v>90895</v>
      </c>
    </row>
  </sheetData>
  <mergeCells count="3">
    <mergeCell ref="A1:I1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>
  <sheetPr codeName="Hoja205">
    <pageSetUpPr fitToPage="1"/>
  </sheetPr>
  <dimension ref="A1:L49"/>
  <sheetViews>
    <sheetView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43.42578125" style="271" customWidth="1"/>
    <col min="2" max="8" width="12.7109375" style="271" customWidth="1"/>
    <col min="9" max="9" width="15.7109375" style="271" customWidth="1"/>
    <col min="10" max="16384" width="11.42578125" style="271"/>
  </cols>
  <sheetData>
    <row r="1" spans="1:12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2" s="91" customFormat="1" ht="15">
      <c r="A2" s="455"/>
    </row>
    <row r="3" spans="1:12" s="91" customFormat="1" ht="15">
      <c r="A3" s="1504" t="s">
        <v>1515</v>
      </c>
      <c r="B3" s="1504"/>
      <c r="C3" s="1504"/>
      <c r="D3" s="1504"/>
      <c r="E3" s="1504"/>
      <c r="F3" s="1504"/>
      <c r="G3" s="1504"/>
      <c r="H3" s="1504"/>
      <c r="I3" s="1504"/>
      <c r="J3" s="566"/>
      <c r="K3" s="566"/>
      <c r="L3" s="566"/>
    </row>
    <row r="4" spans="1:12" s="91" customFormat="1" ht="15.75" thickBot="1">
      <c r="A4" s="239"/>
      <c r="B4" s="240"/>
      <c r="C4" s="240"/>
      <c r="D4" s="240"/>
      <c r="E4" s="240"/>
      <c r="F4" s="240"/>
      <c r="G4" s="240"/>
      <c r="H4" s="240"/>
      <c r="I4" s="240"/>
    </row>
    <row r="5" spans="1:12" s="866" customFormat="1" ht="24" customHeight="1">
      <c r="A5" s="1395" t="s">
        <v>560</v>
      </c>
      <c r="B5" s="1006" t="s">
        <v>700</v>
      </c>
      <c r="C5" s="1006"/>
      <c r="D5" s="1006"/>
      <c r="E5" s="1006"/>
      <c r="F5" s="1006" t="s">
        <v>584</v>
      </c>
      <c r="G5" s="1006"/>
      <c r="H5" s="1006"/>
      <c r="I5" s="1501" t="s">
        <v>387</v>
      </c>
    </row>
    <row r="6" spans="1:12" s="866" customFormat="1" ht="24" customHeight="1">
      <c r="A6" s="1396" t="s">
        <v>538</v>
      </c>
      <c r="B6" s="1003"/>
      <c r="C6" s="1083" t="s">
        <v>394</v>
      </c>
      <c r="D6" s="1083"/>
      <c r="E6" s="1003" t="s">
        <v>852</v>
      </c>
      <c r="F6" s="1003"/>
      <c r="G6" s="1083" t="s">
        <v>394</v>
      </c>
      <c r="H6" s="1083"/>
      <c r="I6" s="1502"/>
    </row>
    <row r="7" spans="1:12" s="866" customFormat="1" ht="24" customHeight="1" thickBot="1">
      <c r="A7" s="1396"/>
      <c r="B7" s="1401" t="s">
        <v>393</v>
      </c>
      <c r="C7" s="1402" t="s">
        <v>904</v>
      </c>
      <c r="D7" s="1402" t="s">
        <v>905</v>
      </c>
      <c r="E7" s="1402" t="s">
        <v>395</v>
      </c>
      <c r="F7" s="1402" t="s">
        <v>393</v>
      </c>
      <c r="G7" s="1402" t="s">
        <v>904</v>
      </c>
      <c r="H7" s="1402" t="s">
        <v>905</v>
      </c>
      <c r="I7" s="1502"/>
    </row>
    <row r="8" spans="1:12">
      <c r="A8" s="1291" t="s">
        <v>544</v>
      </c>
      <c r="B8" s="1293" t="s">
        <v>399</v>
      </c>
      <c r="C8" s="1293" t="s">
        <v>399</v>
      </c>
      <c r="D8" s="1292" t="s">
        <v>399</v>
      </c>
      <c r="E8" s="1292" t="s">
        <v>399</v>
      </c>
      <c r="F8" s="1293" t="s">
        <v>399</v>
      </c>
      <c r="G8" s="1293" t="s">
        <v>399</v>
      </c>
      <c r="H8" s="1292" t="s">
        <v>399</v>
      </c>
      <c r="I8" s="1310" t="s">
        <v>399</v>
      </c>
      <c r="J8" s="278"/>
      <c r="K8" s="278"/>
    </row>
    <row r="9" spans="1:12">
      <c r="A9" s="1295" t="s">
        <v>467</v>
      </c>
      <c r="B9" s="1296" t="s">
        <v>399</v>
      </c>
      <c r="C9" s="1297" t="s">
        <v>399</v>
      </c>
      <c r="D9" s="1297" t="s">
        <v>399</v>
      </c>
      <c r="E9" s="1297" t="s">
        <v>399</v>
      </c>
      <c r="F9" s="1296" t="s">
        <v>399</v>
      </c>
      <c r="G9" s="1297" t="s">
        <v>399</v>
      </c>
      <c r="H9" s="1297" t="s">
        <v>399</v>
      </c>
      <c r="I9" s="1298" t="s">
        <v>399</v>
      </c>
      <c r="J9" s="278"/>
      <c r="K9" s="278"/>
    </row>
    <row r="10" spans="1:12">
      <c r="A10" s="1295" t="s">
        <v>468</v>
      </c>
      <c r="B10" s="1296">
        <v>1</v>
      </c>
      <c r="C10" s="1296">
        <v>2</v>
      </c>
      <c r="D10" s="1297" t="s">
        <v>399</v>
      </c>
      <c r="E10" s="1297">
        <v>3</v>
      </c>
      <c r="F10" s="1296">
        <v>9000</v>
      </c>
      <c r="G10" s="1296">
        <v>22000</v>
      </c>
      <c r="H10" s="1297" t="s">
        <v>399</v>
      </c>
      <c r="I10" s="1298">
        <v>53</v>
      </c>
      <c r="J10" s="278"/>
      <c r="K10" s="278"/>
    </row>
    <row r="11" spans="1:12">
      <c r="A11" s="1303" t="s">
        <v>469</v>
      </c>
      <c r="B11" s="1304">
        <v>1</v>
      </c>
      <c r="C11" s="1304">
        <v>2</v>
      </c>
      <c r="D11" s="1304" t="s">
        <v>399</v>
      </c>
      <c r="E11" s="1304">
        <v>3</v>
      </c>
      <c r="F11" s="1305">
        <v>9000</v>
      </c>
      <c r="G11" s="1305">
        <v>22000</v>
      </c>
      <c r="H11" s="1304" t="s">
        <v>399</v>
      </c>
      <c r="I11" s="1306">
        <v>53</v>
      </c>
      <c r="J11" s="278"/>
      <c r="K11" s="278"/>
    </row>
    <row r="12" spans="1:12">
      <c r="A12" s="1295"/>
      <c r="B12" s="1297"/>
      <c r="C12" s="1297"/>
      <c r="D12" s="1297"/>
      <c r="E12" s="1297"/>
      <c r="F12" s="1296"/>
      <c r="G12" s="1296"/>
      <c r="H12" s="1297"/>
      <c r="I12" s="1299"/>
      <c r="J12" s="278"/>
      <c r="K12" s="278"/>
    </row>
    <row r="13" spans="1:12">
      <c r="A13" s="1303" t="s">
        <v>470</v>
      </c>
      <c r="B13" s="1304" t="s">
        <v>399</v>
      </c>
      <c r="C13" s="1304">
        <v>40</v>
      </c>
      <c r="D13" s="1304" t="s">
        <v>399</v>
      </c>
      <c r="E13" s="1304">
        <v>40</v>
      </c>
      <c r="F13" s="1305" t="s">
        <v>399</v>
      </c>
      <c r="G13" s="1305">
        <v>59800</v>
      </c>
      <c r="H13" s="1304" t="s">
        <v>399</v>
      </c>
      <c r="I13" s="1306">
        <v>2392</v>
      </c>
      <c r="J13" s="278"/>
      <c r="K13" s="278"/>
    </row>
    <row r="14" spans="1:12">
      <c r="A14" s="1295"/>
      <c r="B14" s="1297"/>
      <c r="C14" s="1297"/>
      <c r="D14" s="1297"/>
      <c r="E14" s="1297"/>
      <c r="F14" s="1296"/>
      <c r="G14" s="1296"/>
      <c r="H14" s="1297"/>
      <c r="I14" s="1299"/>
      <c r="J14" s="278"/>
      <c r="K14" s="278"/>
    </row>
    <row r="15" spans="1:12">
      <c r="A15" s="1303" t="s">
        <v>471</v>
      </c>
      <c r="B15" s="1304" t="s">
        <v>399</v>
      </c>
      <c r="C15" s="1304">
        <v>12</v>
      </c>
      <c r="D15" s="1304" t="s">
        <v>399</v>
      </c>
      <c r="E15" s="1304">
        <v>12</v>
      </c>
      <c r="F15" s="1305" t="s">
        <v>399</v>
      </c>
      <c r="G15" s="1305">
        <v>50000</v>
      </c>
      <c r="H15" s="1304" t="s">
        <v>399</v>
      </c>
      <c r="I15" s="1306">
        <v>600</v>
      </c>
      <c r="J15" s="278"/>
      <c r="K15" s="278"/>
    </row>
    <row r="16" spans="1:12">
      <c r="A16" s="1295"/>
      <c r="B16" s="1297"/>
      <c r="C16" s="1297"/>
      <c r="D16" s="1297"/>
      <c r="E16" s="1297"/>
      <c r="F16" s="1296"/>
      <c r="G16" s="1296"/>
      <c r="H16" s="1297"/>
      <c r="I16" s="1299"/>
      <c r="J16" s="278"/>
      <c r="K16" s="278"/>
    </row>
    <row r="17" spans="1:11">
      <c r="A17" s="1295" t="s">
        <v>545</v>
      </c>
      <c r="B17" s="1297" t="s">
        <v>399</v>
      </c>
      <c r="C17" s="1296" t="s">
        <v>399</v>
      </c>
      <c r="D17" s="1297" t="s">
        <v>399</v>
      </c>
      <c r="E17" s="1297" t="s">
        <v>399</v>
      </c>
      <c r="F17" s="1297" t="s">
        <v>399</v>
      </c>
      <c r="G17" s="1296" t="s">
        <v>399</v>
      </c>
      <c r="H17" s="1297" t="s">
        <v>399</v>
      </c>
      <c r="I17" s="1298" t="s">
        <v>399</v>
      </c>
      <c r="J17" s="278"/>
      <c r="K17" s="278"/>
    </row>
    <row r="18" spans="1:11">
      <c r="A18" s="1295" t="s">
        <v>483</v>
      </c>
      <c r="B18" s="1296" t="s">
        <v>399</v>
      </c>
      <c r="C18" s="1296">
        <v>2</v>
      </c>
      <c r="D18" s="1297" t="s">
        <v>399</v>
      </c>
      <c r="E18" s="1297">
        <v>2</v>
      </c>
      <c r="F18" s="1296" t="s">
        <v>399</v>
      </c>
      <c r="G18" s="1296">
        <v>50000</v>
      </c>
      <c r="H18" s="1297" t="s">
        <v>399</v>
      </c>
      <c r="I18" s="1298">
        <v>100</v>
      </c>
      <c r="J18" s="278"/>
      <c r="K18" s="278"/>
    </row>
    <row r="19" spans="1:11">
      <c r="A19" s="1295" t="s">
        <v>484</v>
      </c>
      <c r="B19" s="1296" t="s">
        <v>399</v>
      </c>
      <c r="C19" s="1296" t="s">
        <v>399</v>
      </c>
      <c r="D19" s="1297" t="s">
        <v>399</v>
      </c>
      <c r="E19" s="1297" t="s">
        <v>399</v>
      </c>
      <c r="F19" s="1296" t="s">
        <v>399</v>
      </c>
      <c r="G19" s="1296" t="s">
        <v>399</v>
      </c>
      <c r="H19" s="1297" t="s">
        <v>399</v>
      </c>
      <c r="I19" s="1298" t="s">
        <v>399</v>
      </c>
      <c r="J19" s="278"/>
      <c r="K19" s="278"/>
    </row>
    <row r="20" spans="1:11">
      <c r="A20" s="1295" t="s">
        <v>485</v>
      </c>
      <c r="B20" s="1297" t="s">
        <v>399</v>
      </c>
      <c r="C20" s="1296" t="s">
        <v>399</v>
      </c>
      <c r="D20" s="1297" t="s">
        <v>399</v>
      </c>
      <c r="E20" s="1297" t="s">
        <v>399</v>
      </c>
      <c r="F20" s="1297" t="s">
        <v>399</v>
      </c>
      <c r="G20" s="1296" t="s">
        <v>399</v>
      </c>
      <c r="H20" s="1297" t="s">
        <v>399</v>
      </c>
      <c r="I20" s="1298" t="s">
        <v>399</v>
      </c>
      <c r="J20" s="278"/>
      <c r="K20" s="278"/>
    </row>
    <row r="21" spans="1:11">
      <c r="A21" s="1295" t="s">
        <v>486</v>
      </c>
      <c r="B21" s="1296" t="s">
        <v>399</v>
      </c>
      <c r="C21" s="1296" t="s">
        <v>399</v>
      </c>
      <c r="D21" s="1297" t="s">
        <v>399</v>
      </c>
      <c r="E21" s="1297" t="s">
        <v>399</v>
      </c>
      <c r="F21" s="1296" t="s">
        <v>399</v>
      </c>
      <c r="G21" s="1296" t="s">
        <v>399</v>
      </c>
      <c r="H21" s="1297" t="s">
        <v>399</v>
      </c>
      <c r="I21" s="1298" t="s">
        <v>399</v>
      </c>
      <c r="J21" s="278"/>
      <c r="K21" s="278"/>
    </row>
    <row r="22" spans="1:11">
      <c r="A22" s="1295" t="s">
        <v>487</v>
      </c>
      <c r="B22" s="1297" t="s">
        <v>399</v>
      </c>
      <c r="C22" s="1296">
        <v>142</v>
      </c>
      <c r="D22" s="1297" t="s">
        <v>399</v>
      </c>
      <c r="E22" s="1297">
        <v>142</v>
      </c>
      <c r="F22" s="1297" t="s">
        <v>399</v>
      </c>
      <c r="G22" s="1296">
        <v>50000</v>
      </c>
      <c r="H22" s="1297" t="s">
        <v>399</v>
      </c>
      <c r="I22" s="1298">
        <v>7100</v>
      </c>
      <c r="J22" s="278"/>
      <c r="K22" s="278"/>
    </row>
    <row r="23" spans="1:11">
      <c r="A23" s="1295" t="s">
        <v>488</v>
      </c>
      <c r="B23" s="1296" t="s">
        <v>399</v>
      </c>
      <c r="C23" s="1296" t="s">
        <v>399</v>
      </c>
      <c r="D23" s="1297" t="s">
        <v>399</v>
      </c>
      <c r="E23" s="1297" t="s">
        <v>399</v>
      </c>
      <c r="F23" s="1296" t="s">
        <v>399</v>
      </c>
      <c r="G23" s="1296" t="s">
        <v>399</v>
      </c>
      <c r="H23" s="1297" t="s">
        <v>399</v>
      </c>
      <c r="I23" s="1298" t="s">
        <v>399</v>
      </c>
      <c r="J23" s="278"/>
      <c r="K23" s="278"/>
    </row>
    <row r="24" spans="1:11">
      <c r="A24" s="1295" t="s">
        <v>489</v>
      </c>
      <c r="B24" s="1297" t="s">
        <v>399</v>
      </c>
      <c r="C24" s="1296">
        <v>88</v>
      </c>
      <c r="D24" s="1297" t="s">
        <v>399</v>
      </c>
      <c r="E24" s="1297">
        <v>88</v>
      </c>
      <c r="F24" s="1297" t="s">
        <v>399</v>
      </c>
      <c r="G24" s="1296">
        <v>20500</v>
      </c>
      <c r="H24" s="1297" t="s">
        <v>399</v>
      </c>
      <c r="I24" s="1298">
        <v>1804</v>
      </c>
      <c r="J24" s="278"/>
      <c r="K24" s="278"/>
    </row>
    <row r="25" spans="1:11">
      <c r="A25" s="1295" t="s">
        <v>490</v>
      </c>
      <c r="B25" s="1296" t="s">
        <v>399</v>
      </c>
      <c r="C25" s="1296" t="s">
        <v>399</v>
      </c>
      <c r="D25" s="1297" t="s">
        <v>399</v>
      </c>
      <c r="E25" s="1297" t="s">
        <v>399</v>
      </c>
      <c r="F25" s="1296" t="s">
        <v>399</v>
      </c>
      <c r="G25" s="1296" t="s">
        <v>399</v>
      </c>
      <c r="H25" s="1297" t="s">
        <v>399</v>
      </c>
      <c r="I25" s="1298" t="s">
        <v>399</v>
      </c>
      <c r="J25" s="278"/>
      <c r="K25" s="278"/>
    </row>
    <row r="26" spans="1:11">
      <c r="A26" s="1303" t="s">
        <v>491</v>
      </c>
      <c r="B26" s="1304" t="s">
        <v>399</v>
      </c>
      <c r="C26" s="1304">
        <v>232</v>
      </c>
      <c r="D26" s="1304" t="s">
        <v>399</v>
      </c>
      <c r="E26" s="1304">
        <v>232</v>
      </c>
      <c r="F26" s="1305" t="s">
        <v>399</v>
      </c>
      <c r="G26" s="1305">
        <v>38810</v>
      </c>
      <c r="H26" s="1304" t="s">
        <v>399</v>
      </c>
      <c r="I26" s="1306">
        <v>9004</v>
      </c>
      <c r="J26" s="278"/>
      <c r="K26" s="278"/>
    </row>
    <row r="27" spans="1:11">
      <c r="A27" s="1295"/>
      <c r="B27" s="1297"/>
      <c r="C27" s="1297"/>
      <c r="D27" s="1297"/>
      <c r="E27" s="1297"/>
      <c r="F27" s="1296"/>
      <c r="G27" s="1296"/>
      <c r="H27" s="1296"/>
      <c r="I27" s="1299"/>
      <c r="J27" s="278"/>
      <c r="K27" s="278"/>
    </row>
    <row r="28" spans="1:11">
      <c r="A28" s="1295" t="s">
        <v>499</v>
      </c>
      <c r="B28" s="1297" t="s">
        <v>399</v>
      </c>
      <c r="C28" s="1296">
        <v>5</v>
      </c>
      <c r="D28" s="1296" t="s">
        <v>399</v>
      </c>
      <c r="E28" s="1297">
        <v>5</v>
      </c>
      <c r="F28" s="1297" t="s">
        <v>399</v>
      </c>
      <c r="G28" s="1296">
        <v>50000</v>
      </c>
      <c r="H28" s="1296" t="s">
        <v>399</v>
      </c>
      <c r="I28" s="1298">
        <v>250</v>
      </c>
      <c r="J28" s="278"/>
      <c r="K28" s="278"/>
    </row>
    <row r="29" spans="1:11">
      <c r="A29" s="1295" t="s">
        <v>500</v>
      </c>
      <c r="B29" s="1296" t="s">
        <v>399</v>
      </c>
      <c r="C29" s="1296">
        <v>1</v>
      </c>
      <c r="D29" s="1297" t="s">
        <v>399</v>
      </c>
      <c r="E29" s="1297">
        <v>1</v>
      </c>
      <c r="F29" s="1296" t="s">
        <v>399</v>
      </c>
      <c r="G29" s="1296">
        <v>24000</v>
      </c>
      <c r="H29" s="1297" t="s">
        <v>399</v>
      </c>
      <c r="I29" s="1298">
        <v>24</v>
      </c>
      <c r="J29" s="278"/>
      <c r="K29" s="278"/>
    </row>
    <row r="30" spans="1:11">
      <c r="A30" s="1295" t="s">
        <v>501</v>
      </c>
      <c r="B30" s="1297" t="s">
        <v>399</v>
      </c>
      <c r="C30" s="1296" t="s">
        <v>399</v>
      </c>
      <c r="D30" s="1297" t="s">
        <v>399</v>
      </c>
      <c r="E30" s="1297" t="s">
        <v>399</v>
      </c>
      <c r="F30" s="1297" t="s">
        <v>399</v>
      </c>
      <c r="G30" s="1296" t="s">
        <v>399</v>
      </c>
      <c r="H30" s="1297" t="s">
        <v>399</v>
      </c>
      <c r="I30" s="1298" t="s">
        <v>399</v>
      </c>
      <c r="J30" s="278"/>
      <c r="K30" s="278"/>
    </row>
    <row r="31" spans="1:11">
      <c r="A31" s="1303" t="s">
        <v>502</v>
      </c>
      <c r="B31" s="1304" t="s">
        <v>399</v>
      </c>
      <c r="C31" s="1304">
        <v>6</v>
      </c>
      <c r="D31" s="1304" t="s">
        <v>399</v>
      </c>
      <c r="E31" s="1304">
        <v>6</v>
      </c>
      <c r="F31" s="1305" t="s">
        <v>399</v>
      </c>
      <c r="G31" s="1305">
        <v>45667</v>
      </c>
      <c r="H31" s="1304" t="s">
        <v>399</v>
      </c>
      <c r="I31" s="1306">
        <v>274</v>
      </c>
      <c r="J31" s="278"/>
      <c r="K31" s="278"/>
    </row>
    <row r="32" spans="1:11">
      <c r="A32" s="1295"/>
      <c r="B32" s="1297"/>
      <c r="C32" s="1297"/>
      <c r="D32" s="1297"/>
      <c r="E32" s="1297"/>
      <c r="F32" s="1296"/>
      <c r="G32" s="1296"/>
      <c r="H32" s="1296"/>
      <c r="I32" s="1299"/>
      <c r="J32" s="278"/>
      <c r="K32" s="278"/>
    </row>
    <row r="33" spans="1:11">
      <c r="A33" s="1303" t="s">
        <v>503</v>
      </c>
      <c r="B33" s="1304" t="s">
        <v>399</v>
      </c>
      <c r="C33" s="1304">
        <v>1</v>
      </c>
      <c r="D33" s="1304" t="s">
        <v>399</v>
      </c>
      <c r="E33" s="1304">
        <v>1</v>
      </c>
      <c r="F33" s="1305" t="s">
        <v>399</v>
      </c>
      <c r="G33" s="1305" t="s">
        <v>399</v>
      </c>
      <c r="H33" s="1304" t="s">
        <v>399</v>
      </c>
      <c r="I33" s="1306" t="s">
        <v>399</v>
      </c>
      <c r="J33" s="278"/>
      <c r="K33" s="278"/>
    </row>
    <row r="34" spans="1:11">
      <c r="A34" s="1295"/>
      <c r="B34" s="1297"/>
      <c r="C34" s="1297"/>
      <c r="D34" s="1297"/>
      <c r="E34" s="1297"/>
      <c r="F34" s="1296"/>
      <c r="G34" s="1296"/>
      <c r="H34" s="1296"/>
      <c r="I34" s="1299"/>
      <c r="J34" s="278"/>
      <c r="K34" s="278"/>
    </row>
    <row r="35" spans="1:11">
      <c r="A35" s="1295" t="s">
        <v>507</v>
      </c>
      <c r="B35" s="1297" t="s">
        <v>399</v>
      </c>
      <c r="C35" s="1296" t="s">
        <v>399</v>
      </c>
      <c r="D35" s="1296" t="s">
        <v>399</v>
      </c>
      <c r="E35" s="1297" t="s">
        <v>399</v>
      </c>
      <c r="F35" s="1297" t="s">
        <v>399</v>
      </c>
      <c r="G35" s="1296" t="s">
        <v>399</v>
      </c>
      <c r="H35" s="1296" t="s">
        <v>399</v>
      </c>
      <c r="I35" s="1298" t="s">
        <v>399</v>
      </c>
      <c r="J35" s="278"/>
      <c r="K35" s="278"/>
    </row>
    <row r="36" spans="1:11">
      <c r="A36" s="1295" t="s">
        <v>508</v>
      </c>
      <c r="B36" s="1297" t="s">
        <v>399</v>
      </c>
      <c r="C36" s="1296">
        <v>386</v>
      </c>
      <c r="D36" s="1297" t="s">
        <v>399</v>
      </c>
      <c r="E36" s="1297">
        <v>386</v>
      </c>
      <c r="F36" s="1297" t="s">
        <v>399</v>
      </c>
      <c r="G36" s="1296">
        <v>50000</v>
      </c>
      <c r="H36" s="1297" t="s">
        <v>399</v>
      </c>
      <c r="I36" s="1298">
        <v>19300</v>
      </c>
      <c r="J36" s="278"/>
      <c r="K36" s="278"/>
    </row>
    <row r="37" spans="1:11">
      <c r="A37" s="1295" t="s">
        <v>509</v>
      </c>
      <c r="B37" s="1296" t="s">
        <v>399</v>
      </c>
      <c r="C37" s="1296">
        <v>17</v>
      </c>
      <c r="D37" s="1297" t="s">
        <v>399</v>
      </c>
      <c r="E37" s="1297">
        <v>17</v>
      </c>
      <c r="F37" s="1296" t="s">
        <v>399</v>
      </c>
      <c r="G37" s="1296">
        <v>25000</v>
      </c>
      <c r="H37" s="1297" t="s">
        <v>399</v>
      </c>
      <c r="I37" s="1298">
        <v>425</v>
      </c>
      <c r="J37" s="278"/>
      <c r="K37" s="278"/>
    </row>
    <row r="38" spans="1:11">
      <c r="A38" s="1295" t="s">
        <v>510</v>
      </c>
      <c r="B38" s="1297" t="s">
        <v>399</v>
      </c>
      <c r="C38" s="1296" t="s">
        <v>399</v>
      </c>
      <c r="D38" s="1297" t="s">
        <v>399</v>
      </c>
      <c r="E38" s="1297" t="s">
        <v>399</v>
      </c>
      <c r="F38" s="1297" t="s">
        <v>399</v>
      </c>
      <c r="G38" s="1296" t="s">
        <v>399</v>
      </c>
      <c r="H38" s="1297" t="s">
        <v>399</v>
      </c>
      <c r="I38" s="1298" t="s">
        <v>399</v>
      </c>
      <c r="J38" s="278"/>
      <c r="K38" s="278"/>
    </row>
    <row r="39" spans="1:11">
      <c r="A39" s="1295" t="s">
        <v>511</v>
      </c>
      <c r="B39" s="1296" t="s">
        <v>399</v>
      </c>
      <c r="C39" s="1296" t="s">
        <v>399</v>
      </c>
      <c r="D39" s="1297" t="s">
        <v>399</v>
      </c>
      <c r="E39" s="1297" t="s">
        <v>399</v>
      </c>
      <c r="F39" s="1296" t="s">
        <v>399</v>
      </c>
      <c r="G39" s="1296" t="s">
        <v>399</v>
      </c>
      <c r="H39" s="1297" t="s">
        <v>399</v>
      </c>
      <c r="I39" s="1298" t="s">
        <v>399</v>
      </c>
      <c r="J39" s="278"/>
      <c r="K39" s="278"/>
    </row>
    <row r="40" spans="1:11">
      <c r="A40" s="1295" t="s">
        <v>512</v>
      </c>
      <c r="B40" s="1296" t="s">
        <v>399</v>
      </c>
      <c r="C40" s="1296">
        <v>6</v>
      </c>
      <c r="D40" s="1297" t="s">
        <v>399</v>
      </c>
      <c r="E40" s="1297">
        <v>6</v>
      </c>
      <c r="F40" s="1296" t="s">
        <v>399</v>
      </c>
      <c r="G40" s="1296">
        <v>33500</v>
      </c>
      <c r="H40" s="1297" t="s">
        <v>399</v>
      </c>
      <c r="I40" s="1298">
        <v>200</v>
      </c>
      <c r="J40" s="278"/>
      <c r="K40" s="278"/>
    </row>
    <row r="41" spans="1:11">
      <c r="A41" s="1295" t="s">
        <v>513</v>
      </c>
      <c r="B41" s="1297" t="s">
        <v>399</v>
      </c>
      <c r="C41" s="1296">
        <v>9</v>
      </c>
      <c r="D41" s="1297" t="s">
        <v>399</v>
      </c>
      <c r="E41" s="1297">
        <v>9</v>
      </c>
      <c r="F41" s="1297" t="s">
        <v>399</v>
      </c>
      <c r="G41" s="1296">
        <v>23000</v>
      </c>
      <c r="H41" s="1297" t="s">
        <v>399</v>
      </c>
      <c r="I41" s="1298">
        <v>207</v>
      </c>
      <c r="J41" s="278"/>
      <c r="K41" s="278"/>
    </row>
    <row r="42" spans="1:11">
      <c r="A42" s="1295" t="s">
        <v>514</v>
      </c>
      <c r="B42" s="1302">
        <v>5</v>
      </c>
      <c r="C42" s="1296">
        <v>5</v>
      </c>
      <c r="D42" s="1297" t="s">
        <v>399</v>
      </c>
      <c r="E42" s="1297">
        <v>10</v>
      </c>
      <c r="F42" s="1302">
        <v>17500</v>
      </c>
      <c r="G42" s="1296">
        <v>49400</v>
      </c>
      <c r="H42" s="1297" t="s">
        <v>399</v>
      </c>
      <c r="I42" s="1298">
        <v>335</v>
      </c>
      <c r="J42" s="278"/>
      <c r="K42" s="278"/>
    </row>
    <row r="43" spans="1:11">
      <c r="A43" s="1303" t="s">
        <v>515</v>
      </c>
      <c r="B43" s="1304">
        <v>5</v>
      </c>
      <c r="C43" s="1304">
        <v>423</v>
      </c>
      <c r="D43" s="1304" t="s">
        <v>399</v>
      </c>
      <c r="E43" s="1304">
        <v>428</v>
      </c>
      <c r="F43" s="1305">
        <v>17500</v>
      </c>
      <c r="G43" s="1305">
        <v>48180</v>
      </c>
      <c r="H43" s="1304" t="s">
        <v>399</v>
      </c>
      <c r="I43" s="1306">
        <v>20467</v>
      </c>
      <c r="J43" s="278"/>
      <c r="K43" s="278"/>
    </row>
    <row r="44" spans="1:11">
      <c r="A44" s="1295"/>
      <c r="B44" s="1297"/>
      <c r="C44" s="1297"/>
      <c r="D44" s="1297"/>
      <c r="E44" s="1297"/>
      <c r="F44" s="1296"/>
      <c r="G44" s="1296"/>
      <c r="H44" s="1296"/>
      <c r="I44" s="1299"/>
      <c r="J44" s="278"/>
      <c r="K44" s="278"/>
    </row>
    <row r="45" spans="1:11">
      <c r="A45" s="1295" t="s">
        <v>516</v>
      </c>
      <c r="B45" s="1297" t="s">
        <v>399</v>
      </c>
      <c r="C45" s="1296" t="s">
        <v>399</v>
      </c>
      <c r="D45" s="1297" t="s">
        <v>399</v>
      </c>
      <c r="E45" s="1297" t="s">
        <v>399</v>
      </c>
      <c r="F45" s="1297" t="s">
        <v>399</v>
      </c>
      <c r="G45" s="1296" t="s">
        <v>399</v>
      </c>
      <c r="H45" s="1297" t="s">
        <v>399</v>
      </c>
      <c r="I45" s="1298" t="s">
        <v>399</v>
      </c>
    </row>
    <row r="46" spans="1:11">
      <c r="A46" s="1295" t="s">
        <v>517</v>
      </c>
      <c r="B46" s="1296" t="s">
        <v>399</v>
      </c>
      <c r="C46" s="1296">
        <v>11</v>
      </c>
      <c r="D46" s="1297" t="s">
        <v>399</v>
      </c>
      <c r="E46" s="1297">
        <v>11</v>
      </c>
      <c r="F46" s="1296" t="s">
        <v>399</v>
      </c>
      <c r="G46" s="1296">
        <v>18000</v>
      </c>
      <c r="H46" s="1297" t="s">
        <v>399</v>
      </c>
      <c r="I46" s="1298">
        <v>202</v>
      </c>
    </row>
    <row r="47" spans="1:11">
      <c r="A47" s="1303" t="s">
        <v>518</v>
      </c>
      <c r="B47" s="1304" t="s">
        <v>399</v>
      </c>
      <c r="C47" s="1304">
        <v>11</v>
      </c>
      <c r="D47" s="1304" t="s">
        <v>399</v>
      </c>
      <c r="E47" s="1304">
        <v>11</v>
      </c>
      <c r="F47" s="1305" t="s">
        <v>399</v>
      </c>
      <c r="G47" s="1305">
        <v>18000</v>
      </c>
      <c r="H47" s="1304" t="s">
        <v>399</v>
      </c>
      <c r="I47" s="1306">
        <v>202</v>
      </c>
    </row>
    <row r="48" spans="1:11">
      <c r="A48" s="1295"/>
      <c r="B48" s="1297"/>
      <c r="C48" s="1297"/>
      <c r="D48" s="1297"/>
      <c r="E48" s="1297"/>
      <c r="F48" s="1296"/>
      <c r="G48" s="1296"/>
      <c r="H48" s="1296"/>
      <c r="I48" s="1298"/>
    </row>
    <row r="49" spans="1:9" ht="13.5" thickBot="1">
      <c r="A49" s="1307" t="s">
        <v>519</v>
      </c>
      <c r="B49" s="1053">
        <v>6</v>
      </c>
      <c r="C49" s="1053">
        <v>727</v>
      </c>
      <c r="D49" s="1053" t="s">
        <v>399</v>
      </c>
      <c r="E49" s="1053">
        <v>733</v>
      </c>
      <c r="F49" s="1308">
        <v>16083</v>
      </c>
      <c r="G49" s="1308">
        <v>45243</v>
      </c>
      <c r="H49" s="1308" t="s">
        <v>399</v>
      </c>
      <c r="I49" s="1054">
        <v>32992</v>
      </c>
    </row>
  </sheetData>
  <mergeCells count="3">
    <mergeCell ref="A1:I1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242"/>
  <dimension ref="A1:J43"/>
  <sheetViews>
    <sheetView showGridLines="0"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25.7109375" style="187" customWidth="1"/>
    <col min="2" max="2" width="12.42578125" style="187" bestFit="1" customWidth="1"/>
    <col min="3" max="3" width="11.85546875" style="187" bestFit="1" customWidth="1"/>
    <col min="4" max="4" width="13.5703125" style="187" customWidth="1"/>
    <col min="5" max="5" width="12.85546875" style="187" bestFit="1" customWidth="1"/>
    <col min="6" max="6" width="11.85546875" style="187" bestFit="1" customWidth="1"/>
    <col min="7" max="7" width="14.5703125" style="187" customWidth="1"/>
    <col min="8" max="8" width="11.42578125" style="187"/>
    <col min="9" max="9" width="18.85546875" style="187" customWidth="1"/>
    <col min="10" max="18" width="9.42578125" style="187" customWidth="1"/>
    <col min="19" max="16384" width="11.42578125" style="187"/>
  </cols>
  <sheetData>
    <row r="1" spans="1:10" s="184" customFormat="1" ht="18">
      <c r="A1" s="1542" t="s">
        <v>375</v>
      </c>
      <c r="B1" s="1542"/>
      <c r="C1" s="1542"/>
      <c r="D1" s="1542"/>
      <c r="E1" s="1542"/>
      <c r="F1" s="1542"/>
      <c r="G1" s="1542"/>
    </row>
    <row r="2" spans="1:10" s="185" customFormat="1" ht="12.75" customHeight="1"/>
    <row r="3" spans="1:10" s="948" customFormat="1" ht="32.25" customHeight="1">
      <c r="A3" s="1486" t="s">
        <v>695</v>
      </c>
      <c r="B3" s="1486"/>
      <c r="C3" s="1486"/>
      <c r="D3" s="1486"/>
      <c r="E3" s="1486"/>
      <c r="F3" s="1486"/>
      <c r="G3" s="1486"/>
      <c r="H3" s="947"/>
      <c r="I3" s="947"/>
      <c r="J3" s="915"/>
    </row>
    <row r="4" spans="1:10" s="185" customFormat="1" ht="13.5" customHeight="1" thickBot="1">
      <c r="A4" s="5"/>
      <c r="B4" s="6"/>
      <c r="C4" s="6"/>
      <c r="D4" s="6"/>
      <c r="E4" s="6"/>
      <c r="F4" s="6"/>
      <c r="G4" s="6"/>
    </row>
    <row r="5" spans="1:10" ht="21.75" customHeight="1">
      <c r="A5" s="910" t="s">
        <v>560</v>
      </c>
      <c r="B5" s="949" t="s">
        <v>561</v>
      </c>
      <c r="C5" s="949" t="s">
        <v>562</v>
      </c>
      <c r="D5" s="1544" t="s">
        <v>395</v>
      </c>
      <c r="E5" s="1490" t="s">
        <v>563</v>
      </c>
      <c r="F5" s="1543"/>
      <c r="G5" s="1543"/>
    </row>
    <row r="6" spans="1:10" ht="29.25" customHeight="1" thickBot="1">
      <c r="A6" s="911" t="s">
        <v>538</v>
      </c>
      <c r="B6" s="912" t="s">
        <v>564</v>
      </c>
      <c r="C6" s="912" t="s">
        <v>564</v>
      </c>
      <c r="D6" s="1545"/>
      <c r="E6" s="307" t="s">
        <v>565</v>
      </c>
      <c r="F6" s="307" t="s">
        <v>566</v>
      </c>
      <c r="G6" s="950" t="s">
        <v>395</v>
      </c>
    </row>
    <row r="7" spans="1:10" s="191" customFormat="1">
      <c r="A7" s="188" t="s">
        <v>470</v>
      </c>
      <c r="B7" s="189">
        <v>2102</v>
      </c>
      <c r="C7" s="304" t="s">
        <v>399</v>
      </c>
      <c r="D7" s="189">
        <v>2102</v>
      </c>
      <c r="E7" s="81">
        <v>12</v>
      </c>
      <c r="F7" s="291">
        <v>2090</v>
      </c>
      <c r="G7" s="190">
        <v>2102</v>
      </c>
    </row>
    <row r="8" spans="1:10">
      <c r="A8" s="192"/>
      <c r="B8" s="193"/>
      <c r="C8" s="193"/>
      <c r="D8" s="193"/>
      <c r="E8" s="194"/>
      <c r="F8" s="194"/>
      <c r="G8" s="195"/>
      <c r="H8" s="191"/>
    </row>
    <row r="9" spans="1:10">
      <c r="A9" s="196" t="s">
        <v>567</v>
      </c>
      <c r="B9" s="194">
        <v>4754</v>
      </c>
      <c r="C9" s="305" t="s">
        <v>399</v>
      </c>
      <c r="D9" s="194">
        <v>4754</v>
      </c>
      <c r="E9" s="194">
        <v>17.2</v>
      </c>
      <c r="F9" s="194">
        <v>4736.8</v>
      </c>
      <c r="G9" s="219">
        <v>4754</v>
      </c>
      <c r="H9" s="191"/>
    </row>
    <row r="10" spans="1:10">
      <c r="A10" s="102" t="s">
        <v>473</v>
      </c>
      <c r="B10" s="194">
        <v>48</v>
      </c>
      <c r="C10" s="305" t="s">
        <v>399</v>
      </c>
      <c r="D10" s="194">
        <v>48</v>
      </c>
      <c r="E10" s="194">
        <v>12</v>
      </c>
      <c r="F10" s="194">
        <v>36</v>
      </c>
      <c r="G10" s="219">
        <v>48</v>
      </c>
      <c r="H10" s="191"/>
    </row>
    <row r="11" spans="1:10">
      <c r="A11" s="102" t="s">
        <v>568</v>
      </c>
      <c r="B11" s="194">
        <v>2987</v>
      </c>
      <c r="C11" s="305" t="s">
        <v>399</v>
      </c>
      <c r="D11" s="194">
        <v>2987</v>
      </c>
      <c r="E11" s="194">
        <v>2948</v>
      </c>
      <c r="F11" s="194">
        <v>39</v>
      </c>
      <c r="G11" s="219">
        <v>2987</v>
      </c>
      <c r="H11" s="191"/>
    </row>
    <row r="12" spans="1:10" s="191" customFormat="1">
      <c r="A12" s="197" t="s">
        <v>475</v>
      </c>
      <c r="B12" s="198">
        <v>7789</v>
      </c>
      <c r="C12" s="304" t="s">
        <v>399</v>
      </c>
      <c r="D12" s="198">
        <v>7789</v>
      </c>
      <c r="E12" s="81">
        <v>2977.2</v>
      </c>
      <c r="F12" s="199">
        <v>4811.8</v>
      </c>
      <c r="G12" s="200">
        <v>7789</v>
      </c>
    </row>
    <row r="13" spans="1:10" s="191" customFormat="1">
      <c r="A13" s="192"/>
      <c r="B13" s="193"/>
      <c r="C13" s="193"/>
      <c r="D13" s="193"/>
      <c r="E13" s="194"/>
      <c r="F13" s="194"/>
      <c r="G13" s="195"/>
    </row>
    <row r="14" spans="1:10">
      <c r="A14" s="102" t="s">
        <v>569</v>
      </c>
      <c r="B14" s="194">
        <v>936</v>
      </c>
      <c r="C14" s="305" t="s">
        <v>399</v>
      </c>
      <c r="D14" s="194">
        <v>936</v>
      </c>
      <c r="E14" s="194">
        <v>10</v>
      </c>
      <c r="F14" s="194">
        <v>926</v>
      </c>
      <c r="G14" s="219">
        <v>936</v>
      </c>
      <c r="H14" s="191"/>
    </row>
    <row r="15" spans="1:10">
      <c r="A15" s="102" t="s">
        <v>570</v>
      </c>
      <c r="B15" s="194">
        <v>29</v>
      </c>
      <c r="C15" s="305" t="s">
        <v>399</v>
      </c>
      <c r="D15" s="194">
        <v>29</v>
      </c>
      <c r="E15" s="305" t="s">
        <v>399</v>
      </c>
      <c r="F15" s="194">
        <v>29</v>
      </c>
      <c r="G15" s="219">
        <v>29</v>
      </c>
      <c r="H15" s="191"/>
    </row>
    <row r="16" spans="1:10">
      <c r="A16" s="102" t="s">
        <v>571</v>
      </c>
      <c r="B16" s="194">
        <v>19919</v>
      </c>
      <c r="C16" s="305" t="s">
        <v>399</v>
      </c>
      <c r="D16" s="194">
        <v>19919</v>
      </c>
      <c r="E16" s="194">
        <v>1947</v>
      </c>
      <c r="F16" s="194">
        <v>17972</v>
      </c>
      <c r="G16" s="219">
        <v>19919</v>
      </c>
      <c r="H16" s="191"/>
    </row>
    <row r="17" spans="1:8" s="191" customFormat="1">
      <c r="A17" s="197" t="s">
        <v>480</v>
      </c>
      <c r="B17" s="198">
        <v>20884</v>
      </c>
      <c r="C17" s="304" t="s">
        <v>399</v>
      </c>
      <c r="D17" s="198">
        <v>20884</v>
      </c>
      <c r="E17" s="199">
        <v>1957</v>
      </c>
      <c r="F17" s="199">
        <v>18927</v>
      </c>
      <c r="G17" s="200">
        <v>20884</v>
      </c>
    </row>
    <row r="18" spans="1:8" s="191" customFormat="1">
      <c r="A18" s="192"/>
      <c r="B18" s="193"/>
      <c r="C18" s="193"/>
      <c r="D18" s="193"/>
      <c r="E18" s="194"/>
      <c r="F18" s="194"/>
      <c r="G18" s="195"/>
    </row>
    <row r="19" spans="1:8">
      <c r="A19" s="197" t="s">
        <v>481</v>
      </c>
      <c r="B19" s="198">
        <v>26</v>
      </c>
      <c r="C19" s="304" t="s">
        <v>399</v>
      </c>
      <c r="D19" s="198">
        <v>26</v>
      </c>
      <c r="E19" s="304" t="s">
        <v>399</v>
      </c>
      <c r="F19" s="198">
        <v>26</v>
      </c>
      <c r="G19" s="200">
        <v>26</v>
      </c>
      <c r="H19" s="191"/>
    </row>
    <row r="20" spans="1:8" s="191" customFormat="1">
      <c r="A20" s="201"/>
      <c r="B20" s="193"/>
      <c r="C20" s="193"/>
      <c r="D20" s="193"/>
      <c r="E20" s="194"/>
      <c r="F20" s="194"/>
      <c r="G20" s="195"/>
    </row>
    <row r="21" spans="1:8">
      <c r="A21" s="102" t="s">
        <v>572</v>
      </c>
      <c r="B21" s="194">
        <v>138</v>
      </c>
      <c r="C21" s="305" t="s">
        <v>399</v>
      </c>
      <c r="D21" s="194">
        <v>138</v>
      </c>
      <c r="E21" s="305" t="s">
        <v>399</v>
      </c>
      <c r="F21" s="194">
        <v>138</v>
      </c>
      <c r="G21" s="219">
        <v>138</v>
      </c>
      <c r="H21" s="191"/>
    </row>
    <row r="22" spans="1:8">
      <c r="A22" s="197" t="s">
        <v>573</v>
      </c>
      <c r="B22" s="198">
        <v>138</v>
      </c>
      <c r="C22" s="304" t="s">
        <v>399</v>
      </c>
      <c r="D22" s="198">
        <v>138</v>
      </c>
      <c r="E22" s="304" t="s">
        <v>399</v>
      </c>
      <c r="F22" s="200">
        <v>138</v>
      </c>
      <c r="G22" s="200">
        <v>138</v>
      </c>
      <c r="H22" s="191"/>
    </row>
    <row r="23" spans="1:8" s="191" customFormat="1">
      <c r="A23" s="192"/>
      <c r="B23" s="193"/>
      <c r="C23" s="193"/>
      <c r="D23" s="193"/>
      <c r="E23" s="194"/>
      <c r="F23" s="194"/>
      <c r="G23" s="195"/>
    </row>
    <row r="24" spans="1:8">
      <c r="A24" s="192" t="s">
        <v>574</v>
      </c>
      <c r="B24" s="194">
        <v>258</v>
      </c>
      <c r="C24" s="305" t="s">
        <v>399</v>
      </c>
      <c r="D24" s="194">
        <v>258</v>
      </c>
      <c r="E24" s="305">
        <v>73</v>
      </c>
      <c r="F24" s="194">
        <v>185</v>
      </c>
      <c r="G24" s="219">
        <v>258</v>
      </c>
      <c r="H24" s="191"/>
    </row>
    <row r="25" spans="1:8" s="191" customFormat="1">
      <c r="A25" s="102" t="s">
        <v>575</v>
      </c>
      <c r="B25" s="194">
        <v>153</v>
      </c>
      <c r="C25" s="305" t="s">
        <v>399</v>
      </c>
      <c r="D25" s="194">
        <v>153</v>
      </c>
      <c r="E25" s="305" t="s">
        <v>399</v>
      </c>
      <c r="F25" s="194">
        <v>153</v>
      </c>
      <c r="G25" s="219">
        <v>153</v>
      </c>
    </row>
    <row r="26" spans="1:8">
      <c r="A26" s="102" t="s">
        <v>576</v>
      </c>
      <c r="B26" s="194">
        <v>14348</v>
      </c>
      <c r="C26" s="305" t="s">
        <v>399</v>
      </c>
      <c r="D26" s="194">
        <v>14348</v>
      </c>
      <c r="E26" s="305">
        <v>1471</v>
      </c>
      <c r="F26" s="194">
        <v>12877</v>
      </c>
      <c r="G26" s="219">
        <v>14348</v>
      </c>
      <c r="H26" s="191"/>
    </row>
    <row r="27" spans="1:8" s="191" customFormat="1">
      <c r="A27" s="197" t="s">
        <v>502</v>
      </c>
      <c r="B27" s="198">
        <v>14759</v>
      </c>
      <c r="C27" s="304" t="s">
        <v>399</v>
      </c>
      <c r="D27" s="198">
        <v>14759</v>
      </c>
      <c r="E27" s="304">
        <v>1544</v>
      </c>
      <c r="F27" s="203">
        <v>13215</v>
      </c>
      <c r="G27" s="200">
        <v>14759</v>
      </c>
    </row>
    <row r="28" spans="1:8" s="191" customFormat="1">
      <c r="A28" s="192"/>
      <c r="B28" s="193"/>
      <c r="C28" s="193"/>
      <c r="D28" s="193"/>
      <c r="E28" s="194"/>
      <c r="F28" s="194"/>
      <c r="G28" s="195"/>
    </row>
    <row r="29" spans="1:8">
      <c r="A29" s="197" t="s">
        <v>503</v>
      </c>
      <c r="B29" s="198">
        <v>443</v>
      </c>
      <c r="C29" s="304" t="s">
        <v>399</v>
      </c>
      <c r="D29" s="198">
        <v>443</v>
      </c>
      <c r="E29" s="304">
        <v>443</v>
      </c>
      <c r="F29" s="304" t="s">
        <v>399</v>
      </c>
      <c r="G29" s="200">
        <v>443</v>
      </c>
      <c r="H29" s="191"/>
    </row>
    <row r="30" spans="1:8" s="191" customFormat="1">
      <c r="A30" s="192"/>
      <c r="B30" s="193"/>
      <c r="C30" s="193"/>
      <c r="D30" s="193"/>
      <c r="E30" s="194"/>
      <c r="F30" s="204"/>
      <c r="G30" s="195"/>
    </row>
    <row r="31" spans="1:8" s="191" customFormat="1">
      <c r="A31" s="102" t="s">
        <v>577</v>
      </c>
      <c r="B31" s="194">
        <v>20520</v>
      </c>
      <c r="C31" s="305" t="s">
        <v>399</v>
      </c>
      <c r="D31" s="194">
        <v>20520</v>
      </c>
      <c r="E31" s="194">
        <v>8679</v>
      </c>
      <c r="F31" s="194">
        <v>11841</v>
      </c>
      <c r="G31" s="219">
        <v>20520</v>
      </c>
    </row>
    <row r="32" spans="1:8">
      <c r="A32" s="102" t="s">
        <v>578</v>
      </c>
      <c r="B32" s="194">
        <v>5708</v>
      </c>
      <c r="C32" s="305" t="s">
        <v>399</v>
      </c>
      <c r="D32" s="194">
        <v>5708</v>
      </c>
      <c r="E32" s="194">
        <v>2640</v>
      </c>
      <c r="F32" s="194">
        <v>3068</v>
      </c>
      <c r="G32" s="219">
        <v>5708</v>
      </c>
      <c r="H32" s="191"/>
    </row>
    <row r="33" spans="1:10">
      <c r="A33" s="197" t="s">
        <v>506</v>
      </c>
      <c r="B33" s="198">
        <v>26228</v>
      </c>
      <c r="C33" s="304" t="s">
        <v>399</v>
      </c>
      <c r="D33" s="198">
        <v>26228</v>
      </c>
      <c r="E33" s="199">
        <v>11319</v>
      </c>
      <c r="F33" s="199">
        <v>14909</v>
      </c>
      <c r="G33" s="200">
        <v>26228</v>
      </c>
      <c r="H33" s="191"/>
      <c r="J33" s="205"/>
    </row>
    <row r="34" spans="1:10" s="191" customFormat="1">
      <c r="A34" s="192"/>
      <c r="B34" s="193"/>
      <c r="C34" s="193"/>
      <c r="D34" s="193"/>
      <c r="E34" s="194"/>
      <c r="F34" s="194"/>
      <c r="G34" s="195"/>
    </row>
    <row r="35" spans="1:10" s="191" customFormat="1">
      <c r="A35" s="102" t="s">
        <v>579</v>
      </c>
      <c r="B35" s="194">
        <v>2731.6</v>
      </c>
      <c r="C35" s="305" t="s">
        <v>399</v>
      </c>
      <c r="D35" s="194">
        <v>2731.6</v>
      </c>
      <c r="E35" s="194">
        <v>2703.37</v>
      </c>
      <c r="F35" s="194">
        <v>28.23</v>
      </c>
      <c r="G35" s="219">
        <v>2731.6</v>
      </c>
    </row>
    <row r="36" spans="1:10">
      <c r="A36" s="102" t="s">
        <v>580</v>
      </c>
      <c r="B36" s="194">
        <v>25.33</v>
      </c>
      <c r="C36" s="305" t="s">
        <v>399</v>
      </c>
      <c r="D36" s="194">
        <v>25.33</v>
      </c>
      <c r="E36" s="194">
        <v>0.13</v>
      </c>
      <c r="F36" s="194">
        <v>25.2</v>
      </c>
      <c r="G36" s="219">
        <v>25.33</v>
      </c>
      <c r="H36" s="191"/>
      <c r="I36" s="205"/>
    </row>
    <row r="37" spans="1:10">
      <c r="A37" s="102" t="s">
        <v>581</v>
      </c>
      <c r="B37" s="194">
        <v>36857.879999999997</v>
      </c>
      <c r="C37" s="305" t="s">
        <v>399</v>
      </c>
      <c r="D37" s="194">
        <v>36857.879999999997</v>
      </c>
      <c r="E37" s="194">
        <v>27263.54</v>
      </c>
      <c r="F37" s="194">
        <v>9594.34</v>
      </c>
      <c r="G37" s="219">
        <v>36857.879999999997</v>
      </c>
      <c r="H37" s="191"/>
    </row>
    <row r="38" spans="1:10" s="191" customFormat="1">
      <c r="A38" s="197" t="s">
        <v>515</v>
      </c>
      <c r="B38" s="206">
        <v>39614.81</v>
      </c>
      <c r="C38" s="304" t="s">
        <v>399</v>
      </c>
      <c r="D38" s="206">
        <v>39614.81</v>
      </c>
      <c r="E38" s="199">
        <v>29967.040000000001</v>
      </c>
      <c r="F38" s="207">
        <v>9647.77</v>
      </c>
      <c r="G38" s="208">
        <v>39614.81</v>
      </c>
      <c r="I38" s="209"/>
    </row>
    <row r="39" spans="1:10" s="191" customFormat="1">
      <c r="A39" s="192"/>
      <c r="B39" s="193"/>
      <c r="C39" s="193"/>
      <c r="D39" s="193"/>
      <c r="E39" s="194"/>
      <c r="F39" s="194"/>
      <c r="G39" s="195"/>
    </row>
    <row r="40" spans="1:10" ht="13.5" thickBot="1">
      <c r="A40" s="210" t="s">
        <v>582</v>
      </c>
      <c r="B40" s="211">
        <v>111983.81</v>
      </c>
      <c r="C40" s="304" t="s">
        <v>399</v>
      </c>
      <c r="D40" s="211">
        <v>111983.81</v>
      </c>
      <c r="E40" s="211">
        <f>E38+E33+E29+E27+E17+E12+E7</f>
        <v>48219.24</v>
      </c>
      <c r="F40" s="211">
        <v>63764.57</v>
      </c>
      <c r="G40" s="212">
        <v>111983.81</v>
      </c>
      <c r="H40" s="191"/>
    </row>
    <row r="41" spans="1:10" ht="24" customHeight="1">
      <c r="A41" s="1541" t="s">
        <v>583</v>
      </c>
      <c r="B41" s="1541"/>
      <c r="C41" s="1541"/>
      <c r="D41" s="1541"/>
      <c r="E41" s="1541"/>
      <c r="F41" s="1541"/>
    </row>
    <row r="42" spans="1:10" s="191" customFormat="1">
      <c r="B42" s="213"/>
      <c r="C42" s="213"/>
      <c r="D42" s="213"/>
      <c r="E42" s="213"/>
      <c r="F42" s="213"/>
      <c r="G42" s="213"/>
    </row>
    <row r="43" spans="1:10">
      <c r="H43" s="214"/>
    </row>
  </sheetData>
  <mergeCells count="5">
    <mergeCell ref="A41:F41"/>
    <mergeCell ref="A1:G1"/>
    <mergeCell ref="E5:G5"/>
    <mergeCell ref="D5:D6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7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>
  <sheetPr codeName="Hoja172">
    <pageSetUpPr fitToPage="1"/>
  </sheetPr>
  <dimension ref="A1:H23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24" style="452" customWidth="1"/>
    <col min="2" max="6" width="22.7109375" style="452" customWidth="1"/>
    <col min="7" max="8" width="13.7109375" style="452" customWidth="1"/>
    <col min="9" max="10" width="11.42578125" style="452"/>
    <col min="11" max="11" width="11.140625" style="452" customWidth="1"/>
    <col min="12" max="19" width="12" style="452" customWidth="1"/>
    <col min="20" max="16384" width="11.42578125" style="452"/>
  </cols>
  <sheetData>
    <row r="1" spans="1:8" s="482" customFormat="1" ht="18">
      <c r="A1" s="1524" t="s">
        <v>375</v>
      </c>
      <c r="B1" s="1524"/>
      <c r="C1" s="1524"/>
      <c r="D1" s="1524"/>
      <c r="E1" s="1524"/>
      <c r="F1" s="1524"/>
      <c r="G1" s="332"/>
      <c r="H1" s="332"/>
    </row>
    <row r="2" spans="1:8" s="483" customFormat="1" ht="12.75" customHeight="1"/>
    <row r="3" spans="1:8" s="483" customFormat="1" ht="15">
      <c r="A3" s="1532" t="s">
        <v>1044</v>
      </c>
      <c r="B3" s="1532"/>
      <c r="C3" s="1532"/>
      <c r="D3" s="1532"/>
      <c r="E3" s="1532"/>
      <c r="F3" s="1532"/>
    </row>
    <row r="4" spans="1:8" s="483" customFormat="1" ht="15">
      <c r="A4" s="1532" t="s">
        <v>1045</v>
      </c>
      <c r="B4" s="1532"/>
      <c r="C4" s="1532"/>
      <c r="D4" s="1532"/>
      <c r="E4" s="1532"/>
      <c r="F4" s="1532"/>
    </row>
    <row r="5" spans="1:8" s="483" customFormat="1" ht="13.5" customHeight="1" thickBot="1">
      <c r="A5" s="484"/>
      <c r="B5" s="485"/>
      <c r="C5" s="485"/>
      <c r="D5" s="485"/>
      <c r="E5" s="485"/>
      <c r="F5" s="485"/>
    </row>
    <row r="6" spans="1:8" s="1382" customFormat="1" ht="18.75" customHeight="1">
      <c r="A6" s="1705" t="s">
        <v>378</v>
      </c>
      <c r="B6" s="1317"/>
      <c r="C6" s="1317"/>
      <c r="D6" s="1317"/>
      <c r="E6" s="949" t="s">
        <v>521</v>
      </c>
      <c r="F6" s="873"/>
    </row>
    <row r="7" spans="1:8" s="1382" customFormat="1" ht="22.5" customHeight="1">
      <c r="A7" s="1706"/>
      <c r="B7" s="909" t="s">
        <v>379</v>
      </c>
      <c r="C7" s="909" t="s">
        <v>386</v>
      </c>
      <c r="D7" s="909" t="s">
        <v>380</v>
      </c>
      <c r="E7" s="909" t="s">
        <v>522</v>
      </c>
      <c r="F7" s="926" t="s">
        <v>381</v>
      </c>
    </row>
    <row r="8" spans="1:8" s="1382" customFormat="1">
      <c r="A8" s="1706"/>
      <c r="B8" s="909" t="s">
        <v>389</v>
      </c>
      <c r="C8" s="909" t="s">
        <v>524</v>
      </c>
      <c r="D8" s="909" t="s">
        <v>533</v>
      </c>
      <c r="E8" s="909" t="s">
        <v>525</v>
      </c>
      <c r="F8" s="926" t="s">
        <v>384</v>
      </c>
    </row>
    <row r="9" spans="1:8" s="1382" customFormat="1" ht="22.5" customHeight="1" thickBot="1">
      <c r="A9" s="1707"/>
      <c r="B9" s="877"/>
      <c r="C9" s="877"/>
      <c r="D9" s="877"/>
      <c r="E9" s="1404" t="s">
        <v>526</v>
      </c>
      <c r="F9" s="1189"/>
    </row>
    <row r="10" spans="1:8" ht="21.75" customHeight="1">
      <c r="A10" s="15">
        <v>2003</v>
      </c>
      <c r="B10" s="555">
        <v>8216</v>
      </c>
      <c r="C10" s="555">
        <v>545.70228821811099</v>
      </c>
      <c r="D10" s="555">
        <v>448349</v>
      </c>
      <c r="E10" s="1475">
        <v>30.24</v>
      </c>
      <c r="F10" s="557">
        <v>135580.73759999999</v>
      </c>
    </row>
    <row r="11" spans="1:8">
      <c r="A11" s="15">
        <v>2004</v>
      </c>
      <c r="B11" s="555">
        <v>8395</v>
      </c>
      <c r="C11" s="555">
        <v>530.60750446694465</v>
      </c>
      <c r="D11" s="555">
        <v>445445</v>
      </c>
      <c r="E11" s="1475">
        <v>22.71</v>
      </c>
      <c r="F11" s="559">
        <v>101160.55950000002</v>
      </c>
    </row>
    <row r="12" spans="1:8">
      <c r="A12" s="15">
        <v>2005</v>
      </c>
      <c r="B12" s="555">
        <v>9077</v>
      </c>
      <c r="C12" s="555">
        <v>527.07722815908346</v>
      </c>
      <c r="D12" s="555">
        <v>478428</v>
      </c>
      <c r="E12" s="1475">
        <v>19.87</v>
      </c>
      <c r="F12" s="559">
        <v>95063.64360000001</v>
      </c>
    </row>
    <row r="13" spans="1:8">
      <c r="A13" s="15">
        <v>2006</v>
      </c>
      <c r="B13" s="555">
        <v>9019</v>
      </c>
      <c r="C13" s="555">
        <v>542.3982703182171</v>
      </c>
      <c r="D13" s="555">
        <v>489189</v>
      </c>
      <c r="E13" s="1475">
        <v>27.92</v>
      </c>
      <c r="F13" s="559">
        <v>136581.56880000001</v>
      </c>
    </row>
    <row r="14" spans="1:8">
      <c r="A14" s="15">
        <v>2007</v>
      </c>
      <c r="B14" s="555">
        <v>7936</v>
      </c>
      <c r="C14" s="555">
        <v>536.88760080645159</v>
      </c>
      <c r="D14" s="555">
        <v>426074</v>
      </c>
      <c r="E14" s="1475">
        <v>26.81</v>
      </c>
      <c r="F14" s="559">
        <v>114230.43939999999</v>
      </c>
    </row>
    <row r="15" spans="1:8">
      <c r="A15" s="15">
        <v>2008</v>
      </c>
      <c r="B15" s="555">
        <v>7492</v>
      </c>
      <c r="C15" s="555">
        <v>553.26615056059791</v>
      </c>
      <c r="D15" s="555">
        <v>414507</v>
      </c>
      <c r="E15" s="1475">
        <v>29.18</v>
      </c>
      <c r="F15" s="559">
        <v>120953.14259999999</v>
      </c>
    </row>
    <row r="16" spans="1:8">
      <c r="A16" s="15">
        <v>2009</v>
      </c>
      <c r="B16" s="555">
        <v>7828</v>
      </c>
      <c r="C16" s="555">
        <v>536.10373019928466</v>
      </c>
      <c r="D16" s="555">
        <v>419662</v>
      </c>
      <c r="E16" s="1475">
        <v>31.3</v>
      </c>
      <c r="F16" s="559">
        <v>131354.20600000001</v>
      </c>
    </row>
    <row r="17" spans="1:6">
      <c r="A17" s="15">
        <v>2010</v>
      </c>
      <c r="B17" s="555">
        <v>8157</v>
      </c>
      <c r="C17" s="555">
        <v>520.18021331371824</v>
      </c>
      <c r="D17" s="555">
        <v>424311</v>
      </c>
      <c r="E17" s="1475">
        <v>34.6</v>
      </c>
      <c r="F17" s="559">
        <v>146811.60600000003</v>
      </c>
    </row>
    <row r="18" spans="1:6">
      <c r="A18" s="15">
        <v>2011</v>
      </c>
      <c r="B18" s="555">
        <v>7006</v>
      </c>
      <c r="C18" s="555">
        <v>571.83556951184698</v>
      </c>
      <c r="D18" s="555">
        <v>400628</v>
      </c>
      <c r="E18" s="1475">
        <v>28.34</v>
      </c>
      <c r="F18" s="559">
        <v>113537.9752</v>
      </c>
    </row>
    <row r="19" spans="1:6">
      <c r="A19" s="15">
        <v>2012</v>
      </c>
      <c r="B19" s="555">
        <v>6745</v>
      </c>
      <c r="C19" s="555">
        <v>549.39955522609341</v>
      </c>
      <c r="D19" s="555">
        <v>370570</v>
      </c>
      <c r="E19" s="1475">
        <v>27.52</v>
      </c>
      <c r="F19" s="559">
        <v>101980.864</v>
      </c>
    </row>
    <row r="20" spans="1:6" ht="13.5" thickBot="1">
      <c r="A20" s="19">
        <v>2012</v>
      </c>
      <c r="B20" s="567">
        <v>6586</v>
      </c>
      <c r="C20" s="567">
        <f>D20/B20*10</f>
        <v>565.91861524445801</v>
      </c>
      <c r="D20" s="567">
        <v>372714</v>
      </c>
      <c r="E20" s="1476">
        <v>30.18</v>
      </c>
      <c r="F20" s="1474">
        <f>D20*E20/100</f>
        <v>112485.0852</v>
      </c>
    </row>
    <row r="23" spans="1:6">
      <c r="A23" s="547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>
  <sheetPr codeName="Hoja173">
    <pageSetUpPr fitToPage="1"/>
  </sheetPr>
  <dimension ref="A1:K76"/>
  <sheetViews>
    <sheetView view="pageBreakPreview" topLeftCell="A25" zoomScale="75" zoomScaleNormal="75" zoomScaleSheetLayoutView="75" workbookViewId="0">
      <selection activeCell="D19" sqref="D19"/>
    </sheetView>
  </sheetViews>
  <sheetFormatPr baseColWidth="10" defaultRowHeight="12.75"/>
  <cols>
    <col min="1" max="1" width="41" style="271" customWidth="1"/>
    <col min="2" max="9" width="12.710937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2.75" customHeight="1">
      <c r="A2" s="455"/>
    </row>
    <row r="3" spans="1:11" s="91" customFormat="1" ht="15">
      <c r="A3" s="1504" t="s">
        <v>1516</v>
      </c>
      <c r="B3" s="1504"/>
      <c r="C3" s="1504"/>
      <c r="D3" s="1504"/>
      <c r="E3" s="1504"/>
      <c r="F3" s="1504"/>
      <c r="G3" s="1504"/>
      <c r="H3" s="1504"/>
      <c r="I3" s="1504"/>
      <c r="J3" s="134"/>
      <c r="K3" s="134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866" customFormat="1" ht="27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501" t="s">
        <v>387</v>
      </c>
    </row>
    <row r="6" spans="1:11" s="866" customFormat="1" ht="27" customHeight="1">
      <c r="A6" s="1516"/>
      <c r="B6" s="1671" t="s">
        <v>393</v>
      </c>
      <c r="C6" s="301" t="s">
        <v>394</v>
      </c>
      <c r="D6" s="302"/>
      <c r="E6" s="1671" t="s">
        <v>395</v>
      </c>
      <c r="F6" s="1671" t="s">
        <v>393</v>
      </c>
      <c r="G6" s="301" t="s">
        <v>394</v>
      </c>
      <c r="H6" s="303"/>
      <c r="I6" s="1502"/>
    </row>
    <row r="7" spans="1:11" s="866" customFormat="1" ht="27" customHeight="1" thickBot="1">
      <c r="A7" s="1516"/>
      <c r="B7" s="1676"/>
      <c r="C7" s="1402" t="s">
        <v>904</v>
      </c>
      <c r="D7" s="1402" t="s">
        <v>905</v>
      </c>
      <c r="E7" s="1676" t="s">
        <v>395</v>
      </c>
      <c r="F7" s="1676"/>
      <c r="G7" s="1402" t="s">
        <v>904</v>
      </c>
      <c r="H7" s="1402" t="s">
        <v>905</v>
      </c>
      <c r="I7" s="1502"/>
    </row>
    <row r="8" spans="1:11" ht="22.5" customHeight="1">
      <c r="A8" s="75" t="s">
        <v>459</v>
      </c>
      <c r="B8" s="131" t="s">
        <v>399</v>
      </c>
      <c r="C8" s="131">
        <v>30</v>
      </c>
      <c r="D8" s="45" t="s">
        <v>399</v>
      </c>
      <c r="E8" s="45">
        <v>30</v>
      </c>
      <c r="F8" s="131" t="s">
        <v>399</v>
      </c>
      <c r="G8" s="131">
        <v>25000</v>
      </c>
      <c r="H8" s="45" t="s">
        <v>399</v>
      </c>
      <c r="I8" s="140">
        <v>750</v>
      </c>
      <c r="J8" s="278"/>
      <c r="K8" s="278"/>
    </row>
    <row r="9" spans="1:11">
      <c r="A9" s="66" t="s">
        <v>460</v>
      </c>
      <c r="B9" s="12" t="s">
        <v>399</v>
      </c>
      <c r="C9" s="12">
        <v>23</v>
      </c>
      <c r="D9" s="48" t="s">
        <v>399</v>
      </c>
      <c r="E9" s="48">
        <v>23</v>
      </c>
      <c r="F9" s="12" t="s">
        <v>399</v>
      </c>
      <c r="G9" s="12">
        <v>25000</v>
      </c>
      <c r="H9" s="48" t="s">
        <v>399</v>
      </c>
      <c r="I9" s="13">
        <v>575</v>
      </c>
      <c r="J9" s="278"/>
      <c r="K9" s="278"/>
    </row>
    <row r="10" spans="1:11">
      <c r="A10" s="66" t="s">
        <v>461</v>
      </c>
      <c r="B10" s="48" t="s">
        <v>399</v>
      </c>
      <c r="C10" s="48">
        <v>21</v>
      </c>
      <c r="D10" s="48" t="s">
        <v>399</v>
      </c>
      <c r="E10" s="48">
        <v>21</v>
      </c>
      <c r="F10" s="12" t="s">
        <v>399</v>
      </c>
      <c r="G10" s="12">
        <v>25000</v>
      </c>
      <c r="H10" s="48" t="s">
        <v>399</v>
      </c>
      <c r="I10" s="49">
        <v>525</v>
      </c>
      <c r="J10" s="278"/>
      <c r="K10" s="278"/>
    </row>
    <row r="11" spans="1:11">
      <c r="A11" s="66" t="s">
        <v>462</v>
      </c>
      <c r="B11" s="12" t="s">
        <v>399</v>
      </c>
      <c r="C11" s="12">
        <v>34</v>
      </c>
      <c r="D11" s="85" t="s">
        <v>399</v>
      </c>
      <c r="E11" s="48">
        <v>34</v>
      </c>
      <c r="F11" s="12" t="s">
        <v>399</v>
      </c>
      <c r="G11" s="12">
        <v>22830</v>
      </c>
      <c r="H11" s="85" t="s">
        <v>399</v>
      </c>
      <c r="I11" s="13">
        <v>776</v>
      </c>
      <c r="J11" s="278"/>
      <c r="K11" s="278"/>
    </row>
    <row r="12" spans="1:11">
      <c r="A12" s="76" t="s">
        <v>463</v>
      </c>
      <c r="B12" s="77" t="s">
        <v>399</v>
      </c>
      <c r="C12" s="77">
        <v>108</v>
      </c>
      <c r="D12" s="377" t="s">
        <v>399</v>
      </c>
      <c r="E12" s="77">
        <v>108</v>
      </c>
      <c r="F12" s="81" t="s">
        <v>399</v>
      </c>
      <c r="G12" s="81">
        <v>24317</v>
      </c>
      <c r="H12" s="377" t="s">
        <v>399</v>
      </c>
      <c r="I12" s="78">
        <v>2626</v>
      </c>
      <c r="J12" s="278"/>
      <c r="K12" s="278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78"/>
      <c r="K13" s="278"/>
    </row>
    <row r="14" spans="1:11">
      <c r="A14" s="76" t="s">
        <v>464</v>
      </c>
      <c r="B14" s="77">
        <v>2</v>
      </c>
      <c r="C14" s="77" t="s">
        <v>399</v>
      </c>
      <c r="D14" s="377" t="s">
        <v>399</v>
      </c>
      <c r="E14" s="77">
        <v>2</v>
      </c>
      <c r="F14" s="81">
        <v>10000</v>
      </c>
      <c r="G14" s="81" t="s">
        <v>399</v>
      </c>
      <c r="H14" s="377" t="s">
        <v>399</v>
      </c>
      <c r="I14" s="78">
        <v>20</v>
      </c>
      <c r="J14" s="278"/>
      <c r="K14" s="278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78"/>
      <c r="K15" s="278"/>
    </row>
    <row r="16" spans="1:11">
      <c r="A16" s="76" t="s">
        <v>465</v>
      </c>
      <c r="B16" s="77">
        <v>5</v>
      </c>
      <c r="C16" s="77" t="s">
        <v>399</v>
      </c>
      <c r="D16" s="377" t="s">
        <v>399</v>
      </c>
      <c r="E16" s="77">
        <v>5</v>
      </c>
      <c r="F16" s="81">
        <v>8000</v>
      </c>
      <c r="G16" s="81" t="s">
        <v>399</v>
      </c>
      <c r="H16" s="377" t="s">
        <v>399</v>
      </c>
      <c r="I16" s="78">
        <v>40</v>
      </c>
      <c r="J16" s="278"/>
      <c r="K16" s="278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78"/>
      <c r="K17" s="278"/>
    </row>
    <row r="18" spans="1:11">
      <c r="A18" s="66" t="s">
        <v>544</v>
      </c>
      <c r="B18" s="12" t="s">
        <v>399</v>
      </c>
      <c r="C18" s="12">
        <v>17</v>
      </c>
      <c r="D18" s="48" t="s">
        <v>399</v>
      </c>
      <c r="E18" s="48">
        <v>17</v>
      </c>
      <c r="F18" s="12" t="s">
        <v>399</v>
      </c>
      <c r="G18" s="12">
        <v>58000</v>
      </c>
      <c r="H18" s="48" t="s">
        <v>399</v>
      </c>
      <c r="I18" s="13">
        <v>986</v>
      </c>
      <c r="J18" s="278"/>
      <c r="K18" s="278"/>
    </row>
    <row r="19" spans="1:11">
      <c r="A19" s="66" t="s">
        <v>467</v>
      </c>
      <c r="B19" s="12">
        <v>11</v>
      </c>
      <c r="C19" s="85">
        <v>3</v>
      </c>
      <c r="D19" s="48" t="s">
        <v>399</v>
      </c>
      <c r="E19" s="48">
        <v>14</v>
      </c>
      <c r="F19" s="12">
        <v>14000</v>
      </c>
      <c r="G19" s="85">
        <v>43500</v>
      </c>
      <c r="H19" s="48" t="s">
        <v>399</v>
      </c>
      <c r="I19" s="13">
        <v>285</v>
      </c>
      <c r="J19" s="278"/>
      <c r="K19" s="278"/>
    </row>
    <row r="20" spans="1:11">
      <c r="A20" s="66" t="s">
        <v>468</v>
      </c>
      <c r="B20" s="12">
        <v>10</v>
      </c>
      <c r="C20" s="12">
        <v>2</v>
      </c>
      <c r="D20" s="48" t="s">
        <v>399</v>
      </c>
      <c r="E20" s="48">
        <v>12</v>
      </c>
      <c r="F20" s="12">
        <v>11750</v>
      </c>
      <c r="G20" s="12">
        <v>48500</v>
      </c>
      <c r="H20" s="48" t="s">
        <v>399</v>
      </c>
      <c r="I20" s="13">
        <v>215</v>
      </c>
      <c r="J20" s="278"/>
      <c r="K20" s="278"/>
    </row>
    <row r="21" spans="1:11">
      <c r="A21" s="76" t="s">
        <v>469</v>
      </c>
      <c r="B21" s="77">
        <v>21</v>
      </c>
      <c r="C21" s="77">
        <v>22</v>
      </c>
      <c r="D21" s="377" t="s">
        <v>399</v>
      </c>
      <c r="E21" s="77">
        <v>43</v>
      </c>
      <c r="F21" s="81">
        <v>12929</v>
      </c>
      <c r="G21" s="81">
        <v>55159</v>
      </c>
      <c r="H21" s="377" t="s">
        <v>399</v>
      </c>
      <c r="I21" s="78">
        <v>1486</v>
      </c>
      <c r="J21" s="278"/>
      <c r="K21" s="278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78"/>
      <c r="K22" s="278"/>
    </row>
    <row r="23" spans="1:11">
      <c r="A23" s="76" t="s">
        <v>470</v>
      </c>
      <c r="B23" s="77" t="s">
        <v>399</v>
      </c>
      <c r="C23" s="77">
        <v>9</v>
      </c>
      <c r="D23" s="377" t="s">
        <v>399</v>
      </c>
      <c r="E23" s="77">
        <v>9</v>
      </c>
      <c r="F23" s="81" t="s">
        <v>399</v>
      </c>
      <c r="G23" s="81">
        <v>110556</v>
      </c>
      <c r="H23" s="377" t="s">
        <v>399</v>
      </c>
      <c r="I23" s="78">
        <v>995</v>
      </c>
      <c r="J23" s="278"/>
      <c r="K23" s="278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78"/>
      <c r="K24" s="278"/>
    </row>
    <row r="25" spans="1:11">
      <c r="A25" s="76" t="s">
        <v>471</v>
      </c>
      <c r="B25" s="77" t="s">
        <v>399</v>
      </c>
      <c r="C25" s="77">
        <v>114</v>
      </c>
      <c r="D25" s="377" t="s">
        <v>399</v>
      </c>
      <c r="E25" s="77">
        <v>114</v>
      </c>
      <c r="F25" s="81" t="s">
        <v>399</v>
      </c>
      <c r="G25" s="81">
        <v>94500</v>
      </c>
      <c r="H25" s="377" t="s">
        <v>399</v>
      </c>
      <c r="I25" s="78">
        <v>10773</v>
      </c>
      <c r="J25" s="278"/>
      <c r="K25" s="278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J26" s="278"/>
      <c r="K26" s="278"/>
    </row>
    <row r="27" spans="1:11">
      <c r="A27" s="66" t="s">
        <v>476</v>
      </c>
      <c r="B27" s="83" t="s">
        <v>399</v>
      </c>
      <c r="C27" s="83">
        <v>67</v>
      </c>
      <c r="D27" s="48" t="s">
        <v>399</v>
      </c>
      <c r="E27" s="48">
        <v>67</v>
      </c>
      <c r="F27" s="83" t="s">
        <v>399</v>
      </c>
      <c r="G27" s="83">
        <v>18331</v>
      </c>
      <c r="H27" s="48" t="s">
        <v>399</v>
      </c>
      <c r="I27" s="13">
        <v>1228</v>
      </c>
      <c r="J27" s="278"/>
      <c r="K27" s="278"/>
    </row>
    <row r="28" spans="1:11">
      <c r="A28" s="66" t="s">
        <v>477</v>
      </c>
      <c r="B28" s="83" t="s">
        <v>399</v>
      </c>
      <c r="C28" s="83">
        <v>20</v>
      </c>
      <c r="D28" s="48">
        <v>1</v>
      </c>
      <c r="E28" s="48">
        <v>21</v>
      </c>
      <c r="F28" s="83" t="s">
        <v>399</v>
      </c>
      <c r="G28" s="83">
        <v>18175</v>
      </c>
      <c r="H28" s="48">
        <v>20000</v>
      </c>
      <c r="I28" s="13">
        <v>384</v>
      </c>
      <c r="J28" s="278"/>
      <c r="K28" s="278"/>
    </row>
    <row r="29" spans="1:11">
      <c r="A29" s="66" t="s">
        <v>478</v>
      </c>
      <c r="B29" s="83" t="s">
        <v>399</v>
      </c>
      <c r="C29" s="83">
        <v>7</v>
      </c>
      <c r="D29" s="48" t="s">
        <v>399</v>
      </c>
      <c r="E29" s="48">
        <v>7</v>
      </c>
      <c r="F29" s="83" t="s">
        <v>399</v>
      </c>
      <c r="G29" s="83">
        <v>18939</v>
      </c>
      <c r="H29" s="48" t="s">
        <v>399</v>
      </c>
      <c r="I29" s="13">
        <v>133</v>
      </c>
      <c r="J29" s="278"/>
      <c r="K29" s="278"/>
    </row>
    <row r="30" spans="1:11">
      <c r="A30" s="66" t="s">
        <v>479</v>
      </c>
      <c r="B30" s="83" t="s">
        <v>399</v>
      </c>
      <c r="C30" s="83">
        <v>12</v>
      </c>
      <c r="D30" s="48" t="s">
        <v>399</v>
      </c>
      <c r="E30" s="48">
        <v>12</v>
      </c>
      <c r="F30" s="83" t="s">
        <v>399</v>
      </c>
      <c r="G30" s="83">
        <v>18150</v>
      </c>
      <c r="H30" s="48" t="s">
        <v>399</v>
      </c>
      <c r="I30" s="13">
        <v>218</v>
      </c>
      <c r="J30" s="278"/>
      <c r="K30" s="278"/>
    </row>
    <row r="31" spans="1:11">
      <c r="A31" s="76" t="s">
        <v>480</v>
      </c>
      <c r="B31" s="77" t="s">
        <v>399</v>
      </c>
      <c r="C31" s="77">
        <v>106</v>
      </c>
      <c r="D31" s="377">
        <v>1</v>
      </c>
      <c r="E31" s="77">
        <v>107</v>
      </c>
      <c r="F31" s="81" t="s">
        <v>399</v>
      </c>
      <c r="G31" s="81">
        <v>18321</v>
      </c>
      <c r="H31" s="377">
        <v>20000</v>
      </c>
      <c r="I31" s="78">
        <v>1963</v>
      </c>
      <c r="J31" s="278"/>
      <c r="K31" s="278"/>
    </row>
    <row r="32" spans="1:11">
      <c r="A32" s="66"/>
      <c r="B32" s="48"/>
      <c r="C32" s="48"/>
      <c r="D32" s="48"/>
      <c r="E32" s="48"/>
      <c r="F32" s="12"/>
      <c r="G32" s="12"/>
      <c r="H32" s="12"/>
      <c r="I32" s="49"/>
      <c r="J32" s="278"/>
      <c r="K32" s="278"/>
    </row>
    <row r="33" spans="1:11">
      <c r="A33" s="76" t="s">
        <v>481</v>
      </c>
      <c r="B33" s="77" t="s">
        <v>399</v>
      </c>
      <c r="C33" s="77">
        <v>52</v>
      </c>
      <c r="D33" s="377" t="s">
        <v>399</v>
      </c>
      <c r="E33" s="77">
        <v>52</v>
      </c>
      <c r="F33" s="81" t="s">
        <v>399</v>
      </c>
      <c r="G33" s="81">
        <v>24950</v>
      </c>
      <c r="H33" s="377" t="s">
        <v>399</v>
      </c>
      <c r="I33" s="78">
        <v>1297</v>
      </c>
      <c r="J33" s="278"/>
      <c r="K33" s="278"/>
    </row>
    <row r="34" spans="1:11">
      <c r="A34" s="66"/>
      <c r="B34" s="48"/>
      <c r="C34" s="48"/>
      <c r="D34" s="48"/>
      <c r="E34" s="48"/>
      <c r="F34" s="12"/>
      <c r="G34" s="12"/>
      <c r="H34" s="12"/>
      <c r="I34" s="49"/>
      <c r="J34" s="278"/>
      <c r="K34" s="278"/>
    </row>
    <row r="35" spans="1:11">
      <c r="A35" s="66" t="s">
        <v>545</v>
      </c>
      <c r="B35" s="48" t="s">
        <v>399</v>
      </c>
      <c r="C35" s="12">
        <v>120</v>
      </c>
      <c r="D35" s="48" t="s">
        <v>399</v>
      </c>
      <c r="E35" s="48">
        <v>120</v>
      </c>
      <c r="F35" s="48" t="s">
        <v>399</v>
      </c>
      <c r="G35" s="12">
        <v>70000</v>
      </c>
      <c r="H35" s="48" t="s">
        <v>399</v>
      </c>
      <c r="I35" s="13">
        <v>8400</v>
      </c>
      <c r="J35" s="278"/>
      <c r="K35" s="278"/>
    </row>
    <row r="36" spans="1:11">
      <c r="A36" s="66" t="s">
        <v>483</v>
      </c>
      <c r="B36" s="12" t="s">
        <v>399</v>
      </c>
      <c r="C36" s="12">
        <v>44</v>
      </c>
      <c r="D36" s="48" t="s">
        <v>399</v>
      </c>
      <c r="E36" s="48">
        <v>44</v>
      </c>
      <c r="F36" s="12" t="s">
        <v>399</v>
      </c>
      <c r="G36" s="12">
        <v>75000</v>
      </c>
      <c r="H36" s="48" t="s">
        <v>399</v>
      </c>
      <c r="I36" s="13">
        <v>3300</v>
      </c>
      <c r="J36" s="278"/>
      <c r="K36" s="278"/>
    </row>
    <row r="37" spans="1:11">
      <c r="A37" s="66" t="s">
        <v>484</v>
      </c>
      <c r="B37" s="12" t="s">
        <v>399</v>
      </c>
      <c r="C37" s="12" t="s">
        <v>399</v>
      </c>
      <c r="D37" s="48" t="s">
        <v>399</v>
      </c>
      <c r="E37" s="48" t="s">
        <v>399</v>
      </c>
      <c r="F37" s="12" t="s">
        <v>399</v>
      </c>
      <c r="G37" s="12" t="s">
        <v>399</v>
      </c>
      <c r="H37" s="48" t="s">
        <v>399</v>
      </c>
      <c r="I37" s="13" t="s">
        <v>399</v>
      </c>
      <c r="J37" s="278"/>
      <c r="K37" s="278"/>
    </row>
    <row r="38" spans="1:11">
      <c r="A38" s="66" t="s">
        <v>485</v>
      </c>
      <c r="B38" s="48" t="s">
        <v>399</v>
      </c>
      <c r="C38" s="12" t="s">
        <v>399</v>
      </c>
      <c r="D38" s="48" t="s">
        <v>399</v>
      </c>
      <c r="E38" s="48" t="s">
        <v>399</v>
      </c>
      <c r="F38" s="48" t="s">
        <v>399</v>
      </c>
      <c r="G38" s="12" t="s">
        <v>399</v>
      </c>
      <c r="H38" s="48" t="s">
        <v>399</v>
      </c>
      <c r="I38" s="13" t="s">
        <v>399</v>
      </c>
      <c r="J38" s="278"/>
      <c r="K38" s="278"/>
    </row>
    <row r="39" spans="1:11">
      <c r="A39" s="66" t="s">
        <v>486</v>
      </c>
      <c r="B39" s="12" t="s">
        <v>399</v>
      </c>
      <c r="C39" s="12">
        <v>7</v>
      </c>
      <c r="D39" s="48" t="s">
        <v>399</v>
      </c>
      <c r="E39" s="48">
        <v>7</v>
      </c>
      <c r="F39" s="12" t="s">
        <v>399</v>
      </c>
      <c r="G39" s="12">
        <v>16000</v>
      </c>
      <c r="H39" s="48" t="s">
        <v>399</v>
      </c>
      <c r="I39" s="13">
        <v>112</v>
      </c>
      <c r="J39" s="278"/>
      <c r="K39" s="278"/>
    </row>
    <row r="40" spans="1:11">
      <c r="A40" s="66" t="s">
        <v>487</v>
      </c>
      <c r="B40" s="48">
        <v>72</v>
      </c>
      <c r="C40" s="12">
        <v>978</v>
      </c>
      <c r="D40" s="48" t="s">
        <v>399</v>
      </c>
      <c r="E40" s="48">
        <v>1050</v>
      </c>
      <c r="F40" s="48">
        <v>42833</v>
      </c>
      <c r="G40" s="12">
        <v>72000</v>
      </c>
      <c r="H40" s="48" t="s">
        <v>399</v>
      </c>
      <c r="I40" s="13">
        <v>73500</v>
      </c>
      <c r="J40" s="278"/>
      <c r="K40" s="278"/>
    </row>
    <row r="41" spans="1:11">
      <c r="A41" s="66" t="s">
        <v>488</v>
      </c>
      <c r="B41" s="12" t="s">
        <v>399</v>
      </c>
      <c r="C41" s="12">
        <v>39</v>
      </c>
      <c r="D41" s="48" t="s">
        <v>399</v>
      </c>
      <c r="E41" s="48">
        <v>39</v>
      </c>
      <c r="F41" s="12" t="s">
        <v>399</v>
      </c>
      <c r="G41" s="12">
        <v>60100</v>
      </c>
      <c r="H41" s="48" t="s">
        <v>399</v>
      </c>
      <c r="I41" s="13">
        <v>2344</v>
      </c>
      <c r="J41" s="278"/>
      <c r="K41" s="278"/>
    </row>
    <row r="42" spans="1:11">
      <c r="A42" s="66" t="s">
        <v>489</v>
      </c>
      <c r="B42" s="48" t="s">
        <v>399</v>
      </c>
      <c r="C42" s="12">
        <v>1100</v>
      </c>
      <c r="D42" s="48" t="s">
        <v>399</v>
      </c>
      <c r="E42" s="48">
        <v>1100</v>
      </c>
      <c r="F42" s="48" t="s">
        <v>399</v>
      </c>
      <c r="G42" s="12">
        <v>70000</v>
      </c>
      <c r="H42" s="48" t="s">
        <v>399</v>
      </c>
      <c r="I42" s="13">
        <v>77000</v>
      </c>
      <c r="J42" s="278"/>
      <c r="K42" s="278"/>
    </row>
    <row r="43" spans="1:11">
      <c r="A43" s="66" t="s">
        <v>490</v>
      </c>
      <c r="B43" s="12" t="s">
        <v>399</v>
      </c>
      <c r="C43" s="12">
        <v>20</v>
      </c>
      <c r="D43" s="48" t="s">
        <v>399</v>
      </c>
      <c r="E43" s="48">
        <v>20</v>
      </c>
      <c r="F43" s="12" t="s">
        <v>399</v>
      </c>
      <c r="G43" s="12">
        <v>60000</v>
      </c>
      <c r="H43" s="48" t="s">
        <v>399</v>
      </c>
      <c r="I43" s="13">
        <v>1200</v>
      </c>
      <c r="J43" s="278"/>
      <c r="K43" s="278"/>
    </row>
    <row r="44" spans="1:11">
      <c r="A44" s="76" t="s">
        <v>491</v>
      </c>
      <c r="B44" s="77">
        <v>72</v>
      </c>
      <c r="C44" s="77">
        <v>2308</v>
      </c>
      <c r="D44" s="377" t="s">
        <v>399</v>
      </c>
      <c r="E44" s="77">
        <v>2380</v>
      </c>
      <c r="F44" s="81">
        <v>42833</v>
      </c>
      <c r="G44" s="81">
        <v>70525</v>
      </c>
      <c r="H44" s="377" t="s">
        <v>399</v>
      </c>
      <c r="I44" s="78">
        <v>165856</v>
      </c>
      <c r="J44" s="278"/>
      <c r="K44" s="278"/>
    </row>
    <row r="45" spans="1:11">
      <c r="A45" s="66"/>
      <c r="B45" s="48"/>
      <c r="C45" s="48"/>
      <c r="D45" s="48"/>
      <c r="E45" s="48"/>
      <c r="F45" s="12"/>
      <c r="G45" s="12"/>
      <c r="H45" s="12"/>
      <c r="I45" s="49"/>
      <c r="J45" s="278"/>
      <c r="K45" s="278"/>
    </row>
    <row r="46" spans="1:11">
      <c r="A46" s="76" t="s">
        <v>871</v>
      </c>
      <c r="B46" s="77" t="s">
        <v>399</v>
      </c>
      <c r="C46" s="77">
        <v>1</v>
      </c>
      <c r="D46" s="377" t="s">
        <v>399</v>
      </c>
      <c r="E46" s="77">
        <v>1</v>
      </c>
      <c r="F46" s="81" t="s">
        <v>399</v>
      </c>
      <c r="G46" s="81">
        <v>30000</v>
      </c>
      <c r="H46" s="377" t="s">
        <v>399</v>
      </c>
      <c r="I46" s="78">
        <v>30</v>
      </c>
      <c r="J46" s="278"/>
      <c r="K46" s="278"/>
    </row>
    <row r="47" spans="1:11">
      <c r="A47" s="66"/>
      <c r="B47" s="48"/>
      <c r="C47" s="48"/>
      <c r="D47" s="48"/>
      <c r="E47" s="48"/>
      <c r="F47" s="12"/>
      <c r="G47" s="12"/>
      <c r="H47" s="12"/>
      <c r="I47" s="49"/>
      <c r="J47" s="278"/>
      <c r="K47" s="278"/>
    </row>
    <row r="48" spans="1:11">
      <c r="A48" s="66" t="s">
        <v>493</v>
      </c>
      <c r="B48" s="48" t="s">
        <v>399</v>
      </c>
      <c r="C48" s="12">
        <v>300</v>
      </c>
      <c r="D48" s="48" t="s">
        <v>399</v>
      </c>
      <c r="E48" s="48">
        <v>300</v>
      </c>
      <c r="F48" s="48" t="s">
        <v>399</v>
      </c>
      <c r="G48" s="12">
        <v>53000</v>
      </c>
      <c r="H48" s="48" t="s">
        <v>399</v>
      </c>
      <c r="I48" s="13">
        <v>15900</v>
      </c>
      <c r="J48" s="278"/>
      <c r="K48" s="278"/>
    </row>
    <row r="49" spans="1:11">
      <c r="A49" s="66" t="s">
        <v>494</v>
      </c>
      <c r="B49" s="48" t="s">
        <v>399</v>
      </c>
      <c r="C49" s="12">
        <v>5</v>
      </c>
      <c r="D49" s="48" t="s">
        <v>399</v>
      </c>
      <c r="E49" s="48">
        <v>5</v>
      </c>
      <c r="F49" s="48" t="s">
        <v>399</v>
      </c>
      <c r="G49" s="12">
        <v>40000</v>
      </c>
      <c r="H49" s="48" t="s">
        <v>399</v>
      </c>
      <c r="I49" s="13">
        <v>200</v>
      </c>
      <c r="J49" s="278"/>
      <c r="K49" s="278"/>
    </row>
    <row r="50" spans="1:11">
      <c r="A50" s="66" t="s">
        <v>495</v>
      </c>
      <c r="B50" s="48" t="s">
        <v>399</v>
      </c>
      <c r="C50" s="12">
        <v>3</v>
      </c>
      <c r="D50" s="48" t="s">
        <v>399</v>
      </c>
      <c r="E50" s="48">
        <v>3</v>
      </c>
      <c r="F50" s="48" t="s">
        <v>399</v>
      </c>
      <c r="G50" s="12">
        <v>60000</v>
      </c>
      <c r="H50" s="48" t="s">
        <v>399</v>
      </c>
      <c r="I50" s="13">
        <v>180</v>
      </c>
      <c r="J50" s="278"/>
      <c r="K50" s="278"/>
    </row>
    <row r="51" spans="1:11">
      <c r="A51" s="66" t="s">
        <v>496</v>
      </c>
      <c r="B51" s="48" t="s">
        <v>399</v>
      </c>
      <c r="C51" s="12" t="s">
        <v>399</v>
      </c>
      <c r="D51" s="48" t="s">
        <v>399</v>
      </c>
      <c r="E51" s="48" t="s">
        <v>399</v>
      </c>
      <c r="F51" s="48" t="s">
        <v>399</v>
      </c>
      <c r="G51" s="12" t="s">
        <v>399</v>
      </c>
      <c r="H51" s="48" t="s">
        <v>399</v>
      </c>
      <c r="I51" s="13" t="s">
        <v>399</v>
      </c>
      <c r="J51" s="278"/>
      <c r="K51" s="278"/>
    </row>
    <row r="52" spans="1:11">
      <c r="A52" s="66" t="s">
        <v>497</v>
      </c>
      <c r="B52" s="48" t="s">
        <v>399</v>
      </c>
      <c r="C52" s="12">
        <v>100</v>
      </c>
      <c r="D52" s="48" t="s">
        <v>399</v>
      </c>
      <c r="E52" s="48">
        <v>100</v>
      </c>
      <c r="F52" s="48" t="s">
        <v>399</v>
      </c>
      <c r="G52" s="12">
        <v>48000</v>
      </c>
      <c r="H52" s="48" t="s">
        <v>399</v>
      </c>
      <c r="I52" s="13">
        <v>4800</v>
      </c>
      <c r="J52" s="278"/>
      <c r="K52" s="278"/>
    </row>
    <row r="53" spans="1:11">
      <c r="A53" s="76" t="s">
        <v>573</v>
      </c>
      <c r="B53" s="77" t="s">
        <v>399</v>
      </c>
      <c r="C53" s="77">
        <v>408</v>
      </c>
      <c r="D53" s="377" t="s">
        <v>399</v>
      </c>
      <c r="E53" s="77">
        <v>408</v>
      </c>
      <c r="F53" s="81" t="s">
        <v>399</v>
      </c>
      <c r="G53" s="81">
        <v>51667</v>
      </c>
      <c r="H53" s="377" t="s">
        <v>399</v>
      </c>
      <c r="I53" s="78">
        <v>21080</v>
      </c>
      <c r="J53" s="278"/>
      <c r="K53" s="278"/>
    </row>
    <row r="54" spans="1:11">
      <c r="A54" s="66"/>
      <c r="B54" s="48"/>
      <c r="C54" s="48"/>
      <c r="D54" s="48"/>
      <c r="E54" s="48"/>
      <c r="F54" s="12"/>
      <c r="G54" s="12"/>
      <c r="H54" s="12"/>
      <c r="I54" s="49"/>
      <c r="J54" s="278"/>
      <c r="K54" s="278"/>
    </row>
    <row r="55" spans="1:11">
      <c r="A55" s="66" t="s">
        <v>499</v>
      </c>
      <c r="B55" s="48" t="s">
        <v>399</v>
      </c>
      <c r="C55" s="12">
        <v>181</v>
      </c>
      <c r="D55" s="12" t="s">
        <v>399</v>
      </c>
      <c r="E55" s="48">
        <v>181</v>
      </c>
      <c r="F55" s="48" t="s">
        <v>399</v>
      </c>
      <c r="G55" s="12">
        <v>48000</v>
      </c>
      <c r="H55" s="12" t="s">
        <v>399</v>
      </c>
      <c r="I55" s="13">
        <v>8688</v>
      </c>
      <c r="J55" s="278"/>
      <c r="K55" s="278"/>
    </row>
    <row r="56" spans="1:11">
      <c r="A56" s="66" t="s">
        <v>500</v>
      </c>
      <c r="B56" s="12" t="s">
        <v>399</v>
      </c>
      <c r="C56" s="12">
        <v>10</v>
      </c>
      <c r="D56" s="48" t="s">
        <v>399</v>
      </c>
      <c r="E56" s="48">
        <v>10</v>
      </c>
      <c r="F56" s="12" t="s">
        <v>399</v>
      </c>
      <c r="G56" s="12">
        <v>23000</v>
      </c>
      <c r="H56" s="48" t="s">
        <v>399</v>
      </c>
      <c r="I56" s="13">
        <v>230</v>
      </c>
      <c r="J56" s="278"/>
      <c r="K56" s="278"/>
    </row>
    <row r="57" spans="1:11">
      <c r="A57" s="66" t="s">
        <v>501</v>
      </c>
      <c r="B57" s="48" t="s">
        <v>399</v>
      </c>
      <c r="C57" s="12">
        <v>7</v>
      </c>
      <c r="D57" s="48" t="s">
        <v>399</v>
      </c>
      <c r="E57" s="48">
        <v>7</v>
      </c>
      <c r="F57" s="48" t="s">
        <v>399</v>
      </c>
      <c r="G57" s="12">
        <v>42857</v>
      </c>
      <c r="H57" s="48" t="s">
        <v>399</v>
      </c>
      <c r="I57" s="13">
        <v>300</v>
      </c>
      <c r="J57" s="278"/>
      <c r="K57" s="278"/>
    </row>
    <row r="58" spans="1:11">
      <c r="A58" s="76" t="s">
        <v>502</v>
      </c>
      <c r="B58" s="77" t="s">
        <v>399</v>
      </c>
      <c r="C58" s="77">
        <v>198</v>
      </c>
      <c r="D58" s="77" t="s">
        <v>399</v>
      </c>
      <c r="E58" s="77">
        <v>198</v>
      </c>
      <c r="F58" s="81" t="s">
        <v>399</v>
      </c>
      <c r="G58" s="81">
        <v>46556</v>
      </c>
      <c r="H58" s="81" t="s">
        <v>399</v>
      </c>
      <c r="I58" s="78">
        <v>9218</v>
      </c>
      <c r="J58" s="278"/>
      <c r="K58" s="278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78"/>
      <c r="K59" s="278"/>
    </row>
    <row r="60" spans="1:11">
      <c r="A60" s="76" t="s">
        <v>503</v>
      </c>
      <c r="B60" s="77" t="s">
        <v>399</v>
      </c>
      <c r="C60" s="77">
        <v>19</v>
      </c>
      <c r="D60" s="77" t="s">
        <v>399</v>
      </c>
      <c r="E60" s="77">
        <v>19</v>
      </c>
      <c r="F60" s="81" t="s">
        <v>399</v>
      </c>
      <c r="G60" s="81">
        <v>38500</v>
      </c>
      <c r="H60" s="81" t="s">
        <v>399</v>
      </c>
      <c r="I60" s="78">
        <v>732</v>
      </c>
      <c r="J60" s="278"/>
      <c r="K60" s="278"/>
    </row>
    <row r="61" spans="1:11">
      <c r="A61" s="66"/>
      <c r="B61" s="48"/>
      <c r="C61" s="48"/>
      <c r="D61" s="48"/>
      <c r="E61" s="48"/>
      <c r="F61" s="12"/>
      <c r="G61" s="12"/>
      <c r="H61" s="12"/>
      <c r="I61" s="49"/>
      <c r="J61" s="278"/>
      <c r="K61" s="278"/>
    </row>
    <row r="62" spans="1:11">
      <c r="A62" s="66" t="s">
        <v>507</v>
      </c>
      <c r="B62" s="48" t="s">
        <v>399</v>
      </c>
      <c r="C62" s="12" t="s">
        <v>399</v>
      </c>
      <c r="D62" s="12" t="s">
        <v>399</v>
      </c>
      <c r="E62" s="48" t="s">
        <v>399</v>
      </c>
      <c r="F62" s="48" t="s">
        <v>399</v>
      </c>
      <c r="G62" s="12" t="s">
        <v>399</v>
      </c>
      <c r="H62" s="12" t="s">
        <v>399</v>
      </c>
      <c r="I62" s="13" t="s">
        <v>399</v>
      </c>
      <c r="J62" s="278"/>
      <c r="K62" s="278"/>
    </row>
    <row r="63" spans="1:11">
      <c r="A63" s="66" t="s">
        <v>508</v>
      </c>
      <c r="B63" s="48" t="s">
        <v>399</v>
      </c>
      <c r="C63" s="12">
        <v>1920</v>
      </c>
      <c r="D63" s="48" t="s">
        <v>399</v>
      </c>
      <c r="E63" s="48">
        <v>1920</v>
      </c>
      <c r="F63" s="48" t="s">
        <v>399</v>
      </c>
      <c r="G63" s="12">
        <v>57292</v>
      </c>
      <c r="H63" s="48" t="s">
        <v>399</v>
      </c>
      <c r="I63" s="13">
        <v>110000</v>
      </c>
      <c r="J63" s="278"/>
      <c r="K63" s="278"/>
    </row>
    <row r="64" spans="1:11">
      <c r="A64" s="66" t="s">
        <v>509</v>
      </c>
      <c r="B64" s="12" t="s">
        <v>399</v>
      </c>
      <c r="C64" s="12">
        <v>177</v>
      </c>
      <c r="D64" s="48" t="s">
        <v>399</v>
      </c>
      <c r="E64" s="48">
        <v>177</v>
      </c>
      <c r="F64" s="12" t="s">
        <v>399</v>
      </c>
      <c r="G64" s="12">
        <v>35000</v>
      </c>
      <c r="H64" s="48" t="s">
        <v>399</v>
      </c>
      <c r="I64" s="13">
        <v>6195</v>
      </c>
      <c r="J64" s="278"/>
      <c r="K64" s="278"/>
    </row>
    <row r="65" spans="1:11">
      <c r="A65" s="66" t="s">
        <v>510</v>
      </c>
      <c r="B65" s="48" t="s">
        <v>399</v>
      </c>
      <c r="C65" s="12">
        <v>14</v>
      </c>
      <c r="D65" s="48" t="s">
        <v>399</v>
      </c>
      <c r="E65" s="48">
        <v>14</v>
      </c>
      <c r="F65" s="48" t="s">
        <v>399</v>
      </c>
      <c r="G65" s="12">
        <v>35500</v>
      </c>
      <c r="H65" s="48" t="s">
        <v>399</v>
      </c>
      <c r="I65" s="13">
        <v>497</v>
      </c>
      <c r="J65" s="278"/>
      <c r="K65" s="278"/>
    </row>
    <row r="66" spans="1:11">
      <c r="A66" s="66" t="s">
        <v>511</v>
      </c>
      <c r="B66" s="12" t="s">
        <v>399</v>
      </c>
      <c r="C66" s="12">
        <v>16</v>
      </c>
      <c r="D66" s="48" t="s">
        <v>399</v>
      </c>
      <c r="E66" s="48">
        <v>16</v>
      </c>
      <c r="F66" s="12" t="s">
        <v>399</v>
      </c>
      <c r="G66" s="12">
        <v>27000</v>
      </c>
      <c r="H66" s="48" t="s">
        <v>399</v>
      </c>
      <c r="I66" s="13">
        <v>432</v>
      </c>
      <c r="J66" s="278"/>
      <c r="K66" s="278"/>
    </row>
    <row r="67" spans="1:11">
      <c r="A67" s="66" t="s">
        <v>512</v>
      </c>
      <c r="B67" s="12" t="s">
        <v>399</v>
      </c>
      <c r="C67" s="12">
        <v>6</v>
      </c>
      <c r="D67" s="48" t="s">
        <v>399</v>
      </c>
      <c r="E67" s="48">
        <v>6</v>
      </c>
      <c r="F67" s="12" t="s">
        <v>399</v>
      </c>
      <c r="G67" s="12">
        <v>25500</v>
      </c>
      <c r="H67" s="48" t="s">
        <v>399</v>
      </c>
      <c r="I67" s="13">
        <v>153</v>
      </c>
      <c r="J67" s="278"/>
      <c r="K67" s="278"/>
    </row>
    <row r="68" spans="1:11">
      <c r="A68" s="66" t="s">
        <v>513</v>
      </c>
      <c r="B68" s="48" t="s">
        <v>399</v>
      </c>
      <c r="C68" s="12">
        <v>67</v>
      </c>
      <c r="D68" s="48" t="s">
        <v>399</v>
      </c>
      <c r="E68" s="48">
        <v>67</v>
      </c>
      <c r="F68" s="48" t="s">
        <v>399</v>
      </c>
      <c r="G68" s="12">
        <v>27000</v>
      </c>
      <c r="H68" s="48" t="s">
        <v>399</v>
      </c>
      <c r="I68" s="13">
        <v>1809</v>
      </c>
    </row>
    <row r="69" spans="1:11">
      <c r="A69" s="66" t="s">
        <v>514</v>
      </c>
      <c r="B69" s="85" t="s">
        <v>399</v>
      </c>
      <c r="C69" s="12">
        <v>710</v>
      </c>
      <c r="D69" s="48" t="s">
        <v>399</v>
      </c>
      <c r="E69" s="48">
        <v>710</v>
      </c>
      <c r="F69" s="85" t="s">
        <v>399</v>
      </c>
      <c r="G69" s="12">
        <v>42500</v>
      </c>
      <c r="H69" s="48" t="s">
        <v>399</v>
      </c>
      <c r="I69" s="13">
        <v>30175</v>
      </c>
    </row>
    <row r="70" spans="1:11">
      <c r="A70" s="76" t="s">
        <v>515</v>
      </c>
      <c r="B70" s="77" t="s">
        <v>399</v>
      </c>
      <c r="C70" s="77">
        <v>2910</v>
      </c>
      <c r="D70" s="77" t="s">
        <v>399</v>
      </c>
      <c r="E70" s="77">
        <v>2910</v>
      </c>
      <c r="F70" s="81" t="s">
        <v>399</v>
      </c>
      <c r="G70" s="81">
        <v>51293</v>
      </c>
      <c r="H70" s="81" t="s">
        <v>399</v>
      </c>
      <c r="I70" s="78">
        <v>149261</v>
      </c>
    </row>
    <row r="71" spans="1:11">
      <c r="A71" s="66"/>
      <c r="B71" s="48"/>
      <c r="C71" s="48"/>
      <c r="D71" s="48"/>
      <c r="E71" s="48"/>
      <c r="F71" s="12"/>
      <c r="G71" s="12"/>
      <c r="H71" s="12"/>
      <c r="I71" s="49"/>
    </row>
    <row r="72" spans="1:11">
      <c r="A72" s="66" t="s">
        <v>516</v>
      </c>
      <c r="B72" s="48" t="s">
        <v>399</v>
      </c>
      <c r="C72" s="12">
        <v>92</v>
      </c>
      <c r="D72" s="48" t="s">
        <v>399</v>
      </c>
      <c r="E72" s="48">
        <v>92</v>
      </c>
      <c r="F72" s="48" t="s">
        <v>399</v>
      </c>
      <c r="G72" s="12">
        <v>35000</v>
      </c>
      <c r="H72" s="48" t="s">
        <v>399</v>
      </c>
      <c r="I72" s="13">
        <v>3203</v>
      </c>
    </row>
    <row r="73" spans="1:11">
      <c r="A73" s="66" t="s">
        <v>517</v>
      </c>
      <c r="B73" s="12" t="s">
        <v>399</v>
      </c>
      <c r="C73" s="12">
        <v>138</v>
      </c>
      <c r="D73" s="48" t="s">
        <v>399</v>
      </c>
      <c r="E73" s="48">
        <v>138</v>
      </c>
      <c r="F73" s="12" t="s">
        <v>399</v>
      </c>
      <c r="G73" s="12">
        <v>30000</v>
      </c>
      <c r="H73" s="48" t="s">
        <v>399</v>
      </c>
      <c r="I73" s="13">
        <v>4134</v>
      </c>
    </row>
    <row r="74" spans="1:11">
      <c r="A74" s="76" t="s">
        <v>518</v>
      </c>
      <c r="B74" s="77" t="s">
        <v>399</v>
      </c>
      <c r="C74" s="77">
        <v>230</v>
      </c>
      <c r="D74" s="77" t="s">
        <v>399</v>
      </c>
      <c r="E74" s="77">
        <v>230</v>
      </c>
      <c r="F74" s="81" t="s">
        <v>399</v>
      </c>
      <c r="G74" s="81">
        <v>32000</v>
      </c>
      <c r="H74" s="81" t="s">
        <v>399</v>
      </c>
      <c r="I74" s="78">
        <v>7337</v>
      </c>
    </row>
    <row r="75" spans="1:11">
      <c r="A75" s="66"/>
      <c r="B75" s="48"/>
      <c r="C75" s="48"/>
      <c r="D75" s="48"/>
      <c r="E75" s="48"/>
      <c r="F75" s="12"/>
      <c r="G75" s="12"/>
      <c r="H75" s="12"/>
      <c r="I75" s="13"/>
    </row>
    <row r="76" spans="1:11" ht="13.5" thickBot="1">
      <c r="A76" s="69" t="s">
        <v>519</v>
      </c>
      <c r="B76" s="55">
        <v>100</v>
      </c>
      <c r="C76" s="55">
        <v>6485</v>
      </c>
      <c r="D76" s="55">
        <v>1</v>
      </c>
      <c r="E76" s="55">
        <v>6586</v>
      </c>
      <c r="F76" s="226">
        <v>34155</v>
      </c>
      <c r="G76" s="226">
        <v>56947</v>
      </c>
      <c r="H76" s="226">
        <v>20000</v>
      </c>
      <c r="I76" s="56">
        <v>372714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>
  <sheetPr codeName="Hoja206">
    <pageSetUpPr fitToPage="1"/>
  </sheetPr>
  <dimension ref="A1:K52"/>
  <sheetViews>
    <sheetView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37.28515625" style="271" customWidth="1"/>
    <col min="2" max="9" width="12.710937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5">
      <c r="A2" s="455"/>
    </row>
    <row r="3" spans="1:11" s="91" customFormat="1" ht="15">
      <c r="A3" s="1504" t="s">
        <v>1517</v>
      </c>
      <c r="B3" s="1504"/>
      <c r="C3" s="1504"/>
      <c r="D3" s="1504"/>
      <c r="E3" s="1504"/>
      <c r="F3" s="1504"/>
      <c r="G3" s="1504"/>
      <c r="H3" s="1504"/>
      <c r="I3" s="1504"/>
      <c r="J3" s="134"/>
      <c r="K3" s="134"/>
    </row>
    <row r="4" spans="1:11" s="91" customFormat="1" ht="15.75" thickBot="1">
      <c r="A4" s="239"/>
      <c r="B4" s="240"/>
      <c r="C4" s="240"/>
      <c r="D4" s="240"/>
      <c r="E4" s="240"/>
      <c r="F4" s="240"/>
      <c r="G4" s="240"/>
      <c r="H4" s="240"/>
      <c r="I4" s="240"/>
    </row>
    <row r="5" spans="1:11" ht="25.5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501" t="s">
        <v>387</v>
      </c>
    </row>
    <row r="6" spans="1:11" ht="25.5" customHeight="1">
      <c r="A6" s="1516"/>
      <c r="B6" s="1671" t="s">
        <v>393</v>
      </c>
      <c r="C6" s="301" t="s">
        <v>394</v>
      </c>
      <c r="D6" s="302"/>
      <c r="E6" s="1671" t="s">
        <v>395</v>
      </c>
      <c r="F6" s="1671" t="s">
        <v>393</v>
      </c>
      <c r="G6" s="301" t="s">
        <v>394</v>
      </c>
      <c r="H6" s="303"/>
      <c r="I6" s="1502"/>
    </row>
    <row r="7" spans="1:11" ht="25.5" customHeight="1" thickBot="1">
      <c r="A7" s="1517"/>
      <c r="B7" s="1672"/>
      <c r="C7" s="860" t="s">
        <v>904</v>
      </c>
      <c r="D7" s="860" t="s">
        <v>905</v>
      </c>
      <c r="E7" s="1672" t="s">
        <v>395</v>
      </c>
      <c r="F7" s="1672"/>
      <c r="G7" s="860" t="s">
        <v>904</v>
      </c>
      <c r="H7" s="860" t="s">
        <v>905</v>
      </c>
      <c r="I7" s="1503"/>
    </row>
    <row r="8" spans="1:11" ht="18" customHeight="1">
      <c r="A8" s="241" t="s">
        <v>465</v>
      </c>
      <c r="B8" s="242">
        <v>2</v>
      </c>
      <c r="C8" s="242" t="s">
        <v>399</v>
      </c>
      <c r="D8" s="242" t="s">
        <v>399</v>
      </c>
      <c r="E8" s="242">
        <v>2</v>
      </c>
      <c r="F8" s="243">
        <v>7000</v>
      </c>
      <c r="G8" s="243" t="s">
        <v>399</v>
      </c>
      <c r="H8" s="242" t="s">
        <v>399</v>
      </c>
      <c r="I8" s="244">
        <v>14</v>
      </c>
      <c r="J8" s="278"/>
      <c r="K8" s="278"/>
    </row>
    <row r="9" spans="1:11">
      <c r="A9" s="66"/>
      <c r="B9" s="48"/>
      <c r="C9" s="48"/>
      <c r="D9" s="48"/>
      <c r="E9" s="48"/>
      <c r="F9" s="12"/>
      <c r="G9" s="12"/>
      <c r="H9" s="48"/>
      <c r="I9" s="49"/>
      <c r="J9" s="278"/>
      <c r="K9" s="278"/>
    </row>
    <row r="10" spans="1:11">
      <c r="A10" s="66" t="s">
        <v>476</v>
      </c>
      <c r="B10" s="83" t="s">
        <v>399</v>
      </c>
      <c r="C10" s="83">
        <v>34</v>
      </c>
      <c r="D10" s="85">
        <v>1</v>
      </c>
      <c r="E10" s="48">
        <v>35</v>
      </c>
      <c r="F10" s="83" t="s">
        <v>399</v>
      </c>
      <c r="G10" s="83">
        <v>13652</v>
      </c>
      <c r="H10" s="85">
        <v>36000</v>
      </c>
      <c r="I10" s="13">
        <v>500</v>
      </c>
      <c r="J10" s="278"/>
      <c r="K10" s="278"/>
    </row>
    <row r="11" spans="1:11">
      <c r="A11" s="66" t="s">
        <v>477</v>
      </c>
      <c r="B11" s="83" t="s">
        <v>399</v>
      </c>
      <c r="C11" s="83" t="s">
        <v>399</v>
      </c>
      <c r="D11" s="48" t="s">
        <v>399</v>
      </c>
      <c r="E11" s="48" t="s">
        <v>399</v>
      </c>
      <c r="F11" s="83" t="s">
        <v>399</v>
      </c>
      <c r="G11" s="83" t="s">
        <v>399</v>
      </c>
      <c r="H11" s="48" t="s">
        <v>399</v>
      </c>
      <c r="I11" s="13" t="s">
        <v>399</v>
      </c>
      <c r="J11" s="278"/>
      <c r="K11" s="278"/>
    </row>
    <row r="12" spans="1:11">
      <c r="A12" s="66" t="s">
        <v>478</v>
      </c>
      <c r="B12" s="83" t="s">
        <v>399</v>
      </c>
      <c r="C12" s="83">
        <v>2</v>
      </c>
      <c r="D12" s="48" t="s">
        <v>399</v>
      </c>
      <c r="E12" s="48">
        <v>2</v>
      </c>
      <c r="F12" s="83" t="s">
        <v>399</v>
      </c>
      <c r="G12" s="83">
        <v>11100</v>
      </c>
      <c r="H12" s="48" t="s">
        <v>399</v>
      </c>
      <c r="I12" s="13">
        <v>22</v>
      </c>
      <c r="J12" s="278"/>
      <c r="K12" s="278"/>
    </row>
    <row r="13" spans="1:11">
      <c r="A13" s="66" t="s">
        <v>479</v>
      </c>
      <c r="B13" s="83" t="s">
        <v>399</v>
      </c>
      <c r="C13" s="83">
        <v>1</v>
      </c>
      <c r="D13" s="48">
        <v>1</v>
      </c>
      <c r="E13" s="48">
        <v>2</v>
      </c>
      <c r="F13" s="83" t="s">
        <v>399</v>
      </c>
      <c r="G13" s="83">
        <v>12000</v>
      </c>
      <c r="H13" s="48">
        <v>24000</v>
      </c>
      <c r="I13" s="13">
        <v>36</v>
      </c>
      <c r="J13" s="278"/>
      <c r="K13" s="278"/>
    </row>
    <row r="14" spans="1:11">
      <c r="A14" s="76" t="s">
        <v>480</v>
      </c>
      <c r="B14" s="77" t="s">
        <v>399</v>
      </c>
      <c r="C14" s="77">
        <v>37</v>
      </c>
      <c r="D14" s="377">
        <v>2</v>
      </c>
      <c r="E14" s="77">
        <v>39</v>
      </c>
      <c r="F14" s="81" t="s">
        <v>399</v>
      </c>
      <c r="G14" s="81">
        <v>13469</v>
      </c>
      <c r="H14" s="377">
        <v>30000</v>
      </c>
      <c r="I14" s="78">
        <v>558</v>
      </c>
      <c r="J14" s="278"/>
      <c r="K14" s="278"/>
    </row>
    <row r="15" spans="1:11">
      <c r="A15" s="66"/>
      <c r="B15" s="48"/>
      <c r="C15" s="48"/>
      <c r="D15" s="48"/>
      <c r="E15" s="48"/>
      <c r="F15" s="12"/>
      <c r="G15" s="12"/>
      <c r="H15" s="12"/>
      <c r="I15" s="49"/>
      <c r="J15" s="278"/>
      <c r="K15" s="278"/>
    </row>
    <row r="16" spans="1:11">
      <c r="A16" s="76" t="s">
        <v>481</v>
      </c>
      <c r="B16" s="77" t="s">
        <v>399</v>
      </c>
      <c r="C16" s="77">
        <v>29</v>
      </c>
      <c r="D16" s="377" t="s">
        <v>399</v>
      </c>
      <c r="E16" s="77">
        <v>29</v>
      </c>
      <c r="F16" s="81" t="s">
        <v>399</v>
      </c>
      <c r="G16" s="81">
        <v>20250</v>
      </c>
      <c r="H16" s="377" t="s">
        <v>399</v>
      </c>
      <c r="I16" s="78">
        <v>587</v>
      </c>
      <c r="J16" s="278"/>
      <c r="K16" s="278"/>
    </row>
    <row r="17" spans="1:11">
      <c r="A17" s="66"/>
      <c r="B17" s="48"/>
      <c r="C17" s="48"/>
      <c r="D17" s="48"/>
      <c r="E17" s="48"/>
      <c r="F17" s="12"/>
      <c r="G17" s="12"/>
      <c r="H17" s="12"/>
      <c r="I17" s="49"/>
      <c r="J17" s="278"/>
      <c r="K17" s="278"/>
    </row>
    <row r="18" spans="1:11">
      <c r="A18" s="66" t="s">
        <v>545</v>
      </c>
      <c r="B18" s="48" t="s">
        <v>399</v>
      </c>
      <c r="C18" s="12" t="s">
        <v>399</v>
      </c>
      <c r="D18" s="48" t="s">
        <v>399</v>
      </c>
      <c r="E18" s="48" t="s">
        <v>399</v>
      </c>
      <c r="F18" s="48" t="s">
        <v>399</v>
      </c>
      <c r="G18" s="12" t="s">
        <v>399</v>
      </c>
      <c r="H18" s="48" t="s">
        <v>399</v>
      </c>
      <c r="I18" s="13" t="s">
        <v>399</v>
      </c>
      <c r="J18" s="278"/>
      <c r="K18" s="278"/>
    </row>
    <row r="19" spans="1:11">
      <c r="A19" s="66" t="s">
        <v>483</v>
      </c>
      <c r="B19" s="12" t="s">
        <v>399</v>
      </c>
      <c r="C19" s="12" t="s">
        <v>399</v>
      </c>
      <c r="D19" s="48" t="s">
        <v>399</v>
      </c>
      <c r="E19" s="48" t="s">
        <v>399</v>
      </c>
      <c r="F19" s="12" t="s">
        <v>399</v>
      </c>
      <c r="G19" s="12" t="s">
        <v>399</v>
      </c>
      <c r="H19" s="48" t="s">
        <v>399</v>
      </c>
      <c r="I19" s="13" t="s">
        <v>399</v>
      </c>
      <c r="J19" s="278"/>
      <c r="K19" s="278"/>
    </row>
    <row r="20" spans="1:11">
      <c r="A20" s="66" t="s">
        <v>484</v>
      </c>
      <c r="B20" s="12" t="s">
        <v>399</v>
      </c>
      <c r="C20" s="12" t="s">
        <v>399</v>
      </c>
      <c r="D20" s="48" t="s">
        <v>399</v>
      </c>
      <c r="E20" s="48" t="s">
        <v>399</v>
      </c>
      <c r="F20" s="12" t="s">
        <v>399</v>
      </c>
      <c r="G20" s="12" t="s">
        <v>399</v>
      </c>
      <c r="H20" s="48" t="s">
        <v>399</v>
      </c>
      <c r="I20" s="13" t="s">
        <v>399</v>
      </c>
      <c r="J20" s="278"/>
      <c r="K20" s="278"/>
    </row>
    <row r="21" spans="1:11">
      <c r="A21" s="66" t="s">
        <v>485</v>
      </c>
      <c r="B21" s="48" t="s">
        <v>399</v>
      </c>
      <c r="C21" s="12" t="s">
        <v>399</v>
      </c>
      <c r="D21" s="48" t="s">
        <v>399</v>
      </c>
      <c r="E21" s="48" t="s">
        <v>399</v>
      </c>
      <c r="F21" s="48" t="s">
        <v>399</v>
      </c>
      <c r="G21" s="12" t="s">
        <v>399</v>
      </c>
      <c r="H21" s="48" t="s">
        <v>399</v>
      </c>
      <c r="I21" s="13" t="s">
        <v>399</v>
      </c>
      <c r="J21" s="278"/>
      <c r="K21" s="278"/>
    </row>
    <row r="22" spans="1:11">
      <c r="A22" s="66" t="s">
        <v>486</v>
      </c>
      <c r="B22" s="12" t="s">
        <v>399</v>
      </c>
      <c r="C22" s="12" t="s">
        <v>399</v>
      </c>
      <c r="D22" s="48" t="s">
        <v>399</v>
      </c>
      <c r="E22" s="48" t="s">
        <v>399</v>
      </c>
      <c r="F22" s="12" t="s">
        <v>399</v>
      </c>
      <c r="G22" s="12" t="s">
        <v>399</v>
      </c>
      <c r="H22" s="48" t="s">
        <v>399</v>
      </c>
      <c r="I22" s="13" t="s">
        <v>399</v>
      </c>
      <c r="J22" s="278"/>
      <c r="K22" s="278"/>
    </row>
    <row r="23" spans="1:11">
      <c r="A23" s="66" t="s">
        <v>487</v>
      </c>
      <c r="B23" s="48">
        <v>2</v>
      </c>
      <c r="C23" s="12">
        <v>22</v>
      </c>
      <c r="D23" s="48" t="s">
        <v>399</v>
      </c>
      <c r="E23" s="48">
        <v>24</v>
      </c>
      <c r="F23" s="48">
        <v>19000</v>
      </c>
      <c r="G23" s="12">
        <v>31000</v>
      </c>
      <c r="H23" s="48" t="s">
        <v>399</v>
      </c>
      <c r="I23" s="13">
        <v>720</v>
      </c>
      <c r="J23" s="278"/>
      <c r="K23" s="278"/>
    </row>
    <row r="24" spans="1:11">
      <c r="A24" s="66" t="s">
        <v>488</v>
      </c>
      <c r="B24" s="12" t="s">
        <v>399</v>
      </c>
      <c r="C24" s="12" t="s">
        <v>399</v>
      </c>
      <c r="D24" s="48" t="s">
        <v>399</v>
      </c>
      <c r="E24" s="48" t="s">
        <v>399</v>
      </c>
      <c r="F24" s="12" t="s">
        <v>399</v>
      </c>
      <c r="G24" s="12" t="s">
        <v>399</v>
      </c>
      <c r="H24" s="48" t="s">
        <v>399</v>
      </c>
      <c r="I24" s="13" t="s">
        <v>399</v>
      </c>
      <c r="J24" s="278"/>
      <c r="K24" s="278"/>
    </row>
    <row r="25" spans="1:11">
      <c r="A25" s="66" t="s">
        <v>489</v>
      </c>
      <c r="B25" s="48" t="s">
        <v>399</v>
      </c>
      <c r="C25" s="12" t="s">
        <v>399</v>
      </c>
      <c r="D25" s="48" t="s">
        <v>399</v>
      </c>
      <c r="E25" s="48" t="s">
        <v>399</v>
      </c>
      <c r="F25" s="48" t="s">
        <v>399</v>
      </c>
      <c r="G25" s="12" t="s">
        <v>399</v>
      </c>
      <c r="H25" s="48" t="s">
        <v>399</v>
      </c>
      <c r="I25" s="13" t="s">
        <v>399</v>
      </c>
      <c r="J25" s="278"/>
      <c r="K25" s="278"/>
    </row>
    <row r="26" spans="1:11">
      <c r="A26" s="66" t="s">
        <v>490</v>
      </c>
      <c r="B26" s="12" t="s">
        <v>399</v>
      </c>
      <c r="C26" s="12" t="s">
        <v>399</v>
      </c>
      <c r="D26" s="48" t="s">
        <v>399</v>
      </c>
      <c r="E26" s="48" t="s">
        <v>399</v>
      </c>
      <c r="F26" s="12" t="s">
        <v>399</v>
      </c>
      <c r="G26" s="12" t="s">
        <v>399</v>
      </c>
      <c r="H26" s="48" t="s">
        <v>399</v>
      </c>
      <c r="I26" s="13" t="s">
        <v>399</v>
      </c>
      <c r="J26" s="278"/>
      <c r="K26" s="278"/>
    </row>
    <row r="27" spans="1:11">
      <c r="A27" s="76" t="s">
        <v>491</v>
      </c>
      <c r="B27" s="77">
        <v>2</v>
      </c>
      <c r="C27" s="77">
        <v>22</v>
      </c>
      <c r="D27" s="377" t="s">
        <v>399</v>
      </c>
      <c r="E27" s="77">
        <v>24</v>
      </c>
      <c r="F27" s="81">
        <v>19000</v>
      </c>
      <c r="G27" s="81">
        <v>31000</v>
      </c>
      <c r="H27" s="377" t="s">
        <v>399</v>
      </c>
      <c r="I27" s="78">
        <v>720</v>
      </c>
      <c r="J27" s="278"/>
      <c r="K27" s="278"/>
    </row>
    <row r="28" spans="1:11">
      <c r="A28" s="66"/>
      <c r="B28" s="48"/>
      <c r="C28" s="48"/>
      <c r="D28" s="48"/>
      <c r="E28" s="48"/>
      <c r="F28" s="12"/>
      <c r="G28" s="12"/>
      <c r="H28" s="12"/>
      <c r="I28" s="49"/>
      <c r="J28" s="278"/>
      <c r="K28" s="278"/>
    </row>
    <row r="29" spans="1:11">
      <c r="A29" s="76" t="s">
        <v>871</v>
      </c>
      <c r="B29" s="77" t="s">
        <v>399</v>
      </c>
      <c r="C29" s="77">
        <v>1</v>
      </c>
      <c r="D29" s="377" t="s">
        <v>399</v>
      </c>
      <c r="E29" s="77">
        <v>1</v>
      </c>
      <c r="F29" s="81" t="s">
        <v>399</v>
      </c>
      <c r="G29" s="81">
        <v>17000</v>
      </c>
      <c r="H29" s="377" t="s">
        <v>399</v>
      </c>
      <c r="I29" s="78">
        <v>17</v>
      </c>
      <c r="J29" s="278"/>
      <c r="K29" s="278"/>
    </row>
    <row r="30" spans="1:11">
      <c r="A30" s="66"/>
      <c r="B30" s="48"/>
      <c r="C30" s="48"/>
      <c r="D30" s="48"/>
      <c r="E30" s="48"/>
      <c r="F30" s="12"/>
      <c r="G30" s="12"/>
      <c r="H30" s="12"/>
      <c r="I30" s="49"/>
      <c r="J30" s="278"/>
      <c r="K30" s="278"/>
    </row>
    <row r="31" spans="1:11">
      <c r="A31" s="66" t="s">
        <v>499</v>
      </c>
      <c r="B31" s="48" t="s">
        <v>399</v>
      </c>
      <c r="C31" s="12">
        <v>28</v>
      </c>
      <c r="D31" s="12" t="s">
        <v>399</v>
      </c>
      <c r="E31" s="48">
        <v>28</v>
      </c>
      <c r="F31" s="48" t="s">
        <v>399</v>
      </c>
      <c r="G31" s="12">
        <v>35000</v>
      </c>
      <c r="H31" s="12" t="s">
        <v>399</v>
      </c>
      <c r="I31" s="13">
        <v>980</v>
      </c>
      <c r="J31" s="278"/>
      <c r="K31" s="278"/>
    </row>
    <row r="32" spans="1:11">
      <c r="A32" s="66" t="s">
        <v>500</v>
      </c>
      <c r="B32" s="12" t="s">
        <v>399</v>
      </c>
      <c r="C32" s="12" t="s">
        <v>399</v>
      </c>
      <c r="D32" s="48" t="s">
        <v>399</v>
      </c>
      <c r="E32" s="48" t="s">
        <v>399</v>
      </c>
      <c r="F32" s="12" t="s">
        <v>399</v>
      </c>
      <c r="G32" s="12" t="s">
        <v>399</v>
      </c>
      <c r="H32" s="48" t="s">
        <v>399</v>
      </c>
      <c r="I32" s="13" t="s">
        <v>399</v>
      </c>
      <c r="J32" s="278"/>
      <c r="K32" s="278"/>
    </row>
    <row r="33" spans="1:11">
      <c r="A33" s="66" t="s">
        <v>501</v>
      </c>
      <c r="B33" s="48" t="s">
        <v>399</v>
      </c>
      <c r="C33" s="12">
        <v>23</v>
      </c>
      <c r="D33" s="48" t="s">
        <v>399</v>
      </c>
      <c r="E33" s="48">
        <v>23</v>
      </c>
      <c r="F33" s="48" t="s">
        <v>399</v>
      </c>
      <c r="G33" s="12">
        <v>9559</v>
      </c>
      <c r="H33" s="48" t="s">
        <v>399</v>
      </c>
      <c r="I33" s="13">
        <v>220</v>
      </c>
      <c r="J33" s="278"/>
      <c r="K33" s="278"/>
    </row>
    <row r="34" spans="1:11">
      <c r="A34" s="76" t="s">
        <v>502</v>
      </c>
      <c r="B34" s="77" t="s">
        <v>399</v>
      </c>
      <c r="C34" s="77">
        <v>51</v>
      </c>
      <c r="D34" s="77" t="s">
        <v>399</v>
      </c>
      <c r="E34" s="77">
        <v>51</v>
      </c>
      <c r="F34" s="81" t="s">
        <v>399</v>
      </c>
      <c r="G34" s="81">
        <v>23527</v>
      </c>
      <c r="H34" s="81" t="s">
        <v>399</v>
      </c>
      <c r="I34" s="78">
        <v>1200</v>
      </c>
      <c r="J34" s="278"/>
      <c r="K34" s="278"/>
    </row>
    <row r="35" spans="1:11">
      <c r="A35" s="66"/>
      <c r="B35" s="48"/>
      <c r="C35" s="48"/>
      <c r="D35" s="48"/>
      <c r="E35" s="48"/>
      <c r="F35" s="12"/>
      <c r="G35" s="12"/>
      <c r="H35" s="12"/>
      <c r="I35" s="49"/>
      <c r="J35" s="278"/>
      <c r="K35" s="278"/>
    </row>
    <row r="36" spans="1:11">
      <c r="A36" s="76" t="s">
        <v>503</v>
      </c>
      <c r="B36" s="77" t="s">
        <v>399</v>
      </c>
      <c r="C36" s="77">
        <v>11</v>
      </c>
      <c r="D36" s="77" t="s">
        <v>399</v>
      </c>
      <c r="E36" s="77">
        <v>11</v>
      </c>
      <c r="F36" s="81" t="s">
        <v>399</v>
      </c>
      <c r="G36" s="81">
        <v>11000</v>
      </c>
      <c r="H36" s="81" t="s">
        <v>399</v>
      </c>
      <c r="I36" s="78">
        <v>121</v>
      </c>
      <c r="J36" s="278"/>
      <c r="K36" s="278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</row>
    <row r="38" spans="1:11">
      <c r="A38" s="66" t="s">
        <v>507</v>
      </c>
      <c r="B38" s="48" t="s">
        <v>399</v>
      </c>
      <c r="C38" s="12">
        <v>30</v>
      </c>
      <c r="D38" s="12" t="s">
        <v>399</v>
      </c>
      <c r="E38" s="48">
        <v>30</v>
      </c>
      <c r="F38" s="48" t="s">
        <v>399</v>
      </c>
      <c r="G38" s="12">
        <v>11250</v>
      </c>
      <c r="H38" s="12" t="s">
        <v>399</v>
      </c>
      <c r="I38" s="13">
        <v>338</v>
      </c>
    </row>
    <row r="39" spans="1:11">
      <c r="A39" s="66" t="s">
        <v>508</v>
      </c>
      <c r="B39" s="48" t="s">
        <v>399</v>
      </c>
      <c r="C39" s="12">
        <v>7</v>
      </c>
      <c r="D39" s="48" t="s">
        <v>399</v>
      </c>
      <c r="E39" s="48">
        <v>7</v>
      </c>
      <c r="F39" s="48" t="s">
        <v>399</v>
      </c>
      <c r="G39" s="12">
        <v>25000</v>
      </c>
      <c r="H39" s="48" t="s">
        <v>399</v>
      </c>
      <c r="I39" s="13">
        <v>175</v>
      </c>
    </row>
    <row r="40" spans="1:11">
      <c r="A40" s="66" t="s">
        <v>509</v>
      </c>
      <c r="B40" s="12">
        <v>1</v>
      </c>
      <c r="C40" s="12">
        <v>16</v>
      </c>
      <c r="D40" s="48" t="s">
        <v>399</v>
      </c>
      <c r="E40" s="48">
        <v>17</v>
      </c>
      <c r="F40" s="12">
        <v>8000</v>
      </c>
      <c r="G40" s="12">
        <v>15000</v>
      </c>
      <c r="H40" s="48" t="s">
        <v>399</v>
      </c>
      <c r="I40" s="13">
        <v>248</v>
      </c>
    </row>
    <row r="41" spans="1:11">
      <c r="A41" s="66" t="s">
        <v>510</v>
      </c>
      <c r="B41" s="48" t="s">
        <v>399</v>
      </c>
      <c r="C41" s="12">
        <v>38</v>
      </c>
      <c r="D41" s="48" t="s">
        <v>399</v>
      </c>
      <c r="E41" s="48">
        <v>38</v>
      </c>
      <c r="F41" s="48" t="s">
        <v>399</v>
      </c>
      <c r="G41" s="12">
        <v>10000</v>
      </c>
      <c r="H41" s="48" t="s">
        <v>399</v>
      </c>
      <c r="I41" s="13">
        <v>380</v>
      </c>
    </row>
    <row r="42" spans="1:11">
      <c r="A42" s="66" t="s">
        <v>511</v>
      </c>
      <c r="B42" s="12" t="s">
        <v>399</v>
      </c>
      <c r="C42" s="12">
        <v>3</v>
      </c>
      <c r="D42" s="48" t="s">
        <v>399</v>
      </c>
      <c r="E42" s="48">
        <v>3</v>
      </c>
      <c r="F42" s="12" t="s">
        <v>399</v>
      </c>
      <c r="G42" s="12">
        <v>12000</v>
      </c>
      <c r="H42" s="48" t="s">
        <v>399</v>
      </c>
      <c r="I42" s="13">
        <v>36</v>
      </c>
    </row>
    <row r="43" spans="1:11">
      <c r="A43" s="66" t="s">
        <v>512</v>
      </c>
      <c r="B43" s="12" t="s">
        <v>399</v>
      </c>
      <c r="C43" s="12">
        <v>7</v>
      </c>
      <c r="D43" s="48" t="s">
        <v>399</v>
      </c>
      <c r="E43" s="48">
        <v>7</v>
      </c>
      <c r="F43" s="12" t="s">
        <v>399</v>
      </c>
      <c r="G43" s="12">
        <v>15000</v>
      </c>
      <c r="H43" s="48" t="s">
        <v>399</v>
      </c>
      <c r="I43" s="13">
        <v>105</v>
      </c>
    </row>
    <row r="44" spans="1:11">
      <c r="A44" s="66" t="s">
        <v>513</v>
      </c>
      <c r="B44" s="48" t="s">
        <v>399</v>
      </c>
      <c r="C44" s="12">
        <v>28</v>
      </c>
      <c r="D44" s="48" t="s">
        <v>399</v>
      </c>
      <c r="E44" s="48">
        <v>28</v>
      </c>
      <c r="F44" s="48" t="s">
        <v>399</v>
      </c>
      <c r="G44" s="12">
        <v>19000</v>
      </c>
      <c r="H44" s="48" t="s">
        <v>399</v>
      </c>
      <c r="I44" s="13">
        <v>532</v>
      </c>
    </row>
    <row r="45" spans="1:11">
      <c r="A45" s="66" t="s">
        <v>514</v>
      </c>
      <c r="B45" s="85" t="s">
        <v>399</v>
      </c>
      <c r="C45" s="12">
        <v>19</v>
      </c>
      <c r="D45" s="48" t="s">
        <v>399</v>
      </c>
      <c r="E45" s="48">
        <v>19</v>
      </c>
      <c r="F45" s="85" t="s">
        <v>399</v>
      </c>
      <c r="G45" s="12">
        <v>17500</v>
      </c>
      <c r="H45" s="48" t="s">
        <v>399</v>
      </c>
      <c r="I45" s="13">
        <v>333</v>
      </c>
    </row>
    <row r="46" spans="1:11">
      <c r="A46" s="76" t="s">
        <v>515</v>
      </c>
      <c r="B46" s="77">
        <v>1</v>
      </c>
      <c r="C46" s="77">
        <v>148</v>
      </c>
      <c r="D46" s="77" t="s">
        <v>399</v>
      </c>
      <c r="E46" s="77">
        <v>149</v>
      </c>
      <c r="F46" s="81">
        <v>8000</v>
      </c>
      <c r="G46" s="81">
        <v>14446</v>
      </c>
      <c r="H46" s="81" t="s">
        <v>399</v>
      </c>
      <c r="I46" s="78">
        <v>2147</v>
      </c>
    </row>
    <row r="47" spans="1:11">
      <c r="A47" s="66"/>
      <c r="B47" s="48"/>
      <c r="C47" s="48"/>
      <c r="D47" s="48"/>
      <c r="E47" s="48"/>
      <c r="F47" s="12"/>
      <c r="G47" s="12"/>
      <c r="H47" s="12"/>
      <c r="I47" s="49"/>
    </row>
    <row r="48" spans="1:11">
      <c r="A48" s="66" t="s">
        <v>516</v>
      </c>
      <c r="B48" s="48" t="s">
        <v>399</v>
      </c>
      <c r="C48" s="12">
        <v>5</v>
      </c>
      <c r="D48" s="48" t="s">
        <v>399</v>
      </c>
      <c r="E48" s="48">
        <v>5</v>
      </c>
      <c r="F48" s="48" t="s">
        <v>399</v>
      </c>
      <c r="G48" s="12">
        <v>25000</v>
      </c>
      <c r="H48" s="48" t="s">
        <v>399</v>
      </c>
      <c r="I48" s="13">
        <v>125</v>
      </c>
    </row>
    <row r="49" spans="1:9">
      <c r="A49" s="66" t="s">
        <v>517</v>
      </c>
      <c r="B49" s="12" t="s">
        <v>399</v>
      </c>
      <c r="C49" s="12">
        <v>8</v>
      </c>
      <c r="D49" s="48" t="s">
        <v>399</v>
      </c>
      <c r="E49" s="48">
        <v>8</v>
      </c>
      <c r="F49" s="12" t="s">
        <v>399</v>
      </c>
      <c r="G49" s="12">
        <v>15000</v>
      </c>
      <c r="H49" s="48" t="s">
        <v>399</v>
      </c>
      <c r="I49" s="13">
        <v>122</v>
      </c>
    </row>
    <row r="50" spans="1:9">
      <c r="A50" s="76" t="s">
        <v>518</v>
      </c>
      <c r="B50" s="77" t="s">
        <v>399</v>
      </c>
      <c r="C50" s="77">
        <v>13</v>
      </c>
      <c r="D50" s="77" t="s">
        <v>399</v>
      </c>
      <c r="E50" s="77">
        <v>13</v>
      </c>
      <c r="F50" s="81" t="s">
        <v>399</v>
      </c>
      <c r="G50" s="81">
        <v>18846</v>
      </c>
      <c r="H50" s="81" t="s">
        <v>399</v>
      </c>
      <c r="I50" s="78">
        <v>247</v>
      </c>
    </row>
    <row r="51" spans="1:9">
      <c r="A51" s="66"/>
      <c r="B51" s="48"/>
      <c r="C51" s="48"/>
      <c r="D51" s="48"/>
      <c r="E51" s="48"/>
      <c r="F51" s="12"/>
      <c r="G51" s="12"/>
      <c r="H51" s="12"/>
      <c r="I51" s="13"/>
    </row>
    <row r="52" spans="1:9" ht="13.5" thickBot="1">
      <c r="A52" s="69" t="s">
        <v>519</v>
      </c>
      <c r="B52" s="55">
        <v>5</v>
      </c>
      <c r="C52" s="55">
        <v>312</v>
      </c>
      <c r="D52" s="55">
        <v>2</v>
      </c>
      <c r="E52" s="55">
        <v>319</v>
      </c>
      <c r="F52" s="226">
        <v>12000</v>
      </c>
      <c r="G52" s="226">
        <v>17591</v>
      </c>
      <c r="H52" s="226">
        <v>30000</v>
      </c>
      <c r="I52" s="56">
        <v>5611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>
  <sheetPr codeName="Hoja207">
    <pageSetUpPr fitToPage="1"/>
  </sheetPr>
  <dimension ref="A1:K63"/>
  <sheetViews>
    <sheetView view="pageBreakPreview" topLeftCell="A28" zoomScale="75" zoomScaleNormal="75" zoomScaleSheetLayoutView="75" workbookViewId="0">
      <selection activeCell="D19" sqref="D19"/>
    </sheetView>
  </sheetViews>
  <sheetFormatPr baseColWidth="10" defaultRowHeight="12.75"/>
  <cols>
    <col min="1" max="1" width="45.140625" style="271" customWidth="1"/>
    <col min="2" max="9" width="12.710937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5">
      <c r="A2" s="455"/>
    </row>
    <row r="3" spans="1:11" s="91" customFormat="1" ht="15">
      <c r="A3" s="1504" t="s">
        <v>1518</v>
      </c>
      <c r="B3" s="1504"/>
      <c r="C3" s="1504"/>
      <c r="D3" s="1504"/>
      <c r="E3" s="1504"/>
      <c r="F3" s="1504"/>
      <c r="G3" s="1504"/>
      <c r="H3" s="1504"/>
      <c r="I3" s="1504"/>
      <c r="J3" s="134"/>
      <c r="K3" s="134"/>
    </row>
    <row r="4" spans="1:11" s="91" customFormat="1" ht="15.75" thickBot="1">
      <c r="A4" s="239"/>
      <c r="B4" s="240"/>
      <c r="C4" s="240"/>
      <c r="D4" s="240"/>
      <c r="E4" s="240"/>
      <c r="F4" s="240"/>
      <c r="G4" s="240"/>
      <c r="H4" s="240"/>
      <c r="I4" s="240"/>
    </row>
    <row r="5" spans="1:11" s="866" customFormat="1" ht="24.75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501" t="s">
        <v>387</v>
      </c>
    </row>
    <row r="6" spans="1:11" s="866" customFormat="1" ht="24.75" customHeight="1">
      <c r="A6" s="1516"/>
      <c r="B6" s="1671" t="s">
        <v>393</v>
      </c>
      <c r="C6" s="301" t="s">
        <v>394</v>
      </c>
      <c r="D6" s="302"/>
      <c r="E6" s="1671" t="s">
        <v>395</v>
      </c>
      <c r="F6" s="1671" t="s">
        <v>393</v>
      </c>
      <c r="G6" s="301" t="s">
        <v>394</v>
      </c>
      <c r="H6" s="303"/>
      <c r="I6" s="1502"/>
    </row>
    <row r="7" spans="1:11" s="866" customFormat="1" ht="24.75" customHeight="1" thickBot="1">
      <c r="A7" s="1516"/>
      <c r="B7" s="1676"/>
      <c r="C7" s="1402" t="s">
        <v>904</v>
      </c>
      <c r="D7" s="1402" t="s">
        <v>905</v>
      </c>
      <c r="E7" s="1676" t="s">
        <v>395</v>
      </c>
      <c r="F7" s="1676"/>
      <c r="G7" s="1402" t="s">
        <v>904</v>
      </c>
      <c r="H7" s="1402" t="s">
        <v>905</v>
      </c>
      <c r="I7" s="1502"/>
    </row>
    <row r="8" spans="1:11" ht="21.75" customHeight="1">
      <c r="A8" s="1320" t="s">
        <v>464</v>
      </c>
      <c r="B8" s="1321">
        <v>2</v>
      </c>
      <c r="C8" s="1364" t="s">
        <v>399</v>
      </c>
      <c r="D8" s="1364" t="s">
        <v>399</v>
      </c>
      <c r="E8" s="1364">
        <v>2</v>
      </c>
      <c r="F8" s="1321">
        <v>15000</v>
      </c>
      <c r="G8" s="1364" t="s">
        <v>399</v>
      </c>
      <c r="H8" s="1364" t="s">
        <v>399</v>
      </c>
      <c r="I8" s="1322">
        <v>30</v>
      </c>
      <c r="J8" s="278"/>
      <c r="K8" s="278"/>
    </row>
    <row r="9" spans="1:11">
      <c r="A9" s="1295"/>
      <c r="B9" s="1297"/>
      <c r="C9" s="1297"/>
      <c r="D9" s="1297"/>
      <c r="E9" s="1297"/>
      <c r="F9" s="1296"/>
      <c r="G9" s="1296"/>
      <c r="H9" s="1297"/>
      <c r="I9" s="1299"/>
      <c r="J9" s="278"/>
      <c r="K9" s="278"/>
    </row>
    <row r="10" spans="1:11">
      <c r="A10" s="1303" t="s">
        <v>465</v>
      </c>
      <c r="B10" s="1304">
        <v>2</v>
      </c>
      <c r="C10" s="1304" t="s">
        <v>399</v>
      </c>
      <c r="D10" s="1304" t="s">
        <v>399</v>
      </c>
      <c r="E10" s="1304">
        <v>2</v>
      </c>
      <c r="F10" s="1305">
        <v>15000</v>
      </c>
      <c r="G10" s="1305" t="s">
        <v>399</v>
      </c>
      <c r="H10" s="1304" t="s">
        <v>399</v>
      </c>
      <c r="I10" s="1306">
        <v>30</v>
      </c>
      <c r="J10" s="278"/>
      <c r="K10" s="278"/>
    </row>
    <row r="11" spans="1:11">
      <c r="A11" s="1295"/>
      <c r="B11" s="1297"/>
      <c r="C11" s="1297"/>
      <c r="D11" s="1297"/>
      <c r="E11" s="1297"/>
      <c r="F11" s="1296"/>
      <c r="G11" s="1296"/>
      <c r="H11" s="1297"/>
      <c r="I11" s="1299"/>
      <c r="J11" s="278"/>
      <c r="K11" s="278"/>
    </row>
    <row r="12" spans="1:11">
      <c r="A12" s="1303" t="s">
        <v>471</v>
      </c>
      <c r="B12" s="1304" t="s">
        <v>399</v>
      </c>
      <c r="C12" s="1305">
        <v>14</v>
      </c>
      <c r="D12" s="1304" t="s">
        <v>399</v>
      </c>
      <c r="E12" s="1304">
        <v>14</v>
      </c>
      <c r="F12" s="1304" t="s">
        <v>399</v>
      </c>
      <c r="G12" s="1305">
        <v>34000</v>
      </c>
      <c r="H12" s="1304" t="s">
        <v>399</v>
      </c>
      <c r="I12" s="1323">
        <v>476</v>
      </c>
      <c r="J12" s="278"/>
      <c r="K12" s="278"/>
    </row>
    <row r="13" spans="1:11">
      <c r="A13" s="1295"/>
      <c r="B13" s="1297"/>
      <c r="C13" s="1297"/>
      <c r="D13" s="1297"/>
      <c r="E13" s="1297"/>
      <c r="F13" s="1296"/>
      <c r="G13" s="1296"/>
      <c r="H13" s="1297"/>
      <c r="I13" s="1299"/>
      <c r="J13" s="278"/>
      <c r="K13" s="278"/>
    </row>
    <row r="14" spans="1:11">
      <c r="A14" s="1295" t="s">
        <v>476</v>
      </c>
      <c r="B14" s="1301" t="s">
        <v>399</v>
      </c>
      <c r="C14" s="1301">
        <v>2</v>
      </c>
      <c r="D14" s="1297" t="s">
        <v>399</v>
      </c>
      <c r="E14" s="1297">
        <v>2</v>
      </c>
      <c r="F14" s="1301" t="s">
        <v>399</v>
      </c>
      <c r="G14" s="1301">
        <v>21000</v>
      </c>
      <c r="H14" s="1297" t="s">
        <v>399</v>
      </c>
      <c r="I14" s="1298">
        <v>42</v>
      </c>
      <c r="J14" s="278"/>
      <c r="K14" s="278"/>
    </row>
    <row r="15" spans="1:11">
      <c r="A15" s="1295" t="s">
        <v>477</v>
      </c>
      <c r="B15" s="1301" t="s">
        <v>399</v>
      </c>
      <c r="C15" s="1301">
        <v>3</v>
      </c>
      <c r="D15" s="1297" t="s">
        <v>399</v>
      </c>
      <c r="E15" s="1297">
        <v>3</v>
      </c>
      <c r="F15" s="1301" t="s">
        <v>399</v>
      </c>
      <c r="G15" s="1301">
        <v>18900</v>
      </c>
      <c r="H15" s="1297" t="s">
        <v>399</v>
      </c>
      <c r="I15" s="1298">
        <v>57</v>
      </c>
      <c r="J15" s="278"/>
      <c r="K15" s="278"/>
    </row>
    <row r="16" spans="1:11">
      <c r="A16" s="1295" t="s">
        <v>478</v>
      </c>
      <c r="B16" s="1301" t="s">
        <v>399</v>
      </c>
      <c r="C16" s="1301" t="s">
        <v>399</v>
      </c>
      <c r="D16" s="1297" t="s">
        <v>399</v>
      </c>
      <c r="E16" s="1297" t="s">
        <v>399</v>
      </c>
      <c r="F16" s="1301" t="s">
        <v>399</v>
      </c>
      <c r="G16" s="1301" t="s">
        <v>399</v>
      </c>
      <c r="H16" s="1297" t="s">
        <v>399</v>
      </c>
      <c r="I16" s="1298" t="s">
        <v>399</v>
      </c>
      <c r="J16" s="278"/>
      <c r="K16" s="278"/>
    </row>
    <row r="17" spans="1:11">
      <c r="A17" s="1295" t="s">
        <v>479</v>
      </c>
      <c r="B17" s="1301" t="s">
        <v>399</v>
      </c>
      <c r="C17" s="1301" t="s">
        <v>399</v>
      </c>
      <c r="D17" s="1297" t="s">
        <v>399</v>
      </c>
      <c r="E17" s="1297" t="s">
        <v>399</v>
      </c>
      <c r="F17" s="1301" t="s">
        <v>399</v>
      </c>
      <c r="G17" s="1301" t="s">
        <v>399</v>
      </c>
      <c r="H17" s="1297" t="s">
        <v>399</v>
      </c>
      <c r="I17" s="1298" t="s">
        <v>399</v>
      </c>
      <c r="J17" s="278"/>
      <c r="K17" s="278"/>
    </row>
    <row r="18" spans="1:11">
      <c r="A18" s="1303" t="s">
        <v>480</v>
      </c>
      <c r="B18" s="1304" t="s">
        <v>399</v>
      </c>
      <c r="C18" s="1304">
        <v>5</v>
      </c>
      <c r="D18" s="1304" t="s">
        <v>399</v>
      </c>
      <c r="E18" s="1304">
        <v>5</v>
      </c>
      <c r="F18" s="1305" t="s">
        <v>399</v>
      </c>
      <c r="G18" s="1305">
        <v>19740</v>
      </c>
      <c r="H18" s="1304" t="s">
        <v>399</v>
      </c>
      <c r="I18" s="1306">
        <v>99</v>
      </c>
      <c r="J18" s="278"/>
      <c r="K18" s="278"/>
    </row>
    <row r="19" spans="1:11">
      <c r="A19" s="1295"/>
      <c r="B19" s="1297"/>
      <c r="C19" s="1297"/>
      <c r="D19" s="1297"/>
      <c r="E19" s="1297"/>
      <c r="F19" s="1296"/>
      <c r="G19" s="1296"/>
      <c r="H19" s="1296"/>
      <c r="I19" s="1299"/>
      <c r="J19" s="278"/>
      <c r="K19" s="278"/>
    </row>
    <row r="20" spans="1:11">
      <c r="A20" s="1303" t="s">
        <v>481</v>
      </c>
      <c r="B20" s="1305" t="s">
        <v>399</v>
      </c>
      <c r="C20" s="1305">
        <v>10</v>
      </c>
      <c r="D20" s="1304" t="s">
        <v>399</v>
      </c>
      <c r="E20" s="1304">
        <v>10</v>
      </c>
      <c r="F20" s="1305" t="s">
        <v>399</v>
      </c>
      <c r="G20" s="1305">
        <v>21600</v>
      </c>
      <c r="H20" s="1304" t="s">
        <v>399</v>
      </c>
      <c r="I20" s="1323">
        <v>216</v>
      </c>
      <c r="J20" s="278"/>
      <c r="K20" s="278"/>
    </row>
    <row r="21" spans="1:11">
      <c r="A21" s="1295"/>
      <c r="B21" s="1297"/>
      <c r="C21" s="1297"/>
      <c r="D21" s="1297"/>
      <c r="E21" s="1297"/>
      <c r="F21" s="1296"/>
      <c r="G21" s="1296"/>
      <c r="H21" s="1296"/>
      <c r="I21" s="1299"/>
      <c r="J21" s="278"/>
      <c r="K21" s="278"/>
    </row>
    <row r="22" spans="1:11">
      <c r="A22" s="1295" t="s">
        <v>545</v>
      </c>
      <c r="B22" s="1297" t="s">
        <v>399</v>
      </c>
      <c r="C22" s="1296">
        <v>2</v>
      </c>
      <c r="D22" s="1297" t="s">
        <v>399</v>
      </c>
      <c r="E22" s="1297">
        <v>2</v>
      </c>
      <c r="F22" s="1297" t="s">
        <v>399</v>
      </c>
      <c r="G22" s="1296">
        <v>20330</v>
      </c>
      <c r="H22" s="1297" t="s">
        <v>399</v>
      </c>
      <c r="I22" s="1298">
        <v>41</v>
      </c>
      <c r="J22" s="278"/>
      <c r="K22" s="278"/>
    </row>
    <row r="23" spans="1:11">
      <c r="A23" s="1295" t="s">
        <v>483</v>
      </c>
      <c r="B23" s="1296" t="s">
        <v>399</v>
      </c>
      <c r="C23" s="1296" t="s">
        <v>399</v>
      </c>
      <c r="D23" s="1297" t="s">
        <v>399</v>
      </c>
      <c r="E23" s="1297" t="s">
        <v>399</v>
      </c>
      <c r="F23" s="1296" t="s">
        <v>399</v>
      </c>
      <c r="G23" s="1296" t="s">
        <v>399</v>
      </c>
      <c r="H23" s="1297" t="s">
        <v>399</v>
      </c>
      <c r="I23" s="1298" t="s">
        <v>399</v>
      </c>
      <c r="J23" s="278"/>
      <c r="K23" s="278"/>
    </row>
    <row r="24" spans="1:11">
      <c r="A24" s="1295" t="s">
        <v>484</v>
      </c>
      <c r="B24" s="1296" t="s">
        <v>399</v>
      </c>
      <c r="C24" s="1296" t="s">
        <v>399</v>
      </c>
      <c r="D24" s="1297" t="s">
        <v>399</v>
      </c>
      <c r="E24" s="1297" t="s">
        <v>399</v>
      </c>
      <c r="F24" s="1296" t="s">
        <v>399</v>
      </c>
      <c r="G24" s="1296" t="s">
        <v>399</v>
      </c>
      <c r="H24" s="1297" t="s">
        <v>399</v>
      </c>
      <c r="I24" s="1298" t="s">
        <v>399</v>
      </c>
      <c r="J24" s="278"/>
      <c r="K24" s="278"/>
    </row>
    <row r="25" spans="1:11">
      <c r="A25" s="1295" t="s">
        <v>485</v>
      </c>
      <c r="B25" s="1297" t="s">
        <v>399</v>
      </c>
      <c r="C25" s="1296" t="s">
        <v>399</v>
      </c>
      <c r="D25" s="1297" t="s">
        <v>399</v>
      </c>
      <c r="E25" s="1297" t="s">
        <v>399</v>
      </c>
      <c r="F25" s="1297" t="s">
        <v>399</v>
      </c>
      <c r="G25" s="1296" t="s">
        <v>399</v>
      </c>
      <c r="H25" s="1297" t="s">
        <v>399</v>
      </c>
      <c r="I25" s="1298" t="s">
        <v>399</v>
      </c>
      <c r="J25" s="278"/>
      <c r="K25" s="278"/>
    </row>
    <row r="26" spans="1:11">
      <c r="A26" s="1295" t="s">
        <v>486</v>
      </c>
      <c r="B26" s="1296" t="s">
        <v>399</v>
      </c>
      <c r="C26" s="1296">
        <v>2</v>
      </c>
      <c r="D26" s="1297" t="s">
        <v>399</v>
      </c>
      <c r="E26" s="1297">
        <v>2</v>
      </c>
      <c r="F26" s="1296" t="s">
        <v>399</v>
      </c>
      <c r="G26" s="1296">
        <v>22000</v>
      </c>
      <c r="H26" s="1297" t="s">
        <v>399</v>
      </c>
      <c r="I26" s="1298">
        <v>44</v>
      </c>
      <c r="J26" s="278"/>
      <c r="K26" s="278"/>
    </row>
    <row r="27" spans="1:11">
      <c r="A27" s="1295" t="s">
        <v>487</v>
      </c>
      <c r="B27" s="1297" t="s">
        <v>399</v>
      </c>
      <c r="C27" s="1296">
        <v>48</v>
      </c>
      <c r="D27" s="1297" t="s">
        <v>399</v>
      </c>
      <c r="E27" s="1297">
        <v>48</v>
      </c>
      <c r="F27" s="1297" t="s">
        <v>399</v>
      </c>
      <c r="G27" s="1296">
        <v>40000</v>
      </c>
      <c r="H27" s="1297" t="s">
        <v>399</v>
      </c>
      <c r="I27" s="1298">
        <v>1920</v>
      </c>
      <c r="J27" s="278"/>
      <c r="K27" s="278"/>
    </row>
    <row r="28" spans="1:11">
      <c r="A28" s="1295" t="s">
        <v>488</v>
      </c>
      <c r="B28" s="1296" t="s">
        <v>399</v>
      </c>
      <c r="C28" s="1296" t="s">
        <v>399</v>
      </c>
      <c r="D28" s="1297" t="s">
        <v>399</v>
      </c>
      <c r="E28" s="1297" t="s">
        <v>399</v>
      </c>
      <c r="F28" s="1296" t="s">
        <v>399</v>
      </c>
      <c r="G28" s="1296" t="s">
        <v>399</v>
      </c>
      <c r="H28" s="1297" t="s">
        <v>399</v>
      </c>
      <c r="I28" s="1298" t="s">
        <v>399</v>
      </c>
      <c r="J28" s="278"/>
      <c r="K28" s="278"/>
    </row>
    <row r="29" spans="1:11">
      <c r="A29" s="1295" t="s">
        <v>489</v>
      </c>
      <c r="B29" s="1297" t="s">
        <v>399</v>
      </c>
      <c r="C29" s="1296" t="s">
        <v>399</v>
      </c>
      <c r="D29" s="1297" t="s">
        <v>399</v>
      </c>
      <c r="E29" s="1297" t="s">
        <v>399</v>
      </c>
      <c r="F29" s="1297" t="s">
        <v>399</v>
      </c>
      <c r="G29" s="1296" t="s">
        <v>399</v>
      </c>
      <c r="H29" s="1297" t="s">
        <v>399</v>
      </c>
      <c r="I29" s="1298" t="s">
        <v>399</v>
      </c>
      <c r="J29" s="278"/>
      <c r="K29" s="278"/>
    </row>
    <row r="30" spans="1:11">
      <c r="A30" s="1295" t="s">
        <v>490</v>
      </c>
      <c r="B30" s="1296" t="s">
        <v>399</v>
      </c>
      <c r="C30" s="1296" t="s">
        <v>399</v>
      </c>
      <c r="D30" s="1297" t="s">
        <v>399</v>
      </c>
      <c r="E30" s="1297" t="s">
        <v>399</v>
      </c>
      <c r="F30" s="1296" t="s">
        <v>399</v>
      </c>
      <c r="G30" s="1296" t="s">
        <v>399</v>
      </c>
      <c r="H30" s="1297" t="s">
        <v>399</v>
      </c>
      <c r="I30" s="1298" t="s">
        <v>399</v>
      </c>
      <c r="J30" s="278"/>
      <c r="K30" s="278"/>
    </row>
    <row r="31" spans="1:11">
      <c r="A31" s="1303" t="s">
        <v>491</v>
      </c>
      <c r="B31" s="1304" t="s">
        <v>399</v>
      </c>
      <c r="C31" s="1304">
        <v>52</v>
      </c>
      <c r="D31" s="1304" t="s">
        <v>399</v>
      </c>
      <c r="E31" s="1304">
        <v>52</v>
      </c>
      <c r="F31" s="1305" t="s">
        <v>399</v>
      </c>
      <c r="G31" s="1305">
        <v>38551</v>
      </c>
      <c r="H31" s="1304" t="s">
        <v>399</v>
      </c>
      <c r="I31" s="1306">
        <v>2005</v>
      </c>
      <c r="J31" s="278"/>
      <c r="K31" s="278"/>
    </row>
    <row r="32" spans="1:11">
      <c r="A32" s="1295"/>
      <c r="B32" s="1297"/>
      <c r="C32" s="1297"/>
      <c r="D32" s="1297"/>
      <c r="E32" s="1297"/>
      <c r="F32" s="1296"/>
      <c r="G32" s="1296"/>
      <c r="H32" s="1296"/>
      <c r="I32" s="1299"/>
      <c r="J32" s="278"/>
      <c r="K32" s="278"/>
    </row>
    <row r="33" spans="1:11">
      <c r="A33" s="1303" t="s">
        <v>492</v>
      </c>
      <c r="B33" s="1304" t="s">
        <v>399</v>
      </c>
      <c r="C33" s="1305">
        <v>1</v>
      </c>
      <c r="D33" s="1304" t="s">
        <v>399</v>
      </c>
      <c r="E33" s="1304">
        <v>1</v>
      </c>
      <c r="F33" s="1304" t="s">
        <v>399</v>
      </c>
      <c r="G33" s="1305">
        <v>15000</v>
      </c>
      <c r="H33" s="1304" t="s">
        <v>399</v>
      </c>
      <c r="I33" s="1323">
        <v>15</v>
      </c>
      <c r="J33" s="278"/>
      <c r="K33" s="278"/>
    </row>
    <row r="34" spans="1:11">
      <c r="A34" s="1295"/>
      <c r="B34" s="1297"/>
      <c r="C34" s="1297"/>
      <c r="D34" s="1297"/>
      <c r="E34" s="1297"/>
      <c r="F34" s="1296"/>
      <c r="G34" s="1296"/>
      <c r="H34" s="1296"/>
      <c r="I34" s="1299"/>
      <c r="J34" s="278"/>
      <c r="K34" s="278"/>
    </row>
    <row r="35" spans="1:11">
      <c r="A35" s="1295" t="s">
        <v>493</v>
      </c>
      <c r="B35" s="1297" t="s">
        <v>399</v>
      </c>
      <c r="C35" s="1296" t="s">
        <v>399</v>
      </c>
      <c r="D35" s="1297" t="s">
        <v>399</v>
      </c>
      <c r="E35" s="1297" t="s">
        <v>399</v>
      </c>
      <c r="F35" s="1297" t="s">
        <v>399</v>
      </c>
      <c r="G35" s="1296" t="s">
        <v>399</v>
      </c>
      <c r="H35" s="1297" t="s">
        <v>399</v>
      </c>
      <c r="I35" s="1298" t="s">
        <v>399</v>
      </c>
      <c r="J35" s="278"/>
      <c r="K35" s="278"/>
    </row>
    <row r="36" spans="1:11">
      <c r="A36" s="1295" t="s">
        <v>494</v>
      </c>
      <c r="B36" s="1297" t="s">
        <v>399</v>
      </c>
      <c r="C36" s="1296" t="s">
        <v>399</v>
      </c>
      <c r="D36" s="1297" t="s">
        <v>399</v>
      </c>
      <c r="E36" s="1297" t="s">
        <v>399</v>
      </c>
      <c r="F36" s="1297" t="s">
        <v>399</v>
      </c>
      <c r="G36" s="1296" t="s">
        <v>399</v>
      </c>
      <c r="H36" s="1297" t="s">
        <v>399</v>
      </c>
      <c r="I36" s="1298" t="s">
        <v>399</v>
      </c>
      <c r="J36" s="278"/>
      <c r="K36" s="278"/>
    </row>
    <row r="37" spans="1:11">
      <c r="A37" s="1295" t="s">
        <v>495</v>
      </c>
      <c r="B37" s="1297" t="s">
        <v>399</v>
      </c>
      <c r="C37" s="1296" t="s">
        <v>399</v>
      </c>
      <c r="D37" s="1297" t="s">
        <v>399</v>
      </c>
      <c r="E37" s="1297" t="s">
        <v>399</v>
      </c>
      <c r="F37" s="1297" t="s">
        <v>399</v>
      </c>
      <c r="G37" s="1296" t="s">
        <v>399</v>
      </c>
      <c r="H37" s="1297" t="s">
        <v>399</v>
      </c>
      <c r="I37" s="1298" t="s">
        <v>399</v>
      </c>
      <c r="J37" s="278"/>
      <c r="K37" s="278"/>
    </row>
    <row r="38" spans="1:11">
      <c r="A38" s="1295" t="s">
        <v>496</v>
      </c>
      <c r="B38" s="1297" t="s">
        <v>399</v>
      </c>
      <c r="C38" s="1296" t="s">
        <v>399</v>
      </c>
      <c r="D38" s="1297" t="s">
        <v>399</v>
      </c>
      <c r="E38" s="1297" t="s">
        <v>399</v>
      </c>
      <c r="F38" s="1297" t="s">
        <v>399</v>
      </c>
      <c r="G38" s="1296" t="s">
        <v>399</v>
      </c>
      <c r="H38" s="1297" t="s">
        <v>399</v>
      </c>
      <c r="I38" s="1298" t="s">
        <v>399</v>
      </c>
      <c r="J38" s="278"/>
      <c r="K38" s="278"/>
    </row>
    <row r="39" spans="1:11">
      <c r="A39" s="1295" t="s">
        <v>497</v>
      </c>
      <c r="B39" s="1297" t="s">
        <v>399</v>
      </c>
      <c r="C39" s="1296">
        <v>3</v>
      </c>
      <c r="D39" s="1297" t="s">
        <v>399</v>
      </c>
      <c r="E39" s="1297">
        <v>3</v>
      </c>
      <c r="F39" s="1297" t="s">
        <v>399</v>
      </c>
      <c r="G39" s="1296">
        <v>30000</v>
      </c>
      <c r="H39" s="1297" t="s">
        <v>399</v>
      </c>
      <c r="I39" s="1298">
        <v>90</v>
      </c>
      <c r="J39" s="278"/>
      <c r="K39" s="278"/>
    </row>
    <row r="40" spans="1:11">
      <c r="A40" s="1303" t="s">
        <v>573</v>
      </c>
      <c r="B40" s="1304" t="s">
        <v>399</v>
      </c>
      <c r="C40" s="1304">
        <v>3</v>
      </c>
      <c r="D40" s="1304" t="s">
        <v>399</v>
      </c>
      <c r="E40" s="1304">
        <v>3</v>
      </c>
      <c r="F40" s="1304" t="s">
        <v>399</v>
      </c>
      <c r="G40" s="1305">
        <v>30000</v>
      </c>
      <c r="H40" s="1304" t="s">
        <v>399</v>
      </c>
      <c r="I40" s="1306">
        <v>90</v>
      </c>
      <c r="J40" s="278"/>
      <c r="K40" s="278"/>
    </row>
    <row r="41" spans="1:11">
      <c r="A41" s="1295"/>
      <c r="B41" s="1297"/>
      <c r="C41" s="1297"/>
      <c r="D41" s="1297"/>
      <c r="E41" s="1297"/>
      <c r="F41" s="1296"/>
      <c r="G41" s="1296"/>
      <c r="H41" s="1296"/>
      <c r="I41" s="1299"/>
      <c r="J41" s="278"/>
      <c r="K41" s="278"/>
    </row>
    <row r="42" spans="1:11">
      <c r="A42" s="1295" t="s">
        <v>499</v>
      </c>
      <c r="B42" s="1297" t="s">
        <v>399</v>
      </c>
      <c r="C42" s="1296">
        <v>55</v>
      </c>
      <c r="D42" s="1296" t="s">
        <v>399</v>
      </c>
      <c r="E42" s="1297">
        <v>55</v>
      </c>
      <c r="F42" s="1297" t="s">
        <v>399</v>
      </c>
      <c r="G42" s="1296">
        <v>30000</v>
      </c>
      <c r="H42" s="1296" t="s">
        <v>399</v>
      </c>
      <c r="I42" s="1298">
        <v>1650</v>
      </c>
      <c r="J42" s="278"/>
      <c r="K42" s="278"/>
    </row>
    <row r="43" spans="1:11">
      <c r="A43" s="1295" t="s">
        <v>500</v>
      </c>
      <c r="B43" s="1296" t="s">
        <v>399</v>
      </c>
      <c r="C43" s="1296" t="s">
        <v>399</v>
      </c>
      <c r="D43" s="1297" t="s">
        <v>399</v>
      </c>
      <c r="E43" s="1297" t="s">
        <v>399</v>
      </c>
      <c r="F43" s="1296" t="s">
        <v>399</v>
      </c>
      <c r="G43" s="1296" t="s">
        <v>399</v>
      </c>
      <c r="H43" s="1297" t="s">
        <v>399</v>
      </c>
      <c r="I43" s="1298" t="s">
        <v>399</v>
      </c>
      <c r="J43" s="278"/>
      <c r="K43" s="278"/>
    </row>
    <row r="44" spans="1:11" ht="14.25" customHeight="1">
      <c r="A44" s="1295" t="s">
        <v>501</v>
      </c>
      <c r="B44" s="1297" t="s">
        <v>399</v>
      </c>
      <c r="C44" s="1296">
        <v>48</v>
      </c>
      <c r="D44" s="1297" t="s">
        <v>399</v>
      </c>
      <c r="E44" s="1297">
        <v>48</v>
      </c>
      <c r="F44" s="1297" t="s">
        <v>399</v>
      </c>
      <c r="G44" s="1296">
        <v>20000</v>
      </c>
      <c r="H44" s="1297" t="s">
        <v>399</v>
      </c>
      <c r="I44" s="1298">
        <v>960</v>
      </c>
      <c r="J44" s="278"/>
      <c r="K44" s="278"/>
    </row>
    <row r="45" spans="1:11">
      <c r="A45" s="1303" t="s">
        <v>502</v>
      </c>
      <c r="B45" s="1304" t="s">
        <v>399</v>
      </c>
      <c r="C45" s="1304">
        <v>103</v>
      </c>
      <c r="D45" s="1304" t="s">
        <v>399</v>
      </c>
      <c r="E45" s="1304">
        <v>103</v>
      </c>
      <c r="F45" s="1305" t="s">
        <v>399</v>
      </c>
      <c r="G45" s="1305">
        <v>25340</v>
      </c>
      <c r="H45" s="1305" t="s">
        <v>399</v>
      </c>
      <c r="I45" s="1306">
        <v>2610</v>
      </c>
    </row>
    <row r="46" spans="1:11">
      <c r="A46" s="1295"/>
      <c r="B46" s="1297"/>
      <c r="C46" s="1297"/>
      <c r="D46" s="1297"/>
      <c r="E46" s="1297"/>
      <c r="F46" s="1296"/>
      <c r="G46" s="1296"/>
      <c r="H46" s="1296"/>
      <c r="I46" s="1299"/>
    </row>
    <row r="47" spans="1:11">
      <c r="A47" s="1303" t="s">
        <v>503</v>
      </c>
      <c r="B47" s="1304" t="s">
        <v>399</v>
      </c>
      <c r="C47" s="1305">
        <v>14</v>
      </c>
      <c r="D47" s="1304" t="s">
        <v>399</v>
      </c>
      <c r="E47" s="1304">
        <v>14</v>
      </c>
      <c r="F47" s="1304" t="s">
        <v>399</v>
      </c>
      <c r="G47" s="1305">
        <v>13750</v>
      </c>
      <c r="H47" s="1304" t="s">
        <v>399</v>
      </c>
      <c r="I47" s="1323">
        <v>193</v>
      </c>
    </row>
    <row r="48" spans="1:11">
      <c r="A48" s="1295"/>
      <c r="B48" s="1297"/>
      <c r="C48" s="1297"/>
      <c r="D48" s="1297"/>
      <c r="E48" s="1297"/>
      <c r="F48" s="1296"/>
      <c r="G48" s="1296"/>
      <c r="H48" s="1296"/>
      <c r="I48" s="1299"/>
    </row>
    <row r="49" spans="1:9">
      <c r="A49" s="1295" t="s">
        <v>507</v>
      </c>
      <c r="B49" s="1297" t="s">
        <v>399</v>
      </c>
      <c r="C49" s="1296" t="s">
        <v>399</v>
      </c>
      <c r="D49" s="1296" t="s">
        <v>399</v>
      </c>
      <c r="E49" s="1297" t="s">
        <v>399</v>
      </c>
      <c r="F49" s="1297" t="s">
        <v>399</v>
      </c>
      <c r="G49" s="1296" t="s">
        <v>399</v>
      </c>
      <c r="H49" s="1296" t="s">
        <v>399</v>
      </c>
      <c r="I49" s="1298" t="s">
        <v>399</v>
      </c>
    </row>
    <row r="50" spans="1:9">
      <c r="A50" s="1295" t="s">
        <v>508</v>
      </c>
      <c r="B50" s="1297" t="s">
        <v>399</v>
      </c>
      <c r="C50" s="1296">
        <v>8</v>
      </c>
      <c r="D50" s="1297" t="s">
        <v>399</v>
      </c>
      <c r="E50" s="1297">
        <v>8</v>
      </c>
      <c r="F50" s="1297" t="s">
        <v>399</v>
      </c>
      <c r="G50" s="1296">
        <v>24000</v>
      </c>
      <c r="H50" s="1297" t="s">
        <v>399</v>
      </c>
      <c r="I50" s="1298">
        <v>192</v>
      </c>
    </row>
    <row r="51" spans="1:9">
      <c r="A51" s="1295" t="s">
        <v>509</v>
      </c>
      <c r="B51" s="1296" t="s">
        <v>399</v>
      </c>
      <c r="C51" s="1296">
        <v>35</v>
      </c>
      <c r="D51" s="1297" t="s">
        <v>399</v>
      </c>
      <c r="E51" s="1297">
        <v>35</v>
      </c>
      <c r="F51" s="1296" t="s">
        <v>399</v>
      </c>
      <c r="G51" s="1296">
        <v>19500</v>
      </c>
      <c r="H51" s="1297" t="s">
        <v>399</v>
      </c>
      <c r="I51" s="1298">
        <v>683</v>
      </c>
    </row>
    <row r="52" spans="1:9">
      <c r="A52" s="1295" t="s">
        <v>510</v>
      </c>
      <c r="B52" s="1297" t="s">
        <v>399</v>
      </c>
      <c r="C52" s="1296" t="s">
        <v>399</v>
      </c>
      <c r="D52" s="1297" t="s">
        <v>399</v>
      </c>
      <c r="E52" s="1297" t="s">
        <v>399</v>
      </c>
      <c r="F52" s="1297" t="s">
        <v>399</v>
      </c>
      <c r="G52" s="1296" t="s">
        <v>399</v>
      </c>
      <c r="H52" s="1297" t="s">
        <v>399</v>
      </c>
      <c r="I52" s="1298" t="s">
        <v>399</v>
      </c>
    </row>
    <row r="53" spans="1:9">
      <c r="A53" s="1295" t="s">
        <v>511</v>
      </c>
      <c r="B53" s="1296" t="s">
        <v>399</v>
      </c>
      <c r="C53" s="1296">
        <v>4</v>
      </c>
      <c r="D53" s="1297" t="s">
        <v>399</v>
      </c>
      <c r="E53" s="1297">
        <v>4</v>
      </c>
      <c r="F53" s="1296" t="s">
        <v>399</v>
      </c>
      <c r="G53" s="1296">
        <v>17500</v>
      </c>
      <c r="H53" s="1297" t="s">
        <v>399</v>
      </c>
      <c r="I53" s="1298">
        <v>70</v>
      </c>
    </row>
    <row r="54" spans="1:9">
      <c r="A54" s="1295" t="s">
        <v>512</v>
      </c>
      <c r="B54" s="1296" t="s">
        <v>399</v>
      </c>
      <c r="C54" s="1296">
        <v>1</v>
      </c>
      <c r="D54" s="1297" t="s">
        <v>399</v>
      </c>
      <c r="E54" s="1297">
        <v>1</v>
      </c>
      <c r="F54" s="1296" t="s">
        <v>399</v>
      </c>
      <c r="G54" s="1296">
        <v>16000</v>
      </c>
      <c r="H54" s="1297" t="s">
        <v>399</v>
      </c>
      <c r="I54" s="1298">
        <v>16</v>
      </c>
    </row>
    <row r="55" spans="1:9">
      <c r="A55" s="1295" t="s">
        <v>513</v>
      </c>
      <c r="B55" s="1297" t="s">
        <v>399</v>
      </c>
      <c r="C55" s="1296">
        <v>17</v>
      </c>
      <c r="D55" s="1297" t="s">
        <v>399</v>
      </c>
      <c r="E55" s="1297">
        <v>17</v>
      </c>
      <c r="F55" s="1297" t="s">
        <v>399</v>
      </c>
      <c r="G55" s="1296">
        <v>19000</v>
      </c>
      <c r="H55" s="1297" t="s">
        <v>399</v>
      </c>
      <c r="I55" s="1298">
        <v>323</v>
      </c>
    </row>
    <row r="56" spans="1:9">
      <c r="A56" s="1295" t="s">
        <v>514</v>
      </c>
      <c r="B56" s="1297" t="s">
        <v>399</v>
      </c>
      <c r="C56" s="1296">
        <v>18</v>
      </c>
      <c r="D56" s="1297" t="s">
        <v>399</v>
      </c>
      <c r="E56" s="1297">
        <v>18</v>
      </c>
      <c r="F56" s="1297" t="s">
        <v>399</v>
      </c>
      <c r="G56" s="1296">
        <v>20000</v>
      </c>
      <c r="H56" s="1297" t="s">
        <v>399</v>
      </c>
      <c r="I56" s="1298">
        <v>360</v>
      </c>
    </row>
    <row r="57" spans="1:9">
      <c r="A57" s="1303" t="s">
        <v>515</v>
      </c>
      <c r="B57" s="1304" t="s">
        <v>399</v>
      </c>
      <c r="C57" s="1304">
        <v>83</v>
      </c>
      <c r="D57" s="1304" t="s">
        <v>399</v>
      </c>
      <c r="E57" s="1304">
        <v>83</v>
      </c>
      <c r="F57" s="1305" t="s">
        <v>399</v>
      </c>
      <c r="G57" s="1305">
        <v>19801</v>
      </c>
      <c r="H57" s="1305" t="s">
        <v>399</v>
      </c>
      <c r="I57" s="1306">
        <v>1644</v>
      </c>
    </row>
    <row r="58" spans="1:9">
      <c r="A58" s="1295"/>
      <c r="B58" s="1297"/>
      <c r="C58" s="1297"/>
      <c r="D58" s="1297"/>
      <c r="E58" s="1297"/>
      <c r="F58" s="1296"/>
      <c r="G58" s="1296"/>
      <c r="H58" s="1296"/>
      <c r="I58" s="1299"/>
    </row>
    <row r="59" spans="1:9">
      <c r="A59" s="1295" t="s">
        <v>516</v>
      </c>
      <c r="B59" s="1297" t="s">
        <v>399</v>
      </c>
      <c r="C59" s="1296">
        <v>2</v>
      </c>
      <c r="D59" s="1297" t="s">
        <v>399</v>
      </c>
      <c r="E59" s="1297">
        <v>2</v>
      </c>
      <c r="F59" s="1297" t="s">
        <v>399</v>
      </c>
      <c r="G59" s="1296" t="s">
        <v>399</v>
      </c>
      <c r="H59" s="1297" t="s">
        <v>399</v>
      </c>
      <c r="I59" s="1298" t="s">
        <v>399</v>
      </c>
    </row>
    <row r="60" spans="1:9">
      <c r="A60" s="1295" t="s">
        <v>517</v>
      </c>
      <c r="B60" s="1296" t="s">
        <v>399</v>
      </c>
      <c r="C60" s="1296" t="s">
        <v>399</v>
      </c>
      <c r="D60" s="1297" t="s">
        <v>399</v>
      </c>
      <c r="E60" s="1297" t="s">
        <v>399</v>
      </c>
      <c r="F60" s="1296" t="s">
        <v>399</v>
      </c>
      <c r="G60" s="1296" t="s">
        <v>399</v>
      </c>
      <c r="H60" s="1297" t="s">
        <v>399</v>
      </c>
      <c r="I60" s="1298" t="s">
        <v>399</v>
      </c>
    </row>
    <row r="61" spans="1:9">
      <c r="A61" s="1303" t="s">
        <v>518</v>
      </c>
      <c r="B61" s="1305" t="s">
        <v>399</v>
      </c>
      <c r="C61" s="1305">
        <v>2</v>
      </c>
      <c r="D61" s="1304" t="s">
        <v>399</v>
      </c>
      <c r="E61" s="1304">
        <v>2</v>
      </c>
      <c r="F61" s="1305" t="s">
        <v>399</v>
      </c>
      <c r="G61" s="1305" t="s">
        <v>399</v>
      </c>
      <c r="H61" s="1304" t="s">
        <v>399</v>
      </c>
      <c r="I61" s="1323" t="s">
        <v>399</v>
      </c>
    </row>
    <row r="62" spans="1:9">
      <c r="A62" s="1295"/>
      <c r="B62" s="1297"/>
      <c r="C62" s="1297"/>
      <c r="D62" s="1297"/>
      <c r="E62" s="1297"/>
      <c r="F62" s="1296"/>
      <c r="G62" s="1296"/>
      <c r="H62" s="1296"/>
      <c r="I62" s="1298"/>
    </row>
    <row r="63" spans="1:9" ht="13.5" thickBot="1">
      <c r="A63" s="1307" t="s">
        <v>519</v>
      </c>
      <c r="B63" s="1053">
        <v>4</v>
      </c>
      <c r="C63" s="1053">
        <v>287</v>
      </c>
      <c r="D63" s="1053" t="s">
        <v>399</v>
      </c>
      <c r="E63" s="1053">
        <v>291</v>
      </c>
      <c r="F63" s="1308">
        <v>15000</v>
      </c>
      <c r="G63" s="1308">
        <v>25597</v>
      </c>
      <c r="H63" s="1308" t="s">
        <v>399</v>
      </c>
      <c r="I63" s="1054">
        <v>7408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>
  <sheetPr codeName="Hoja176">
    <pageSetUpPr fitToPage="1"/>
  </sheetPr>
  <dimension ref="A1:H21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22" style="452" customWidth="1"/>
    <col min="2" max="6" width="17.85546875" style="452" customWidth="1"/>
    <col min="7" max="8" width="11.42578125" style="452"/>
    <col min="9" max="9" width="11.140625" style="452" customWidth="1"/>
    <col min="10" max="17" width="12" style="452" customWidth="1"/>
    <col min="18" max="16384" width="11.42578125" style="452"/>
  </cols>
  <sheetData>
    <row r="1" spans="1:7" s="482" customFormat="1" ht="18">
      <c r="A1" s="1524" t="s">
        <v>375</v>
      </c>
      <c r="B1" s="1524"/>
      <c r="C1" s="1524"/>
      <c r="D1" s="1524"/>
      <c r="E1" s="1524"/>
      <c r="F1" s="1524"/>
    </row>
    <row r="2" spans="1:7" s="483" customFormat="1" ht="12.75" customHeight="1"/>
    <row r="3" spans="1:7" s="483" customFormat="1" ht="15">
      <c r="A3" s="1532" t="s">
        <v>1046</v>
      </c>
      <c r="B3" s="1532"/>
      <c r="C3" s="1532"/>
      <c r="D3" s="1532"/>
      <c r="E3" s="1532"/>
      <c r="F3" s="1532"/>
    </row>
    <row r="4" spans="1:7" s="483" customFormat="1" ht="15">
      <c r="A4" s="1532" t="s">
        <v>686</v>
      </c>
      <c r="B4" s="1532"/>
      <c r="C4" s="1532"/>
      <c r="D4" s="1532"/>
      <c r="E4" s="1532"/>
      <c r="F4" s="1532"/>
    </row>
    <row r="5" spans="1:7" s="483" customFormat="1" ht="13.5" customHeight="1" thickBot="1">
      <c r="A5" s="484"/>
      <c r="B5" s="485"/>
      <c r="C5" s="485"/>
      <c r="D5" s="485"/>
      <c r="E5" s="485"/>
      <c r="F5" s="485"/>
    </row>
    <row r="6" spans="1:7" ht="22.5" customHeight="1">
      <c r="A6" s="1649" t="s">
        <v>378</v>
      </c>
      <c r="B6" s="157"/>
      <c r="C6" s="157"/>
      <c r="D6" s="157"/>
      <c r="E6" s="158" t="s">
        <v>521</v>
      </c>
      <c r="F6" s="159"/>
    </row>
    <row r="7" spans="1:7" ht="22.5" customHeight="1">
      <c r="A7" s="1650"/>
      <c r="B7" s="130" t="s">
        <v>379</v>
      </c>
      <c r="C7" s="130" t="s">
        <v>386</v>
      </c>
      <c r="D7" s="130" t="s">
        <v>380</v>
      </c>
      <c r="E7" s="130" t="s">
        <v>522</v>
      </c>
      <c r="F7" s="43" t="s">
        <v>381</v>
      </c>
    </row>
    <row r="8" spans="1:7" ht="14.25" customHeight="1">
      <c r="A8" s="1650"/>
      <c r="B8" s="130" t="s">
        <v>382</v>
      </c>
      <c r="C8" s="130" t="s">
        <v>524</v>
      </c>
      <c r="D8" s="62" t="s">
        <v>383</v>
      </c>
      <c r="E8" s="130" t="s">
        <v>525</v>
      </c>
      <c r="F8" s="43" t="s">
        <v>384</v>
      </c>
    </row>
    <row r="9" spans="1:7" ht="22.5" customHeight="1" thickBot="1">
      <c r="A9" s="1651"/>
      <c r="B9" s="64"/>
      <c r="C9" s="64"/>
      <c r="D9" s="64"/>
      <c r="E9" s="139" t="s">
        <v>526</v>
      </c>
      <c r="F9" s="161"/>
    </row>
    <row r="10" spans="1:7" ht="22.5" customHeight="1">
      <c r="A10" s="15">
        <v>2003</v>
      </c>
      <c r="B10" s="540">
        <v>17.329000000000001</v>
      </c>
      <c r="C10" s="568">
        <v>149.248081251082</v>
      </c>
      <c r="D10" s="540">
        <v>258.63200000000001</v>
      </c>
      <c r="E10" s="549">
        <v>133.33000000000001</v>
      </c>
      <c r="F10" s="550">
        <v>344834.04560000001</v>
      </c>
      <c r="G10" s="569"/>
    </row>
    <row r="11" spans="1:7">
      <c r="A11" s="15">
        <v>2004</v>
      </c>
      <c r="B11" s="540">
        <v>17.884</v>
      </c>
      <c r="C11" s="568">
        <v>128.27387609036009</v>
      </c>
      <c r="D11" s="540">
        <v>229.405</v>
      </c>
      <c r="E11" s="549">
        <v>130.01</v>
      </c>
      <c r="F11" s="552">
        <v>298249.44049999997</v>
      </c>
      <c r="G11" s="569"/>
    </row>
    <row r="12" spans="1:7">
      <c r="A12" s="15">
        <v>2005</v>
      </c>
      <c r="B12" s="540">
        <v>15.989000000000001</v>
      </c>
      <c r="C12" s="568">
        <v>146.06354368628431</v>
      </c>
      <c r="D12" s="540">
        <v>233.541</v>
      </c>
      <c r="E12" s="549">
        <v>148.41999999999999</v>
      </c>
      <c r="F12" s="552">
        <v>346621.55219999992</v>
      </c>
      <c r="G12" s="569"/>
    </row>
    <row r="13" spans="1:7">
      <c r="A13" s="15">
        <v>2006</v>
      </c>
      <c r="B13" s="540">
        <v>16.366</v>
      </c>
      <c r="C13" s="568">
        <v>151.47012098252475</v>
      </c>
      <c r="D13" s="540">
        <v>247.89599999999999</v>
      </c>
      <c r="E13" s="549">
        <v>139.96</v>
      </c>
      <c r="F13" s="552">
        <v>346955.24160000001</v>
      </c>
      <c r="G13" s="569"/>
    </row>
    <row r="14" spans="1:7">
      <c r="A14" s="15">
        <v>2007</v>
      </c>
      <c r="B14" s="540">
        <v>14.920999999999999</v>
      </c>
      <c r="C14" s="568">
        <v>147.70055626298506</v>
      </c>
      <c r="D14" s="540">
        <v>220.38399999999999</v>
      </c>
      <c r="E14" s="549">
        <v>146.63999999999999</v>
      </c>
      <c r="F14" s="552">
        <v>323171.09759999998</v>
      </c>
      <c r="G14" s="569"/>
    </row>
    <row r="15" spans="1:7">
      <c r="A15" s="15">
        <v>2008</v>
      </c>
      <c r="B15" s="540">
        <v>13.153</v>
      </c>
      <c r="C15" s="568">
        <v>142.68379837299474</v>
      </c>
      <c r="D15" s="540">
        <v>187.672</v>
      </c>
      <c r="E15" s="549">
        <v>152.80000000000001</v>
      </c>
      <c r="F15" s="552">
        <v>286762.81599999999</v>
      </c>
      <c r="G15" s="569"/>
    </row>
    <row r="16" spans="1:7">
      <c r="A16" s="15">
        <v>2009</v>
      </c>
      <c r="B16" s="540">
        <v>12.162000000000001</v>
      </c>
      <c r="C16" s="568">
        <v>161.24732774214766</v>
      </c>
      <c r="D16" s="540">
        <v>196.10900000000001</v>
      </c>
      <c r="E16" s="549">
        <v>134.02000000000001</v>
      </c>
      <c r="F16" s="552">
        <v>262825.28180000006</v>
      </c>
      <c r="G16" s="569"/>
    </row>
    <row r="17" spans="1:8">
      <c r="A17" s="15">
        <v>2010</v>
      </c>
      <c r="B17" s="540">
        <v>8.8569999999999993</v>
      </c>
      <c r="C17" s="568">
        <v>162.92311166309133</v>
      </c>
      <c r="D17" s="540">
        <v>144.30099999999999</v>
      </c>
      <c r="E17" s="549">
        <v>142.07</v>
      </c>
      <c r="F17" s="552">
        <v>205008.4307</v>
      </c>
      <c r="G17" s="569"/>
    </row>
    <row r="18" spans="1:8">
      <c r="A18" s="15">
        <v>2011</v>
      </c>
      <c r="B18" s="540">
        <v>8.9390000000000001</v>
      </c>
      <c r="C18" s="568">
        <v>170.6085691911847</v>
      </c>
      <c r="D18" s="540">
        <v>152.50700000000001</v>
      </c>
      <c r="E18" s="549">
        <v>129.01</v>
      </c>
      <c r="F18" s="552">
        <v>196749.28069999997</v>
      </c>
      <c r="G18" s="569"/>
    </row>
    <row r="19" spans="1:8">
      <c r="A19" s="15">
        <v>2012</v>
      </c>
      <c r="B19" s="540">
        <v>9.6940000000000008</v>
      </c>
      <c r="C19" s="568">
        <v>173.1132659376934</v>
      </c>
      <c r="D19" s="540">
        <v>167.816</v>
      </c>
      <c r="E19" s="549">
        <v>146.16</v>
      </c>
      <c r="F19" s="552">
        <v>245279.86560000002</v>
      </c>
      <c r="G19" s="569"/>
      <c r="H19" s="569"/>
    </row>
    <row r="20" spans="1:8" ht="13.5" thickBot="1">
      <c r="A20" s="15">
        <v>2013</v>
      </c>
      <c r="B20" s="540">
        <v>10.041</v>
      </c>
      <c r="C20" s="568">
        <f>D20/B20*10</f>
        <v>176.86286226471466</v>
      </c>
      <c r="D20" s="540">
        <v>177.58799999999999</v>
      </c>
      <c r="E20" s="549">
        <v>134.69999999999999</v>
      </c>
      <c r="F20" s="1418">
        <f>D20*E20*10</f>
        <v>239211.03599999999</v>
      </c>
      <c r="G20" s="569"/>
    </row>
    <row r="21" spans="1:8">
      <c r="A21" s="489"/>
      <c r="B21" s="489"/>
      <c r="C21" s="489"/>
      <c r="D21" s="489"/>
      <c r="E21" s="489"/>
      <c r="F21" s="489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>
  <sheetPr codeName="Hoja177">
    <pageSetUpPr fitToPage="1"/>
  </sheetPr>
  <dimension ref="A1:K85"/>
  <sheetViews>
    <sheetView view="pageBreakPreview" topLeftCell="A37" zoomScale="75" zoomScaleNormal="75" zoomScaleSheetLayoutView="75" workbookViewId="0">
      <selection activeCell="D19" sqref="D19"/>
    </sheetView>
  </sheetViews>
  <sheetFormatPr baseColWidth="10" defaultRowHeight="12.75"/>
  <cols>
    <col min="1" max="1" width="33.85546875" style="271" customWidth="1"/>
    <col min="2" max="9" width="12.710937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2.75" customHeight="1">
      <c r="A2" s="455"/>
    </row>
    <row r="3" spans="1:11" s="91" customFormat="1" ht="15">
      <c r="A3" s="1504" t="s">
        <v>1519</v>
      </c>
      <c r="B3" s="1504"/>
      <c r="C3" s="1504"/>
      <c r="D3" s="1504"/>
      <c r="E3" s="1504"/>
      <c r="F3" s="1504"/>
      <c r="G3" s="1504"/>
      <c r="H3" s="1504"/>
      <c r="I3" s="1504"/>
      <c r="J3" s="134"/>
      <c r="K3" s="134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866" customFormat="1" ht="18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501" t="s">
        <v>387</v>
      </c>
    </row>
    <row r="6" spans="1:11" s="866" customFormat="1" ht="18" customHeight="1">
      <c r="A6" s="1516"/>
      <c r="B6" s="1671" t="s">
        <v>393</v>
      </c>
      <c r="C6" s="301" t="s">
        <v>394</v>
      </c>
      <c r="D6" s="302"/>
      <c r="E6" s="1671" t="s">
        <v>395</v>
      </c>
      <c r="F6" s="1671" t="s">
        <v>393</v>
      </c>
      <c r="G6" s="301" t="s">
        <v>394</v>
      </c>
      <c r="H6" s="303"/>
      <c r="I6" s="1502"/>
    </row>
    <row r="7" spans="1:11" s="866" customFormat="1" ht="18" customHeight="1" thickBot="1">
      <c r="A7" s="1516"/>
      <c r="B7" s="1676"/>
      <c r="C7" s="1402" t="s">
        <v>904</v>
      </c>
      <c r="D7" s="1402" t="s">
        <v>905</v>
      </c>
      <c r="E7" s="1676" t="s">
        <v>395</v>
      </c>
      <c r="F7" s="1676"/>
      <c r="G7" s="1402" t="s">
        <v>904</v>
      </c>
      <c r="H7" s="1402" t="s">
        <v>905</v>
      </c>
      <c r="I7" s="1502"/>
    </row>
    <row r="8" spans="1:11" ht="21.75" customHeight="1">
      <c r="A8" s="75" t="s">
        <v>459</v>
      </c>
      <c r="B8" s="131" t="s">
        <v>399</v>
      </c>
      <c r="C8" s="131">
        <v>437</v>
      </c>
      <c r="D8" s="256">
        <v>40</v>
      </c>
      <c r="E8" s="45">
        <v>477</v>
      </c>
      <c r="F8" s="131" t="s">
        <v>399</v>
      </c>
      <c r="G8" s="131">
        <v>42500</v>
      </c>
      <c r="H8" s="256">
        <v>34880</v>
      </c>
      <c r="I8" s="140">
        <v>19967</v>
      </c>
      <c r="J8" s="278"/>
      <c r="K8" s="278"/>
    </row>
    <row r="9" spans="1:11">
      <c r="A9" s="66" t="s">
        <v>460</v>
      </c>
      <c r="B9" s="12" t="s">
        <v>399</v>
      </c>
      <c r="C9" s="12">
        <v>235</v>
      </c>
      <c r="D9" s="85">
        <v>13</v>
      </c>
      <c r="E9" s="48">
        <v>248</v>
      </c>
      <c r="F9" s="12" t="s">
        <v>399</v>
      </c>
      <c r="G9" s="12">
        <v>27000</v>
      </c>
      <c r="H9" s="85">
        <v>30000</v>
      </c>
      <c r="I9" s="13">
        <v>6735</v>
      </c>
      <c r="J9" s="278"/>
      <c r="K9" s="278"/>
    </row>
    <row r="10" spans="1:11">
      <c r="A10" s="66" t="s">
        <v>461</v>
      </c>
      <c r="B10" s="48" t="s">
        <v>399</v>
      </c>
      <c r="C10" s="48">
        <v>229</v>
      </c>
      <c r="D10" s="85">
        <v>12</v>
      </c>
      <c r="E10" s="48">
        <v>241</v>
      </c>
      <c r="F10" s="12" t="s">
        <v>399</v>
      </c>
      <c r="G10" s="12">
        <v>27000</v>
      </c>
      <c r="H10" s="85">
        <v>30000</v>
      </c>
      <c r="I10" s="49">
        <v>6543</v>
      </c>
      <c r="J10" s="278"/>
      <c r="K10" s="278"/>
    </row>
    <row r="11" spans="1:11">
      <c r="A11" s="66" t="s">
        <v>462</v>
      </c>
      <c r="B11" s="12" t="s">
        <v>399</v>
      </c>
      <c r="C11" s="12">
        <v>436</v>
      </c>
      <c r="D11" s="85">
        <v>33</v>
      </c>
      <c r="E11" s="48">
        <v>469</v>
      </c>
      <c r="F11" s="12" t="s">
        <v>399</v>
      </c>
      <c r="G11" s="12">
        <v>22000</v>
      </c>
      <c r="H11" s="85">
        <v>21050</v>
      </c>
      <c r="I11" s="13">
        <v>10287</v>
      </c>
      <c r="J11" s="278"/>
      <c r="K11" s="278"/>
    </row>
    <row r="12" spans="1:11">
      <c r="A12" s="76" t="s">
        <v>463</v>
      </c>
      <c r="B12" s="77" t="s">
        <v>399</v>
      </c>
      <c r="C12" s="77">
        <v>1337</v>
      </c>
      <c r="D12" s="377">
        <v>98</v>
      </c>
      <c r="E12" s="77">
        <v>1435</v>
      </c>
      <c r="F12" s="81" t="s">
        <v>399</v>
      </c>
      <c r="G12" s="81">
        <v>30436</v>
      </c>
      <c r="H12" s="377">
        <v>28978</v>
      </c>
      <c r="I12" s="78">
        <v>43532</v>
      </c>
      <c r="J12" s="278"/>
      <c r="K12" s="278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78"/>
      <c r="K13" s="278"/>
    </row>
    <row r="14" spans="1:11">
      <c r="A14" s="76" t="s">
        <v>464</v>
      </c>
      <c r="B14" s="77">
        <v>12</v>
      </c>
      <c r="C14" s="77">
        <v>20</v>
      </c>
      <c r="D14" s="377">
        <v>6</v>
      </c>
      <c r="E14" s="77">
        <v>38</v>
      </c>
      <c r="F14" s="81">
        <v>5000</v>
      </c>
      <c r="G14" s="81">
        <v>15000</v>
      </c>
      <c r="H14" s="377">
        <v>20000</v>
      </c>
      <c r="I14" s="78">
        <v>480</v>
      </c>
      <c r="J14" s="278"/>
      <c r="K14" s="278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78"/>
      <c r="K15" s="278"/>
    </row>
    <row r="16" spans="1:11">
      <c r="A16" s="76" t="s">
        <v>465</v>
      </c>
      <c r="B16" s="77">
        <v>6</v>
      </c>
      <c r="C16" s="77" t="s">
        <v>399</v>
      </c>
      <c r="D16" s="377" t="s">
        <v>399</v>
      </c>
      <c r="E16" s="77">
        <v>6</v>
      </c>
      <c r="F16" s="81">
        <v>8700</v>
      </c>
      <c r="G16" s="81" t="s">
        <v>399</v>
      </c>
      <c r="H16" s="377" t="s">
        <v>399</v>
      </c>
      <c r="I16" s="78">
        <v>52</v>
      </c>
      <c r="J16" s="278"/>
      <c r="K16" s="278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78"/>
      <c r="K17" s="278"/>
    </row>
    <row r="18" spans="1:11">
      <c r="A18" s="66" t="s">
        <v>544</v>
      </c>
      <c r="B18" s="12" t="s">
        <v>399</v>
      </c>
      <c r="C18" s="12">
        <v>77</v>
      </c>
      <c r="D18" s="48" t="s">
        <v>399</v>
      </c>
      <c r="E18" s="48">
        <v>77</v>
      </c>
      <c r="F18" s="12" t="s">
        <v>399</v>
      </c>
      <c r="G18" s="12">
        <v>9740</v>
      </c>
      <c r="H18" s="48" t="s">
        <v>399</v>
      </c>
      <c r="I18" s="13">
        <v>750</v>
      </c>
      <c r="J18" s="278"/>
      <c r="K18" s="278"/>
    </row>
    <row r="19" spans="1:11">
      <c r="A19" s="66" t="s">
        <v>467</v>
      </c>
      <c r="B19" s="12">
        <v>30</v>
      </c>
      <c r="C19" s="85">
        <v>28</v>
      </c>
      <c r="D19" s="85">
        <v>7</v>
      </c>
      <c r="E19" s="48">
        <v>65</v>
      </c>
      <c r="F19" s="12">
        <v>7900</v>
      </c>
      <c r="G19" s="85">
        <v>12000</v>
      </c>
      <c r="H19" s="85">
        <v>25000</v>
      </c>
      <c r="I19" s="13">
        <v>748</v>
      </c>
      <c r="J19" s="278"/>
      <c r="K19" s="278"/>
    </row>
    <row r="20" spans="1:11">
      <c r="A20" s="66" t="s">
        <v>468</v>
      </c>
      <c r="B20" s="12">
        <v>90</v>
      </c>
      <c r="C20" s="12">
        <v>40</v>
      </c>
      <c r="D20" s="85">
        <v>10</v>
      </c>
      <c r="E20" s="48">
        <v>140</v>
      </c>
      <c r="F20" s="12">
        <v>8000</v>
      </c>
      <c r="G20" s="12">
        <v>11000</v>
      </c>
      <c r="H20" s="85">
        <v>24000</v>
      </c>
      <c r="I20" s="13">
        <v>1400</v>
      </c>
      <c r="J20" s="278"/>
      <c r="K20" s="278"/>
    </row>
    <row r="21" spans="1:11">
      <c r="A21" s="76" t="s">
        <v>469</v>
      </c>
      <c r="B21" s="77">
        <v>120</v>
      </c>
      <c r="C21" s="77">
        <v>145</v>
      </c>
      <c r="D21" s="377">
        <v>17</v>
      </c>
      <c r="E21" s="77">
        <v>282</v>
      </c>
      <c r="F21" s="81">
        <v>7975</v>
      </c>
      <c r="G21" s="81">
        <v>10524</v>
      </c>
      <c r="H21" s="377">
        <v>24412</v>
      </c>
      <c r="I21" s="78">
        <v>2898</v>
      </c>
      <c r="J21" s="278"/>
      <c r="K21" s="278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78"/>
      <c r="K22" s="278"/>
    </row>
    <row r="23" spans="1:11">
      <c r="A23" s="76" t="s">
        <v>470</v>
      </c>
      <c r="B23" s="77" t="s">
        <v>399</v>
      </c>
      <c r="C23" s="77">
        <v>702</v>
      </c>
      <c r="D23" s="377">
        <v>33</v>
      </c>
      <c r="E23" s="77">
        <v>735</v>
      </c>
      <c r="F23" s="81" t="s">
        <v>399</v>
      </c>
      <c r="G23" s="81">
        <v>11309</v>
      </c>
      <c r="H23" s="377">
        <v>25000</v>
      </c>
      <c r="I23" s="78">
        <v>8764</v>
      </c>
      <c r="J23" s="278"/>
      <c r="K23" s="278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78"/>
      <c r="K24" s="278"/>
    </row>
    <row r="25" spans="1:11">
      <c r="A25" s="76" t="s">
        <v>471</v>
      </c>
      <c r="B25" s="77" t="s">
        <v>399</v>
      </c>
      <c r="C25" s="77">
        <v>788</v>
      </c>
      <c r="D25" s="377">
        <v>11</v>
      </c>
      <c r="E25" s="77">
        <v>799</v>
      </c>
      <c r="F25" s="81" t="s">
        <v>399</v>
      </c>
      <c r="G25" s="81">
        <v>16600</v>
      </c>
      <c r="H25" s="377">
        <v>23500</v>
      </c>
      <c r="I25" s="78">
        <v>13340</v>
      </c>
      <c r="J25" s="278"/>
      <c r="K25" s="278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J26" s="278"/>
      <c r="K26" s="278"/>
    </row>
    <row r="27" spans="1:11">
      <c r="A27" s="66" t="s">
        <v>472</v>
      </c>
      <c r="B27" s="48" t="s">
        <v>399</v>
      </c>
      <c r="C27" s="48">
        <v>124</v>
      </c>
      <c r="D27" s="48" t="s">
        <v>399</v>
      </c>
      <c r="E27" s="48">
        <v>124</v>
      </c>
      <c r="F27" s="48" t="s">
        <v>399</v>
      </c>
      <c r="G27" s="12">
        <v>7000</v>
      </c>
      <c r="H27" s="48" t="s">
        <v>399</v>
      </c>
      <c r="I27" s="49">
        <v>868</v>
      </c>
      <c r="J27" s="278"/>
      <c r="K27" s="278"/>
    </row>
    <row r="28" spans="1:11">
      <c r="A28" s="66" t="s">
        <v>473</v>
      </c>
      <c r="B28" s="48" t="s">
        <v>399</v>
      </c>
      <c r="C28" s="48" t="s">
        <v>399</v>
      </c>
      <c r="D28" s="48" t="s">
        <v>399</v>
      </c>
      <c r="E28" s="48" t="s">
        <v>399</v>
      </c>
      <c r="F28" s="48" t="s">
        <v>399</v>
      </c>
      <c r="G28" s="12" t="s">
        <v>399</v>
      </c>
      <c r="H28" s="48" t="s">
        <v>399</v>
      </c>
      <c r="I28" s="49" t="s">
        <v>399</v>
      </c>
      <c r="J28" s="278"/>
      <c r="K28" s="278"/>
    </row>
    <row r="29" spans="1:11">
      <c r="A29" s="66" t="s">
        <v>474</v>
      </c>
      <c r="B29" s="48" t="s">
        <v>399</v>
      </c>
      <c r="C29" s="12">
        <v>79</v>
      </c>
      <c r="D29" s="48" t="s">
        <v>399</v>
      </c>
      <c r="E29" s="48">
        <v>79</v>
      </c>
      <c r="F29" s="48" t="s">
        <v>399</v>
      </c>
      <c r="G29" s="12">
        <v>8000</v>
      </c>
      <c r="H29" s="85">
        <v>50000</v>
      </c>
      <c r="I29" s="13">
        <v>632</v>
      </c>
      <c r="J29" s="278"/>
      <c r="K29" s="278"/>
    </row>
    <row r="30" spans="1:11">
      <c r="A30" s="76" t="s">
        <v>475</v>
      </c>
      <c r="B30" s="77" t="s">
        <v>399</v>
      </c>
      <c r="C30" s="77">
        <v>203</v>
      </c>
      <c r="D30" s="377" t="s">
        <v>399</v>
      </c>
      <c r="E30" s="77">
        <v>203</v>
      </c>
      <c r="F30" s="81" t="s">
        <v>399</v>
      </c>
      <c r="G30" s="81">
        <v>7389</v>
      </c>
      <c r="H30" s="377" t="s">
        <v>399</v>
      </c>
      <c r="I30" s="78">
        <v>1500</v>
      </c>
      <c r="J30" s="278"/>
      <c r="K30" s="278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78"/>
      <c r="K31" s="278"/>
    </row>
    <row r="32" spans="1:11">
      <c r="A32" s="66" t="s">
        <v>476</v>
      </c>
      <c r="B32" s="83" t="s">
        <v>399</v>
      </c>
      <c r="C32" s="83">
        <v>154</v>
      </c>
      <c r="D32" s="85">
        <v>53</v>
      </c>
      <c r="E32" s="48">
        <v>207</v>
      </c>
      <c r="F32" s="83" t="s">
        <v>399</v>
      </c>
      <c r="G32" s="83">
        <v>13961</v>
      </c>
      <c r="H32" s="85">
        <v>24776</v>
      </c>
      <c r="I32" s="13">
        <v>3463</v>
      </c>
      <c r="J32" s="278"/>
      <c r="K32" s="278"/>
    </row>
    <row r="33" spans="1:11">
      <c r="A33" s="66" t="s">
        <v>477</v>
      </c>
      <c r="B33" s="83" t="s">
        <v>399</v>
      </c>
      <c r="C33" s="83">
        <v>156</v>
      </c>
      <c r="D33" s="48">
        <v>6</v>
      </c>
      <c r="E33" s="48">
        <v>162</v>
      </c>
      <c r="F33" s="83" t="s">
        <v>399</v>
      </c>
      <c r="G33" s="83">
        <v>10524</v>
      </c>
      <c r="H33" s="48">
        <v>23660</v>
      </c>
      <c r="I33" s="13">
        <v>1784</v>
      </c>
      <c r="J33" s="278"/>
      <c r="K33" s="278"/>
    </row>
    <row r="34" spans="1:11">
      <c r="A34" s="66" t="s">
        <v>478</v>
      </c>
      <c r="B34" s="83" t="s">
        <v>399</v>
      </c>
      <c r="C34" s="83">
        <v>70</v>
      </c>
      <c r="D34" s="85">
        <v>4</v>
      </c>
      <c r="E34" s="48">
        <v>74</v>
      </c>
      <c r="F34" s="83" t="s">
        <v>399</v>
      </c>
      <c r="G34" s="83">
        <v>10554</v>
      </c>
      <c r="H34" s="85">
        <v>23468</v>
      </c>
      <c r="I34" s="13">
        <v>833</v>
      </c>
      <c r="J34" s="278"/>
      <c r="K34" s="278"/>
    </row>
    <row r="35" spans="1:11">
      <c r="A35" s="66" t="s">
        <v>479</v>
      </c>
      <c r="B35" s="83" t="s">
        <v>399</v>
      </c>
      <c r="C35" s="83">
        <v>212</v>
      </c>
      <c r="D35" s="85">
        <v>6</v>
      </c>
      <c r="E35" s="48">
        <v>218</v>
      </c>
      <c r="F35" s="83" t="s">
        <v>399</v>
      </c>
      <c r="G35" s="83">
        <v>9992</v>
      </c>
      <c r="H35" s="85">
        <v>19555</v>
      </c>
      <c r="I35" s="13">
        <v>2236</v>
      </c>
      <c r="J35" s="278"/>
      <c r="K35" s="278"/>
    </row>
    <row r="36" spans="1:11">
      <c r="A36" s="76" t="s">
        <v>480</v>
      </c>
      <c r="B36" s="77" t="s">
        <v>399</v>
      </c>
      <c r="C36" s="77">
        <v>592</v>
      </c>
      <c r="D36" s="377">
        <v>69</v>
      </c>
      <c r="E36" s="77">
        <v>661</v>
      </c>
      <c r="F36" s="81" t="s">
        <v>399</v>
      </c>
      <c r="G36" s="81">
        <v>11231</v>
      </c>
      <c r="H36" s="377">
        <v>24149</v>
      </c>
      <c r="I36" s="78">
        <v>8316</v>
      </c>
      <c r="J36" s="278"/>
      <c r="K36" s="278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78"/>
      <c r="K37" s="278"/>
    </row>
    <row r="38" spans="1:11">
      <c r="A38" s="76" t="s">
        <v>481</v>
      </c>
      <c r="B38" s="77" t="s">
        <v>399</v>
      </c>
      <c r="C38" s="77">
        <v>35</v>
      </c>
      <c r="D38" s="377">
        <v>10</v>
      </c>
      <c r="E38" s="77">
        <v>45</v>
      </c>
      <c r="F38" s="81" t="s">
        <v>399</v>
      </c>
      <c r="G38" s="81">
        <v>8000</v>
      </c>
      <c r="H38" s="377">
        <v>14500</v>
      </c>
      <c r="I38" s="78">
        <v>425</v>
      </c>
      <c r="J38" s="278"/>
      <c r="K38" s="278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78"/>
      <c r="K39" s="278"/>
    </row>
    <row r="40" spans="1:11">
      <c r="A40" s="66" t="s">
        <v>545</v>
      </c>
      <c r="B40" s="48" t="s">
        <v>399</v>
      </c>
      <c r="C40" s="12">
        <v>61</v>
      </c>
      <c r="D40" s="48">
        <v>3</v>
      </c>
      <c r="E40" s="48">
        <v>64</v>
      </c>
      <c r="F40" s="48" t="s">
        <v>399</v>
      </c>
      <c r="G40" s="12">
        <v>9620</v>
      </c>
      <c r="H40" s="48">
        <v>15760</v>
      </c>
      <c r="I40" s="13">
        <v>634</v>
      </c>
      <c r="J40" s="278"/>
      <c r="K40" s="278"/>
    </row>
    <row r="41" spans="1:11">
      <c r="A41" s="66" t="s">
        <v>483</v>
      </c>
      <c r="B41" s="12" t="s">
        <v>399</v>
      </c>
      <c r="C41" s="12">
        <v>30</v>
      </c>
      <c r="D41" s="48" t="s">
        <v>399</v>
      </c>
      <c r="E41" s="48">
        <v>30</v>
      </c>
      <c r="F41" s="12" t="s">
        <v>399</v>
      </c>
      <c r="G41" s="12">
        <v>10000</v>
      </c>
      <c r="H41" s="48" t="s">
        <v>399</v>
      </c>
      <c r="I41" s="13">
        <v>300</v>
      </c>
      <c r="J41" s="278"/>
      <c r="K41" s="278"/>
    </row>
    <row r="42" spans="1:11">
      <c r="A42" s="66" t="s">
        <v>484</v>
      </c>
      <c r="B42" s="12" t="s">
        <v>399</v>
      </c>
      <c r="C42" s="12">
        <v>1</v>
      </c>
      <c r="D42" s="85">
        <v>1</v>
      </c>
      <c r="E42" s="48">
        <v>2</v>
      </c>
      <c r="F42" s="12" t="s">
        <v>399</v>
      </c>
      <c r="G42" s="12">
        <v>15000</v>
      </c>
      <c r="H42" s="85">
        <v>20000</v>
      </c>
      <c r="I42" s="13">
        <v>35</v>
      </c>
      <c r="J42" s="278"/>
      <c r="K42" s="278"/>
    </row>
    <row r="43" spans="1:11">
      <c r="A43" s="66" t="s">
        <v>485</v>
      </c>
      <c r="B43" s="48" t="s">
        <v>399</v>
      </c>
      <c r="C43" s="12">
        <v>133</v>
      </c>
      <c r="D43" s="48" t="s">
        <v>399</v>
      </c>
      <c r="E43" s="48">
        <v>133</v>
      </c>
      <c r="F43" s="48" t="s">
        <v>399</v>
      </c>
      <c r="G43" s="12">
        <v>13000</v>
      </c>
      <c r="H43" s="48" t="s">
        <v>399</v>
      </c>
      <c r="I43" s="13">
        <v>1729</v>
      </c>
      <c r="J43" s="278"/>
      <c r="K43" s="278"/>
    </row>
    <row r="44" spans="1:11">
      <c r="A44" s="66" t="s">
        <v>486</v>
      </c>
      <c r="B44" s="12" t="s">
        <v>399</v>
      </c>
      <c r="C44" s="12">
        <v>12</v>
      </c>
      <c r="D44" s="85">
        <v>2</v>
      </c>
      <c r="E44" s="48">
        <v>14</v>
      </c>
      <c r="F44" s="12" t="s">
        <v>399</v>
      </c>
      <c r="G44" s="12">
        <v>8250</v>
      </c>
      <c r="H44" s="85">
        <v>10000</v>
      </c>
      <c r="I44" s="13">
        <v>119</v>
      </c>
      <c r="J44" s="278"/>
      <c r="K44" s="278"/>
    </row>
    <row r="45" spans="1:11">
      <c r="A45" s="66" t="s">
        <v>487</v>
      </c>
      <c r="B45" s="48" t="s">
        <v>399</v>
      </c>
      <c r="C45" s="12">
        <v>42</v>
      </c>
      <c r="D45" s="48" t="s">
        <v>399</v>
      </c>
      <c r="E45" s="48">
        <v>42</v>
      </c>
      <c r="F45" s="48" t="s">
        <v>399</v>
      </c>
      <c r="G45" s="12">
        <v>20000</v>
      </c>
      <c r="H45" s="48" t="s">
        <v>399</v>
      </c>
      <c r="I45" s="13">
        <v>840</v>
      </c>
      <c r="J45" s="278"/>
      <c r="K45" s="278"/>
    </row>
    <row r="46" spans="1:11">
      <c r="A46" s="66" t="s">
        <v>488</v>
      </c>
      <c r="B46" s="12" t="s">
        <v>399</v>
      </c>
      <c r="C46" s="12">
        <v>55</v>
      </c>
      <c r="D46" s="48" t="s">
        <v>399</v>
      </c>
      <c r="E46" s="48">
        <v>55</v>
      </c>
      <c r="F46" s="12" t="s">
        <v>399</v>
      </c>
      <c r="G46" s="12">
        <v>14000</v>
      </c>
      <c r="H46" s="48" t="s">
        <v>399</v>
      </c>
      <c r="I46" s="13">
        <v>770</v>
      </c>
      <c r="J46" s="278"/>
      <c r="K46" s="278"/>
    </row>
    <row r="47" spans="1:11">
      <c r="A47" s="66" t="s">
        <v>489</v>
      </c>
      <c r="B47" s="48" t="s">
        <v>399</v>
      </c>
      <c r="C47" s="12">
        <v>514</v>
      </c>
      <c r="D47" s="48">
        <v>2</v>
      </c>
      <c r="E47" s="48">
        <v>516</v>
      </c>
      <c r="F47" s="48" t="s">
        <v>399</v>
      </c>
      <c r="G47" s="12">
        <v>10965</v>
      </c>
      <c r="H47" s="48">
        <v>20000</v>
      </c>
      <c r="I47" s="13">
        <v>5676</v>
      </c>
      <c r="J47" s="278"/>
      <c r="K47" s="278"/>
    </row>
    <row r="48" spans="1:11">
      <c r="A48" s="66" t="s">
        <v>490</v>
      </c>
      <c r="B48" s="12" t="s">
        <v>399</v>
      </c>
      <c r="C48" s="12">
        <v>2</v>
      </c>
      <c r="D48" s="85" t="s">
        <v>399</v>
      </c>
      <c r="E48" s="48">
        <v>2</v>
      </c>
      <c r="F48" s="12" t="s">
        <v>399</v>
      </c>
      <c r="G48" s="12">
        <v>10000</v>
      </c>
      <c r="H48" s="85" t="s">
        <v>399</v>
      </c>
      <c r="I48" s="13">
        <v>20</v>
      </c>
      <c r="J48" s="278"/>
      <c r="K48" s="278"/>
    </row>
    <row r="49" spans="1:11">
      <c r="A49" s="76" t="s">
        <v>491</v>
      </c>
      <c r="B49" s="77" t="s">
        <v>399</v>
      </c>
      <c r="C49" s="77">
        <v>850</v>
      </c>
      <c r="D49" s="377">
        <v>8</v>
      </c>
      <c r="E49" s="77">
        <v>858</v>
      </c>
      <c r="F49" s="81" t="s">
        <v>399</v>
      </c>
      <c r="G49" s="81">
        <v>11760</v>
      </c>
      <c r="H49" s="377">
        <v>15910</v>
      </c>
      <c r="I49" s="78">
        <v>10123</v>
      </c>
      <c r="J49" s="278"/>
      <c r="K49" s="278"/>
    </row>
    <row r="50" spans="1:11">
      <c r="A50" s="66"/>
      <c r="B50" s="48"/>
      <c r="C50" s="48"/>
      <c r="D50" s="48"/>
      <c r="E50" s="48"/>
      <c r="F50" s="12"/>
      <c r="G50" s="12"/>
      <c r="H50" s="12"/>
      <c r="I50" s="49"/>
      <c r="J50" s="278"/>
      <c r="K50" s="278"/>
    </row>
    <row r="51" spans="1:11">
      <c r="A51" s="76" t="s">
        <v>492</v>
      </c>
      <c r="B51" s="77" t="s">
        <v>399</v>
      </c>
      <c r="C51" s="77">
        <v>4</v>
      </c>
      <c r="D51" s="377">
        <v>1</v>
      </c>
      <c r="E51" s="77">
        <v>5</v>
      </c>
      <c r="F51" s="81" t="s">
        <v>399</v>
      </c>
      <c r="G51" s="81">
        <v>10000</v>
      </c>
      <c r="H51" s="377">
        <v>37000</v>
      </c>
      <c r="I51" s="78">
        <v>77</v>
      </c>
      <c r="J51" s="278"/>
      <c r="K51" s="278"/>
    </row>
    <row r="52" spans="1:11">
      <c r="A52" s="66"/>
      <c r="B52" s="48"/>
      <c r="C52" s="48"/>
      <c r="D52" s="48"/>
      <c r="E52" s="48"/>
      <c r="F52" s="12"/>
      <c r="G52" s="12"/>
      <c r="H52" s="12"/>
      <c r="I52" s="49"/>
      <c r="J52" s="278"/>
      <c r="K52" s="278"/>
    </row>
    <row r="53" spans="1:11">
      <c r="A53" s="66" t="s">
        <v>493</v>
      </c>
      <c r="B53" s="48" t="s">
        <v>399</v>
      </c>
      <c r="C53" s="12">
        <v>175</v>
      </c>
      <c r="D53" s="48" t="s">
        <v>399</v>
      </c>
      <c r="E53" s="48">
        <v>175</v>
      </c>
      <c r="F53" s="48" t="s">
        <v>399</v>
      </c>
      <c r="G53" s="12">
        <v>11000</v>
      </c>
      <c r="H53" s="48" t="s">
        <v>399</v>
      </c>
      <c r="I53" s="13">
        <v>1925</v>
      </c>
      <c r="J53" s="278"/>
      <c r="K53" s="278"/>
    </row>
    <row r="54" spans="1:11">
      <c r="A54" s="66" t="s">
        <v>494</v>
      </c>
      <c r="B54" s="48" t="s">
        <v>399</v>
      </c>
      <c r="C54" s="12">
        <v>15</v>
      </c>
      <c r="D54" s="48" t="s">
        <v>399</v>
      </c>
      <c r="E54" s="48">
        <v>15</v>
      </c>
      <c r="F54" s="48" t="s">
        <v>399</v>
      </c>
      <c r="G54" s="12">
        <v>10000</v>
      </c>
      <c r="H54" s="48" t="s">
        <v>399</v>
      </c>
      <c r="I54" s="13">
        <v>150</v>
      </c>
      <c r="J54" s="278"/>
      <c r="K54" s="278"/>
    </row>
    <row r="55" spans="1:11">
      <c r="A55" s="66" t="s">
        <v>495</v>
      </c>
      <c r="B55" s="48" t="s">
        <v>399</v>
      </c>
      <c r="C55" s="12" t="s">
        <v>399</v>
      </c>
      <c r="D55" s="48" t="s">
        <v>399</v>
      </c>
      <c r="E55" s="48" t="s">
        <v>399</v>
      </c>
      <c r="F55" s="48" t="s">
        <v>399</v>
      </c>
      <c r="G55" s="12" t="s">
        <v>399</v>
      </c>
      <c r="H55" s="48" t="s">
        <v>399</v>
      </c>
      <c r="I55" s="13" t="s">
        <v>399</v>
      </c>
      <c r="J55" s="278"/>
      <c r="K55" s="278"/>
    </row>
    <row r="56" spans="1:11">
      <c r="A56" s="66" t="s">
        <v>496</v>
      </c>
      <c r="B56" s="48" t="s">
        <v>399</v>
      </c>
      <c r="C56" s="12" t="s">
        <v>399</v>
      </c>
      <c r="D56" s="48" t="s">
        <v>399</v>
      </c>
      <c r="E56" s="48" t="s">
        <v>399</v>
      </c>
      <c r="F56" s="48" t="s">
        <v>399</v>
      </c>
      <c r="G56" s="12" t="s">
        <v>399</v>
      </c>
      <c r="H56" s="48" t="s">
        <v>399</v>
      </c>
      <c r="I56" s="13" t="s">
        <v>399</v>
      </c>
      <c r="J56" s="278"/>
      <c r="K56" s="278"/>
    </row>
    <row r="57" spans="1:11">
      <c r="A57" s="66" t="s">
        <v>497</v>
      </c>
      <c r="B57" s="48" t="s">
        <v>399</v>
      </c>
      <c r="C57" s="12">
        <v>165</v>
      </c>
      <c r="D57" s="48" t="s">
        <v>399</v>
      </c>
      <c r="E57" s="48">
        <v>165</v>
      </c>
      <c r="F57" s="48" t="s">
        <v>399</v>
      </c>
      <c r="G57" s="12">
        <v>7500</v>
      </c>
      <c r="H57" s="48" t="s">
        <v>399</v>
      </c>
      <c r="I57" s="13">
        <v>1238</v>
      </c>
      <c r="J57" s="278"/>
      <c r="K57" s="278"/>
    </row>
    <row r="58" spans="1:11">
      <c r="A58" s="76" t="s">
        <v>573</v>
      </c>
      <c r="B58" s="77" t="s">
        <v>399</v>
      </c>
      <c r="C58" s="77">
        <v>355</v>
      </c>
      <c r="D58" s="377" t="s">
        <v>399</v>
      </c>
      <c r="E58" s="77">
        <v>355</v>
      </c>
      <c r="F58" s="81" t="s">
        <v>399</v>
      </c>
      <c r="G58" s="81">
        <v>9331</v>
      </c>
      <c r="H58" s="377" t="s">
        <v>399</v>
      </c>
      <c r="I58" s="78">
        <v>3313</v>
      </c>
      <c r="J58" s="278"/>
      <c r="K58" s="278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78"/>
      <c r="K59" s="278"/>
    </row>
    <row r="60" spans="1:11">
      <c r="A60" s="66" t="s">
        <v>499</v>
      </c>
      <c r="B60" s="48" t="s">
        <v>399</v>
      </c>
      <c r="C60" s="12">
        <v>56</v>
      </c>
      <c r="D60" s="12" t="s">
        <v>399</v>
      </c>
      <c r="E60" s="48">
        <v>56</v>
      </c>
      <c r="F60" s="48" t="s">
        <v>399</v>
      </c>
      <c r="G60" s="12">
        <v>10000</v>
      </c>
      <c r="H60" s="12" t="s">
        <v>399</v>
      </c>
      <c r="I60" s="13">
        <v>560</v>
      </c>
      <c r="J60" s="278"/>
      <c r="K60" s="278"/>
    </row>
    <row r="61" spans="1:11">
      <c r="A61" s="66" t="s">
        <v>500</v>
      </c>
      <c r="B61" s="12" t="s">
        <v>399</v>
      </c>
      <c r="C61" s="12">
        <v>255</v>
      </c>
      <c r="D61" s="85">
        <v>10</v>
      </c>
      <c r="E61" s="48">
        <v>265</v>
      </c>
      <c r="F61" s="12" t="s">
        <v>399</v>
      </c>
      <c r="G61" s="12">
        <v>15000</v>
      </c>
      <c r="H61" s="85">
        <v>25000</v>
      </c>
      <c r="I61" s="13">
        <v>4075</v>
      </c>
      <c r="J61" s="278"/>
      <c r="K61" s="278"/>
    </row>
    <row r="62" spans="1:11">
      <c r="A62" s="66" t="s">
        <v>501</v>
      </c>
      <c r="B62" s="48" t="s">
        <v>399</v>
      </c>
      <c r="C62" s="12">
        <v>37</v>
      </c>
      <c r="D62" s="85">
        <v>16</v>
      </c>
      <c r="E62" s="48">
        <v>53</v>
      </c>
      <c r="F62" s="48" t="s">
        <v>399</v>
      </c>
      <c r="G62" s="12">
        <v>7000</v>
      </c>
      <c r="H62" s="85">
        <v>15200</v>
      </c>
      <c r="I62" s="13">
        <v>502</v>
      </c>
      <c r="J62" s="278"/>
      <c r="K62" s="278"/>
    </row>
    <row r="63" spans="1:11">
      <c r="A63" s="76" t="s">
        <v>502</v>
      </c>
      <c r="B63" s="77" t="s">
        <v>399</v>
      </c>
      <c r="C63" s="77">
        <v>348</v>
      </c>
      <c r="D63" s="377">
        <v>26</v>
      </c>
      <c r="E63" s="77">
        <v>374</v>
      </c>
      <c r="F63" s="81" t="s">
        <v>399</v>
      </c>
      <c r="G63" s="81">
        <v>13345</v>
      </c>
      <c r="H63" s="377">
        <v>18969</v>
      </c>
      <c r="I63" s="78">
        <v>5137</v>
      </c>
      <c r="J63" s="278"/>
      <c r="K63" s="278"/>
    </row>
    <row r="64" spans="1:11">
      <c r="A64" s="66"/>
      <c r="B64" s="48"/>
      <c r="C64" s="48"/>
      <c r="D64" s="48"/>
      <c r="E64" s="48"/>
      <c r="F64" s="12"/>
      <c r="G64" s="12"/>
      <c r="H64" s="12"/>
      <c r="I64" s="49"/>
      <c r="J64" s="278"/>
      <c r="K64" s="278"/>
    </row>
    <row r="65" spans="1:11">
      <c r="A65" s="76" t="s">
        <v>503</v>
      </c>
      <c r="B65" s="77" t="s">
        <v>399</v>
      </c>
      <c r="C65" s="77">
        <v>34</v>
      </c>
      <c r="D65" s="377">
        <v>6</v>
      </c>
      <c r="E65" s="77">
        <v>40</v>
      </c>
      <c r="F65" s="81" t="s">
        <v>399</v>
      </c>
      <c r="G65" s="81">
        <v>14250</v>
      </c>
      <c r="H65" s="377">
        <v>20500</v>
      </c>
      <c r="I65" s="78">
        <v>608</v>
      </c>
      <c r="J65" s="278"/>
      <c r="K65" s="278"/>
    </row>
    <row r="66" spans="1:11">
      <c r="A66" s="66"/>
      <c r="B66" s="48"/>
      <c r="C66" s="48"/>
      <c r="D66" s="48"/>
      <c r="E66" s="48"/>
      <c r="F66" s="12"/>
      <c r="G66" s="12"/>
      <c r="H66" s="12"/>
      <c r="I66" s="49"/>
      <c r="J66" s="278"/>
      <c r="K66" s="278"/>
    </row>
    <row r="67" spans="1:11">
      <c r="A67" s="66" t="s">
        <v>504</v>
      </c>
      <c r="B67" s="48" t="s">
        <v>399</v>
      </c>
      <c r="C67" s="12" t="s">
        <v>399</v>
      </c>
      <c r="D67" s="48" t="s">
        <v>399</v>
      </c>
      <c r="E67" s="48" t="s">
        <v>399</v>
      </c>
      <c r="F67" s="48" t="s">
        <v>399</v>
      </c>
      <c r="G67" s="12" t="s">
        <v>399</v>
      </c>
      <c r="H67" s="48" t="s">
        <v>399</v>
      </c>
      <c r="I67" s="13" t="s">
        <v>399</v>
      </c>
      <c r="J67" s="278"/>
      <c r="K67" s="278"/>
    </row>
    <row r="68" spans="1:11">
      <c r="A68" s="66" t="s">
        <v>505</v>
      </c>
      <c r="B68" s="48" t="s">
        <v>399</v>
      </c>
      <c r="C68" s="12">
        <v>5</v>
      </c>
      <c r="D68" s="48" t="s">
        <v>399</v>
      </c>
      <c r="E68" s="48">
        <v>5</v>
      </c>
      <c r="F68" s="48" t="s">
        <v>399</v>
      </c>
      <c r="G68" s="12">
        <v>7240</v>
      </c>
      <c r="H68" s="48" t="s">
        <v>399</v>
      </c>
      <c r="I68" s="13">
        <v>36</v>
      </c>
      <c r="J68" s="278"/>
      <c r="K68" s="278"/>
    </row>
    <row r="69" spans="1:11">
      <c r="A69" s="76" t="s">
        <v>506</v>
      </c>
      <c r="B69" s="77" t="s">
        <v>399</v>
      </c>
      <c r="C69" s="77">
        <v>5</v>
      </c>
      <c r="D69" s="377" t="s">
        <v>399</v>
      </c>
      <c r="E69" s="77">
        <v>5</v>
      </c>
      <c r="F69" s="81" t="s">
        <v>399</v>
      </c>
      <c r="G69" s="81">
        <v>7240</v>
      </c>
      <c r="H69" s="377" t="s">
        <v>399</v>
      </c>
      <c r="I69" s="78">
        <v>36</v>
      </c>
      <c r="J69" s="278"/>
      <c r="K69" s="278"/>
    </row>
    <row r="70" spans="1:11">
      <c r="A70" s="66"/>
      <c r="B70" s="48"/>
      <c r="C70" s="48"/>
      <c r="D70" s="48"/>
      <c r="E70" s="48"/>
      <c r="F70" s="12"/>
      <c r="G70" s="12"/>
      <c r="H70" s="12"/>
      <c r="I70" s="49"/>
      <c r="J70" s="278"/>
      <c r="K70" s="278"/>
    </row>
    <row r="71" spans="1:11">
      <c r="A71" s="66" t="s">
        <v>507</v>
      </c>
      <c r="B71" s="48" t="s">
        <v>399</v>
      </c>
      <c r="C71" s="12">
        <v>38</v>
      </c>
      <c r="D71" s="12">
        <v>1283</v>
      </c>
      <c r="E71" s="48">
        <v>1321</v>
      </c>
      <c r="F71" s="48" t="s">
        <v>399</v>
      </c>
      <c r="G71" s="12">
        <v>9100</v>
      </c>
      <c r="H71" s="12">
        <v>18802</v>
      </c>
      <c r="I71" s="13">
        <v>24469</v>
      </c>
      <c r="J71" s="278"/>
      <c r="K71" s="278"/>
    </row>
    <row r="72" spans="1:11">
      <c r="A72" s="66" t="s">
        <v>508</v>
      </c>
      <c r="B72" s="48" t="s">
        <v>399</v>
      </c>
      <c r="C72" s="12">
        <v>50</v>
      </c>
      <c r="D72" s="48" t="s">
        <v>399</v>
      </c>
      <c r="E72" s="48">
        <v>50</v>
      </c>
      <c r="F72" s="48" t="s">
        <v>399</v>
      </c>
      <c r="G72" s="12">
        <v>14000</v>
      </c>
      <c r="H72" s="48" t="s">
        <v>399</v>
      </c>
      <c r="I72" s="13">
        <v>700</v>
      </c>
      <c r="J72" s="278"/>
      <c r="K72" s="278"/>
    </row>
    <row r="73" spans="1:11">
      <c r="A73" s="66" t="s">
        <v>509</v>
      </c>
      <c r="B73" s="12" t="s">
        <v>399</v>
      </c>
      <c r="C73" s="12">
        <v>85</v>
      </c>
      <c r="D73" s="85" t="s">
        <v>399</v>
      </c>
      <c r="E73" s="48">
        <v>85</v>
      </c>
      <c r="F73" s="12" t="s">
        <v>399</v>
      </c>
      <c r="G73" s="12">
        <v>11000</v>
      </c>
      <c r="H73" s="85" t="s">
        <v>399</v>
      </c>
      <c r="I73" s="13">
        <v>935</v>
      </c>
      <c r="J73" s="278"/>
      <c r="K73" s="278"/>
    </row>
    <row r="74" spans="1:11">
      <c r="A74" s="66" t="s">
        <v>510</v>
      </c>
      <c r="B74" s="85" t="s">
        <v>399</v>
      </c>
      <c r="C74" s="12">
        <v>514</v>
      </c>
      <c r="D74" s="85">
        <v>1109</v>
      </c>
      <c r="E74" s="48">
        <v>1623</v>
      </c>
      <c r="F74" s="85" t="s">
        <v>399</v>
      </c>
      <c r="G74" s="12">
        <v>17144</v>
      </c>
      <c r="H74" s="85">
        <v>23982</v>
      </c>
      <c r="I74" s="13">
        <v>35408</v>
      </c>
      <c r="J74" s="278"/>
      <c r="K74" s="278"/>
    </row>
    <row r="75" spans="1:11">
      <c r="A75" s="66" t="s">
        <v>511</v>
      </c>
      <c r="B75" s="12" t="s">
        <v>399</v>
      </c>
      <c r="C75" s="12">
        <v>53</v>
      </c>
      <c r="D75" s="48" t="s">
        <v>399</v>
      </c>
      <c r="E75" s="48">
        <v>53</v>
      </c>
      <c r="F75" s="12" t="s">
        <v>399</v>
      </c>
      <c r="G75" s="12">
        <v>6450</v>
      </c>
      <c r="H75" s="48" t="s">
        <v>399</v>
      </c>
      <c r="I75" s="13">
        <v>342</v>
      </c>
      <c r="J75" s="278"/>
      <c r="K75" s="278"/>
    </row>
    <row r="76" spans="1:11">
      <c r="A76" s="66" t="s">
        <v>512</v>
      </c>
      <c r="B76" s="12" t="s">
        <v>399</v>
      </c>
      <c r="C76" s="12">
        <v>60</v>
      </c>
      <c r="D76" s="48" t="s">
        <v>399</v>
      </c>
      <c r="E76" s="48">
        <v>60</v>
      </c>
      <c r="F76" s="12" t="s">
        <v>399</v>
      </c>
      <c r="G76" s="12">
        <v>10000</v>
      </c>
      <c r="H76" s="48" t="s">
        <v>399</v>
      </c>
      <c r="I76" s="13">
        <v>600</v>
      </c>
      <c r="J76" s="278"/>
      <c r="K76" s="278"/>
    </row>
    <row r="77" spans="1:11">
      <c r="A77" s="66" t="s">
        <v>513</v>
      </c>
      <c r="B77" s="85">
        <v>20</v>
      </c>
      <c r="C77" s="12" t="s">
        <v>399</v>
      </c>
      <c r="D77" s="85">
        <v>710</v>
      </c>
      <c r="E77" s="48">
        <v>730</v>
      </c>
      <c r="F77" s="85">
        <v>8000</v>
      </c>
      <c r="G77" s="12" t="s">
        <v>399</v>
      </c>
      <c r="H77" s="85">
        <v>16000</v>
      </c>
      <c r="I77" s="13">
        <v>11520</v>
      </c>
      <c r="J77" s="278"/>
      <c r="K77" s="278"/>
    </row>
    <row r="78" spans="1:11">
      <c r="A78" s="66" t="s">
        <v>514</v>
      </c>
      <c r="B78" s="48" t="s">
        <v>399</v>
      </c>
      <c r="C78" s="12">
        <v>2</v>
      </c>
      <c r="D78" s="48" t="s">
        <v>399</v>
      </c>
      <c r="E78" s="48">
        <v>2</v>
      </c>
      <c r="F78" s="48" t="s">
        <v>399</v>
      </c>
      <c r="G78" s="12">
        <v>8975</v>
      </c>
      <c r="H78" s="48" t="s">
        <v>399</v>
      </c>
      <c r="I78" s="13">
        <v>18</v>
      </c>
      <c r="J78" s="278"/>
      <c r="K78" s="278"/>
    </row>
    <row r="79" spans="1:11">
      <c r="A79" s="76" t="s">
        <v>515</v>
      </c>
      <c r="B79" s="77">
        <v>20</v>
      </c>
      <c r="C79" s="77">
        <v>802</v>
      </c>
      <c r="D79" s="377">
        <v>3102</v>
      </c>
      <c r="E79" s="77">
        <v>3924</v>
      </c>
      <c r="F79" s="81">
        <v>8000</v>
      </c>
      <c r="G79" s="81">
        <v>14654</v>
      </c>
      <c r="H79" s="377">
        <v>20013</v>
      </c>
      <c r="I79" s="78">
        <v>73992</v>
      </c>
      <c r="J79" s="278"/>
      <c r="K79" s="278"/>
    </row>
    <row r="80" spans="1:11">
      <c r="A80" s="66"/>
      <c r="B80" s="48"/>
      <c r="C80" s="48"/>
      <c r="D80" s="48"/>
      <c r="E80" s="48"/>
      <c r="F80" s="12"/>
      <c r="G80" s="12"/>
      <c r="H80" s="12"/>
      <c r="I80" s="49"/>
      <c r="J80" s="278"/>
      <c r="K80" s="278"/>
    </row>
    <row r="81" spans="1:9">
      <c r="A81" s="66" t="s">
        <v>516</v>
      </c>
      <c r="B81" s="85">
        <v>9</v>
      </c>
      <c r="C81" s="12">
        <v>108</v>
      </c>
      <c r="D81" s="85">
        <v>29</v>
      </c>
      <c r="E81" s="48">
        <v>146</v>
      </c>
      <c r="F81" s="85">
        <v>2000</v>
      </c>
      <c r="G81" s="12">
        <v>17399</v>
      </c>
      <c r="H81" s="85">
        <v>28959</v>
      </c>
      <c r="I81" s="13">
        <v>2735</v>
      </c>
    </row>
    <row r="82" spans="1:9">
      <c r="A82" s="66" t="s">
        <v>517</v>
      </c>
      <c r="B82" s="12" t="s">
        <v>399</v>
      </c>
      <c r="C82" s="12">
        <v>100</v>
      </c>
      <c r="D82" s="85">
        <v>30</v>
      </c>
      <c r="E82" s="48">
        <v>130</v>
      </c>
      <c r="F82" s="12" t="s">
        <v>399</v>
      </c>
      <c r="G82" s="12">
        <v>15000</v>
      </c>
      <c r="H82" s="85">
        <v>25000</v>
      </c>
      <c r="I82" s="13">
        <v>2260</v>
      </c>
    </row>
    <row r="83" spans="1:9">
      <c r="A83" s="76" t="s">
        <v>518</v>
      </c>
      <c r="B83" s="77">
        <v>9</v>
      </c>
      <c r="C83" s="77">
        <v>208</v>
      </c>
      <c r="D83" s="377">
        <v>59</v>
      </c>
      <c r="E83" s="77">
        <v>276</v>
      </c>
      <c r="F83" s="81">
        <v>2000</v>
      </c>
      <c r="G83" s="81">
        <v>16246</v>
      </c>
      <c r="H83" s="377">
        <v>26946</v>
      </c>
      <c r="I83" s="78">
        <v>4995</v>
      </c>
    </row>
    <row r="84" spans="1:9">
      <c r="A84" s="66"/>
      <c r="B84" s="48"/>
      <c r="C84" s="48"/>
      <c r="D84" s="48"/>
      <c r="E84" s="48"/>
      <c r="F84" s="12"/>
      <c r="G84" s="12"/>
      <c r="H84" s="12"/>
      <c r="I84" s="13"/>
    </row>
    <row r="85" spans="1:9" ht="13.5" thickBot="1">
      <c r="A85" s="69" t="s">
        <v>519</v>
      </c>
      <c r="B85" s="55">
        <v>167</v>
      </c>
      <c r="C85" s="55">
        <v>6428</v>
      </c>
      <c r="D85" s="55">
        <v>3446</v>
      </c>
      <c r="E85" s="55">
        <v>10041</v>
      </c>
      <c r="F85" s="226">
        <v>7468</v>
      </c>
      <c r="G85" s="226">
        <v>16430</v>
      </c>
      <c r="H85" s="226">
        <v>20522</v>
      </c>
      <c r="I85" s="56">
        <v>177588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>
  <sheetPr codeName="Hoja178">
    <pageSetUpPr fitToPage="1"/>
  </sheetPr>
  <dimension ref="A1:F21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21.7109375" style="452" customWidth="1"/>
    <col min="2" max="6" width="19.85546875" style="452" customWidth="1"/>
    <col min="7" max="8" width="11.42578125" style="452"/>
    <col min="9" max="9" width="11.140625" style="452" customWidth="1"/>
    <col min="10" max="17" width="12" style="452" customWidth="1"/>
    <col min="18" max="16384" width="11.42578125" style="452"/>
  </cols>
  <sheetData>
    <row r="1" spans="1:6" s="482" customFormat="1" ht="18">
      <c r="A1" s="1524" t="s">
        <v>375</v>
      </c>
      <c r="B1" s="1524"/>
      <c r="C1" s="1524"/>
      <c r="D1" s="1524"/>
      <c r="E1" s="1524"/>
      <c r="F1" s="1524"/>
    </row>
    <row r="2" spans="1:6" s="483" customFormat="1" ht="12.75" customHeight="1"/>
    <row r="3" spans="1:6" s="483" customFormat="1" ht="15">
      <c r="A3" s="1532" t="s">
        <v>1047</v>
      </c>
      <c r="B3" s="1532"/>
      <c r="C3" s="1532"/>
      <c r="D3" s="1532"/>
      <c r="E3" s="1532"/>
      <c r="F3" s="1532"/>
    </row>
    <row r="4" spans="1:6" s="483" customFormat="1" ht="15">
      <c r="A4" s="1532" t="s">
        <v>686</v>
      </c>
      <c r="B4" s="1532"/>
      <c r="C4" s="1532"/>
      <c r="D4" s="1532"/>
      <c r="E4" s="1532"/>
      <c r="F4" s="1532"/>
    </row>
    <row r="5" spans="1:6" s="483" customFormat="1" ht="13.5" customHeight="1" thickBot="1">
      <c r="A5" s="484"/>
      <c r="B5" s="485"/>
      <c r="C5" s="485"/>
      <c r="D5" s="485"/>
      <c r="E5" s="485"/>
      <c r="F5" s="485"/>
    </row>
    <row r="6" spans="1:6" ht="22.5" customHeight="1">
      <c r="A6" s="1649" t="s">
        <v>378</v>
      </c>
      <c r="B6" s="157"/>
      <c r="C6" s="157"/>
      <c r="D6" s="157"/>
      <c r="E6" s="158" t="s">
        <v>521</v>
      </c>
      <c r="F6" s="159"/>
    </row>
    <row r="7" spans="1:6" ht="12.75" customHeight="1">
      <c r="A7" s="1650"/>
      <c r="B7" s="130" t="s">
        <v>379</v>
      </c>
      <c r="C7" s="130" t="s">
        <v>386</v>
      </c>
      <c r="D7" s="130" t="s">
        <v>1111</v>
      </c>
      <c r="E7" s="130" t="s">
        <v>522</v>
      </c>
      <c r="F7" s="43" t="s">
        <v>381</v>
      </c>
    </row>
    <row r="8" spans="1:6" ht="15" customHeight="1">
      <c r="A8" s="1650"/>
      <c r="B8" s="130" t="s">
        <v>382</v>
      </c>
      <c r="C8" s="130" t="s">
        <v>524</v>
      </c>
      <c r="D8" s="62" t="s">
        <v>383</v>
      </c>
      <c r="E8" s="130" t="s">
        <v>525</v>
      </c>
      <c r="F8" s="43" t="s">
        <v>384</v>
      </c>
    </row>
    <row r="9" spans="1:6" ht="13.5" thickBot="1">
      <c r="A9" s="1651"/>
      <c r="B9" s="64"/>
      <c r="C9" s="64"/>
      <c r="D9" s="64"/>
      <c r="E9" s="139" t="s">
        <v>526</v>
      </c>
      <c r="F9" s="161"/>
    </row>
    <row r="10" spans="1:6" ht="28.5" customHeight="1">
      <c r="A10" s="15">
        <v>2003</v>
      </c>
      <c r="B10" s="540">
        <v>7.78</v>
      </c>
      <c r="C10" s="568">
        <v>70.983290488431876</v>
      </c>
      <c r="D10" s="540">
        <v>55.225000000000001</v>
      </c>
      <c r="E10" s="549">
        <v>70.900000000000006</v>
      </c>
      <c r="F10" s="552">
        <v>39154.525000000001</v>
      </c>
    </row>
    <row r="11" spans="1:6">
      <c r="A11" s="15">
        <v>2004</v>
      </c>
      <c r="B11" s="540">
        <v>9.64</v>
      </c>
      <c r="C11" s="568">
        <v>71.97821576763485</v>
      </c>
      <c r="D11" s="540">
        <v>69.387</v>
      </c>
      <c r="E11" s="549">
        <v>59.01</v>
      </c>
      <c r="F11" s="552">
        <v>40945.268700000001</v>
      </c>
    </row>
    <row r="12" spans="1:6">
      <c r="A12" s="15">
        <v>2005</v>
      </c>
      <c r="B12" s="540">
        <v>8.4149999999999991</v>
      </c>
      <c r="C12" s="568">
        <v>65.073083778966136</v>
      </c>
      <c r="D12" s="540">
        <v>54.759</v>
      </c>
      <c r="E12" s="549">
        <v>59.92</v>
      </c>
      <c r="F12" s="552">
        <v>32811.592800000006</v>
      </c>
    </row>
    <row r="13" spans="1:6">
      <c r="A13" s="15">
        <v>2006</v>
      </c>
      <c r="B13" s="540">
        <v>11.47</v>
      </c>
      <c r="C13" s="568">
        <v>67.823016564952056</v>
      </c>
      <c r="D13" s="540">
        <v>77.793000000000006</v>
      </c>
      <c r="E13" s="549">
        <v>65.61</v>
      </c>
      <c r="F13" s="552">
        <v>51039.987300000001</v>
      </c>
    </row>
    <row r="14" spans="1:6">
      <c r="A14" s="15">
        <v>2007</v>
      </c>
      <c r="B14" s="540">
        <v>12.451000000000001</v>
      </c>
      <c r="C14" s="568">
        <v>59.382378925387513</v>
      </c>
      <c r="D14" s="540">
        <v>73.936999999999998</v>
      </c>
      <c r="E14" s="549">
        <v>72.680000000000007</v>
      </c>
      <c r="F14" s="552">
        <v>53737.411600000007</v>
      </c>
    </row>
    <row r="15" spans="1:6">
      <c r="A15" s="15">
        <v>2008</v>
      </c>
      <c r="B15" s="540">
        <v>11.28</v>
      </c>
      <c r="C15" s="568">
        <v>66.877659574468083</v>
      </c>
      <c r="D15" s="540">
        <v>75.438000000000002</v>
      </c>
      <c r="E15" s="549">
        <v>73.06</v>
      </c>
      <c r="F15" s="552">
        <v>55115.002800000002</v>
      </c>
    </row>
    <row r="16" spans="1:6">
      <c r="A16" s="15">
        <v>2009</v>
      </c>
      <c r="B16" s="540">
        <v>13.552</v>
      </c>
      <c r="C16" s="568">
        <v>67.773760330578511</v>
      </c>
      <c r="D16" s="540">
        <v>91.846999999999994</v>
      </c>
      <c r="E16" s="549">
        <v>61.08</v>
      </c>
      <c r="F16" s="552">
        <v>56100.147599999989</v>
      </c>
    </row>
    <row r="17" spans="1:6">
      <c r="A17" s="15">
        <v>2010</v>
      </c>
      <c r="B17" s="540">
        <v>13.288</v>
      </c>
      <c r="C17" s="568">
        <v>62.861228175797706</v>
      </c>
      <c r="D17" s="540">
        <v>83.53</v>
      </c>
      <c r="E17" s="549">
        <v>68.010000000000005</v>
      </c>
      <c r="F17" s="552">
        <v>56808.753000000004</v>
      </c>
    </row>
    <row r="18" spans="1:6">
      <c r="A18" s="15">
        <v>2011</v>
      </c>
      <c r="B18" s="540">
        <v>12.337999999999999</v>
      </c>
      <c r="C18" s="568">
        <v>69.136002593613227</v>
      </c>
      <c r="D18" s="540">
        <v>85.3</v>
      </c>
      <c r="E18" s="549">
        <v>60.24</v>
      </c>
      <c r="F18" s="552">
        <v>51384.72</v>
      </c>
    </row>
    <row r="19" spans="1:6">
      <c r="A19" s="15">
        <v>2012</v>
      </c>
      <c r="B19" s="540">
        <v>11.603999999999999</v>
      </c>
      <c r="C19" s="568">
        <v>68.520337814546707</v>
      </c>
      <c r="D19" s="540">
        <v>79.510999999999996</v>
      </c>
      <c r="E19" s="549">
        <v>59.91</v>
      </c>
      <c r="F19" s="552">
        <v>47635.040099999998</v>
      </c>
    </row>
    <row r="20" spans="1:6" ht="13.5" thickBot="1">
      <c r="A20" s="15">
        <v>2013</v>
      </c>
      <c r="B20" s="540">
        <v>11.867000000000001</v>
      </c>
      <c r="C20" s="568">
        <f t="shared" ref="C20" si="0">D20/B20*10</f>
        <v>72.133647931237888</v>
      </c>
      <c r="D20" s="540">
        <v>85.600999999999999</v>
      </c>
      <c r="E20" s="549">
        <v>65.37</v>
      </c>
      <c r="F20" s="1418">
        <f>D20*E20*10</f>
        <v>55957.373700000011</v>
      </c>
    </row>
    <row r="21" spans="1:6" ht="13.15" customHeight="1">
      <c r="A21" s="570" t="s">
        <v>1112</v>
      </c>
      <c r="B21" s="489"/>
      <c r="C21" s="489"/>
      <c r="D21" s="489"/>
      <c r="E21" s="489"/>
      <c r="F21" s="489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>
  <sheetPr codeName="Hoja179">
    <pageSetUpPr fitToPage="1"/>
  </sheetPr>
  <dimension ref="A1:L81"/>
  <sheetViews>
    <sheetView view="pageBreakPreview" topLeftCell="A28" zoomScale="75" zoomScaleNormal="75" zoomScaleSheetLayoutView="75" workbookViewId="0">
      <selection activeCell="D19" sqref="D19"/>
    </sheetView>
  </sheetViews>
  <sheetFormatPr baseColWidth="10" defaultRowHeight="12.75"/>
  <cols>
    <col min="1" max="1" width="30.42578125" style="271" customWidth="1"/>
    <col min="2" max="9" width="17.140625" style="271" customWidth="1"/>
    <col min="10" max="16384" width="11.42578125" style="271"/>
  </cols>
  <sheetData>
    <row r="1" spans="1:12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2" s="91" customFormat="1" ht="12.75" customHeight="1">
      <c r="A2" s="455"/>
    </row>
    <row r="3" spans="1:12" s="91" customFormat="1" ht="15">
      <c r="A3" s="1504" t="s">
        <v>1520</v>
      </c>
      <c r="B3" s="1504"/>
      <c r="C3" s="1504"/>
      <c r="D3" s="1504"/>
      <c r="E3" s="1504"/>
      <c r="F3" s="1504"/>
      <c r="G3" s="1504"/>
      <c r="H3" s="1504"/>
      <c r="I3" s="1504"/>
      <c r="J3" s="134"/>
      <c r="K3" s="134"/>
      <c r="L3" s="134"/>
    </row>
    <row r="4" spans="1:12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2" s="866" customFormat="1" ht="27.75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501" t="s">
        <v>387</v>
      </c>
    </row>
    <row r="6" spans="1:12" s="866" customFormat="1" ht="27.75" customHeight="1">
      <c r="A6" s="1516"/>
      <c r="B6" s="1671" t="s">
        <v>393</v>
      </c>
      <c r="C6" s="301" t="s">
        <v>394</v>
      </c>
      <c r="D6" s="302"/>
      <c r="E6" s="1671" t="s">
        <v>395</v>
      </c>
      <c r="F6" s="1671" t="s">
        <v>393</v>
      </c>
      <c r="G6" s="301" t="s">
        <v>394</v>
      </c>
      <c r="H6" s="303"/>
      <c r="I6" s="1502"/>
    </row>
    <row r="7" spans="1:12" s="866" customFormat="1" ht="27.75" customHeight="1" thickBot="1">
      <c r="A7" s="1516"/>
      <c r="B7" s="1676"/>
      <c r="C7" s="1402" t="s">
        <v>904</v>
      </c>
      <c r="D7" s="1402" t="s">
        <v>905</v>
      </c>
      <c r="E7" s="1676" t="s">
        <v>395</v>
      </c>
      <c r="F7" s="1676"/>
      <c r="G7" s="1402" t="s">
        <v>904</v>
      </c>
      <c r="H7" s="1402" t="s">
        <v>905</v>
      </c>
      <c r="I7" s="1502"/>
    </row>
    <row r="8" spans="1:12">
      <c r="A8" s="75" t="s">
        <v>459</v>
      </c>
      <c r="B8" s="131" t="s">
        <v>399</v>
      </c>
      <c r="C8" s="131">
        <v>63</v>
      </c>
      <c r="D8" s="45" t="s">
        <v>399</v>
      </c>
      <c r="E8" s="45">
        <v>63</v>
      </c>
      <c r="F8" s="131" t="s">
        <v>399</v>
      </c>
      <c r="G8" s="131">
        <v>6180</v>
      </c>
      <c r="H8" s="45" t="s">
        <v>399</v>
      </c>
      <c r="I8" s="140">
        <v>389</v>
      </c>
      <c r="J8" s="278"/>
      <c r="K8" s="278"/>
    </row>
    <row r="9" spans="1:12">
      <c r="A9" s="66" t="s">
        <v>460</v>
      </c>
      <c r="B9" s="12" t="s">
        <v>399</v>
      </c>
      <c r="C9" s="12">
        <v>22</v>
      </c>
      <c r="D9" s="48" t="s">
        <v>399</v>
      </c>
      <c r="E9" s="48">
        <v>22</v>
      </c>
      <c r="F9" s="12" t="s">
        <v>399</v>
      </c>
      <c r="G9" s="12">
        <v>5780</v>
      </c>
      <c r="H9" s="48" t="s">
        <v>399</v>
      </c>
      <c r="I9" s="13">
        <v>127</v>
      </c>
      <c r="J9" s="278"/>
      <c r="K9" s="278"/>
    </row>
    <row r="10" spans="1:12">
      <c r="A10" s="66" t="s">
        <v>461</v>
      </c>
      <c r="B10" s="48" t="s">
        <v>399</v>
      </c>
      <c r="C10" s="48">
        <v>33</v>
      </c>
      <c r="D10" s="48" t="s">
        <v>399</v>
      </c>
      <c r="E10" s="48">
        <v>33</v>
      </c>
      <c r="F10" s="12" t="s">
        <v>399</v>
      </c>
      <c r="G10" s="12">
        <v>5590</v>
      </c>
      <c r="H10" s="48" t="s">
        <v>399</v>
      </c>
      <c r="I10" s="49">
        <v>184</v>
      </c>
      <c r="J10" s="278"/>
      <c r="K10" s="278"/>
    </row>
    <row r="11" spans="1:12">
      <c r="A11" s="66" t="s">
        <v>462</v>
      </c>
      <c r="B11" s="12" t="s">
        <v>399</v>
      </c>
      <c r="C11" s="12">
        <v>58</v>
      </c>
      <c r="D11" s="85" t="s">
        <v>399</v>
      </c>
      <c r="E11" s="48">
        <v>58</v>
      </c>
      <c r="F11" s="12" t="s">
        <v>399</v>
      </c>
      <c r="G11" s="12">
        <v>6130</v>
      </c>
      <c r="H11" s="85" t="s">
        <v>399</v>
      </c>
      <c r="I11" s="13">
        <v>356</v>
      </c>
      <c r="J11" s="278"/>
      <c r="K11" s="278"/>
    </row>
    <row r="12" spans="1:12">
      <c r="A12" s="76" t="s">
        <v>463</v>
      </c>
      <c r="B12" s="77" t="s">
        <v>399</v>
      </c>
      <c r="C12" s="77">
        <v>176</v>
      </c>
      <c r="D12" s="377" t="s">
        <v>399</v>
      </c>
      <c r="E12" s="77">
        <v>176</v>
      </c>
      <c r="F12" s="81" t="s">
        <v>399</v>
      </c>
      <c r="G12" s="81">
        <v>6003</v>
      </c>
      <c r="H12" s="377" t="s">
        <v>399</v>
      </c>
      <c r="I12" s="78">
        <v>1056</v>
      </c>
      <c r="J12" s="278"/>
      <c r="K12" s="278"/>
    </row>
    <row r="13" spans="1:12">
      <c r="A13" s="66"/>
      <c r="B13" s="48"/>
      <c r="C13" s="48"/>
      <c r="D13" s="48"/>
      <c r="E13" s="48"/>
      <c r="F13" s="12"/>
      <c r="G13" s="12"/>
      <c r="H13" s="48"/>
      <c r="I13" s="49"/>
      <c r="J13" s="278"/>
      <c r="K13" s="278"/>
    </row>
    <row r="14" spans="1:12">
      <c r="A14" s="76" t="s">
        <v>464</v>
      </c>
      <c r="B14" s="77">
        <v>18</v>
      </c>
      <c r="C14" s="77" t="s">
        <v>399</v>
      </c>
      <c r="D14" s="377" t="s">
        <v>399</v>
      </c>
      <c r="E14" s="77">
        <v>18</v>
      </c>
      <c r="F14" s="81">
        <v>5000</v>
      </c>
      <c r="G14" s="81" t="s">
        <v>399</v>
      </c>
      <c r="H14" s="377" t="s">
        <v>399</v>
      </c>
      <c r="I14" s="78">
        <v>90</v>
      </c>
      <c r="J14" s="278"/>
      <c r="K14" s="278"/>
    </row>
    <row r="15" spans="1:12">
      <c r="A15" s="66"/>
      <c r="B15" s="48"/>
      <c r="C15" s="48"/>
      <c r="D15" s="48"/>
      <c r="E15" s="48"/>
      <c r="F15" s="12"/>
      <c r="G15" s="12"/>
      <c r="H15" s="48"/>
      <c r="I15" s="49"/>
      <c r="J15" s="278"/>
      <c r="K15" s="278"/>
    </row>
    <row r="16" spans="1:12">
      <c r="A16" s="66" t="s">
        <v>544</v>
      </c>
      <c r="B16" s="12" t="s">
        <v>399</v>
      </c>
      <c r="C16" s="12">
        <v>40</v>
      </c>
      <c r="D16" s="48" t="s">
        <v>399</v>
      </c>
      <c r="E16" s="48">
        <v>40</v>
      </c>
      <c r="F16" s="12" t="s">
        <v>399</v>
      </c>
      <c r="G16" s="12">
        <v>7060</v>
      </c>
      <c r="H16" s="48" t="s">
        <v>399</v>
      </c>
      <c r="I16" s="13">
        <v>282</v>
      </c>
      <c r="J16" s="278"/>
      <c r="K16" s="278"/>
    </row>
    <row r="17" spans="1:11">
      <c r="A17" s="66" t="s">
        <v>467</v>
      </c>
      <c r="B17" s="12">
        <v>15</v>
      </c>
      <c r="C17" s="85">
        <v>5</v>
      </c>
      <c r="D17" s="48" t="s">
        <v>399</v>
      </c>
      <c r="E17" s="48">
        <v>20</v>
      </c>
      <c r="F17" s="12">
        <v>5500</v>
      </c>
      <c r="G17" s="85">
        <v>7500</v>
      </c>
      <c r="H17" s="48" t="s">
        <v>399</v>
      </c>
      <c r="I17" s="13">
        <v>120</v>
      </c>
      <c r="J17" s="278"/>
      <c r="K17" s="278"/>
    </row>
    <row r="18" spans="1:11">
      <c r="A18" s="66" t="s">
        <v>468</v>
      </c>
      <c r="B18" s="12">
        <v>18</v>
      </c>
      <c r="C18" s="12">
        <v>6</v>
      </c>
      <c r="D18" s="48" t="s">
        <v>399</v>
      </c>
      <c r="E18" s="48">
        <v>24</v>
      </c>
      <c r="F18" s="12">
        <v>4500</v>
      </c>
      <c r="G18" s="12">
        <v>8500</v>
      </c>
      <c r="H18" s="48" t="s">
        <v>399</v>
      </c>
      <c r="I18" s="13">
        <v>132</v>
      </c>
      <c r="J18" s="278"/>
      <c r="K18" s="278"/>
    </row>
    <row r="19" spans="1:11">
      <c r="A19" s="76" t="s">
        <v>469</v>
      </c>
      <c r="B19" s="77">
        <v>33</v>
      </c>
      <c r="C19" s="77">
        <v>51</v>
      </c>
      <c r="D19" s="377" t="s">
        <v>399</v>
      </c>
      <c r="E19" s="77">
        <v>84</v>
      </c>
      <c r="F19" s="81">
        <v>4955</v>
      </c>
      <c r="G19" s="81">
        <v>7273</v>
      </c>
      <c r="H19" s="377" t="s">
        <v>399</v>
      </c>
      <c r="I19" s="78">
        <v>534</v>
      </c>
      <c r="J19" s="278"/>
      <c r="K19" s="278"/>
    </row>
    <row r="20" spans="1:11">
      <c r="A20" s="66"/>
      <c r="B20" s="48"/>
      <c r="C20" s="48"/>
      <c r="D20" s="48"/>
      <c r="E20" s="48"/>
      <c r="F20" s="12"/>
      <c r="G20" s="12"/>
      <c r="H20" s="48"/>
      <c r="I20" s="49"/>
      <c r="J20" s="278"/>
      <c r="K20" s="278"/>
    </row>
    <row r="21" spans="1:11">
      <c r="A21" s="76" t="s">
        <v>470</v>
      </c>
      <c r="B21" s="77" t="s">
        <v>399</v>
      </c>
      <c r="C21" s="77">
        <v>1518</v>
      </c>
      <c r="D21" s="377" t="s">
        <v>399</v>
      </c>
      <c r="E21" s="77">
        <v>1518</v>
      </c>
      <c r="F21" s="81" t="s">
        <v>399</v>
      </c>
      <c r="G21" s="81">
        <v>6822</v>
      </c>
      <c r="H21" s="377" t="s">
        <v>399</v>
      </c>
      <c r="I21" s="78">
        <v>10355</v>
      </c>
      <c r="J21" s="278"/>
      <c r="K21" s="278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78"/>
      <c r="K22" s="278"/>
    </row>
    <row r="23" spans="1:11">
      <c r="A23" s="76" t="s">
        <v>471</v>
      </c>
      <c r="B23" s="77" t="s">
        <v>399</v>
      </c>
      <c r="C23" s="77">
        <v>1340</v>
      </c>
      <c r="D23" s="377" t="s">
        <v>399</v>
      </c>
      <c r="E23" s="77">
        <v>1340</v>
      </c>
      <c r="F23" s="81" t="s">
        <v>399</v>
      </c>
      <c r="G23" s="81">
        <v>8100</v>
      </c>
      <c r="H23" s="377" t="s">
        <v>399</v>
      </c>
      <c r="I23" s="78">
        <v>10854</v>
      </c>
      <c r="J23" s="278"/>
      <c r="K23" s="278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78"/>
      <c r="K24" s="278"/>
    </row>
    <row r="25" spans="1:11">
      <c r="A25" s="66" t="s">
        <v>472</v>
      </c>
      <c r="B25" s="48" t="s">
        <v>399</v>
      </c>
      <c r="C25" s="48">
        <v>2164</v>
      </c>
      <c r="D25" s="48" t="s">
        <v>399</v>
      </c>
      <c r="E25" s="48">
        <v>2164</v>
      </c>
      <c r="F25" s="48" t="s">
        <v>399</v>
      </c>
      <c r="G25" s="12">
        <v>8000</v>
      </c>
      <c r="H25" s="48" t="s">
        <v>399</v>
      </c>
      <c r="I25" s="49">
        <v>17312</v>
      </c>
      <c r="J25" s="278"/>
      <c r="K25" s="278"/>
    </row>
    <row r="26" spans="1:11">
      <c r="A26" s="66" t="s">
        <v>473</v>
      </c>
      <c r="B26" s="48" t="s">
        <v>399</v>
      </c>
      <c r="C26" s="48" t="s">
        <v>399</v>
      </c>
      <c r="D26" s="48" t="s">
        <v>399</v>
      </c>
      <c r="E26" s="48" t="s">
        <v>399</v>
      </c>
      <c r="F26" s="48" t="s">
        <v>399</v>
      </c>
      <c r="G26" s="12" t="s">
        <v>399</v>
      </c>
      <c r="H26" s="48" t="s">
        <v>399</v>
      </c>
      <c r="I26" s="49" t="s">
        <v>399</v>
      </c>
      <c r="J26" s="278"/>
      <c r="K26" s="278"/>
    </row>
    <row r="27" spans="1:11">
      <c r="A27" s="66" t="s">
        <v>474</v>
      </c>
      <c r="B27" s="48" t="s">
        <v>399</v>
      </c>
      <c r="C27" s="12">
        <v>2082</v>
      </c>
      <c r="D27" s="48" t="s">
        <v>399</v>
      </c>
      <c r="E27" s="48">
        <v>2082</v>
      </c>
      <c r="F27" s="85" t="s">
        <v>399</v>
      </c>
      <c r="G27" s="12">
        <v>6000</v>
      </c>
      <c r="H27" s="48" t="s">
        <v>399</v>
      </c>
      <c r="I27" s="13">
        <v>12492</v>
      </c>
      <c r="J27" s="278"/>
      <c r="K27" s="278"/>
    </row>
    <row r="28" spans="1:11">
      <c r="A28" s="76" t="s">
        <v>475</v>
      </c>
      <c r="B28" s="77" t="s">
        <v>399</v>
      </c>
      <c r="C28" s="77">
        <v>4246</v>
      </c>
      <c r="D28" s="377" t="s">
        <v>399</v>
      </c>
      <c r="E28" s="77">
        <v>4246</v>
      </c>
      <c r="F28" s="81" t="s">
        <v>399</v>
      </c>
      <c r="G28" s="81">
        <v>7019</v>
      </c>
      <c r="H28" s="377" t="s">
        <v>399</v>
      </c>
      <c r="I28" s="78">
        <v>29804</v>
      </c>
      <c r="J28" s="278"/>
      <c r="K28" s="278"/>
    </row>
    <row r="29" spans="1:11">
      <c r="A29" s="66"/>
      <c r="B29" s="48"/>
      <c r="C29" s="48"/>
      <c r="D29" s="48"/>
      <c r="E29" s="48"/>
      <c r="F29" s="12"/>
      <c r="G29" s="12"/>
      <c r="H29" s="48"/>
      <c r="I29" s="49"/>
      <c r="J29" s="278"/>
      <c r="K29" s="278"/>
    </row>
    <row r="30" spans="1:11">
      <c r="A30" s="66" t="s">
        <v>476</v>
      </c>
      <c r="B30" s="83" t="s">
        <v>399</v>
      </c>
      <c r="C30" s="83">
        <v>59</v>
      </c>
      <c r="D30" s="85">
        <v>6</v>
      </c>
      <c r="E30" s="48">
        <v>65</v>
      </c>
      <c r="F30" s="83" t="s">
        <v>399</v>
      </c>
      <c r="G30" s="83">
        <v>7252</v>
      </c>
      <c r="H30" s="85">
        <v>30250</v>
      </c>
      <c r="I30" s="13">
        <v>609</v>
      </c>
      <c r="J30" s="278"/>
      <c r="K30" s="278"/>
    </row>
    <row r="31" spans="1:11">
      <c r="A31" s="66" t="s">
        <v>477</v>
      </c>
      <c r="B31" s="83" t="s">
        <v>399</v>
      </c>
      <c r="C31" s="83">
        <v>43</v>
      </c>
      <c r="D31" s="48">
        <v>1</v>
      </c>
      <c r="E31" s="48">
        <v>44</v>
      </c>
      <c r="F31" s="83" t="s">
        <v>399</v>
      </c>
      <c r="G31" s="83">
        <v>8526</v>
      </c>
      <c r="H31" s="48">
        <v>15400</v>
      </c>
      <c r="I31" s="13">
        <v>382</v>
      </c>
      <c r="J31" s="278"/>
      <c r="K31" s="278"/>
    </row>
    <row r="32" spans="1:11">
      <c r="A32" s="66" t="s">
        <v>478</v>
      </c>
      <c r="B32" s="83" t="s">
        <v>399</v>
      </c>
      <c r="C32" s="83">
        <v>9</v>
      </c>
      <c r="D32" s="48" t="s">
        <v>399</v>
      </c>
      <c r="E32" s="48">
        <v>9</v>
      </c>
      <c r="F32" s="83" t="s">
        <v>399</v>
      </c>
      <c r="G32" s="83">
        <v>7481</v>
      </c>
      <c r="H32" s="48" t="s">
        <v>399</v>
      </c>
      <c r="I32" s="13">
        <v>67</v>
      </c>
      <c r="J32" s="278"/>
      <c r="K32" s="278"/>
    </row>
    <row r="33" spans="1:11">
      <c r="A33" s="66" t="s">
        <v>479</v>
      </c>
      <c r="B33" s="83" t="s">
        <v>399</v>
      </c>
      <c r="C33" s="83">
        <v>15</v>
      </c>
      <c r="D33" s="48" t="s">
        <v>399</v>
      </c>
      <c r="E33" s="48">
        <v>15</v>
      </c>
      <c r="F33" s="83" t="s">
        <v>399</v>
      </c>
      <c r="G33" s="83">
        <v>6953</v>
      </c>
      <c r="H33" s="48" t="s">
        <v>399</v>
      </c>
      <c r="I33" s="13">
        <v>104</v>
      </c>
      <c r="J33" s="278"/>
      <c r="K33" s="278"/>
    </row>
    <row r="34" spans="1:11">
      <c r="A34" s="76" t="s">
        <v>480</v>
      </c>
      <c r="B34" s="77" t="s">
        <v>399</v>
      </c>
      <c r="C34" s="77">
        <v>126</v>
      </c>
      <c r="D34" s="377">
        <v>7</v>
      </c>
      <c r="E34" s="77">
        <v>133</v>
      </c>
      <c r="F34" s="81" t="s">
        <v>399</v>
      </c>
      <c r="G34" s="81">
        <v>7668</v>
      </c>
      <c r="H34" s="377">
        <v>28129</v>
      </c>
      <c r="I34" s="78">
        <v>1162</v>
      </c>
      <c r="J34" s="278"/>
      <c r="K34" s="278"/>
    </row>
    <row r="35" spans="1:11">
      <c r="A35" s="66"/>
      <c r="B35" s="48"/>
      <c r="C35" s="48"/>
      <c r="D35" s="48"/>
      <c r="E35" s="48"/>
      <c r="F35" s="12"/>
      <c r="G35" s="12"/>
      <c r="H35" s="12"/>
      <c r="I35" s="49"/>
      <c r="J35" s="278"/>
      <c r="K35" s="278"/>
    </row>
    <row r="36" spans="1:11">
      <c r="A36" s="76" t="s">
        <v>481</v>
      </c>
      <c r="B36" s="77" t="s">
        <v>399</v>
      </c>
      <c r="C36" s="77">
        <v>3</v>
      </c>
      <c r="D36" s="377" t="s">
        <v>399</v>
      </c>
      <c r="E36" s="77">
        <v>3</v>
      </c>
      <c r="F36" s="81" t="s">
        <v>399</v>
      </c>
      <c r="G36" s="81">
        <v>5500</v>
      </c>
      <c r="H36" s="377" t="s">
        <v>399</v>
      </c>
      <c r="I36" s="78">
        <v>17</v>
      </c>
      <c r="J36" s="278"/>
      <c r="K36" s="278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78"/>
      <c r="K37" s="278"/>
    </row>
    <row r="38" spans="1:11">
      <c r="A38" s="66" t="s">
        <v>545</v>
      </c>
      <c r="B38" s="48" t="s">
        <v>399</v>
      </c>
      <c r="C38" s="12" t="s">
        <v>399</v>
      </c>
      <c r="D38" s="48" t="s">
        <v>399</v>
      </c>
      <c r="E38" s="48" t="s">
        <v>399</v>
      </c>
      <c r="F38" s="48" t="s">
        <v>399</v>
      </c>
      <c r="G38" s="12" t="s">
        <v>399</v>
      </c>
      <c r="H38" s="48" t="s">
        <v>399</v>
      </c>
      <c r="I38" s="13" t="s">
        <v>399</v>
      </c>
      <c r="J38" s="278"/>
      <c r="K38" s="278"/>
    </row>
    <row r="39" spans="1:11">
      <c r="A39" s="66" t="s">
        <v>483</v>
      </c>
      <c r="B39" s="12" t="s">
        <v>399</v>
      </c>
      <c r="C39" s="12">
        <v>118</v>
      </c>
      <c r="D39" s="48" t="s">
        <v>399</v>
      </c>
      <c r="E39" s="48">
        <v>118</v>
      </c>
      <c r="F39" s="12" t="s">
        <v>399</v>
      </c>
      <c r="G39" s="12">
        <v>8000</v>
      </c>
      <c r="H39" s="48" t="s">
        <v>399</v>
      </c>
      <c r="I39" s="13">
        <v>944</v>
      </c>
      <c r="J39" s="278"/>
      <c r="K39" s="278"/>
    </row>
    <row r="40" spans="1:11">
      <c r="A40" s="66" t="s">
        <v>484</v>
      </c>
      <c r="B40" s="12" t="s">
        <v>399</v>
      </c>
      <c r="C40" s="12" t="s">
        <v>399</v>
      </c>
      <c r="D40" s="48" t="s">
        <v>399</v>
      </c>
      <c r="E40" s="48" t="s">
        <v>399</v>
      </c>
      <c r="F40" s="12" t="s">
        <v>399</v>
      </c>
      <c r="G40" s="12" t="s">
        <v>399</v>
      </c>
      <c r="H40" s="48" t="s">
        <v>399</v>
      </c>
      <c r="I40" s="13" t="s">
        <v>399</v>
      </c>
      <c r="J40" s="278"/>
      <c r="K40" s="278"/>
    </row>
    <row r="41" spans="1:11">
      <c r="A41" s="66" t="s">
        <v>485</v>
      </c>
      <c r="B41" s="48" t="s">
        <v>399</v>
      </c>
      <c r="C41" s="12">
        <v>75</v>
      </c>
      <c r="D41" s="48" t="s">
        <v>399</v>
      </c>
      <c r="E41" s="48">
        <v>75</v>
      </c>
      <c r="F41" s="48" t="s">
        <v>399</v>
      </c>
      <c r="G41" s="12">
        <v>5000</v>
      </c>
      <c r="H41" s="48" t="s">
        <v>399</v>
      </c>
      <c r="I41" s="13">
        <v>375</v>
      </c>
      <c r="J41" s="278"/>
      <c r="K41" s="278"/>
    </row>
    <row r="42" spans="1:11">
      <c r="A42" s="66" t="s">
        <v>486</v>
      </c>
      <c r="B42" s="12" t="s">
        <v>399</v>
      </c>
      <c r="C42" s="12">
        <v>2</v>
      </c>
      <c r="D42" s="48" t="s">
        <v>399</v>
      </c>
      <c r="E42" s="48">
        <v>2</v>
      </c>
      <c r="F42" s="12" t="s">
        <v>399</v>
      </c>
      <c r="G42" s="12">
        <v>5000</v>
      </c>
      <c r="H42" s="48" t="s">
        <v>399</v>
      </c>
      <c r="I42" s="13">
        <v>10</v>
      </c>
      <c r="J42" s="278"/>
      <c r="K42" s="278"/>
    </row>
    <row r="43" spans="1:11">
      <c r="A43" s="66" t="s">
        <v>487</v>
      </c>
      <c r="B43" s="48" t="s">
        <v>399</v>
      </c>
      <c r="C43" s="12">
        <v>54</v>
      </c>
      <c r="D43" s="48" t="s">
        <v>399</v>
      </c>
      <c r="E43" s="48">
        <v>54</v>
      </c>
      <c r="F43" s="48" t="s">
        <v>399</v>
      </c>
      <c r="G43" s="12">
        <v>20000</v>
      </c>
      <c r="H43" s="48" t="s">
        <v>399</v>
      </c>
      <c r="I43" s="13">
        <v>1080</v>
      </c>
      <c r="J43" s="278"/>
      <c r="K43" s="278"/>
    </row>
    <row r="44" spans="1:11">
      <c r="A44" s="66" t="s">
        <v>488</v>
      </c>
      <c r="B44" s="12" t="s">
        <v>399</v>
      </c>
      <c r="C44" s="12" t="s">
        <v>399</v>
      </c>
      <c r="D44" s="48" t="s">
        <v>399</v>
      </c>
      <c r="E44" s="48" t="s">
        <v>399</v>
      </c>
      <c r="F44" s="12" t="s">
        <v>399</v>
      </c>
      <c r="G44" s="12" t="s">
        <v>399</v>
      </c>
      <c r="H44" s="48" t="s">
        <v>399</v>
      </c>
      <c r="I44" s="13" t="s">
        <v>399</v>
      </c>
      <c r="J44" s="278"/>
      <c r="K44" s="278"/>
    </row>
    <row r="45" spans="1:11">
      <c r="A45" s="66" t="s">
        <v>489</v>
      </c>
      <c r="B45" s="48" t="s">
        <v>399</v>
      </c>
      <c r="C45" s="12">
        <v>892</v>
      </c>
      <c r="D45" s="48" t="s">
        <v>399</v>
      </c>
      <c r="E45" s="48">
        <v>892</v>
      </c>
      <c r="F45" s="48" t="s">
        <v>399</v>
      </c>
      <c r="G45" s="12">
        <v>7000</v>
      </c>
      <c r="H45" s="48" t="s">
        <v>399</v>
      </c>
      <c r="I45" s="13">
        <v>6244</v>
      </c>
      <c r="J45" s="278"/>
      <c r="K45" s="278"/>
    </row>
    <row r="46" spans="1:11">
      <c r="A46" s="66" t="s">
        <v>490</v>
      </c>
      <c r="B46" s="12" t="s">
        <v>399</v>
      </c>
      <c r="C46" s="12">
        <v>200</v>
      </c>
      <c r="D46" s="48" t="s">
        <v>399</v>
      </c>
      <c r="E46" s="48">
        <v>200</v>
      </c>
      <c r="F46" s="12" t="s">
        <v>399</v>
      </c>
      <c r="G46" s="12">
        <v>8850</v>
      </c>
      <c r="H46" s="48" t="s">
        <v>399</v>
      </c>
      <c r="I46" s="13">
        <v>1770</v>
      </c>
      <c r="J46" s="278"/>
      <c r="K46" s="278"/>
    </row>
    <row r="47" spans="1:11">
      <c r="A47" s="76" t="s">
        <v>491</v>
      </c>
      <c r="B47" s="77" t="s">
        <v>399</v>
      </c>
      <c r="C47" s="77">
        <v>1341</v>
      </c>
      <c r="D47" s="377" t="s">
        <v>399</v>
      </c>
      <c r="E47" s="77">
        <v>1341</v>
      </c>
      <c r="F47" s="81" t="s">
        <v>399</v>
      </c>
      <c r="G47" s="81">
        <v>7773</v>
      </c>
      <c r="H47" s="377" t="s">
        <v>399</v>
      </c>
      <c r="I47" s="78">
        <v>10423</v>
      </c>
      <c r="J47" s="278"/>
      <c r="K47" s="278"/>
    </row>
    <row r="48" spans="1:11">
      <c r="A48" s="66"/>
      <c r="B48" s="48"/>
      <c r="C48" s="48"/>
      <c r="D48" s="48"/>
      <c r="E48" s="48"/>
      <c r="F48" s="12"/>
      <c r="G48" s="12"/>
      <c r="H48" s="12"/>
      <c r="I48" s="49"/>
      <c r="J48" s="278"/>
      <c r="K48" s="278"/>
    </row>
    <row r="49" spans="1:11">
      <c r="A49" s="66" t="s">
        <v>493</v>
      </c>
      <c r="B49" s="48" t="s">
        <v>399</v>
      </c>
      <c r="C49" s="12">
        <v>1300</v>
      </c>
      <c r="D49" s="48" t="s">
        <v>399</v>
      </c>
      <c r="E49" s="48">
        <v>1300</v>
      </c>
      <c r="F49" s="48" t="s">
        <v>399</v>
      </c>
      <c r="G49" s="12">
        <v>6500</v>
      </c>
      <c r="H49" s="48" t="s">
        <v>399</v>
      </c>
      <c r="I49" s="13">
        <v>8450</v>
      </c>
      <c r="J49" s="278"/>
      <c r="K49" s="278"/>
    </row>
    <row r="50" spans="1:11">
      <c r="A50" s="66" t="s">
        <v>494</v>
      </c>
      <c r="B50" s="48" t="s">
        <v>399</v>
      </c>
      <c r="C50" s="12">
        <v>90</v>
      </c>
      <c r="D50" s="48" t="s">
        <v>399</v>
      </c>
      <c r="E50" s="48">
        <v>90</v>
      </c>
      <c r="F50" s="48" t="s">
        <v>399</v>
      </c>
      <c r="G50" s="12">
        <v>7000</v>
      </c>
      <c r="H50" s="48" t="s">
        <v>399</v>
      </c>
      <c r="I50" s="13">
        <v>630</v>
      </c>
      <c r="J50" s="278"/>
      <c r="K50" s="278"/>
    </row>
    <row r="51" spans="1:11">
      <c r="A51" s="66" t="s">
        <v>495</v>
      </c>
      <c r="B51" s="48" t="s">
        <v>399</v>
      </c>
      <c r="C51" s="12" t="s">
        <v>399</v>
      </c>
      <c r="D51" s="48" t="s">
        <v>399</v>
      </c>
      <c r="E51" s="48" t="s">
        <v>399</v>
      </c>
      <c r="F51" s="48" t="s">
        <v>399</v>
      </c>
      <c r="G51" s="12" t="s">
        <v>399</v>
      </c>
      <c r="H51" s="48" t="s">
        <v>399</v>
      </c>
      <c r="I51" s="13" t="s">
        <v>399</v>
      </c>
      <c r="J51" s="278"/>
      <c r="K51" s="278"/>
    </row>
    <row r="52" spans="1:11">
      <c r="A52" s="66" t="s">
        <v>496</v>
      </c>
      <c r="B52" s="48" t="s">
        <v>399</v>
      </c>
      <c r="C52" s="12" t="s">
        <v>399</v>
      </c>
      <c r="D52" s="48" t="s">
        <v>399</v>
      </c>
      <c r="E52" s="48" t="s">
        <v>399</v>
      </c>
      <c r="F52" s="48" t="s">
        <v>399</v>
      </c>
      <c r="G52" s="12" t="s">
        <v>399</v>
      </c>
      <c r="H52" s="48" t="s">
        <v>399</v>
      </c>
      <c r="I52" s="13" t="s">
        <v>399</v>
      </c>
      <c r="J52" s="278"/>
      <c r="K52" s="278"/>
    </row>
    <row r="53" spans="1:11">
      <c r="A53" s="66" t="s">
        <v>497</v>
      </c>
      <c r="B53" s="48" t="s">
        <v>399</v>
      </c>
      <c r="C53" s="12">
        <v>360</v>
      </c>
      <c r="D53" s="48" t="s">
        <v>399</v>
      </c>
      <c r="E53" s="48">
        <v>360</v>
      </c>
      <c r="F53" s="48" t="s">
        <v>399</v>
      </c>
      <c r="G53" s="12">
        <v>6440</v>
      </c>
      <c r="H53" s="48" t="s">
        <v>399</v>
      </c>
      <c r="I53" s="13">
        <v>2318</v>
      </c>
      <c r="J53" s="278"/>
      <c r="K53" s="278"/>
    </row>
    <row r="54" spans="1:11">
      <c r="A54" s="76" t="s">
        <v>573</v>
      </c>
      <c r="B54" s="77" t="s">
        <v>399</v>
      </c>
      <c r="C54" s="77">
        <v>1750</v>
      </c>
      <c r="D54" s="377" t="s">
        <v>399</v>
      </c>
      <c r="E54" s="77">
        <v>1750</v>
      </c>
      <c r="F54" s="81" t="s">
        <v>399</v>
      </c>
      <c r="G54" s="81">
        <v>6513</v>
      </c>
      <c r="H54" s="377" t="s">
        <v>399</v>
      </c>
      <c r="I54" s="78">
        <v>11398</v>
      </c>
      <c r="J54" s="278"/>
      <c r="K54" s="278"/>
    </row>
    <row r="55" spans="1:11">
      <c r="A55" s="66"/>
      <c r="B55" s="48"/>
      <c r="C55" s="48"/>
      <c r="D55" s="48"/>
      <c r="E55" s="48"/>
      <c r="F55" s="12"/>
      <c r="G55" s="12"/>
      <c r="H55" s="12"/>
      <c r="I55" s="49"/>
      <c r="J55" s="278"/>
      <c r="K55" s="278"/>
    </row>
    <row r="56" spans="1:11">
      <c r="A56" s="66" t="s">
        <v>499</v>
      </c>
      <c r="B56" s="48" t="s">
        <v>399</v>
      </c>
      <c r="C56" s="12">
        <v>31</v>
      </c>
      <c r="D56" s="12" t="s">
        <v>399</v>
      </c>
      <c r="E56" s="48">
        <v>31</v>
      </c>
      <c r="F56" s="48" t="s">
        <v>399</v>
      </c>
      <c r="G56" s="12">
        <v>8000</v>
      </c>
      <c r="H56" s="12" t="s">
        <v>399</v>
      </c>
      <c r="I56" s="13">
        <v>248</v>
      </c>
      <c r="J56" s="278"/>
      <c r="K56" s="278"/>
    </row>
    <row r="57" spans="1:11">
      <c r="A57" s="66" t="s">
        <v>500</v>
      </c>
      <c r="B57" s="12" t="s">
        <v>399</v>
      </c>
      <c r="C57" s="12">
        <v>62</v>
      </c>
      <c r="D57" s="48" t="s">
        <v>399</v>
      </c>
      <c r="E57" s="48">
        <v>62</v>
      </c>
      <c r="F57" s="12" t="s">
        <v>399</v>
      </c>
      <c r="G57" s="12">
        <v>9000</v>
      </c>
      <c r="H57" s="48" t="s">
        <v>399</v>
      </c>
      <c r="I57" s="13">
        <v>558</v>
      </c>
      <c r="J57" s="278"/>
      <c r="K57" s="278"/>
    </row>
    <row r="58" spans="1:11">
      <c r="A58" s="66" t="s">
        <v>501</v>
      </c>
      <c r="B58" s="48" t="s">
        <v>399</v>
      </c>
      <c r="C58" s="12">
        <v>58</v>
      </c>
      <c r="D58" s="48" t="s">
        <v>399</v>
      </c>
      <c r="E58" s="48">
        <v>58</v>
      </c>
      <c r="F58" s="48" t="s">
        <v>399</v>
      </c>
      <c r="G58" s="12">
        <v>5500</v>
      </c>
      <c r="H58" s="48" t="s">
        <v>399</v>
      </c>
      <c r="I58" s="13">
        <v>319</v>
      </c>
      <c r="J58" s="278"/>
      <c r="K58" s="278"/>
    </row>
    <row r="59" spans="1:11">
      <c r="A59" s="76" t="s">
        <v>502</v>
      </c>
      <c r="B59" s="77" t="s">
        <v>399</v>
      </c>
      <c r="C59" s="77">
        <v>151</v>
      </c>
      <c r="D59" s="377" t="s">
        <v>399</v>
      </c>
      <c r="E59" s="77">
        <v>151</v>
      </c>
      <c r="F59" s="81" t="s">
        <v>399</v>
      </c>
      <c r="G59" s="81">
        <v>7450</v>
      </c>
      <c r="H59" s="377" t="s">
        <v>399</v>
      </c>
      <c r="I59" s="78">
        <v>1125</v>
      </c>
      <c r="J59" s="278"/>
      <c r="K59" s="278"/>
    </row>
    <row r="60" spans="1:11">
      <c r="A60" s="66"/>
      <c r="B60" s="48"/>
      <c r="C60" s="48"/>
      <c r="D60" s="48"/>
      <c r="E60" s="48"/>
      <c r="F60" s="12"/>
      <c r="G60" s="12"/>
      <c r="H60" s="12"/>
      <c r="I60" s="49"/>
      <c r="J60" s="278"/>
      <c r="K60" s="278"/>
    </row>
    <row r="61" spans="1:11">
      <c r="A61" s="76" t="s">
        <v>503</v>
      </c>
      <c r="B61" s="77" t="s">
        <v>399</v>
      </c>
      <c r="C61" s="77">
        <v>48</v>
      </c>
      <c r="D61" s="377">
        <v>8</v>
      </c>
      <c r="E61" s="77">
        <v>56</v>
      </c>
      <c r="F61" s="81" t="s">
        <v>399</v>
      </c>
      <c r="G61" s="81">
        <v>11500</v>
      </c>
      <c r="H61" s="377">
        <v>19750</v>
      </c>
      <c r="I61" s="78">
        <v>710</v>
      </c>
      <c r="J61" s="278"/>
      <c r="K61" s="278"/>
    </row>
    <row r="62" spans="1:11">
      <c r="A62" s="66"/>
      <c r="B62" s="48"/>
      <c r="C62" s="48"/>
      <c r="D62" s="48"/>
      <c r="E62" s="48"/>
      <c r="F62" s="12"/>
      <c r="G62" s="12"/>
      <c r="H62" s="12"/>
      <c r="I62" s="49"/>
      <c r="J62" s="278"/>
      <c r="K62" s="278"/>
    </row>
    <row r="63" spans="1:11">
      <c r="A63" s="66" t="s">
        <v>504</v>
      </c>
      <c r="B63" s="48" t="s">
        <v>399</v>
      </c>
      <c r="C63" s="12">
        <v>294</v>
      </c>
      <c r="D63" s="48" t="s">
        <v>399</v>
      </c>
      <c r="E63" s="48">
        <v>294</v>
      </c>
      <c r="F63" s="48" t="s">
        <v>399</v>
      </c>
      <c r="G63" s="12">
        <v>5500</v>
      </c>
      <c r="H63" s="48" t="s">
        <v>399</v>
      </c>
      <c r="I63" s="13">
        <v>1617</v>
      </c>
      <c r="J63" s="278"/>
      <c r="K63" s="278"/>
    </row>
    <row r="64" spans="1:11">
      <c r="A64" s="66" t="s">
        <v>505</v>
      </c>
      <c r="B64" s="48" t="s">
        <v>399</v>
      </c>
      <c r="C64" s="12">
        <v>158</v>
      </c>
      <c r="D64" s="48" t="s">
        <v>399</v>
      </c>
      <c r="E64" s="48">
        <v>158</v>
      </c>
      <c r="F64" s="48" t="s">
        <v>399</v>
      </c>
      <c r="G64" s="12">
        <v>5500</v>
      </c>
      <c r="H64" s="48" t="s">
        <v>399</v>
      </c>
      <c r="I64" s="13">
        <v>869</v>
      </c>
      <c r="J64" s="278"/>
      <c r="K64" s="278"/>
    </row>
    <row r="65" spans="1:11">
      <c r="A65" s="76" t="s">
        <v>506</v>
      </c>
      <c r="B65" s="77" t="s">
        <v>399</v>
      </c>
      <c r="C65" s="77">
        <v>452</v>
      </c>
      <c r="D65" s="377" t="s">
        <v>399</v>
      </c>
      <c r="E65" s="77">
        <v>452</v>
      </c>
      <c r="F65" s="81" t="s">
        <v>399</v>
      </c>
      <c r="G65" s="81">
        <v>5500</v>
      </c>
      <c r="H65" s="377" t="s">
        <v>399</v>
      </c>
      <c r="I65" s="78">
        <v>2486</v>
      </c>
      <c r="J65" s="278"/>
      <c r="K65" s="278"/>
    </row>
    <row r="66" spans="1:11">
      <c r="A66" s="66"/>
      <c r="B66" s="48"/>
      <c r="C66" s="48"/>
      <c r="D66" s="48"/>
      <c r="E66" s="48"/>
      <c r="F66" s="12"/>
      <c r="G66" s="12"/>
      <c r="H66" s="12"/>
      <c r="I66" s="49"/>
      <c r="J66" s="278"/>
      <c r="K66" s="278"/>
    </row>
    <row r="67" spans="1:11">
      <c r="A67" s="66" t="s">
        <v>507</v>
      </c>
      <c r="B67" s="48" t="s">
        <v>399</v>
      </c>
      <c r="C67" s="12">
        <v>35</v>
      </c>
      <c r="D67" s="12">
        <v>83</v>
      </c>
      <c r="E67" s="48">
        <v>118</v>
      </c>
      <c r="F67" s="48" t="s">
        <v>399</v>
      </c>
      <c r="G67" s="12">
        <v>5114</v>
      </c>
      <c r="H67" s="12">
        <v>6466</v>
      </c>
      <c r="I67" s="13">
        <v>716</v>
      </c>
      <c r="J67" s="278"/>
      <c r="K67" s="278"/>
    </row>
    <row r="68" spans="1:11">
      <c r="A68" s="66" t="s">
        <v>508</v>
      </c>
      <c r="B68" s="48" t="s">
        <v>399</v>
      </c>
      <c r="C68" s="12">
        <v>60</v>
      </c>
      <c r="D68" s="48" t="s">
        <v>399</v>
      </c>
      <c r="E68" s="48">
        <v>60</v>
      </c>
      <c r="F68" s="48" t="s">
        <v>399</v>
      </c>
      <c r="G68" s="12">
        <v>13000</v>
      </c>
      <c r="H68" s="48" t="s">
        <v>399</v>
      </c>
      <c r="I68" s="13">
        <v>780</v>
      </c>
      <c r="J68" s="278"/>
      <c r="K68" s="278"/>
    </row>
    <row r="69" spans="1:11">
      <c r="A69" s="66" t="s">
        <v>509</v>
      </c>
      <c r="B69" s="12">
        <v>2</v>
      </c>
      <c r="C69" s="12">
        <v>19</v>
      </c>
      <c r="D69" s="48" t="s">
        <v>399</v>
      </c>
      <c r="E69" s="48">
        <v>21</v>
      </c>
      <c r="F69" s="12">
        <v>4000</v>
      </c>
      <c r="G69" s="12">
        <v>8000</v>
      </c>
      <c r="H69" s="48" t="s">
        <v>399</v>
      </c>
      <c r="I69" s="13">
        <v>160</v>
      </c>
      <c r="J69" s="278"/>
      <c r="K69" s="278"/>
    </row>
    <row r="70" spans="1:11">
      <c r="A70" s="66" t="s">
        <v>510</v>
      </c>
      <c r="B70" s="85" t="s">
        <v>399</v>
      </c>
      <c r="C70" s="12">
        <v>176</v>
      </c>
      <c r="D70" s="85">
        <v>9</v>
      </c>
      <c r="E70" s="48">
        <v>185</v>
      </c>
      <c r="F70" s="85" t="s">
        <v>399</v>
      </c>
      <c r="G70" s="12">
        <v>13772</v>
      </c>
      <c r="H70" s="85">
        <v>20000</v>
      </c>
      <c r="I70" s="13">
        <v>2604</v>
      </c>
    </row>
    <row r="71" spans="1:11">
      <c r="A71" s="66" t="s">
        <v>511</v>
      </c>
      <c r="B71" s="12" t="s">
        <v>399</v>
      </c>
      <c r="C71" s="12">
        <v>20</v>
      </c>
      <c r="D71" s="48" t="s">
        <v>399</v>
      </c>
      <c r="E71" s="48">
        <v>20</v>
      </c>
      <c r="F71" s="12" t="s">
        <v>399</v>
      </c>
      <c r="G71" s="12">
        <v>5000</v>
      </c>
      <c r="H71" s="48" t="s">
        <v>399</v>
      </c>
      <c r="I71" s="13">
        <v>100</v>
      </c>
    </row>
    <row r="72" spans="1:11">
      <c r="A72" s="66" t="s">
        <v>512</v>
      </c>
      <c r="B72" s="12" t="s">
        <v>399</v>
      </c>
      <c r="C72" s="12">
        <v>2</v>
      </c>
      <c r="D72" s="48" t="s">
        <v>399</v>
      </c>
      <c r="E72" s="48">
        <v>2</v>
      </c>
      <c r="F72" s="12" t="s">
        <v>399</v>
      </c>
      <c r="G72" s="12">
        <v>7500</v>
      </c>
      <c r="H72" s="48" t="s">
        <v>399</v>
      </c>
      <c r="I72" s="13">
        <v>15</v>
      </c>
    </row>
    <row r="73" spans="1:11">
      <c r="A73" s="66" t="s">
        <v>513</v>
      </c>
      <c r="B73" s="85">
        <v>21</v>
      </c>
      <c r="C73" s="12">
        <v>98</v>
      </c>
      <c r="D73" s="48" t="s">
        <v>399</v>
      </c>
      <c r="E73" s="48">
        <v>119</v>
      </c>
      <c r="F73" s="85">
        <v>2300</v>
      </c>
      <c r="G73" s="12">
        <v>7500</v>
      </c>
      <c r="H73" s="48" t="s">
        <v>399</v>
      </c>
      <c r="I73" s="13">
        <v>783</v>
      </c>
    </row>
    <row r="74" spans="1:11">
      <c r="A74" s="66" t="s">
        <v>514</v>
      </c>
      <c r="B74" s="48" t="s">
        <v>399</v>
      </c>
      <c r="C74" s="12">
        <v>7</v>
      </c>
      <c r="D74" s="48" t="s">
        <v>399</v>
      </c>
      <c r="E74" s="48">
        <v>7</v>
      </c>
      <c r="F74" s="48" t="s">
        <v>399</v>
      </c>
      <c r="G74" s="12">
        <v>9500</v>
      </c>
      <c r="H74" s="48" t="s">
        <v>399</v>
      </c>
      <c r="I74" s="13">
        <v>67</v>
      </c>
    </row>
    <row r="75" spans="1:11">
      <c r="A75" s="76" t="s">
        <v>515</v>
      </c>
      <c r="B75" s="77">
        <v>23</v>
      </c>
      <c r="C75" s="77">
        <v>417</v>
      </c>
      <c r="D75" s="377">
        <v>92</v>
      </c>
      <c r="E75" s="77">
        <v>532</v>
      </c>
      <c r="F75" s="81">
        <v>2448</v>
      </c>
      <c r="G75" s="81">
        <v>10675</v>
      </c>
      <c r="H75" s="377">
        <v>7790</v>
      </c>
      <c r="I75" s="78">
        <v>5225</v>
      </c>
    </row>
    <row r="76" spans="1:11">
      <c r="A76" s="66"/>
      <c r="B76" s="48"/>
      <c r="C76" s="48"/>
      <c r="D76" s="48"/>
      <c r="E76" s="48"/>
      <c r="F76" s="12"/>
      <c r="G76" s="12"/>
      <c r="H76" s="12"/>
      <c r="I76" s="49"/>
    </row>
    <row r="77" spans="1:11">
      <c r="A77" s="66" t="s">
        <v>516</v>
      </c>
      <c r="B77" s="85">
        <v>45</v>
      </c>
      <c r="C77" s="12">
        <v>10</v>
      </c>
      <c r="D77" s="48">
        <v>2</v>
      </c>
      <c r="E77" s="48">
        <v>57</v>
      </c>
      <c r="F77" s="85">
        <v>2000</v>
      </c>
      <c r="G77" s="12">
        <v>23000</v>
      </c>
      <c r="H77" s="48" t="s">
        <v>399</v>
      </c>
      <c r="I77" s="13">
        <v>320</v>
      </c>
    </row>
    <row r="78" spans="1:11">
      <c r="A78" s="66" t="s">
        <v>517</v>
      </c>
      <c r="B78" s="12">
        <v>4</v>
      </c>
      <c r="C78" s="12">
        <v>6</v>
      </c>
      <c r="D78" s="48" t="s">
        <v>399</v>
      </c>
      <c r="E78" s="48">
        <v>10</v>
      </c>
      <c r="F78" s="12">
        <v>2000</v>
      </c>
      <c r="G78" s="12">
        <v>6000</v>
      </c>
      <c r="H78" s="48" t="s">
        <v>399</v>
      </c>
      <c r="I78" s="13">
        <v>42</v>
      </c>
    </row>
    <row r="79" spans="1:11">
      <c r="A79" s="76" t="s">
        <v>518</v>
      </c>
      <c r="B79" s="81">
        <v>49</v>
      </c>
      <c r="C79" s="81">
        <v>16</v>
      </c>
      <c r="D79" s="77">
        <v>2</v>
      </c>
      <c r="E79" s="77">
        <v>67</v>
      </c>
      <c r="F79" s="81">
        <v>2000</v>
      </c>
      <c r="G79" s="81">
        <v>16625</v>
      </c>
      <c r="H79" s="77" t="s">
        <v>399</v>
      </c>
      <c r="I79" s="82">
        <v>362</v>
      </c>
    </row>
    <row r="80" spans="1:11">
      <c r="A80" s="66"/>
      <c r="B80" s="48"/>
      <c r="C80" s="48"/>
      <c r="D80" s="48"/>
      <c r="E80" s="48"/>
      <c r="F80" s="12"/>
      <c r="G80" s="12"/>
      <c r="H80" s="12"/>
      <c r="I80" s="13"/>
    </row>
    <row r="81" spans="1:9" ht="13.5" thickBot="1">
      <c r="A81" s="69" t="s">
        <v>519</v>
      </c>
      <c r="B81" s="55">
        <v>123</v>
      </c>
      <c r="C81" s="55">
        <v>11635</v>
      </c>
      <c r="D81" s="55">
        <v>109</v>
      </c>
      <c r="E81" s="55">
        <v>11867</v>
      </c>
      <c r="F81" s="226">
        <v>3315</v>
      </c>
      <c r="G81" s="226">
        <v>7230</v>
      </c>
      <c r="H81" s="226">
        <v>9831</v>
      </c>
      <c r="I81" s="56">
        <v>85601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>
  <sheetPr codeName="Hoja180">
    <pageSetUpPr fitToPage="1"/>
  </sheetPr>
  <dimension ref="A1:H23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14.7109375" style="452" customWidth="1"/>
    <col min="2" max="6" width="21" style="452" customWidth="1"/>
    <col min="7" max="8" width="11.42578125" style="452"/>
    <col min="9" max="9" width="11.140625" style="452" customWidth="1"/>
    <col min="10" max="17" width="12" style="452" customWidth="1"/>
    <col min="18" max="16384" width="11.42578125" style="452"/>
  </cols>
  <sheetData>
    <row r="1" spans="1:6" s="482" customFormat="1" ht="18">
      <c r="A1" s="1524" t="s">
        <v>375</v>
      </c>
      <c r="B1" s="1524"/>
      <c r="C1" s="1524"/>
      <c r="D1" s="1524"/>
      <c r="E1" s="1524"/>
      <c r="F1" s="1524"/>
    </row>
    <row r="2" spans="1:6" s="483" customFormat="1" ht="13.5" customHeight="1"/>
    <row r="3" spans="1:6" s="483" customFormat="1" ht="15">
      <c r="A3" s="1532" t="s">
        <v>1048</v>
      </c>
      <c r="B3" s="1532"/>
      <c r="C3" s="1532"/>
      <c r="D3" s="1532"/>
      <c r="E3" s="1532"/>
      <c r="F3" s="1532"/>
    </row>
    <row r="4" spans="1:6" s="483" customFormat="1" ht="15">
      <c r="A4" s="1532" t="s">
        <v>679</v>
      </c>
      <c r="B4" s="1532"/>
      <c r="C4" s="1532"/>
      <c r="D4" s="1532"/>
      <c r="E4" s="1532"/>
      <c r="F4" s="1532"/>
    </row>
    <row r="5" spans="1:6" s="483" customFormat="1" ht="13.5" customHeight="1" thickBot="1">
      <c r="A5" s="484"/>
      <c r="B5" s="485"/>
      <c r="C5" s="485"/>
      <c r="D5" s="485"/>
      <c r="E5" s="485"/>
      <c r="F5" s="485"/>
    </row>
    <row r="6" spans="1:6" ht="21.75" customHeight="1">
      <c r="A6" s="1649" t="s">
        <v>378</v>
      </c>
      <c r="B6" s="157"/>
      <c r="C6" s="157"/>
      <c r="D6" s="157"/>
      <c r="E6" s="158" t="s">
        <v>521</v>
      </c>
      <c r="F6" s="159"/>
    </row>
    <row r="7" spans="1:6" ht="15.75" customHeight="1">
      <c r="A7" s="1650"/>
      <c r="B7" s="130" t="s">
        <v>379</v>
      </c>
      <c r="C7" s="130" t="s">
        <v>386</v>
      </c>
      <c r="D7" s="130" t="s">
        <v>1111</v>
      </c>
      <c r="E7" s="130" t="s">
        <v>522</v>
      </c>
      <c r="F7" s="43" t="s">
        <v>381</v>
      </c>
    </row>
    <row r="8" spans="1:6" ht="12.75" customHeight="1">
      <c r="A8" s="1650"/>
      <c r="B8" s="130" t="s">
        <v>382</v>
      </c>
      <c r="C8" s="130" t="s">
        <v>524</v>
      </c>
      <c r="D8" s="62" t="s">
        <v>383</v>
      </c>
      <c r="E8" s="130" t="s">
        <v>525</v>
      </c>
      <c r="F8" s="43" t="s">
        <v>384</v>
      </c>
    </row>
    <row r="9" spans="1:6" ht="21.75" customHeight="1" thickBot="1">
      <c r="A9" s="1651"/>
      <c r="B9" s="64"/>
      <c r="C9" s="64"/>
      <c r="D9" s="64"/>
      <c r="E9" s="139" t="s">
        <v>526</v>
      </c>
      <c r="F9" s="161"/>
    </row>
    <row r="10" spans="1:6" ht="24.75" customHeight="1">
      <c r="A10" s="15">
        <v>2003</v>
      </c>
      <c r="B10" s="540">
        <v>7.6580000000000004</v>
      </c>
      <c r="C10" s="568">
        <v>84.831548707234262</v>
      </c>
      <c r="D10" s="540">
        <v>64.963999999999999</v>
      </c>
      <c r="E10" s="549">
        <v>98.17</v>
      </c>
      <c r="F10" s="552">
        <v>63775.158799999997</v>
      </c>
    </row>
    <row r="11" spans="1:6">
      <c r="A11" s="15">
        <v>2004</v>
      </c>
      <c r="B11" s="540">
        <v>7.9059999999999997</v>
      </c>
      <c r="C11" s="568">
        <v>80.185934733114109</v>
      </c>
      <c r="D11" s="540">
        <v>63.395000000000003</v>
      </c>
      <c r="E11" s="549">
        <v>78.739999999999995</v>
      </c>
      <c r="F11" s="552">
        <v>49917.223000000005</v>
      </c>
    </row>
    <row r="12" spans="1:6">
      <c r="A12" s="15">
        <v>2005</v>
      </c>
      <c r="B12" s="540">
        <v>7.9889999999999999</v>
      </c>
      <c r="C12" s="568">
        <v>67.116034547502821</v>
      </c>
      <c r="D12" s="540">
        <v>53.619</v>
      </c>
      <c r="E12" s="549">
        <v>102.8</v>
      </c>
      <c r="F12" s="552">
        <v>55120.331999999995</v>
      </c>
    </row>
    <row r="13" spans="1:6">
      <c r="A13" s="15">
        <v>2006</v>
      </c>
      <c r="B13" s="540">
        <v>9.3580000000000005</v>
      </c>
      <c r="C13" s="568">
        <v>74.163282752724939</v>
      </c>
      <c r="D13" s="540">
        <v>69.402000000000001</v>
      </c>
      <c r="E13" s="549">
        <v>77.28</v>
      </c>
      <c r="F13" s="552">
        <v>53633.865599999997</v>
      </c>
    </row>
    <row r="14" spans="1:6">
      <c r="A14" s="15">
        <v>2007</v>
      </c>
      <c r="B14" s="540">
        <v>9.2539999999999996</v>
      </c>
      <c r="C14" s="568">
        <v>73.421223254808737</v>
      </c>
      <c r="D14" s="540">
        <v>67.944000000000003</v>
      </c>
      <c r="E14" s="549">
        <v>102.63</v>
      </c>
      <c r="F14" s="552">
        <v>69730.927199999991</v>
      </c>
    </row>
    <row r="15" spans="1:6">
      <c r="A15" s="15">
        <v>2008</v>
      </c>
      <c r="B15" s="540">
        <v>8.4359999999999999</v>
      </c>
      <c r="C15" s="568">
        <v>78.274063537221423</v>
      </c>
      <c r="D15" s="540">
        <v>66.031999999999996</v>
      </c>
      <c r="E15" s="549">
        <v>94.09</v>
      </c>
      <c r="F15" s="552">
        <v>62129.508800000003</v>
      </c>
    </row>
    <row r="16" spans="1:6">
      <c r="A16" s="15">
        <v>2009</v>
      </c>
      <c r="B16" s="540">
        <v>8.92</v>
      </c>
      <c r="C16" s="568">
        <v>78.366591928251125</v>
      </c>
      <c r="D16" s="540">
        <v>69.903000000000006</v>
      </c>
      <c r="E16" s="549">
        <v>62.7</v>
      </c>
      <c r="F16" s="552">
        <v>43829.181000000011</v>
      </c>
    </row>
    <row r="17" spans="1:8">
      <c r="A17" s="15">
        <v>2010</v>
      </c>
      <c r="B17" s="540">
        <v>8.5950000000000006</v>
      </c>
      <c r="C17" s="568">
        <v>93.258871436881904</v>
      </c>
      <c r="D17" s="540">
        <v>80.156000000000006</v>
      </c>
      <c r="E17" s="549">
        <v>84.82</v>
      </c>
      <c r="F17" s="552">
        <v>67988.319199999998</v>
      </c>
    </row>
    <row r="18" spans="1:8">
      <c r="A18" s="15">
        <v>2011</v>
      </c>
      <c r="B18" s="540">
        <v>7.9930000000000003</v>
      </c>
      <c r="C18" s="568">
        <v>85.038158388590006</v>
      </c>
      <c r="D18" s="540">
        <v>67.971000000000004</v>
      </c>
      <c r="E18" s="549">
        <v>79.27</v>
      </c>
      <c r="F18" s="552">
        <v>53880.611700000001</v>
      </c>
    </row>
    <row r="19" spans="1:8">
      <c r="A19" s="15">
        <v>2012</v>
      </c>
      <c r="B19" s="540">
        <v>6.2160000000000002</v>
      </c>
      <c r="C19" s="568">
        <v>80.677284427284434</v>
      </c>
      <c r="D19" s="540">
        <v>50.149000000000001</v>
      </c>
      <c r="E19" s="549">
        <v>74.91</v>
      </c>
      <c r="F19" s="552">
        <v>37566.615899999997</v>
      </c>
    </row>
    <row r="20" spans="1:8" ht="13.5" thickBot="1">
      <c r="A20" s="15">
        <v>2013</v>
      </c>
      <c r="B20" s="540">
        <v>5.17</v>
      </c>
      <c r="C20" s="568">
        <f t="shared" ref="C20" si="0">D20/B20*10</f>
        <v>87.65570599613153</v>
      </c>
      <c r="D20" s="540">
        <v>45.317999999999998</v>
      </c>
      <c r="E20" s="549">
        <v>67.64</v>
      </c>
      <c r="F20" s="1418">
        <f>D20*E20*10</f>
        <v>30653.095199999996</v>
      </c>
    </row>
    <row r="21" spans="1:8" ht="13.15" customHeight="1">
      <c r="A21" s="571" t="s">
        <v>1113</v>
      </c>
      <c r="B21" s="489"/>
      <c r="C21" s="489"/>
      <c r="D21" s="489"/>
      <c r="E21" s="489"/>
      <c r="F21" s="489"/>
    </row>
    <row r="22" spans="1:8" ht="13.15" customHeight="1">
      <c r="A22" s="1708" t="s">
        <v>1114</v>
      </c>
      <c r="B22" s="1708"/>
      <c r="C22" s="1708"/>
      <c r="D22" s="1708"/>
      <c r="E22" s="1708"/>
      <c r="F22" s="1708"/>
      <c r="G22" s="572"/>
      <c r="H22" s="572"/>
    </row>
    <row r="23" spans="1:8">
      <c r="A23" s="1702" t="s">
        <v>1049</v>
      </c>
      <c r="B23" s="1702"/>
    </row>
  </sheetData>
  <mergeCells count="6">
    <mergeCell ref="A22:F22"/>
    <mergeCell ref="A23:B23"/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>
  <sheetPr codeName="Hoja181">
    <pageSetUpPr fitToPage="1"/>
  </sheetPr>
  <dimension ref="A1:K79"/>
  <sheetViews>
    <sheetView view="pageBreakPreview" topLeftCell="A37" zoomScale="75" zoomScaleNormal="75" zoomScaleSheetLayoutView="75" workbookViewId="0">
      <selection activeCell="D19" sqref="D19"/>
    </sheetView>
  </sheetViews>
  <sheetFormatPr baseColWidth="10" defaultRowHeight="12.75"/>
  <cols>
    <col min="1" max="1" width="36.7109375" style="271" customWidth="1"/>
    <col min="2" max="9" width="12.710937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 s="91" customFormat="1" ht="12.75" customHeight="1">
      <c r="A2" s="455"/>
    </row>
    <row r="3" spans="1:11" s="91" customFormat="1" ht="15">
      <c r="A3" s="1504" t="s">
        <v>1521</v>
      </c>
      <c r="B3" s="1504"/>
      <c r="C3" s="1504"/>
      <c r="D3" s="1504"/>
      <c r="E3" s="1504"/>
      <c r="F3" s="1504"/>
      <c r="G3" s="1504"/>
      <c r="H3" s="1504"/>
      <c r="I3" s="1504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866" customFormat="1" ht="27" customHeight="1">
      <c r="A5" s="1515" t="s">
        <v>455</v>
      </c>
      <c r="B5" s="849" t="s">
        <v>700</v>
      </c>
      <c r="C5" s="850"/>
      <c r="D5" s="850"/>
      <c r="E5" s="851"/>
      <c r="F5" s="849" t="s">
        <v>584</v>
      </c>
      <c r="G5" s="850"/>
      <c r="H5" s="850"/>
      <c r="I5" s="1501" t="s">
        <v>387</v>
      </c>
    </row>
    <row r="6" spans="1:11" s="866" customFormat="1" ht="27" customHeight="1">
      <c r="A6" s="1516"/>
      <c r="B6" s="1671" t="s">
        <v>393</v>
      </c>
      <c r="C6" s="301" t="s">
        <v>394</v>
      </c>
      <c r="D6" s="302"/>
      <c r="E6" s="1671" t="s">
        <v>395</v>
      </c>
      <c r="F6" s="1671" t="s">
        <v>393</v>
      </c>
      <c r="G6" s="301" t="s">
        <v>394</v>
      </c>
      <c r="H6" s="303"/>
      <c r="I6" s="1502"/>
    </row>
    <row r="7" spans="1:11" s="866" customFormat="1" ht="27" customHeight="1" thickBot="1">
      <c r="A7" s="1517"/>
      <c r="B7" s="1672"/>
      <c r="C7" s="860" t="s">
        <v>904</v>
      </c>
      <c r="D7" s="860" t="s">
        <v>905</v>
      </c>
      <c r="E7" s="1672" t="s">
        <v>395</v>
      </c>
      <c r="F7" s="1672"/>
      <c r="G7" s="860" t="s">
        <v>904</v>
      </c>
      <c r="H7" s="860" t="s">
        <v>905</v>
      </c>
      <c r="I7" s="1503"/>
    </row>
    <row r="8" spans="1:11">
      <c r="A8" s="241" t="s">
        <v>464</v>
      </c>
      <c r="B8" s="243">
        <v>8</v>
      </c>
      <c r="C8" s="242" t="s">
        <v>399</v>
      </c>
      <c r="D8" s="242" t="s">
        <v>399</v>
      </c>
      <c r="E8" s="242">
        <v>8</v>
      </c>
      <c r="F8" s="243">
        <v>7000</v>
      </c>
      <c r="G8" s="242" t="s">
        <v>399</v>
      </c>
      <c r="H8" s="242" t="s">
        <v>399</v>
      </c>
      <c r="I8" s="296">
        <v>56</v>
      </c>
      <c r="J8" s="278"/>
      <c r="K8" s="278"/>
    </row>
    <row r="9" spans="1:11">
      <c r="A9" s="66"/>
      <c r="B9" s="48"/>
      <c r="C9" s="48"/>
      <c r="D9" s="48"/>
      <c r="E9" s="48"/>
      <c r="F9" s="12"/>
      <c r="G9" s="12"/>
      <c r="H9" s="48"/>
      <c r="I9" s="49"/>
      <c r="J9" s="278"/>
      <c r="K9" s="278"/>
    </row>
    <row r="10" spans="1:11">
      <c r="A10" s="76" t="s">
        <v>465</v>
      </c>
      <c r="B10" s="77">
        <v>1</v>
      </c>
      <c r="C10" s="77" t="s">
        <v>399</v>
      </c>
      <c r="D10" s="77" t="s">
        <v>399</v>
      </c>
      <c r="E10" s="77">
        <v>1</v>
      </c>
      <c r="F10" s="81">
        <v>8500</v>
      </c>
      <c r="G10" s="81" t="s">
        <v>399</v>
      </c>
      <c r="H10" s="77" t="s">
        <v>399</v>
      </c>
      <c r="I10" s="78">
        <v>9</v>
      </c>
      <c r="J10" s="278"/>
      <c r="K10" s="278"/>
    </row>
    <row r="11" spans="1:11">
      <c r="A11" s="66"/>
      <c r="B11" s="48"/>
      <c r="C11" s="48"/>
      <c r="D11" s="48"/>
      <c r="E11" s="48"/>
      <c r="F11" s="12"/>
      <c r="G11" s="12"/>
      <c r="H11" s="48"/>
      <c r="I11" s="49"/>
      <c r="J11" s="278"/>
      <c r="K11" s="278"/>
    </row>
    <row r="12" spans="1:11">
      <c r="A12" s="66" t="s">
        <v>544</v>
      </c>
      <c r="B12" s="12" t="s">
        <v>399</v>
      </c>
      <c r="C12" s="12">
        <v>10</v>
      </c>
      <c r="D12" s="48" t="s">
        <v>399</v>
      </c>
      <c r="E12" s="48">
        <v>10</v>
      </c>
      <c r="F12" s="12" t="s">
        <v>399</v>
      </c>
      <c r="G12" s="12">
        <v>6500</v>
      </c>
      <c r="H12" s="48" t="s">
        <v>399</v>
      </c>
      <c r="I12" s="13">
        <v>65</v>
      </c>
      <c r="J12" s="278"/>
      <c r="K12" s="278"/>
    </row>
    <row r="13" spans="1:11">
      <c r="A13" s="66" t="s">
        <v>467</v>
      </c>
      <c r="B13" s="12">
        <v>12</v>
      </c>
      <c r="C13" s="48" t="s">
        <v>399</v>
      </c>
      <c r="D13" s="48" t="s">
        <v>399</v>
      </c>
      <c r="E13" s="48">
        <v>12</v>
      </c>
      <c r="F13" s="12">
        <v>5500</v>
      </c>
      <c r="G13" s="48" t="s">
        <v>399</v>
      </c>
      <c r="H13" s="48" t="s">
        <v>399</v>
      </c>
      <c r="I13" s="13">
        <v>66</v>
      </c>
      <c r="J13" s="278"/>
      <c r="K13" s="278"/>
    </row>
    <row r="14" spans="1:11">
      <c r="A14" s="66" t="s">
        <v>468</v>
      </c>
      <c r="B14" s="12">
        <v>20</v>
      </c>
      <c r="C14" s="12" t="s">
        <v>399</v>
      </c>
      <c r="D14" s="48" t="s">
        <v>399</v>
      </c>
      <c r="E14" s="48">
        <v>20</v>
      </c>
      <c r="F14" s="12">
        <v>4600</v>
      </c>
      <c r="G14" s="12" t="s">
        <v>399</v>
      </c>
      <c r="H14" s="48" t="s">
        <v>399</v>
      </c>
      <c r="I14" s="13">
        <v>92</v>
      </c>
      <c r="J14" s="278"/>
      <c r="K14" s="278"/>
    </row>
    <row r="15" spans="1:11">
      <c r="A15" s="76" t="s">
        <v>469</v>
      </c>
      <c r="B15" s="77">
        <v>32</v>
      </c>
      <c r="C15" s="77">
        <v>10</v>
      </c>
      <c r="D15" s="77" t="s">
        <v>399</v>
      </c>
      <c r="E15" s="77">
        <v>42</v>
      </c>
      <c r="F15" s="81">
        <v>4938</v>
      </c>
      <c r="G15" s="81">
        <v>6500</v>
      </c>
      <c r="H15" s="77" t="s">
        <v>399</v>
      </c>
      <c r="I15" s="78">
        <v>223</v>
      </c>
      <c r="J15" s="278"/>
      <c r="K15" s="278"/>
    </row>
    <row r="16" spans="1:11">
      <c r="A16" s="66"/>
      <c r="B16" s="48"/>
      <c r="C16" s="48"/>
      <c r="D16" s="48"/>
      <c r="E16" s="48"/>
      <c r="F16" s="12"/>
      <c r="G16" s="12"/>
      <c r="H16" s="48"/>
      <c r="I16" s="49"/>
      <c r="J16" s="278"/>
      <c r="K16" s="278"/>
    </row>
    <row r="17" spans="1:11">
      <c r="A17" s="76" t="s">
        <v>470</v>
      </c>
      <c r="B17" s="77" t="s">
        <v>399</v>
      </c>
      <c r="C17" s="77">
        <v>1015</v>
      </c>
      <c r="D17" s="77" t="s">
        <v>399</v>
      </c>
      <c r="E17" s="77">
        <v>1015</v>
      </c>
      <c r="F17" s="81" t="s">
        <v>399</v>
      </c>
      <c r="G17" s="81">
        <v>2217</v>
      </c>
      <c r="H17" s="77" t="s">
        <v>399</v>
      </c>
      <c r="I17" s="78">
        <v>2251</v>
      </c>
      <c r="J17" s="278"/>
      <c r="K17" s="278"/>
    </row>
    <row r="18" spans="1:11">
      <c r="A18" s="66"/>
      <c r="B18" s="48"/>
      <c r="C18" s="48"/>
      <c r="D18" s="48"/>
      <c r="E18" s="48"/>
      <c r="F18" s="12"/>
      <c r="G18" s="12"/>
      <c r="H18" s="48"/>
      <c r="I18" s="49"/>
      <c r="J18" s="278"/>
      <c r="K18" s="278"/>
    </row>
    <row r="19" spans="1:11">
      <c r="A19" s="76" t="s">
        <v>471</v>
      </c>
      <c r="B19" s="77" t="s">
        <v>399</v>
      </c>
      <c r="C19" s="77">
        <v>41</v>
      </c>
      <c r="D19" s="77" t="s">
        <v>399</v>
      </c>
      <c r="E19" s="77">
        <v>41</v>
      </c>
      <c r="F19" s="81" t="s">
        <v>399</v>
      </c>
      <c r="G19" s="81">
        <v>2700</v>
      </c>
      <c r="H19" s="77" t="s">
        <v>399</v>
      </c>
      <c r="I19" s="78">
        <v>111</v>
      </c>
      <c r="J19" s="278"/>
      <c r="K19" s="278"/>
    </row>
    <row r="20" spans="1:11">
      <c r="A20" s="66"/>
      <c r="B20" s="48"/>
      <c r="C20" s="48"/>
      <c r="D20" s="48"/>
      <c r="E20" s="48"/>
      <c r="F20" s="12"/>
      <c r="G20" s="12"/>
      <c r="H20" s="48"/>
      <c r="I20" s="49"/>
      <c r="J20" s="278"/>
      <c r="K20" s="278"/>
    </row>
    <row r="21" spans="1:11">
      <c r="A21" s="66" t="s">
        <v>472</v>
      </c>
      <c r="B21" s="48" t="s">
        <v>399</v>
      </c>
      <c r="C21" s="48" t="s">
        <v>399</v>
      </c>
      <c r="D21" s="48" t="s">
        <v>399</v>
      </c>
      <c r="E21" s="48" t="s">
        <v>399</v>
      </c>
      <c r="F21" s="48" t="s">
        <v>399</v>
      </c>
      <c r="G21" s="12" t="s">
        <v>399</v>
      </c>
      <c r="H21" s="48" t="s">
        <v>399</v>
      </c>
      <c r="I21" s="49" t="s">
        <v>399</v>
      </c>
      <c r="J21" s="278"/>
      <c r="K21" s="278"/>
    </row>
    <row r="22" spans="1:11">
      <c r="A22" s="66" t="s">
        <v>473</v>
      </c>
      <c r="B22" s="48" t="s">
        <v>399</v>
      </c>
      <c r="C22" s="48" t="s">
        <v>399</v>
      </c>
      <c r="D22" s="48" t="s">
        <v>399</v>
      </c>
      <c r="E22" s="48" t="s">
        <v>399</v>
      </c>
      <c r="F22" s="48" t="s">
        <v>399</v>
      </c>
      <c r="G22" s="12" t="s">
        <v>399</v>
      </c>
      <c r="H22" s="48" t="s">
        <v>399</v>
      </c>
      <c r="I22" s="49" t="s">
        <v>399</v>
      </c>
      <c r="J22" s="278"/>
      <c r="K22" s="278"/>
    </row>
    <row r="23" spans="1:11">
      <c r="A23" s="66" t="s">
        <v>474</v>
      </c>
      <c r="B23" s="48" t="s">
        <v>399</v>
      </c>
      <c r="C23" s="12">
        <v>92</v>
      </c>
      <c r="D23" s="48" t="s">
        <v>399</v>
      </c>
      <c r="E23" s="48">
        <v>92</v>
      </c>
      <c r="F23" s="48" t="s">
        <v>399</v>
      </c>
      <c r="G23" s="12">
        <v>7000</v>
      </c>
      <c r="H23" s="48" t="s">
        <v>399</v>
      </c>
      <c r="I23" s="13">
        <v>644</v>
      </c>
      <c r="J23" s="278"/>
      <c r="K23" s="278"/>
    </row>
    <row r="24" spans="1:11">
      <c r="A24" s="76" t="s">
        <v>475</v>
      </c>
      <c r="B24" s="77" t="s">
        <v>399</v>
      </c>
      <c r="C24" s="77">
        <v>92</v>
      </c>
      <c r="D24" s="77" t="s">
        <v>399</v>
      </c>
      <c r="E24" s="77">
        <v>92</v>
      </c>
      <c r="F24" s="81" t="s">
        <v>399</v>
      </c>
      <c r="G24" s="81">
        <v>7000</v>
      </c>
      <c r="H24" s="77" t="s">
        <v>399</v>
      </c>
      <c r="I24" s="78">
        <v>644</v>
      </c>
      <c r="J24" s="278"/>
      <c r="K24" s="278"/>
    </row>
    <row r="25" spans="1:11">
      <c r="A25" s="66"/>
      <c r="B25" s="48"/>
      <c r="C25" s="48"/>
      <c r="D25" s="48"/>
      <c r="E25" s="48"/>
      <c r="F25" s="12"/>
      <c r="G25" s="12"/>
      <c r="H25" s="48"/>
      <c r="I25" s="49"/>
      <c r="J25" s="278"/>
      <c r="K25" s="278"/>
    </row>
    <row r="26" spans="1:11">
      <c r="A26" s="66" t="s">
        <v>476</v>
      </c>
      <c r="B26" s="83" t="s">
        <v>399</v>
      </c>
      <c r="C26" s="83">
        <v>142</v>
      </c>
      <c r="D26" s="48" t="s">
        <v>399</v>
      </c>
      <c r="E26" s="48">
        <v>142</v>
      </c>
      <c r="F26" s="83" t="s">
        <v>399</v>
      </c>
      <c r="G26" s="83">
        <v>11047</v>
      </c>
      <c r="H26" s="48" t="s">
        <v>399</v>
      </c>
      <c r="I26" s="13">
        <v>1569</v>
      </c>
      <c r="J26" s="278"/>
      <c r="K26" s="278"/>
    </row>
    <row r="27" spans="1:11">
      <c r="A27" s="66" t="s">
        <v>477</v>
      </c>
      <c r="B27" s="83" t="s">
        <v>399</v>
      </c>
      <c r="C27" s="83">
        <v>67</v>
      </c>
      <c r="D27" s="48" t="s">
        <v>399</v>
      </c>
      <c r="E27" s="48">
        <v>67</v>
      </c>
      <c r="F27" s="83" t="s">
        <v>399</v>
      </c>
      <c r="G27" s="83">
        <v>9982</v>
      </c>
      <c r="H27" s="48" t="s">
        <v>399</v>
      </c>
      <c r="I27" s="13">
        <v>669</v>
      </c>
      <c r="J27" s="278"/>
      <c r="K27" s="278"/>
    </row>
    <row r="28" spans="1:11">
      <c r="A28" s="66" t="s">
        <v>478</v>
      </c>
      <c r="B28" s="83" t="s">
        <v>399</v>
      </c>
      <c r="C28" s="83">
        <v>12</v>
      </c>
      <c r="D28" s="48" t="s">
        <v>399</v>
      </c>
      <c r="E28" s="48">
        <v>12</v>
      </c>
      <c r="F28" s="83" t="s">
        <v>399</v>
      </c>
      <c r="G28" s="83">
        <v>9900</v>
      </c>
      <c r="H28" s="48" t="s">
        <v>399</v>
      </c>
      <c r="I28" s="13">
        <v>119</v>
      </c>
      <c r="J28" s="278"/>
      <c r="K28" s="278"/>
    </row>
    <row r="29" spans="1:11">
      <c r="A29" s="66" t="s">
        <v>479</v>
      </c>
      <c r="B29" s="83" t="s">
        <v>399</v>
      </c>
      <c r="C29" s="83">
        <v>69</v>
      </c>
      <c r="D29" s="48" t="s">
        <v>399</v>
      </c>
      <c r="E29" s="48">
        <v>69</v>
      </c>
      <c r="F29" s="83" t="s">
        <v>399</v>
      </c>
      <c r="G29" s="83">
        <v>9942</v>
      </c>
      <c r="H29" s="48" t="s">
        <v>399</v>
      </c>
      <c r="I29" s="13">
        <v>686</v>
      </c>
      <c r="J29" s="278"/>
      <c r="K29" s="278"/>
    </row>
    <row r="30" spans="1:11">
      <c r="A30" s="76" t="s">
        <v>480</v>
      </c>
      <c r="B30" s="77" t="s">
        <v>399</v>
      </c>
      <c r="C30" s="77">
        <v>290</v>
      </c>
      <c r="D30" s="77" t="s">
        <v>399</v>
      </c>
      <c r="E30" s="77">
        <v>290</v>
      </c>
      <c r="F30" s="81" t="s">
        <v>399</v>
      </c>
      <c r="G30" s="81">
        <v>10491</v>
      </c>
      <c r="H30" s="77" t="s">
        <v>399</v>
      </c>
      <c r="I30" s="78">
        <v>3043</v>
      </c>
      <c r="J30" s="278"/>
      <c r="K30" s="278"/>
    </row>
    <row r="31" spans="1:11">
      <c r="A31" s="66"/>
      <c r="B31" s="48"/>
      <c r="C31" s="48"/>
      <c r="D31" s="48"/>
      <c r="E31" s="48"/>
      <c r="F31" s="12"/>
      <c r="G31" s="12"/>
      <c r="H31" s="12"/>
      <c r="I31" s="49"/>
      <c r="J31" s="278"/>
      <c r="K31" s="278"/>
    </row>
    <row r="32" spans="1:11">
      <c r="A32" s="76" t="s">
        <v>481</v>
      </c>
      <c r="B32" s="77">
        <v>1</v>
      </c>
      <c r="C32" s="77">
        <v>4</v>
      </c>
      <c r="D32" s="77" t="s">
        <v>399</v>
      </c>
      <c r="E32" s="77">
        <v>5</v>
      </c>
      <c r="F32" s="81">
        <v>2000</v>
      </c>
      <c r="G32" s="81">
        <v>7300</v>
      </c>
      <c r="H32" s="77" t="s">
        <v>399</v>
      </c>
      <c r="I32" s="78">
        <v>31</v>
      </c>
      <c r="J32" s="278"/>
      <c r="K32" s="278"/>
    </row>
    <row r="33" spans="1:11">
      <c r="A33" s="66"/>
      <c r="B33" s="48"/>
      <c r="C33" s="48"/>
      <c r="D33" s="48"/>
      <c r="E33" s="48"/>
      <c r="F33" s="12"/>
      <c r="G33" s="12"/>
      <c r="H33" s="12"/>
      <c r="I33" s="49"/>
      <c r="J33" s="278"/>
      <c r="K33" s="278"/>
    </row>
    <row r="34" spans="1:11">
      <c r="A34" s="66" t="s">
        <v>545</v>
      </c>
      <c r="B34" s="48">
        <v>3</v>
      </c>
      <c r="C34" s="12">
        <v>1</v>
      </c>
      <c r="D34" s="48" t="s">
        <v>399</v>
      </c>
      <c r="E34" s="48">
        <v>4</v>
      </c>
      <c r="F34" s="48">
        <v>3580</v>
      </c>
      <c r="G34" s="12">
        <v>7560</v>
      </c>
      <c r="H34" s="48" t="s">
        <v>399</v>
      </c>
      <c r="I34" s="13">
        <v>18</v>
      </c>
      <c r="J34" s="278"/>
      <c r="K34" s="278"/>
    </row>
    <row r="35" spans="1:11">
      <c r="A35" s="66" t="s">
        <v>483</v>
      </c>
      <c r="B35" s="12" t="s">
        <v>399</v>
      </c>
      <c r="C35" s="12" t="s">
        <v>399</v>
      </c>
      <c r="D35" s="48" t="s">
        <v>399</v>
      </c>
      <c r="E35" s="48" t="s">
        <v>399</v>
      </c>
      <c r="F35" s="12" t="s">
        <v>399</v>
      </c>
      <c r="G35" s="12" t="s">
        <v>399</v>
      </c>
      <c r="H35" s="48" t="s">
        <v>399</v>
      </c>
      <c r="I35" s="13" t="s">
        <v>399</v>
      </c>
      <c r="J35" s="278"/>
      <c r="K35" s="278"/>
    </row>
    <row r="36" spans="1:11">
      <c r="A36" s="66" t="s">
        <v>484</v>
      </c>
      <c r="B36" s="12" t="s">
        <v>399</v>
      </c>
      <c r="C36" s="12" t="s">
        <v>399</v>
      </c>
      <c r="D36" s="48" t="s">
        <v>399</v>
      </c>
      <c r="E36" s="48" t="s">
        <v>399</v>
      </c>
      <c r="F36" s="12" t="s">
        <v>399</v>
      </c>
      <c r="G36" s="12" t="s">
        <v>399</v>
      </c>
      <c r="H36" s="48" t="s">
        <v>399</v>
      </c>
      <c r="I36" s="13" t="s">
        <v>399</v>
      </c>
      <c r="J36" s="278"/>
      <c r="K36" s="278"/>
    </row>
    <row r="37" spans="1:11">
      <c r="A37" s="66" t="s">
        <v>485</v>
      </c>
      <c r="B37" s="48" t="s">
        <v>399</v>
      </c>
      <c r="C37" s="12" t="s">
        <v>399</v>
      </c>
      <c r="D37" s="48" t="s">
        <v>399</v>
      </c>
      <c r="E37" s="48" t="s">
        <v>399</v>
      </c>
      <c r="F37" s="48" t="s">
        <v>399</v>
      </c>
      <c r="G37" s="12" t="s">
        <v>399</v>
      </c>
      <c r="H37" s="48" t="s">
        <v>399</v>
      </c>
      <c r="I37" s="13" t="s">
        <v>399</v>
      </c>
      <c r="J37" s="278"/>
      <c r="K37" s="278"/>
    </row>
    <row r="38" spans="1:11">
      <c r="A38" s="66" t="s">
        <v>486</v>
      </c>
      <c r="B38" s="12" t="s">
        <v>399</v>
      </c>
      <c r="C38" s="12">
        <v>2</v>
      </c>
      <c r="D38" s="48" t="s">
        <v>399</v>
      </c>
      <c r="E38" s="48">
        <v>2</v>
      </c>
      <c r="F38" s="12" t="s">
        <v>399</v>
      </c>
      <c r="G38" s="12">
        <v>6000</v>
      </c>
      <c r="H38" s="48" t="s">
        <v>399</v>
      </c>
      <c r="I38" s="13">
        <v>12</v>
      </c>
      <c r="J38" s="278"/>
      <c r="K38" s="278"/>
    </row>
    <row r="39" spans="1:11">
      <c r="A39" s="66" t="s">
        <v>487</v>
      </c>
      <c r="B39" s="48" t="s">
        <v>399</v>
      </c>
      <c r="C39" s="12" t="s">
        <v>399</v>
      </c>
      <c r="D39" s="48" t="s">
        <v>399</v>
      </c>
      <c r="E39" s="48" t="s">
        <v>399</v>
      </c>
      <c r="F39" s="48" t="s">
        <v>399</v>
      </c>
      <c r="G39" s="12" t="s">
        <v>399</v>
      </c>
      <c r="H39" s="48" t="s">
        <v>399</v>
      </c>
      <c r="I39" s="13" t="s">
        <v>399</v>
      </c>
      <c r="J39" s="278"/>
      <c r="K39" s="278"/>
    </row>
    <row r="40" spans="1:11">
      <c r="A40" s="66" t="s">
        <v>488</v>
      </c>
      <c r="B40" s="12" t="s">
        <v>399</v>
      </c>
      <c r="C40" s="12" t="s">
        <v>399</v>
      </c>
      <c r="D40" s="48" t="s">
        <v>399</v>
      </c>
      <c r="E40" s="48" t="s">
        <v>399</v>
      </c>
      <c r="F40" s="12" t="s">
        <v>399</v>
      </c>
      <c r="G40" s="12" t="s">
        <v>399</v>
      </c>
      <c r="H40" s="48" t="s">
        <v>399</v>
      </c>
      <c r="I40" s="13" t="s">
        <v>399</v>
      </c>
      <c r="J40" s="278"/>
      <c r="K40" s="278"/>
    </row>
    <row r="41" spans="1:11">
      <c r="A41" s="66" t="s">
        <v>489</v>
      </c>
      <c r="B41" s="48" t="s">
        <v>399</v>
      </c>
      <c r="C41" s="12">
        <v>15</v>
      </c>
      <c r="D41" s="48" t="s">
        <v>399</v>
      </c>
      <c r="E41" s="48">
        <v>15</v>
      </c>
      <c r="F41" s="48" t="s">
        <v>399</v>
      </c>
      <c r="G41" s="12">
        <v>5000</v>
      </c>
      <c r="H41" s="48" t="s">
        <v>399</v>
      </c>
      <c r="I41" s="13">
        <v>75</v>
      </c>
      <c r="J41" s="278"/>
      <c r="K41" s="278"/>
    </row>
    <row r="42" spans="1:11">
      <c r="A42" s="66" t="s">
        <v>490</v>
      </c>
      <c r="B42" s="12" t="s">
        <v>399</v>
      </c>
      <c r="C42" s="12" t="s">
        <v>399</v>
      </c>
      <c r="D42" s="48" t="s">
        <v>399</v>
      </c>
      <c r="E42" s="48" t="s">
        <v>399</v>
      </c>
      <c r="F42" s="12" t="s">
        <v>399</v>
      </c>
      <c r="G42" s="12" t="s">
        <v>399</v>
      </c>
      <c r="H42" s="48" t="s">
        <v>399</v>
      </c>
      <c r="I42" s="13" t="s">
        <v>399</v>
      </c>
      <c r="J42" s="278"/>
      <c r="K42" s="278"/>
    </row>
    <row r="43" spans="1:11">
      <c r="A43" s="76" t="s">
        <v>491</v>
      </c>
      <c r="B43" s="77">
        <v>3</v>
      </c>
      <c r="C43" s="77">
        <v>18</v>
      </c>
      <c r="D43" s="77" t="s">
        <v>399</v>
      </c>
      <c r="E43" s="77">
        <v>21</v>
      </c>
      <c r="F43" s="81">
        <v>3580</v>
      </c>
      <c r="G43" s="81">
        <v>5253</v>
      </c>
      <c r="H43" s="77" t="s">
        <v>399</v>
      </c>
      <c r="I43" s="78">
        <v>105</v>
      </c>
      <c r="J43" s="278"/>
      <c r="K43" s="278"/>
    </row>
    <row r="44" spans="1:11">
      <c r="A44" s="66"/>
      <c r="B44" s="48"/>
      <c r="C44" s="48"/>
      <c r="D44" s="48"/>
      <c r="E44" s="48"/>
      <c r="F44" s="12"/>
      <c r="G44" s="12"/>
      <c r="H44" s="12"/>
      <c r="I44" s="49"/>
      <c r="J44" s="278"/>
      <c r="K44" s="278"/>
    </row>
    <row r="45" spans="1:11">
      <c r="A45" s="76" t="s">
        <v>492</v>
      </c>
      <c r="B45" s="77" t="s">
        <v>399</v>
      </c>
      <c r="C45" s="77">
        <v>1</v>
      </c>
      <c r="D45" s="77" t="s">
        <v>399</v>
      </c>
      <c r="E45" s="77">
        <v>1</v>
      </c>
      <c r="F45" s="81" t="s">
        <v>399</v>
      </c>
      <c r="G45" s="81">
        <v>9000</v>
      </c>
      <c r="H45" s="77" t="s">
        <v>399</v>
      </c>
      <c r="I45" s="78">
        <v>9</v>
      </c>
      <c r="J45" s="278"/>
      <c r="K45" s="278"/>
    </row>
    <row r="46" spans="1:11">
      <c r="A46" s="66"/>
      <c r="B46" s="48"/>
      <c r="C46" s="48"/>
      <c r="D46" s="48"/>
      <c r="E46" s="48"/>
      <c r="F46" s="12"/>
      <c r="G46" s="12"/>
      <c r="H46" s="12"/>
      <c r="I46" s="49"/>
      <c r="J46" s="278"/>
      <c r="K46" s="278"/>
    </row>
    <row r="47" spans="1:11">
      <c r="A47" s="66" t="s">
        <v>493</v>
      </c>
      <c r="B47" s="85">
        <v>4</v>
      </c>
      <c r="C47" s="12">
        <v>50</v>
      </c>
      <c r="D47" s="48" t="s">
        <v>399</v>
      </c>
      <c r="E47" s="48">
        <v>54</v>
      </c>
      <c r="F47" s="85">
        <v>650</v>
      </c>
      <c r="G47" s="12">
        <v>7500</v>
      </c>
      <c r="H47" s="48" t="s">
        <v>399</v>
      </c>
      <c r="I47" s="13">
        <v>378</v>
      </c>
      <c r="J47" s="278"/>
      <c r="K47" s="278"/>
    </row>
    <row r="48" spans="1:11">
      <c r="A48" s="66" t="s">
        <v>494</v>
      </c>
      <c r="B48" s="48" t="s">
        <v>399</v>
      </c>
      <c r="C48" s="12">
        <v>12</v>
      </c>
      <c r="D48" s="48" t="s">
        <v>399</v>
      </c>
      <c r="E48" s="48">
        <v>12</v>
      </c>
      <c r="F48" s="48" t="s">
        <v>399</v>
      </c>
      <c r="G48" s="12">
        <v>14167</v>
      </c>
      <c r="H48" s="48" t="s">
        <v>399</v>
      </c>
      <c r="I48" s="13">
        <v>170</v>
      </c>
      <c r="J48" s="278"/>
      <c r="K48" s="278"/>
    </row>
    <row r="49" spans="1:11">
      <c r="A49" s="66" t="s">
        <v>495</v>
      </c>
      <c r="B49" s="48" t="s">
        <v>399</v>
      </c>
      <c r="C49" s="12">
        <v>34</v>
      </c>
      <c r="D49" s="48" t="s">
        <v>399</v>
      </c>
      <c r="E49" s="48">
        <v>34</v>
      </c>
      <c r="F49" s="48" t="s">
        <v>399</v>
      </c>
      <c r="G49" s="12">
        <v>7500</v>
      </c>
      <c r="H49" s="48" t="s">
        <v>399</v>
      </c>
      <c r="I49" s="13">
        <v>255</v>
      </c>
      <c r="J49" s="278"/>
      <c r="K49" s="278"/>
    </row>
    <row r="50" spans="1:11">
      <c r="A50" s="66" t="s">
        <v>496</v>
      </c>
      <c r="B50" s="48" t="s">
        <v>399</v>
      </c>
      <c r="C50" s="12" t="s">
        <v>399</v>
      </c>
      <c r="D50" s="48" t="s">
        <v>399</v>
      </c>
      <c r="E50" s="48" t="s">
        <v>399</v>
      </c>
      <c r="F50" s="48" t="s">
        <v>399</v>
      </c>
      <c r="G50" s="12" t="s">
        <v>399</v>
      </c>
      <c r="H50" s="48" t="s">
        <v>399</v>
      </c>
      <c r="I50" s="13" t="s">
        <v>399</v>
      </c>
      <c r="J50" s="278"/>
      <c r="K50" s="278"/>
    </row>
    <row r="51" spans="1:11">
      <c r="A51" s="66" t="s">
        <v>497</v>
      </c>
      <c r="B51" s="85" t="s">
        <v>399</v>
      </c>
      <c r="C51" s="12">
        <v>78</v>
      </c>
      <c r="D51" s="48" t="s">
        <v>399</v>
      </c>
      <c r="E51" s="48">
        <v>78</v>
      </c>
      <c r="F51" s="85" t="s">
        <v>399</v>
      </c>
      <c r="G51" s="12">
        <v>3100</v>
      </c>
      <c r="H51" s="48" t="s">
        <v>399</v>
      </c>
      <c r="I51" s="13">
        <v>242</v>
      </c>
      <c r="J51" s="278"/>
      <c r="K51" s="278"/>
    </row>
    <row r="52" spans="1:11">
      <c r="A52" s="76" t="s">
        <v>573</v>
      </c>
      <c r="B52" s="77">
        <v>4</v>
      </c>
      <c r="C52" s="77">
        <v>174</v>
      </c>
      <c r="D52" s="77" t="s">
        <v>399</v>
      </c>
      <c r="E52" s="77">
        <v>178</v>
      </c>
      <c r="F52" s="81">
        <v>650</v>
      </c>
      <c r="G52" s="81">
        <v>5987</v>
      </c>
      <c r="H52" s="77" t="s">
        <v>399</v>
      </c>
      <c r="I52" s="78">
        <v>1045</v>
      </c>
      <c r="J52" s="278"/>
      <c r="K52" s="278"/>
    </row>
    <row r="53" spans="1:11">
      <c r="A53" s="66"/>
      <c r="B53" s="48"/>
      <c r="C53" s="48"/>
      <c r="D53" s="48"/>
      <c r="E53" s="48"/>
      <c r="F53" s="12"/>
      <c r="G53" s="12"/>
      <c r="H53" s="12"/>
      <c r="I53" s="49"/>
      <c r="J53" s="278"/>
      <c r="K53" s="278"/>
    </row>
    <row r="54" spans="1:11">
      <c r="A54" s="66" t="s">
        <v>499</v>
      </c>
      <c r="B54" s="48" t="s">
        <v>399</v>
      </c>
      <c r="C54" s="12">
        <v>439</v>
      </c>
      <c r="D54" s="12" t="s">
        <v>399</v>
      </c>
      <c r="E54" s="48">
        <v>439</v>
      </c>
      <c r="F54" s="48" t="s">
        <v>399</v>
      </c>
      <c r="G54" s="12">
        <v>12000</v>
      </c>
      <c r="H54" s="12" t="s">
        <v>399</v>
      </c>
      <c r="I54" s="13">
        <v>5268</v>
      </c>
      <c r="J54" s="278"/>
      <c r="K54" s="278"/>
    </row>
    <row r="55" spans="1:11">
      <c r="A55" s="66" t="s">
        <v>500</v>
      </c>
      <c r="B55" s="12" t="s">
        <v>399</v>
      </c>
      <c r="C55" s="12">
        <v>76</v>
      </c>
      <c r="D55" s="48" t="s">
        <v>399</v>
      </c>
      <c r="E55" s="48">
        <v>76</v>
      </c>
      <c r="F55" s="12" t="s">
        <v>399</v>
      </c>
      <c r="G55" s="12">
        <v>10000</v>
      </c>
      <c r="H55" s="48" t="s">
        <v>399</v>
      </c>
      <c r="I55" s="13">
        <v>760</v>
      </c>
      <c r="J55" s="278"/>
      <c r="K55" s="278"/>
    </row>
    <row r="56" spans="1:11">
      <c r="A56" s="66" t="s">
        <v>501</v>
      </c>
      <c r="B56" s="48" t="s">
        <v>399</v>
      </c>
      <c r="C56" s="12">
        <v>44</v>
      </c>
      <c r="D56" s="48" t="s">
        <v>399</v>
      </c>
      <c r="E56" s="48">
        <v>44</v>
      </c>
      <c r="F56" s="48" t="s">
        <v>399</v>
      </c>
      <c r="G56" s="12">
        <v>5000</v>
      </c>
      <c r="H56" s="48" t="s">
        <v>399</v>
      </c>
      <c r="I56" s="13">
        <v>220</v>
      </c>
      <c r="J56" s="278"/>
      <c r="K56" s="278"/>
    </row>
    <row r="57" spans="1:11">
      <c r="A57" s="76" t="s">
        <v>502</v>
      </c>
      <c r="B57" s="77" t="s">
        <v>399</v>
      </c>
      <c r="C57" s="77">
        <v>559</v>
      </c>
      <c r="D57" s="77" t="s">
        <v>399</v>
      </c>
      <c r="E57" s="77">
        <v>559</v>
      </c>
      <c r="F57" s="81" t="s">
        <v>399</v>
      </c>
      <c r="G57" s="81">
        <v>11177</v>
      </c>
      <c r="H57" s="77" t="s">
        <v>399</v>
      </c>
      <c r="I57" s="78">
        <v>6248</v>
      </c>
    </row>
    <row r="58" spans="1:11">
      <c r="A58" s="66"/>
      <c r="B58" s="48"/>
      <c r="C58" s="48"/>
      <c r="D58" s="48"/>
      <c r="E58" s="48"/>
      <c r="F58" s="12"/>
      <c r="G58" s="12"/>
      <c r="H58" s="12"/>
      <c r="I58" s="49"/>
    </row>
    <row r="59" spans="1:11">
      <c r="A59" s="76" t="s">
        <v>503</v>
      </c>
      <c r="B59" s="77" t="s">
        <v>399</v>
      </c>
      <c r="C59" s="77">
        <v>635</v>
      </c>
      <c r="D59" s="77" t="s">
        <v>399</v>
      </c>
      <c r="E59" s="77">
        <v>635</v>
      </c>
      <c r="F59" s="81" t="s">
        <v>399</v>
      </c>
      <c r="G59" s="81">
        <v>15250</v>
      </c>
      <c r="H59" s="77" t="s">
        <v>399</v>
      </c>
      <c r="I59" s="78">
        <v>9684</v>
      </c>
    </row>
    <row r="60" spans="1:11">
      <c r="A60" s="66"/>
      <c r="B60" s="48"/>
      <c r="C60" s="48"/>
      <c r="D60" s="48"/>
      <c r="E60" s="48"/>
      <c r="F60" s="12"/>
      <c r="G60" s="12"/>
      <c r="H60" s="12"/>
      <c r="I60" s="49"/>
    </row>
    <row r="61" spans="1:11">
      <c r="A61" s="66" t="s">
        <v>504</v>
      </c>
      <c r="B61" s="48" t="s">
        <v>399</v>
      </c>
      <c r="C61" s="12">
        <v>26</v>
      </c>
      <c r="D61" s="48" t="s">
        <v>399</v>
      </c>
      <c r="E61" s="48">
        <v>26</v>
      </c>
      <c r="F61" s="48" t="s">
        <v>399</v>
      </c>
      <c r="G61" s="12">
        <v>8440</v>
      </c>
      <c r="H61" s="48" t="s">
        <v>399</v>
      </c>
      <c r="I61" s="13">
        <v>219</v>
      </c>
    </row>
    <row r="62" spans="1:11">
      <c r="A62" s="66" t="s">
        <v>505</v>
      </c>
      <c r="B62" s="48" t="s">
        <v>399</v>
      </c>
      <c r="C62" s="12">
        <v>12</v>
      </c>
      <c r="D62" s="48" t="s">
        <v>399</v>
      </c>
      <c r="E62" s="48">
        <v>12</v>
      </c>
      <c r="F62" s="48" t="s">
        <v>399</v>
      </c>
      <c r="G62" s="12">
        <v>8160</v>
      </c>
      <c r="H62" s="48" t="s">
        <v>399</v>
      </c>
      <c r="I62" s="13">
        <v>98</v>
      </c>
    </row>
    <row r="63" spans="1:11">
      <c r="A63" s="76" t="s">
        <v>506</v>
      </c>
      <c r="B63" s="77" t="s">
        <v>399</v>
      </c>
      <c r="C63" s="77">
        <v>38</v>
      </c>
      <c r="D63" s="77" t="s">
        <v>399</v>
      </c>
      <c r="E63" s="77">
        <v>38</v>
      </c>
      <c r="F63" s="81" t="s">
        <v>399</v>
      </c>
      <c r="G63" s="81">
        <v>8352</v>
      </c>
      <c r="H63" s="77" t="s">
        <v>399</v>
      </c>
      <c r="I63" s="78">
        <v>317</v>
      </c>
    </row>
    <row r="64" spans="1:11">
      <c r="A64" s="66"/>
      <c r="B64" s="48"/>
      <c r="C64" s="48"/>
      <c r="D64" s="48"/>
      <c r="E64" s="48"/>
      <c r="F64" s="12"/>
      <c r="G64" s="12"/>
      <c r="H64" s="12"/>
      <c r="I64" s="49"/>
    </row>
    <row r="65" spans="1:9">
      <c r="A65" s="66" t="s">
        <v>507</v>
      </c>
      <c r="B65" s="48" t="s">
        <v>399</v>
      </c>
      <c r="C65" s="12">
        <v>313</v>
      </c>
      <c r="D65" s="12" t="s">
        <v>399</v>
      </c>
      <c r="E65" s="48">
        <v>313</v>
      </c>
      <c r="F65" s="48" t="s">
        <v>399</v>
      </c>
      <c r="G65" s="12">
        <v>11552</v>
      </c>
      <c r="H65" s="12" t="s">
        <v>399</v>
      </c>
      <c r="I65" s="13">
        <v>3616</v>
      </c>
    </row>
    <row r="66" spans="1:9">
      <c r="A66" s="66" t="s">
        <v>508</v>
      </c>
      <c r="B66" s="48" t="s">
        <v>399</v>
      </c>
      <c r="C66" s="12">
        <v>110</v>
      </c>
      <c r="D66" s="48" t="s">
        <v>399</v>
      </c>
      <c r="E66" s="48">
        <v>110</v>
      </c>
      <c r="F66" s="48" t="s">
        <v>399</v>
      </c>
      <c r="G66" s="12">
        <v>11427</v>
      </c>
      <c r="H66" s="48" t="s">
        <v>399</v>
      </c>
      <c r="I66" s="13">
        <v>1257</v>
      </c>
    </row>
    <row r="67" spans="1:9">
      <c r="A67" s="66" t="s">
        <v>509</v>
      </c>
      <c r="B67" s="12">
        <v>7</v>
      </c>
      <c r="C67" s="12">
        <v>391</v>
      </c>
      <c r="D67" s="48" t="s">
        <v>399</v>
      </c>
      <c r="E67" s="48">
        <v>398</v>
      </c>
      <c r="F67" s="12">
        <v>4500</v>
      </c>
      <c r="G67" s="12">
        <v>9000</v>
      </c>
      <c r="H67" s="48" t="s">
        <v>399</v>
      </c>
      <c r="I67" s="13">
        <v>3551</v>
      </c>
    </row>
    <row r="68" spans="1:9">
      <c r="A68" s="66" t="s">
        <v>510</v>
      </c>
      <c r="B68" s="85" t="s">
        <v>399</v>
      </c>
      <c r="C68" s="12">
        <v>269</v>
      </c>
      <c r="D68" s="48" t="s">
        <v>399</v>
      </c>
      <c r="E68" s="48">
        <v>269</v>
      </c>
      <c r="F68" s="85" t="s">
        <v>399</v>
      </c>
      <c r="G68" s="12">
        <v>11926</v>
      </c>
      <c r="H68" s="48" t="s">
        <v>399</v>
      </c>
      <c r="I68" s="13">
        <v>3208</v>
      </c>
    </row>
    <row r="69" spans="1:9">
      <c r="A69" s="66" t="s">
        <v>511</v>
      </c>
      <c r="B69" s="12" t="s">
        <v>399</v>
      </c>
      <c r="C69" s="12">
        <v>100</v>
      </c>
      <c r="D69" s="48" t="s">
        <v>399</v>
      </c>
      <c r="E69" s="48">
        <v>100</v>
      </c>
      <c r="F69" s="12" t="s">
        <v>399</v>
      </c>
      <c r="G69" s="12">
        <v>6000</v>
      </c>
      <c r="H69" s="48" t="s">
        <v>399</v>
      </c>
      <c r="I69" s="13">
        <v>600</v>
      </c>
    </row>
    <row r="70" spans="1:9">
      <c r="A70" s="66" t="s">
        <v>512</v>
      </c>
      <c r="B70" s="12">
        <v>37</v>
      </c>
      <c r="C70" s="12">
        <v>229</v>
      </c>
      <c r="D70" s="48" t="s">
        <v>399</v>
      </c>
      <c r="E70" s="48">
        <v>266</v>
      </c>
      <c r="F70" s="12">
        <v>5000</v>
      </c>
      <c r="G70" s="12">
        <v>8000</v>
      </c>
      <c r="H70" s="48" t="s">
        <v>399</v>
      </c>
      <c r="I70" s="13">
        <v>2017</v>
      </c>
    </row>
    <row r="71" spans="1:9">
      <c r="A71" s="66" t="s">
        <v>513</v>
      </c>
      <c r="B71" s="85">
        <v>214</v>
      </c>
      <c r="C71" s="12">
        <v>360</v>
      </c>
      <c r="D71" s="48" t="s">
        <v>399</v>
      </c>
      <c r="E71" s="48">
        <v>574</v>
      </c>
      <c r="F71" s="85">
        <v>3700</v>
      </c>
      <c r="G71" s="12">
        <v>14000</v>
      </c>
      <c r="H71" s="48" t="s">
        <v>399</v>
      </c>
      <c r="I71" s="13">
        <v>5832</v>
      </c>
    </row>
    <row r="72" spans="1:9">
      <c r="A72" s="66" t="s">
        <v>514</v>
      </c>
      <c r="B72" s="85">
        <v>46</v>
      </c>
      <c r="C72" s="12">
        <v>114</v>
      </c>
      <c r="D72" s="48" t="s">
        <v>399</v>
      </c>
      <c r="E72" s="48">
        <v>160</v>
      </c>
      <c r="F72" s="85">
        <v>5750</v>
      </c>
      <c r="G72" s="12">
        <v>7500</v>
      </c>
      <c r="H72" s="48" t="s">
        <v>399</v>
      </c>
      <c r="I72" s="13">
        <v>1120</v>
      </c>
    </row>
    <row r="73" spans="1:9">
      <c r="A73" s="76" t="s">
        <v>515</v>
      </c>
      <c r="B73" s="77">
        <v>304</v>
      </c>
      <c r="C73" s="77">
        <v>1886</v>
      </c>
      <c r="D73" s="77" t="s">
        <v>399</v>
      </c>
      <c r="E73" s="77">
        <v>2190</v>
      </c>
      <c r="F73" s="81">
        <v>4187</v>
      </c>
      <c r="G73" s="81">
        <v>10566</v>
      </c>
      <c r="H73" s="77" t="s">
        <v>399</v>
      </c>
      <c r="I73" s="78">
        <v>21201</v>
      </c>
    </row>
    <row r="74" spans="1:9">
      <c r="A74" s="66"/>
      <c r="B74" s="48"/>
      <c r="C74" s="48"/>
      <c r="D74" s="48"/>
      <c r="E74" s="48"/>
      <c r="F74" s="12"/>
      <c r="G74" s="12"/>
      <c r="H74" s="12"/>
      <c r="I74" s="49"/>
    </row>
    <row r="75" spans="1:9">
      <c r="A75" s="66" t="s">
        <v>516</v>
      </c>
      <c r="B75" s="85">
        <v>2</v>
      </c>
      <c r="C75" s="12">
        <v>8</v>
      </c>
      <c r="D75" s="48" t="s">
        <v>399</v>
      </c>
      <c r="E75" s="48">
        <v>10</v>
      </c>
      <c r="F75" s="85">
        <v>2000</v>
      </c>
      <c r="G75" s="12">
        <v>16250</v>
      </c>
      <c r="H75" s="48" t="s">
        <v>399</v>
      </c>
      <c r="I75" s="13">
        <v>134</v>
      </c>
    </row>
    <row r="76" spans="1:9">
      <c r="A76" s="66" t="s">
        <v>517</v>
      </c>
      <c r="B76" s="12">
        <v>19</v>
      </c>
      <c r="C76" s="12">
        <v>25</v>
      </c>
      <c r="D76" s="48" t="s">
        <v>399</v>
      </c>
      <c r="E76" s="48">
        <v>44</v>
      </c>
      <c r="F76" s="12">
        <v>3000</v>
      </c>
      <c r="G76" s="12">
        <v>6000</v>
      </c>
      <c r="H76" s="48" t="s">
        <v>399</v>
      </c>
      <c r="I76" s="13">
        <v>207</v>
      </c>
    </row>
    <row r="77" spans="1:9">
      <c r="A77" s="76" t="s">
        <v>518</v>
      </c>
      <c r="B77" s="77">
        <v>21</v>
      </c>
      <c r="C77" s="77">
        <v>33</v>
      </c>
      <c r="D77" s="77" t="s">
        <v>399</v>
      </c>
      <c r="E77" s="77">
        <v>54</v>
      </c>
      <c r="F77" s="81">
        <v>2905</v>
      </c>
      <c r="G77" s="81">
        <v>8485</v>
      </c>
      <c r="H77" s="77" t="s">
        <v>399</v>
      </c>
      <c r="I77" s="78">
        <v>341</v>
      </c>
    </row>
    <row r="78" spans="1:9">
      <c r="A78" s="66"/>
      <c r="B78" s="48"/>
      <c r="C78" s="48"/>
      <c r="D78" s="48"/>
      <c r="E78" s="48"/>
      <c r="F78" s="12"/>
      <c r="G78" s="12"/>
      <c r="H78" s="12"/>
      <c r="I78" s="13"/>
    </row>
    <row r="79" spans="1:9" ht="13.5" thickBot="1">
      <c r="A79" s="69" t="s">
        <v>519</v>
      </c>
      <c r="B79" s="55">
        <v>374</v>
      </c>
      <c r="C79" s="55">
        <v>4796</v>
      </c>
      <c r="D79" s="55" t="s">
        <v>399</v>
      </c>
      <c r="E79" s="55">
        <v>5170</v>
      </c>
      <c r="F79" s="226">
        <v>4202</v>
      </c>
      <c r="G79" s="226">
        <v>9121</v>
      </c>
      <c r="H79" s="226" t="s">
        <v>399</v>
      </c>
      <c r="I79" s="56">
        <v>45318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28">
    <pageSetUpPr fitToPage="1"/>
  </sheetPr>
  <dimension ref="A1:I49"/>
  <sheetViews>
    <sheetView showGridLines="0"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29.5703125" style="187" customWidth="1"/>
    <col min="2" max="6" width="19.7109375" style="187" customWidth="1"/>
    <col min="7" max="8" width="9.42578125" style="187" customWidth="1"/>
    <col min="9" max="9" width="10.28515625" style="187" bestFit="1" customWidth="1"/>
    <col min="10" max="14" width="9.42578125" style="187" customWidth="1"/>
    <col min="15" max="16384" width="11.42578125" style="187"/>
  </cols>
  <sheetData>
    <row r="1" spans="1:9" s="184" customFormat="1" ht="18">
      <c r="A1" s="1542" t="s">
        <v>375</v>
      </c>
      <c r="B1" s="1542"/>
      <c r="C1" s="1542"/>
      <c r="D1" s="1542"/>
      <c r="E1" s="1542"/>
      <c r="F1" s="1542"/>
    </row>
    <row r="2" spans="1:9" s="185" customFormat="1" ht="12.75" customHeight="1"/>
    <row r="3" spans="1:9" s="28" customFormat="1" ht="30.75" customHeight="1">
      <c r="A3" s="1486" t="s">
        <v>696</v>
      </c>
      <c r="B3" s="1486"/>
      <c r="C3" s="1486"/>
      <c r="D3" s="1486"/>
      <c r="E3" s="1486"/>
      <c r="F3" s="1486"/>
      <c r="G3" s="134"/>
      <c r="H3" s="134"/>
      <c r="I3" s="134"/>
    </row>
    <row r="4" spans="1:9" ht="14.25" customHeight="1" thickBot="1">
      <c r="A4" s="215"/>
      <c r="B4" s="216"/>
      <c r="C4" s="216"/>
      <c r="D4" s="216"/>
      <c r="E4" s="216"/>
      <c r="F4" s="216"/>
    </row>
    <row r="5" spans="1:9" ht="25.5" customHeight="1">
      <c r="A5" s="186" t="s">
        <v>560</v>
      </c>
      <c r="B5" s="1490" t="s">
        <v>584</v>
      </c>
      <c r="C5" s="1492"/>
      <c r="D5" s="1490" t="s">
        <v>585</v>
      </c>
      <c r="E5" s="1491"/>
      <c r="F5" s="1491"/>
    </row>
    <row r="6" spans="1:9" ht="27" customHeight="1">
      <c r="A6" s="861" t="s">
        <v>586</v>
      </c>
      <c r="B6" s="1513" t="s">
        <v>587</v>
      </c>
      <c r="C6" s="1518"/>
      <c r="D6" s="1513" t="s">
        <v>588</v>
      </c>
      <c r="E6" s="1518"/>
      <c r="F6" s="952"/>
    </row>
    <row r="7" spans="1:9" ht="30.75" customHeight="1" thickBot="1">
      <c r="A7" s="951" t="s">
        <v>589</v>
      </c>
      <c r="B7" s="307" t="s">
        <v>565</v>
      </c>
      <c r="C7" s="307" t="s">
        <v>566</v>
      </c>
      <c r="D7" s="307" t="s">
        <v>565</v>
      </c>
      <c r="E7" s="307" t="s">
        <v>566</v>
      </c>
      <c r="F7" s="853" t="s">
        <v>395</v>
      </c>
    </row>
    <row r="8" spans="1:9" s="191" customFormat="1">
      <c r="A8" s="188" t="s">
        <v>470</v>
      </c>
      <c r="B8" s="199">
        <v>4000</v>
      </c>
      <c r="C8" s="81">
        <v>4016</v>
      </c>
      <c r="D8" s="199">
        <v>48</v>
      </c>
      <c r="E8" s="292">
        <v>8393.44</v>
      </c>
      <c r="F8" s="218">
        <v>8441.44</v>
      </c>
    </row>
    <row r="9" spans="1:9">
      <c r="A9" s="192"/>
      <c r="B9" s="193"/>
      <c r="C9" s="193"/>
      <c r="D9" s="194"/>
      <c r="E9" s="194"/>
      <c r="F9" s="219"/>
    </row>
    <row r="10" spans="1:9">
      <c r="A10" s="196" t="s">
        <v>567</v>
      </c>
      <c r="B10" s="194">
        <v>8410.93</v>
      </c>
      <c r="C10" s="193">
        <v>5989.25</v>
      </c>
      <c r="D10" s="194">
        <v>144.66799599999999</v>
      </c>
      <c r="E10" s="194">
        <v>28369.879400000002</v>
      </c>
      <c r="F10" s="219">
        <v>28514.547396000002</v>
      </c>
    </row>
    <row r="11" spans="1:9">
      <c r="A11" s="102" t="s">
        <v>473</v>
      </c>
      <c r="B11" s="194">
        <v>4875</v>
      </c>
      <c r="C11" s="193">
        <v>4675</v>
      </c>
      <c r="D11" s="194">
        <v>58.5</v>
      </c>
      <c r="E11" s="194">
        <v>168.3</v>
      </c>
      <c r="F11" s="219">
        <v>226.8</v>
      </c>
    </row>
    <row r="12" spans="1:9">
      <c r="A12" s="102" t="s">
        <v>568</v>
      </c>
      <c r="B12" s="194">
        <v>5223</v>
      </c>
      <c r="C12" s="193">
        <v>5449</v>
      </c>
      <c r="D12" s="194">
        <v>15397.404</v>
      </c>
      <c r="E12" s="194">
        <v>212.511</v>
      </c>
      <c r="F12" s="219">
        <v>15609.915000000001</v>
      </c>
    </row>
    <row r="13" spans="1:9" s="191" customFormat="1">
      <c r="A13" s="197" t="s">
        <v>590</v>
      </c>
      <c r="B13" s="199">
        <v>5240.0147776434233</v>
      </c>
      <c r="C13" s="81">
        <v>5975.0385302797295</v>
      </c>
      <c r="D13" s="199">
        <v>15600.571996000001</v>
      </c>
      <c r="E13" s="199">
        <v>28750.690399999999</v>
      </c>
      <c r="F13" s="220">
        <v>44351.262395999998</v>
      </c>
    </row>
    <row r="14" spans="1:9" s="191" customFormat="1">
      <c r="A14" s="192"/>
      <c r="B14" s="193"/>
      <c r="C14" s="193"/>
      <c r="D14" s="193"/>
      <c r="E14" s="194"/>
      <c r="F14" s="219"/>
    </row>
    <row r="15" spans="1:9">
      <c r="A15" s="102" t="s">
        <v>569</v>
      </c>
      <c r="B15" s="193">
        <v>4929</v>
      </c>
      <c r="C15" s="193">
        <v>4929</v>
      </c>
      <c r="D15" s="193">
        <v>49.29</v>
      </c>
      <c r="E15" s="202">
        <v>4564.2539999999999</v>
      </c>
      <c r="F15" s="219">
        <v>4613.5439999999999</v>
      </c>
      <c r="I15" s="205"/>
    </row>
    <row r="16" spans="1:9">
      <c r="A16" s="102" t="s">
        <v>570</v>
      </c>
      <c r="B16" s="305" t="s">
        <v>399</v>
      </c>
      <c r="C16" s="193">
        <v>7422</v>
      </c>
      <c r="D16" s="305">
        <v>0</v>
      </c>
      <c r="E16" s="202">
        <v>215.238</v>
      </c>
      <c r="F16" s="219">
        <v>215.238</v>
      </c>
    </row>
    <row r="17" spans="1:8">
      <c r="A17" s="102" t="s">
        <v>571</v>
      </c>
      <c r="B17" s="193">
        <v>6469</v>
      </c>
      <c r="C17" s="193">
        <v>6646</v>
      </c>
      <c r="D17" s="193">
        <v>12595.143</v>
      </c>
      <c r="E17" s="221">
        <v>119441.912</v>
      </c>
      <c r="F17" s="219">
        <v>132037.05499999999</v>
      </c>
      <c r="H17" s="205"/>
    </row>
    <row r="18" spans="1:8" s="191" customFormat="1">
      <c r="A18" s="197" t="s">
        <v>480</v>
      </c>
      <c r="B18" s="198">
        <v>6461.1308124680636</v>
      </c>
      <c r="C18" s="81">
        <v>6563.1850795160353</v>
      </c>
      <c r="D18" s="198">
        <v>12644.433000000001</v>
      </c>
      <c r="E18" s="199">
        <v>124221.40399999999</v>
      </c>
      <c r="F18" s="220">
        <v>136865.837</v>
      </c>
    </row>
    <row r="19" spans="1:8" s="191" customFormat="1">
      <c r="A19" s="192"/>
      <c r="B19" s="193"/>
      <c r="C19" s="193"/>
      <c r="D19" s="193"/>
      <c r="E19" s="194"/>
      <c r="F19" s="219"/>
    </row>
    <row r="20" spans="1:8" s="191" customFormat="1">
      <c r="A20" s="197" t="s">
        <v>481</v>
      </c>
      <c r="B20" s="304" t="s">
        <v>399</v>
      </c>
      <c r="C20" s="199">
        <v>1922</v>
      </c>
      <c r="D20" s="304">
        <v>0</v>
      </c>
      <c r="E20" s="199">
        <v>49.972000000000001</v>
      </c>
      <c r="F20" s="220">
        <v>49.972000000000001</v>
      </c>
    </row>
    <row r="21" spans="1:8" s="191" customFormat="1">
      <c r="A21" s="201"/>
      <c r="B21" s="194"/>
      <c r="C21" s="194"/>
      <c r="D21" s="193"/>
      <c r="E21" s="194"/>
      <c r="F21" s="219"/>
    </row>
    <row r="22" spans="1:8">
      <c r="A22" s="102" t="s">
        <v>572</v>
      </c>
      <c r="B22" s="305"/>
      <c r="C22" s="194">
        <v>6400</v>
      </c>
      <c r="D22" s="305">
        <v>0</v>
      </c>
      <c r="E22" s="194">
        <v>883.2</v>
      </c>
      <c r="F22" s="219">
        <v>883.2</v>
      </c>
    </row>
    <row r="23" spans="1:8" s="191" customFormat="1">
      <c r="A23" s="197" t="s">
        <v>573</v>
      </c>
      <c r="B23" s="304" t="s">
        <v>399</v>
      </c>
      <c r="C23" s="81">
        <v>6400</v>
      </c>
      <c r="D23" s="304">
        <v>0</v>
      </c>
      <c r="E23" s="199">
        <v>883.2</v>
      </c>
      <c r="F23" s="220">
        <v>883.2</v>
      </c>
    </row>
    <row r="24" spans="1:8" s="191" customFormat="1">
      <c r="A24" s="192"/>
      <c r="B24" s="193"/>
      <c r="C24" s="193"/>
      <c r="D24" s="193"/>
      <c r="E24" s="194"/>
      <c r="F24" s="219"/>
    </row>
    <row r="25" spans="1:8">
      <c r="A25" s="192" t="s">
        <v>574</v>
      </c>
      <c r="B25" s="305">
        <v>5370</v>
      </c>
      <c r="C25" s="194">
        <v>3700</v>
      </c>
      <c r="D25" s="305">
        <v>392.01</v>
      </c>
      <c r="E25" s="194">
        <v>684.5</v>
      </c>
      <c r="F25" s="219">
        <v>1076.51</v>
      </c>
    </row>
    <row r="26" spans="1:8" s="191" customFormat="1">
      <c r="A26" s="102" t="s">
        <v>575</v>
      </c>
      <c r="B26" s="305" t="s">
        <v>399</v>
      </c>
      <c r="C26" s="194">
        <v>7600</v>
      </c>
      <c r="D26" s="305">
        <v>0</v>
      </c>
      <c r="E26" s="222">
        <v>1162.8</v>
      </c>
      <c r="F26" s="219">
        <v>1162.8</v>
      </c>
    </row>
    <row r="27" spans="1:8">
      <c r="A27" s="102" t="s">
        <v>576</v>
      </c>
      <c r="B27" s="305">
        <v>6548.6</v>
      </c>
      <c r="C27" s="194">
        <v>8003.18</v>
      </c>
      <c r="D27" s="305">
        <v>9632.9905999999992</v>
      </c>
      <c r="E27" s="194">
        <v>103056.94886</v>
      </c>
      <c r="F27" s="219">
        <v>112689.93946000001</v>
      </c>
    </row>
    <row r="28" spans="1:8" s="191" customFormat="1">
      <c r="A28" s="197" t="s">
        <v>502</v>
      </c>
      <c r="B28" s="304">
        <v>6492.8760362694302</v>
      </c>
      <c r="C28" s="81">
        <v>7938.2708180098371</v>
      </c>
      <c r="D28" s="304">
        <v>10025.000599999999</v>
      </c>
      <c r="E28" s="199">
        <v>104904.24886000001</v>
      </c>
      <c r="F28" s="220">
        <v>114929.24946000001</v>
      </c>
    </row>
    <row r="29" spans="1:8" s="191" customFormat="1">
      <c r="A29" s="192"/>
      <c r="B29" s="193"/>
      <c r="C29" s="193"/>
      <c r="D29" s="193"/>
      <c r="E29" s="194"/>
      <c r="F29" s="219">
        <v>0</v>
      </c>
    </row>
    <row r="30" spans="1:8" s="191" customFormat="1">
      <c r="A30" s="197" t="s">
        <v>503</v>
      </c>
      <c r="B30" s="198">
        <v>4950</v>
      </c>
      <c r="C30" s="304">
        <v>0</v>
      </c>
      <c r="D30" s="198">
        <v>2193</v>
      </c>
      <c r="E30" s="304">
        <v>0</v>
      </c>
      <c r="F30" s="220">
        <v>2193</v>
      </c>
    </row>
    <row r="31" spans="1:8">
      <c r="A31" s="192"/>
      <c r="B31" s="193"/>
      <c r="C31" s="193"/>
      <c r="D31" s="193"/>
      <c r="E31" s="194"/>
      <c r="F31" s="223">
        <v>0</v>
      </c>
    </row>
    <row r="32" spans="1:8" s="191" customFormat="1">
      <c r="A32" s="102" t="s">
        <v>577</v>
      </c>
      <c r="B32" s="193">
        <v>7555</v>
      </c>
      <c r="C32" s="193">
        <v>7671</v>
      </c>
      <c r="D32" s="193">
        <v>65569.845000000001</v>
      </c>
      <c r="E32" s="194">
        <v>90832.311000000002</v>
      </c>
      <c r="F32" s="219">
        <v>156402.15600000002</v>
      </c>
      <c r="H32" s="224"/>
    </row>
    <row r="33" spans="1:9">
      <c r="A33" s="102" t="s">
        <v>578</v>
      </c>
      <c r="B33" s="193">
        <v>7513</v>
      </c>
      <c r="C33" s="193">
        <v>7633</v>
      </c>
      <c r="D33" s="193">
        <v>19834.32</v>
      </c>
      <c r="E33" s="194">
        <v>23418.044000000002</v>
      </c>
      <c r="F33" s="219">
        <v>43252.364000000001</v>
      </c>
      <c r="H33" s="224"/>
    </row>
    <row r="34" spans="1:9" s="191" customFormat="1">
      <c r="A34" s="197" t="s">
        <v>506</v>
      </c>
      <c r="B34" s="198">
        <v>7545.2040816326535</v>
      </c>
      <c r="C34" s="81">
        <v>7663.1802937822795</v>
      </c>
      <c r="D34" s="198">
        <v>85404.165000000008</v>
      </c>
      <c r="E34" s="199">
        <v>114250.35500000001</v>
      </c>
      <c r="F34" s="220">
        <v>199654.52</v>
      </c>
      <c r="I34" s="224"/>
    </row>
    <row r="35" spans="1:9" s="191" customFormat="1">
      <c r="A35" s="192"/>
      <c r="B35" s="193"/>
      <c r="C35" s="193"/>
      <c r="D35" s="193"/>
      <c r="E35" s="194"/>
      <c r="F35" s="219"/>
    </row>
    <row r="36" spans="1:9" s="191" customFormat="1">
      <c r="A36" s="102" t="s">
        <v>579</v>
      </c>
      <c r="B36" s="194">
        <v>7219.57</v>
      </c>
      <c r="C36" s="194">
        <v>8860.93</v>
      </c>
      <c r="D36" s="194">
        <v>19517.168950899999</v>
      </c>
      <c r="E36" s="194">
        <v>250.14405389999999</v>
      </c>
      <c r="F36" s="219">
        <v>19767.313004799998</v>
      </c>
    </row>
    <row r="37" spans="1:9">
      <c r="A37" s="102" t="s">
        <v>580</v>
      </c>
      <c r="B37" s="194">
        <v>8750</v>
      </c>
      <c r="C37" s="194">
        <v>9580</v>
      </c>
      <c r="D37" s="194">
        <v>1.1375</v>
      </c>
      <c r="E37" s="194">
        <v>241.416</v>
      </c>
      <c r="F37" s="219">
        <v>242.55349999999999</v>
      </c>
    </row>
    <row r="38" spans="1:9">
      <c r="A38" s="102" t="s">
        <v>581</v>
      </c>
      <c r="B38" s="194">
        <v>9244.5</v>
      </c>
      <c r="C38" s="194">
        <v>9726.8799999999992</v>
      </c>
      <c r="D38" s="194">
        <v>252037.79553</v>
      </c>
      <c r="E38" s="194">
        <v>93322.993859199996</v>
      </c>
      <c r="F38" s="219">
        <v>345360.78938919998</v>
      </c>
      <c r="H38" s="205"/>
    </row>
    <row r="39" spans="1:9" s="191" customFormat="1">
      <c r="A39" s="197" t="s">
        <v>591</v>
      </c>
      <c r="B39" s="206">
        <v>9061.8259921867484</v>
      </c>
      <c r="C39" s="81">
        <v>9723.9625232670351</v>
      </c>
      <c r="D39" s="206">
        <v>271556.10198089998</v>
      </c>
      <c r="E39" s="199">
        <v>93814.553913099997</v>
      </c>
      <c r="F39" s="220">
        <v>365370.65589399997</v>
      </c>
    </row>
    <row r="40" spans="1:9" s="191" customFormat="1">
      <c r="A40" s="192"/>
      <c r="B40" s="193"/>
      <c r="C40" s="193"/>
      <c r="D40" s="193"/>
      <c r="E40" s="194"/>
      <c r="F40" s="219"/>
    </row>
    <row r="41" spans="1:9" s="191" customFormat="1" ht="13.5" thickBot="1">
      <c r="A41" s="210" t="s">
        <v>582</v>
      </c>
      <c r="B41" s="225">
        <v>8243.0016022006967</v>
      </c>
      <c r="C41" s="226">
        <v>7452.6950024613971</v>
      </c>
      <c r="D41" s="225">
        <v>397471.27257689997</v>
      </c>
      <c r="E41" s="211">
        <v>475217.89217309997</v>
      </c>
      <c r="F41" s="212">
        <v>872689.16475</v>
      </c>
      <c r="G41" s="224"/>
    </row>
    <row r="42" spans="1:9" s="191" customFormat="1" ht="42" customHeight="1">
      <c r="A42" s="1541" t="s">
        <v>583</v>
      </c>
      <c r="B42" s="1541"/>
      <c r="C42" s="1541"/>
      <c r="D42" s="1541"/>
      <c r="E42" s="1541"/>
      <c r="F42" s="1541"/>
    </row>
    <row r="43" spans="1:9">
      <c r="D43" s="227"/>
      <c r="E43" s="227"/>
    </row>
    <row r="44" spans="1:9">
      <c r="D44" s="227"/>
      <c r="E44" s="227"/>
      <c r="F44" s="227"/>
    </row>
    <row r="49" spans="1:7">
      <c r="A49" s="228"/>
      <c r="B49" s="229"/>
      <c r="C49" s="229"/>
      <c r="D49" s="229"/>
      <c r="E49" s="230"/>
      <c r="F49" s="229"/>
      <c r="G49" s="229"/>
    </row>
  </sheetData>
  <mergeCells count="7">
    <mergeCell ref="A1:F1"/>
    <mergeCell ref="A42:F42"/>
    <mergeCell ref="A3:F3"/>
    <mergeCell ref="D5:F5"/>
    <mergeCell ref="B5:C5"/>
    <mergeCell ref="B6:C6"/>
    <mergeCell ref="D6:E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>
  <sheetPr codeName="Hoja174">
    <pageSetUpPr fitToPage="1"/>
  </sheetPr>
  <dimension ref="A1:G77"/>
  <sheetViews>
    <sheetView showGridLines="0"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6" width="22.85546875" style="452" customWidth="1"/>
    <col min="7" max="8" width="11.42578125" style="452"/>
    <col min="9" max="9" width="11.140625" style="452" customWidth="1"/>
    <col min="10" max="17" width="12" style="452" customWidth="1"/>
    <col min="18" max="16384" width="11.42578125" style="452"/>
  </cols>
  <sheetData>
    <row r="1" spans="1:6" s="482" customFormat="1" ht="18">
      <c r="A1" s="1524" t="s">
        <v>375</v>
      </c>
      <c r="B1" s="1524"/>
      <c r="C1" s="1524"/>
      <c r="D1" s="1524"/>
      <c r="E1" s="1524"/>
      <c r="F1" s="1524"/>
    </row>
    <row r="2" spans="1:6" s="483" customFormat="1" ht="12.75" customHeight="1"/>
    <row r="3" spans="1:6" s="483" customFormat="1" ht="15">
      <c r="A3" s="1532" t="s">
        <v>1050</v>
      </c>
      <c r="B3" s="1532"/>
      <c r="C3" s="1532"/>
      <c r="D3" s="1532"/>
      <c r="E3" s="1532"/>
      <c r="F3" s="1532"/>
    </row>
    <row r="4" spans="1:6" s="483" customFormat="1" ht="15">
      <c r="A4" s="1532" t="s">
        <v>686</v>
      </c>
      <c r="B4" s="1532"/>
      <c r="C4" s="1532"/>
      <c r="D4" s="1532"/>
      <c r="E4" s="1532"/>
      <c r="F4" s="1532"/>
    </row>
    <row r="5" spans="1:6" s="483" customFormat="1" ht="13.5" customHeight="1" thickBot="1">
      <c r="A5" s="484"/>
      <c r="B5" s="485"/>
      <c r="C5" s="485"/>
      <c r="D5" s="485"/>
      <c r="E5" s="485"/>
      <c r="F5" s="485"/>
    </row>
    <row r="6" spans="1:6" ht="24" customHeight="1">
      <c r="A6" s="1649" t="s">
        <v>378</v>
      </c>
      <c r="B6" s="157"/>
      <c r="C6" s="157"/>
      <c r="D6" s="157"/>
      <c r="E6" s="158" t="s">
        <v>521</v>
      </c>
      <c r="F6" s="159"/>
    </row>
    <row r="7" spans="1:6">
      <c r="A7" s="1650"/>
      <c r="B7" s="130" t="s">
        <v>379</v>
      </c>
      <c r="C7" s="130" t="s">
        <v>386</v>
      </c>
      <c r="D7" s="130" t="s">
        <v>380</v>
      </c>
      <c r="E7" s="130" t="s">
        <v>522</v>
      </c>
      <c r="F7" s="43" t="s">
        <v>381</v>
      </c>
    </row>
    <row r="8" spans="1:6">
      <c r="A8" s="1650"/>
      <c r="B8" s="130" t="s">
        <v>1051</v>
      </c>
      <c r="C8" s="130" t="s">
        <v>1052</v>
      </c>
      <c r="D8" s="130" t="s">
        <v>533</v>
      </c>
      <c r="E8" s="130" t="s">
        <v>525</v>
      </c>
      <c r="F8" s="43" t="s">
        <v>384</v>
      </c>
    </row>
    <row r="9" spans="1:6" ht="22.5" customHeight="1" thickBot="1">
      <c r="A9" s="1651"/>
      <c r="B9" s="64"/>
      <c r="C9" s="64"/>
      <c r="D9" s="64"/>
      <c r="E9" s="139" t="s">
        <v>526</v>
      </c>
      <c r="F9" s="161"/>
    </row>
    <row r="10" spans="1:6" ht="24" customHeight="1">
      <c r="A10" s="15">
        <v>2003</v>
      </c>
      <c r="B10" s="568">
        <v>29048</v>
      </c>
      <c r="C10" s="568">
        <v>4165.1060313963089</v>
      </c>
      <c r="D10" s="568">
        <v>120988</v>
      </c>
      <c r="E10" s="549">
        <v>89.03</v>
      </c>
      <c r="F10" s="552">
        <v>107715.6164</v>
      </c>
    </row>
    <row r="11" spans="1:6">
      <c r="A11" s="15">
        <v>2004</v>
      </c>
      <c r="B11" s="568">
        <v>29189</v>
      </c>
      <c r="C11" s="568">
        <v>4416</v>
      </c>
      <c r="D11" s="568">
        <v>128898</v>
      </c>
      <c r="E11" s="549">
        <v>105.2</v>
      </c>
      <c r="F11" s="552">
        <v>135600.696</v>
      </c>
    </row>
    <row r="12" spans="1:6">
      <c r="A12" s="15">
        <v>2005</v>
      </c>
      <c r="B12" s="568">
        <v>27747</v>
      </c>
      <c r="C12" s="568">
        <v>4584.7479006739468</v>
      </c>
      <c r="D12" s="568">
        <v>127213</v>
      </c>
      <c r="E12" s="549">
        <v>117.52</v>
      </c>
      <c r="F12" s="552">
        <v>149500.7176</v>
      </c>
    </row>
    <row r="13" spans="1:6">
      <c r="A13" s="15">
        <v>2006</v>
      </c>
      <c r="B13" s="568">
        <v>29928</v>
      </c>
      <c r="C13" s="568">
        <v>4225.5747126436781</v>
      </c>
      <c r="D13" s="568">
        <v>126463</v>
      </c>
      <c r="E13" s="549">
        <v>113.5</v>
      </c>
      <c r="F13" s="552">
        <v>143535.505</v>
      </c>
    </row>
    <row r="14" spans="1:6">
      <c r="A14" s="15">
        <v>2007</v>
      </c>
      <c r="B14" s="568">
        <v>27253</v>
      </c>
      <c r="C14" s="568">
        <v>4525</v>
      </c>
      <c r="D14" s="568">
        <v>123322</v>
      </c>
      <c r="E14" s="549">
        <v>114.34</v>
      </c>
      <c r="F14" s="552">
        <v>141006.37479999999</v>
      </c>
    </row>
    <row r="15" spans="1:6">
      <c r="A15" s="15">
        <v>2008</v>
      </c>
      <c r="B15" s="568">
        <v>24567</v>
      </c>
      <c r="C15" s="568">
        <v>4819.3918671388446</v>
      </c>
      <c r="D15" s="568">
        <v>118398</v>
      </c>
      <c r="E15" s="549">
        <v>116.07</v>
      </c>
      <c r="F15" s="552">
        <v>137424.55859999999</v>
      </c>
    </row>
    <row r="16" spans="1:6">
      <c r="A16" s="15">
        <v>2009</v>
      </c>
      <c r="B16" s="568">
        <v>30509</v>
      </c>
      <c r="C16" s="568">
        <v>4097.7088727916353</v>
      </c>
      <c r="D16" s="568">
        <v>125017</v>
      </c>
      <c r="E16" s="549">
        <v>91.21</v>
      </c>
      <c r="F16" s="552">
        <v>114028.00569999998</v>
      </c>
    </row>
    <row r="17" spans="1:7">
      <c r="A17" s="15">
        <v>2010</v>
      </c>
      <c r="B17" s="568">
        <v>45697</v>
      </c>
      <c r="C17" s="568">
        <v>2653.3032803028646</v>
      </c>
      <c r="D17" s="568">
        <v>121248</v>
      </c>
      <c r="E17" s="549">
        <v>97.32</v>
      </c>
      <c r="F17" s="552">
        <v>117998.5536</v>
      </c>
    </row>
    <row r="18" spans="1:7">
      <c r="A18" s="15">
        <v>2011</v>
      </c>
      <c r="B18" s="568">
        <v>49173</v>
      </c>
      <c r="C18" s="568">
        <v>2756.4923840318875</v>
      </c>
      <c r="D18" s="568">
        <v>135545</v>
      </c>
      <c r="E18" s="549">
        <v>103.46</v>
      </c>
      <c r="F18" s="552">
        <v>140234.85699999999</v>
      </c>
    </row>
    <row r="19" spans="1:7">
      <c r="A19" s="15">
        <v>2012</v>
      </c>
      <c r="B19" s="568">
        <v>47970</v>
      </c>
      <c r="C19" s="568">
        <v>2807.5046904315195</v>
      </c>
      <c r="D19" s="568">
        <v>134676</v>
      </c>
      <c r="E19" s="549">
        <v>113.52</v>
      </c>
      <c r="F19" s="552">
        <v>152884.19519999999</v>
      </c>
    </row>
    <row r="20" spans="1:7" ht="13.5" thickBot="1">
      <c r="A20" s="19">
        <v>2013</v>
      </c>
      <c r="B20" s="573">
        <v>48261</v>
      </c>
      <c r="C20" s="573">
        <f>D20/B20*1000</f>
        <v>2792.4825428399745</v>
      </c>
      <c r="D20" s="573">
        <v>134768</v>
      </c>
      <c r="E20" s="953">
        <v>117.26</v>
      </c>
      <c r="F20" s="1418">
        <f>D20*E20/100</f>
        <v>158028.95680000001</v>
      </c>
    </row>
    <row r="24" spans="1:7">
      <c r="A24" s="547"/>
      <c r="E24" s="574"/>
    </row>
    <row r="25" spans="1:7" s="575" customFormat="1">
      <c r="A25" s="452"/>
      <c r="B25" s="452"/>
      <c r="C25" s="452"/>
      <c r="D25" s="452"/>
      <c r="E25" s="452"/>
      <c r="F25" s="452"/>
      <c r="G25" s="452"/>
    </row>
    <row r="77" ht="12" customHeight="1"/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>
  <sheetPr codeName="Hoja175">
    <pageSetUpPr fitToPage="1"/>
  </sheetPr>
  <dimension ref="A1:L40"/>
  <sheetViews>
    <sheetView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39.5703125" style="271" customWidth="1"/>
    <col min="2" max="4" width="28" style="271" customWidth="1"/>
    <col min="5" max="6" width="11.7109375" style="271" customWidth="1"/>
    <col min="7" max="7" width="20.7109375" style="271" customWidth="1"/>
    <col min="8" max="16384" width="11.42578125" style="271"/>
  </cols>
  <sheetData>
    <row r="1" spans="1:12" s="90" customFormat="1" ht="18">
      <c r="A1" s="1485" t="s">
        <v>375</v>
      </c>
      <c r="B1" s="1485"/>
      <c r="C1" s="1485"/>
      <c r="D1" s="1485"/>
      <c r="E1" s="70"/>
      <c r="F1" s="326"/>
      <c r="G1" s="326"/>
      <c r="H1" s="89"/>
      <c r="I1" s="89"/>
      <c r="J1" s="89"/>
      <c r="K1" s="89"/>
      <c r="L1" s="89"/>
    </row>
    <row r="2" spans="1:12" s="91" customFormat="1" ht="12.75" customHeight="1">
      <c r="A2" s="471"/>
      <c r="B2" s="28"/>
      <c r="C2" s="28"/>
      <c r="D2" s="28"/>
      <c r="E2" s="28"/>
      <c r="F2" s="28"/>
      <c r="G2" s="28"/>
    </row>
    <row r="3" spans="1:12" s="28" customFormat="1" ht="15">
      <c r="A3" s="1504" t="s">
        <v>1053</v>
      </c>
      <c r="B3" s="1504"/>
      <c r="C3" s="1504"/>
      <c r="D3" s="1504"/>
      <c r="E3" s="134"/>
      <c r="F3" s="134"/>
      <c r="G3" s="240"/>
    </row>
    <row r="4" spans="1:12" s="28" customFormat="1" ht="15">
      <c r="A4" s="1504" t="s">
        <v>1322</v>
      </c>
      <c r="B4" s="1504"/>
      <c r="C4" s="1504"/>
      <c r="D4" s="1504"/>
      <c r="E4" s="134"/>
      <c r="F4" s="134"/>
      <c r="G4" s="240"/>
    </row>
    <row r="5" spans="1:12" s="91" customFormat="1" ht="13.5" customHeight="1" thickBot="1">
      <c r="A5" s="5"/>
      <c r="B5" s="6"/>
      <c r="C5" s="6"/>
      <c r="D5" s="6"/>
      <c r="E5" s="240"/>
      <c r="F5" s="240"/>
      <c r="G5" s="240"/>
      <c r="H5" s="28"/>
      <c r="I5" s="28"/>
      <c r="J5" s="28"/>
      <c r="K5" s="28"/>
      <c r="L5" s="28"/>
    </row>
    <row r="6" spans="1:12" ht="25.5" customHeight="1">
      <c r="A6" s="1398" t="s">
        <v>560</v>
      </c>
      <c r="B6" s="1399" t="s">
        <v>379</v>
      </c>
      <c r="C6" s="1399" t="s">
        <v>386</v>
      </c>
      <c r="D6" s="1400" t="s">
        <v>380</v>
      </c>
      <c r="E6" s="37"/>
      <c r="F6" s="37"/>
      <c r="G6" s="37"/>
      <c r="H6" s="37"/>
    </row>
    <row r="7" spans="1:12" ht="31.5" customHeight="1" thickBot="1">
      <c r="A7" s="1396" t="s">
        <v>538</v>
      </c>
      <c r="B7" s="1401" t="s">
        <v>1051</v>
      </c>
      <c r="C7" s="1401" t="s">
        <v>1052</v>
      </c>
      <c r="D7" s="926" t="s">
        <v>533</v>
      </c>
    </row>
    <row r="8" spans="1:12">
      <c r="A8" s="241" t="s">
        <v>470</v>
      </c>
      <c r="B8" s="242">
        <v>900</v>
      </c>
      <c r="C8" s="242">
        <v>3450</v>
      </c>
      <c r="D8" s="244">
        <v>3105</v>
      </c>
    </row>
    <row r="9" spans="1:12">
      <c r="A9" s="66"/>
      <c r="B9" s="48"/>
      <c r="C9" s="48"/>
      <c r="D9" s="49"/>
    </row>
    <row r="10" spans="1:12">
      <c r="A10" s="76" t="s">
        <v>471</v>
      </c>
      <c r="B10" s="77">
        <v>23100</v>
      </c>
      <c r="C10" s="77">
        <v>3000</v>
      </c>
      <c r="D10" s="78">
        <v>69300</v>
      </c>
    </row>
    <row r="11" spans="1:12">
      <c r="A11" s="66"/>
      <c r="B11" s="48"/>
      <c r="C11" s="48"/>
      <c r="D11" s="49"/>
    </row>
    <row r="12" spans="1:12">
      <c r="A12" s="76" t="s">
        <v>481</v>
      </c>
      <c r="B12" s="77">
        <v>1181</v>
      </c>
      <c r="C12" s="77">
        <v>1510</v>
      </c>
      <c r="D12" s="78">
        <v>1783</v>
      </c>
    </row>
    <row r="13" spans="1:12">
      <c r="A13" s="66"/>
      <c r="B13" s="48"/>
      <c r="C13" s="48"/>
      <c r="D13" s="49"/>
    </row>
    <row r="14" spans="1:12">
      <c r="A14" s="66" t="s">
        <v>493</v>
      </c>
      <c r="B14" s="48">
        <v>6500</v>
      </c>
      <c r="C14" s="48">
        <v>2800</v>
      </c>
      <c r="D14" s="49">
        <v>18200</v>
      </c>
    </row>
    <row r="15" spans="1:12">
      <c r="A15" s="66" t="s">
        <v>494</v>
      </c>
      <c r="B15" s="48" t="s">
        <v>399</v>
      </c>
      <c r="C15" s="48" t="s">
        <v>399</v>
      </c>
      <c r="D15" s="49" t="s">
        <v>399</v>
      </c>
    </row>
    <row r="16" spans="1:12">
      <c r="A16" s="66" t="s">
        <v>495</v>
      </c>
      <c r="B16" s="48">
        <v>16000</v>
      </c>
      <c r="C16" s="48">
        <v>2600</v>
      </c>
      <c r="D16" s="49">
        <v>41600</v>
      </c>
    </row>
    <row r="17" spans="1:11">
      <c r="A17" s="66" t="s">
        <v>496</v>
      </c>
      <c r="B17" s="48" t="s">
        <v>399</v>
      </c>
      <c r="C17" s="48" t="s">
        <v>399</v>
      </c>
      <c r="D17" s="49" t="s">
        <v>399</v>
      </c>
    </row>
    <row r="18" spans="1:11">
      <c r="A18" s="66" t="s">
        <v>497</v>
      </c>
      <c r="B18" s="48" t="s">
        <v>399</v>
      </c>
      <c r="C18" s="48" t="s">
        <v>399</v>
      </c>
      <c r="D18" s="49" t="s">
        <v>399</v>
      </c>
    </row>
    <row r="19" spans="1:11">
      <c r="A19" s="76" t="s">
        <v>573</v>
      </c>
      <c r="B19" s="77">
        <v>22500</v>
      </c>
      <c r="C19" s="77">
        <v>2658</v>
      </c>
      <c r="D19" s="78">
        <v>59800</v>
      </c>
    </row>
    <row r="20" spans="1:11">
      <c r="A20" s="66"/>
      <c r="B20" s="48"/>
      <c r="C20" s="48"/>
      <c r="D20" s="49"/>
    </row>
    <row r="21" spans="1:11">
      <c r="A21" s="66" t="s">
        <v>499</v>
      </c>
      <c r="B21" s="48" t="s">
        <v>399</v>
      </c>
      <c r="C21" s="48" t="s">
        <v>399</v>
      </c>
      <c r="D21" s="49" t="s">
        <v>399</v>
      </c>
    </row>
    <row r="22" spans="1:11">
      <c r="A22" s="66" t="s">
        <v>500</v>
      </c>
      <c r="B22" s="48" t="s">
        <v>399</v>
      </c>
      <c r="C22" s="48" t="s">
        <v>399</v>
      </c>
      <c r="D22" s="49" t="s">
        <v>399</v>
      </c>
    </row>
    <row r="23" spans="1:11">
      <c r="A23" s="66" t="s">
        <v>501</v>
      </c>
      <c r="B23" s="48">
        <v>300</v>
      </c>
      <c r="C23" s="48">
        <v>748</v>
      </c>
      <c r="D23" s="49">
        <v>224</v>
      </c>
    </row>
    <row r="24" spans="1:11">
      <c r="A24" s="76" t="s">
        <v>502</v>
      </c>
      <c r="B24" s="77">
        <v>300</v>
      </c>
      <c r="C24" s="77">
        <v>748</v>
      </c>
      <c r="D24" s="78">
        <v>224</v>
      </c>
    </row>
    <row r="25" spans="1:11">
      <c r="A25" s="66"/>
      <c r="B25" s="48"/>
      <c r="C25" s="48"/>
      <c r="D25" s="49"/>
      <c r="E25" s="273"/>
    </row>
    <row r="26" spans="1:11" s="452" customFormat="1">
      <c r="A26" s="66" t="s">
        <v>507</v>
      </c>
      <c r="B26" s="48" t="s">
        <v>399</v>
      </c>
      <c r="C26" s="48" t="s">
        <v>399</v>
      </c>
      <c r="D26" s="49" t="s">
        <v>399</v>
      </c>
      <c r="E26" s="271"/>
      <c r="F26" s="271"/>
      <c r="G26" s="271"/>
      <c r="H26" s="271"/>
      <c r="I26" s="271"/>
      <c r="J26" s="271"/>
      <c r="K26" s="271"/>
    </row>
    <row r="27" spans="1:11">
      <c r="A27" s="66" t="s">
        <v>508</v>
      </c>
      <c r="B27" s="48" t="s">
        <v>399</v>
      </c>
      <c r="C27" s="48" t="s">
        <v>399</v>
      </c>
      <c r="D27" s="49" t="s">
        <v>399</v>
      </c>
    </row>
    <row r="28" spans="1:11">
      <c r="A28" s="66" t="s">
        <v>509</v>
      </c>
      <c r="B28" s="48" t="s">
        <v>399</v>
      </c>
      <c r="C28" s="48" t="s">
        <v>399</v>
      </c>
      <c r="D28" s="49" t="s">
        <v>399</v>
      </c>
    </row>
    <row r="29" spans="1:11">
      <c r="A29" s="66" t="s">
        <v>510</v>
      </c>
      <c r="B29" s="48">
        <v>200</v>
      </c>
      <c r="C29" s="48">
        <v>2500</v>
      </c>
      <c r="D29" s="49">
        <v>500</v>
      </c>
    </row>
    <row r="30" spans="1:11">
      <c r="A30" s="66" t="s">
        <v>511</v>
      </c>
      <c r="B30" s="48" t="s">
        <v>399</v>
      </c>
      <c r="C30" s="48" t="s">
        <v>399</v>
      </c>
      <c r="D30" s="49" t="s">
        <v>399</v>
      </c>
    </row>
    <row r="31" spans="1:11">
      <c r="A31" s="66" t="s">
        <v>512</v>
      </c>
      <c r="B31" s="48" t="s">
        <v>399</v>
      </c>
      <c r="C31" s="48" t="s">
        <v>399</v>
      </c>
      <c r="D31" s="49" t="s">
        <v>399</v>
      </c>
    </row>
    <row r="32" spans="1:11">
      <c r="A32" s="66" t="s">
        <v>513</v>
      </c>
      <c r="B32" s="48" t="s">
        <v>399</v>
      </c>
      <c r="C32" s="48" t="s">
        <v>399</v>
      </c>
      <c r="D32" s="49" t="s">
        <v>399</v>
      </c>
    </row>
    <row r="33" spans="1:4">
      <c r="A33" s="66" t="s">
        <v>514</v>
      </c>
      <c r="B33" s="48" t="s">
        <v>399</v>
      </c>
      <c r="C33" s="48" t="s">
        <v>399</v>
      </c>
      <c r="D33" s="49" t="s">
        <v>399</v>
      </c>
    </row>
    <row r="34" spans="1:4">
      <c r="A34" s="76" t="s">
        <v>515</v>
      </c>
      <c r="B34" s="77">
        <v>200</v>
      </c>
      <c r="C34" s="77">
        <v>2500</v>
      </c>
      <c r="D34" s="78">
        <v>500</v>
      </c>
    </row>
    <row r="35" spans="1:4">
      <c r="A35" s="66"/>
      <c r="B35" s="48"/>
      <c r="C35" s="48"/>
      <c r="D35" s="49"/>
    </row>
    <row r="36" spans="1:4">
      <c r="A36" s="66" t="s">
        <v>516</v>
      </c>
      <c r="B36" s="48" t="s">
        <v>399</v>
      </c>
      <c r="C36" s="48" t="s">
        <v>399</v>
      </c>
      <c r="D36" s="49" t="s">
        <v>399</v>
      </c>
    </row>
    <row r="37" spans="1:4">
      <c r="A37" s="66" t="s">
        <v>517</v>
      </c>
      <c r="B37" s="48">
        <v>80</v>
      </c>
      <c r="C37" s="48">
        <v>700</v>
      </c>
      <c r="D37" s="49">
        <v>56</v>
      </c>
    </row>
    <row r="38" spans="1:4">
      <c r="A38" s="76" t="s">
        <v>518</v>
      </c>
      <c r="B38" s="77">
        <v>80</v>
      </c>
      <c r="C38" s="77">
        <v>700</v>
      </c>
      <c r="D38" s="78">
        <v>56</v>
      </c>
    </row>
    <row r="39" spans="1:4">
      <c r="A39" s="66"/>
      <c r="B39" s="48"/>
      <c r="C39" s="48"/>
      <c r="D39" s="49"/>
    </row>
    <row r="40" spans="1:4" ht="13.5" thickBot="1">
      <c r="A40" s="69" t="s">
        <v>519</v>
      </c>
      <c r="B40" s="55">
        <v>48261</v>
      </c>
      <c r="C40" s="55">
        <v>2792</v>
      </c>
      <c r="D40" s="56">
        <v>134768</v>
      </c>
    </row>
  </sheetData>
  <mergeCells count="3">
    <mergeCell ref="A3:D3"/>
    <mergeCell ref="A1:D1"/>
    <mergeCell ref="A4:D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  <rowBreaks count="1" manualBreakCount="1">
    <brk id="42" max="4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>
  <sheetPr codeName="Hoja208">
    <pageSetUpPr fitToPage="1"/>
  </sheetPr>
  <dimension ref="A1:I45"/>
  <sheetViews>
    <sheetView view="pageBreakPreview" zoomScale="75" zoomScaleNormal="75" zoomScaleSheetLayoutView="75" workbookViewId="0">
      <selection activeCell="D19" sqref="D19"/>
    </sheetView>
  </sheetViews>
  <sheetFormatPr baseColWidth="10" defaultRowHeight="12.75"/>
  <cols>
    <col min="1" max="1" width="33.7109375" style="271" customWidth="1"/>
    <col min="2" max="4" width="20.7109375" style="271" customWidth="1"/>
    <col min="5" max="16384" width="11.42578125" style="271"/>
  </cols>
  <sheetData>
    <row r="1" spans="1:9" s="90" customFormat="1" ht="18">
      <c r="A1" s="1485" t="s">
        <v>375</v>
      </c>
      <c r="B1" s="1485"/>
      <c r="C1" s="1485"/>
      <c r="D1" s="1485"/>
      <c r="E1" s="89"/>
      <c r="F1" s="89"/>
      <c r="G1" s="89"/>
      <c r="H1" s="89"/>
      <c r="I1" s="89"/>
    </row>
    <row r="2" spans="1:9" s="91" customFormat="1" ht="15">
      <c r="A2" s="471"/>
      <c r="B2" s="28"/>
      <c r="C2" s="28"/>
      <c r="D2" s="28"/>
    </row>
    <row r="3" spans="1:9" s="91" customFormat="1" ht="15">
      <c r="A3" s="1504" t="s">
        <v>1054</v>
      </c>
      <c r="B3" s="1504"/>
      <c r="C3" s="1504"/>
      <c r="D3" s="1504"/>
    </row>
    <row r="4" spans="1:9" s="91" customFormat="1" ht="15">
      <c r="A4" s="1504" t="s">
        <v>1322</v>
      </c>
      <c r="B4" s="1504"/>
      <c r="C4" s="1504"/>
      <c r="D4" s="1504"/>
    </row>
    <row r="5" spans="1:9" s="91" customFormat="1" ht="15.75" thickBot="1">
      <c r="A5" s="239"/>
      <c r="B5" s="240"/>
      <c r="C5" s="240"/>
      <c r="D5" s="240"/>
      <c r="E5" s="28"/>
      <c r="F5" s="28"/>
      <c r="G5" s="28"/>
      <c r="H5" s="28"/>
      <c r="I5" s="28"/>
    </row>
    <row r="6" spans="1:9" ht="24" customHeight="1">
      <c r="A6" s="135" t="s">
        <v>560</v>
      </c>
      <c r="B6" s="1399" t="s">
        <v>379</v>
      </c>
      <c r="C6" s="1399" t="s">
        <v>386</v>
      </c>
      <c r="D6" s="1400" t="s">
        <v>380</v>
      </c>
      <c r="E6" s="37"/>
      <c r="F6" s="37"/>
      <c r="G6" s="37"/>
      <c r="H6" s="37"/>
      <c r="I6" s="37"/>
    </row>
    <row r="7" spans="1:9" ht="24" customHeight="1" thickBot="1">
      <c r="A7" s="1397" t="s">
        <v>538</v>
      </c>
      <c r="B7" s="1403" t="s">
        <v>1051</v>
      </c>
      <c r="C7" s="1403" t="s">
        <v>1052</v>
      </c>
      <c r="D7" s="853" t="s">
        <v>533</v>
      </c>
    </row>
    <row r="8" spans="1:9">
      <c r="A8" s="241" t="s">
        <v>870</v>
      </c>
      <c r="B8" s="242">
        <v>100</v>
      </c>
      <c r="C8" s="242">
        <v>85</v>
      </c>
      <c r="D8" s="244">
        <v>9</v>
      </c>
      <c r="E8" s="576"/>
    </row>
    <row r="9" spans="1:9">
      <c r="A9" s="1286"/>
      <c r="B9" s="1287">
        <v>100</v>
      </c>
      <c r="C9" s="1287">
        <v>3600</v>
      </c>
      <c r="D9" s="1289">
        <v>360</v>
      </c>
      <c r="E9" s="576"/>
    </row>
    <row r="10" spans="1:9">
      <c r="A10" s="76" t="s">
        <v>1522</v>
      </c>
      <c r="B10" s="77"/>
      <c r="C10" s="77"/>
      <c r="D10" s="78"/>
      <c r="E10" s="576"/>
    </row>
    <row r="11" spans="1:9">
      <c r="A11" s="1286"/>
      <c r="B11" s="1287">
        <v>4600</v>
      </c>
      <c r="C11" s="1287">
        <v>1130</v>
      </c>
      <c r="D11" s="1289">
        <v>5198</v>
      </c>
      <c r="E11" s="576"/>
    </row>
    <row r="12" spans="1:9">
      <c r="A12" s="66"/>
      <c r="B12" s="48"/>
      <c r="C12" s="48"/>
      <c r="D12" s="49"/>
      <c r="E12" s="576"/>
    </row>
    <row r="13" spans="1:9">
      <c r="A13" s="76" t="s">
        <v>471</v>
      </c>
      <c r="B13" s="77">
        <v>31</v>
      </c>
      <c r="C13" s="77">
        <v>1490</v>
      </c>
      <c r="D13" s="78">
        <v>46</v>
      </c>
    </row>
    <row r="14" spans="1:9">
      <c r="A14" s="66"/>
      <c r="B14" s="48"/>
      <c r="C14" s="48"/>
      <c r="D14" s="49"/>
    </row>
    <row r="15" spans="1:9">
      <c r="A15" s="76" t="s">
        <v>1523</v>
      </c>
      <c r="B15" s="77" t="s">
        <v>399</v>
      </c>
      <c r="C15" s="77" t="s">
        <v>399</v>
      </c>
      <c r="D15" s="78" t="s">
        <v>399</v>
      </c>
    </row>
    <row r="16" spans="1:9">
      <c r="A16" s="66"/>
      <c r="B16" s="48" t="s">
        <v>399</v>
      </c>
      <c r="C16" s="48" t="s">
        <v>399</v>
      </c>
      <c r="D16" s="49" t="s">
        <v>399</v>
      </c>
    </row>
    <row r="17" spans="1:4">
      <c r="A17" s="66" t="s">
        <v>545</v>
      </c>
      <c r="B17" s="48" t="s">
        <v>399</v>
      </c>
      <c r="C17" s="48" t="s">
        <v>399</v>
      </c>
      <c r="D17" s="49" t="s">
        <v>399</v>
      </c>
    </row>
    <row r="18" spans="1:4">
      <c r="A18" s="66" t="s">
        <v>483</v>
      </c>
      <c r="B18" s="48" t="s">
        <v>399</v>
      </c>
      <c r="C18" s="48" t="s">
        <v>399</v>
      </c>
      <c r="D18" s="49" t="s">
        <v>399</v>
      </c>
    </row>
    <row r="19" spans="1:4">
      <c r="A19" s="66" t="s">
        <v>484</v>
      </c>
      <c r="B19" s="48" t="s">
        <v>399</v>
      </c>
      <c r="C19" s="48" t="s">
        <v>399</v>
      </c>
      <c r="D19" s="49" t="s">
        <v>399</v>
      </c>
    </row>
    <row r="20" spans="1:4">
      <c r="A20" s="66" t="s">
        <v>485</v>
      </c>
      <c r="B20" s="48" t="s">
        <v>399</v>
      </c>
      <c r="C20" s="48" t="s">
        <v>399</v>
      </c>
      <c r="D20" s="49" t="s">
        <v>399</v>
      </c>
    </row>
    <row r="21" spans="1:4">
      <c r="A21" s="66" t="s">
        <v>486</v>
      </c>
      <c r="B21" s="48">
        <v>71</v>
      </c>
      <c r="C21" s="48">
        <v>2028</v>
      </c>
      <c r="D21" s="49">
        <v>144</v>
      </c>
    </row>
    <row r="22" spans="1:4">
      <c r="A22" s="66" t="s">
        <v>487</v>
      </c>
      <c r="B22" s="48" t="s">
        <v>399</v>
      </c>
      <c r="C22" s="48" t="s">
        <v>399</v>
      </c>
      <c r="D22" s="49" t="s">
        <v>399</v>
      </c>
    </row>
    <row r="23" spans="1:4">
      <c r="A23" s="66" t="s">
        <v>488</v>
      </c>
      <c r="B23" s="48" t="s">
        <v>399</v>
      </c>
      <c r="C23" s="48" t="s">
        <v>399</v>
      </c>
      <c r="D23" s="49" t="s">
        <v>399</v>
      </c>
    </row>
    <row r="24" spans="1:4">
      <c r="A24" s="66" t="s">
        <v>489</v>
      </c>
      <c r="B24" s="48">
        <v>71</v>
      </c>
      <c r="C24" s="48">
        <v>2028</v>
      </c>
      <c r="D24" s="49">
        <v>144</v>
      </c>
    </row>
    <row r="25" spans="1:4">
      <c r="A25" s="66" t="s">
        <v>490</v>
      </c>
      <c r="B25" s="48"/>
      <c r="C25" s="48"/>
      <c r="D25" s="49"/>
    </row>
    <row r="26" spans="1:4">
      <c r="A26" s="76" t="s">
        <v>491</v>
      </c>
      <c r="B26" s="77" t="s">
        <v>399</v>
      </c>
      <c r="C26" s="77" t="s">
        <v>399</v>
      </c>
      <c r="D26" s="78" t="s">
        <v>399</v>
      </c>
    </row>
    <row r="27" spans="1:4">
      <c r="A27" s="66"/>
      <c r="B27" s="48"/>
      <c r="C27" s="48"/>
      <c r="D27" s="49"/>
    </row>
    <row r="28" spans="1:4">
      <c r="A28" s="66" t="s">
        <v>493</v>
      </c>
      <c r="B28" s="48">
        <v>1200</v>
      </c>
      <c r="C28" s="48">
        <v>2500</v>
      </c>
      <c r="D28" s="49">
        <v>3000</v>
      </c>
    </row>
    <row r="29" spans="1:4">
      <c r="A29" s="66" t="s">
        <v>494</v>
      </c>
      <c r="B29" s="48" t="s">
        <v>399</v>
      </c>
      <c r="C29" s="48" t="s">
        <v>399</v>
      </c>
      <c r="D29" s="49" t="s">
        <v>399</v>
      </c>
    </row>
    <row r="30" spans="1:4">
      <c r="A30" s="66" t="s">
        <v>495</v>
      </c>
      <c r="B30" s="48">
        <v>2700</v>
      </c>
      <c r="C30" s="48">
        <v>2200</v>
      </c>
      <c r="D30" s="49">
        <v>5940</v>
      </c>
    </row>
    <row r="31" spans="1:4">
      <c r="A31" s="66" t="s">
        <v>496</v>
      </c>
      <c r="B31" s="48" t="s">
        <v>399</v>
      </c>
      <c r="C31" s="48" t="s">
        <v>399</v>
      </c>
      <c r="D31" s="49" t="s">
        <v>399</v>
      </c>
    </row>
    <row r="32" spans="1:4">
      <c r="A32" s="66" t="s">
        <v>497</v>
      </c>
      <c r="B32" s="48" t="s">
        <v>399</v>
      </c>
      <c r="C32" s="48" t="s">
        <v>399</v>
      </c>
      <c r="D32" s="49" t="s">
        <v>399</v>
      </c>
    </row>
    <row r="33" spans="1:4">
      <c r="A33" s="76" t="s">
        <v>573</v>
      </c>
      <c r="B33" s="77">
        <v>3900</v>
      </c>
      <c r="C33" s="77">
        <v>2292</v>
      </c>
      <c r="D33" s="78">
        <v>8940</v>
      </c>
    </row>
    <row r="34" spans="1:4">
      <c r="A34" s="66"/>
      <c r="B34" s="48"/>
      <c r="C34" s="48"/>
      <c r="D34" s="49"/>
    </row>
    <row r="35" spans="1:4">
      <c r="A35" s="66" t="s">
        <v>507</v>
      </c>
      <c r="B35" s="48">
        <v>100</v>
      </c>
      <c r="C35" s="48">
        <v>1100</v>
      </c>
      <c r="D35" s="49">
        <v>110</v>
      </c>
    </row>
    <row r="36" spans="1:4">
      <c r="A36" s="66" t="s">
        <v>508</v>
      </c>
      <c r="B36" s="48" t="s">
        <v>399</v>
      </c>
      <c r="C36" s="48" t="s">
        <v>399</v>
      </c>
      <c r="D36" s="49" t="s">
        <v>399</v>
      </c>
    </row>
    <row r="37" spans="1:4">
      <c r="A37" s="66" t="s">
        <v>509</v>
      </c>
      <c r="B37" s="48" t="s">
        <v>399</v>
      </c>
      <c r="C37" s="48" t="s">
        <v>399</v>
      </c>
      <c r="D37" s="49" t="s">
        <v>399</v>
      </c>
    </row>
    <row r="38" spans="1:4">
      <c r="A38" s="66" t="s">
        <v>510</v>
      </c>
      <c r="B38" s="48">
        <v>200</v>
      </c>
      <c r="C38" s="48">
        <v>430</v>
      </c>
      <c r="D38" s="49">
        <v>86</v>
      </c>
    </row>
    <row r="39" spans="1:4">
      <c r="A39" s="66" t="s">
        <v>511</v>
      </c>
      <c r="B39" s="48" t="s">
        <v>399</v>
      </c>
      <c r="C39" s="48" t="s">
        <v>399</v>
      </c>
      <c r="D39" s="49" t="s">
        <v>399</v>
      </c>
    </row>
    <row r="40" spans="1:4">
      <c r="A40" s="66" t="s">
        <v>512</v>
      </c>
      <c r="B40" s="48" t="s">
        <v>399</v>
      </c>
      <c r="C40" s="48" t="s">
        <v>399</v>
      </c>
      <c r="D40" s="49" t="s">
        <v>399</v>
      </c>
    </row>
    <row r="41" spans="1:4">
      <c r="A41" s="66" t="s">
        <v>513</v>
      </c>
      <c r="B41" s="48" t="s">
        <v>399</v>
      </c>
      <c r="C41" s="48" t="s">
        <v>399</v>
      </c>
      <c r="D41" s="49" t="s">
        <v>399</v>
      </c>
    </row>
    <row r="42" spans="1:4">
      <c r="A42" s="66" t="s">
        <v>514</v>
      </c>
      <c r="B42" s="48" t="s">
        <v>399</v>
      </c>
      <c r="C42" s="48" t="s">
        <v>399</v>
      </c>
      <c r="D42" s="49" t="s">
        <v>399</v>
      </c>
    </row>
    <row r="43" spans="1:4">
      <c r="A43" s="76" t="s">
        <v>515</v>
      </c>
      <c r="B43" s="77">
        <v>300</v>
      </c>
      <c r="C43" s="77">
        <v>653</v>
      </c>
      <c r="D43" s="78">
        <v>196</v>
      </c>
    </row>
    <row r="44" spans="1:4">
      <c r="A44" s="66"/>
      <c r="B44" s="48"/>
      <c r="C44" s="48"/>
      <c r="D44" s="49"/>
    </row>
    <row r="45" spans="1:4" ht="13.5" thickBot="1">
      <c r="A45" s="69" t="s">
        <v>519</v>
      </c>
      <c r="B45" s="55">
        <v>9102</v>
      </c>
      <c r="C45" s="55">
        <v>1636</v>
      </c>
      <c r="D45" s="56">
        <v>14893</v>
      </c>
    </row>
  </sheetData>
  <mergeCells count="3">
    <mergeCell ref="A1:D1"/>
    <mergeCell ref="A3:D3"/>
    <mergeCell ref="A4:D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81" orientation="portrait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>
  <sheetPr codeName="Hoja182">
    <pageSetUpPr fitToPage="1"/>
  </sheetPr>
  <dimension ref="A1:I23"/>
  <sheetViews>
    <sheetView view="pageBreakPreview" zoomScale="75" zoomScaleNormal="75" zoomScaleSheetLayoutView="75" workbookViewId="0">
      <selection activeCell="F20" sqref="F20"/>
    </sheetView>
  </sheetViews>
  <sheetFormatPr baseColWidth="10" defaultRowHeight="12.75"/>
  <cols>
    <col min="1" max="1" width="33.7109375" style="271" customWidth="1"/>
    <col min="2" max="2" width="13.42578125" style="271" customWidth="1"/>
    <col min="3" max="3" width="12.140625" style="271" customWidth="1"/>
    <col min="4" max="4" width="16.140625" style="271" customWidth="1"/>
    <col min="5" max="5" width="13.28515625" style="271" bestFit="1" customWidth="1"/>
    <col min="6" max="6" width="11" style="271" customWidth="1"/>
    <col min="7" max="7" width="12.28515625" style="271" customWidth="1"/>
    <col min="8" max="8" width="13.28515625" style="271" customWidth="1"/>
    <col min="9" max="9" width="17.42578125" style="271" customWidth="1"/>
    <col min="10" max="16384" width="11.42578125" style="271"/>
  </cols>
  <sheetData>
    <row r="1" spans="1:9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3" spans="1:9" s="91" customFormat="1" ht="35.25" customHeight="1">
      <c r="A3" s="1486" t="s">
        <v>1341</v>
      </c>
      <c r="B3" s="1486"/>
      <c r="C3" s="1486"/>
      <c r="D3" s="1486"/>
      <c r="E3" s="1486"/>
      <c r="F3" s="1486"/>
      <c r="G3" s="1486"/>
      <c r="H3" s="1486"/>
      <c r="I3" s="1486"/>
    </row>
    <row r="4" spans="1:9" s="91" customFormat="1" ht="13.5" customHeight="1" thickBot="1">
      <c r="A4" s="577"/>
      <c r="B4" s="343"/>
      <c r="C4" s="343"/>
      <c r="D4" s="343"/>
      <c r="E4" s="343"/>
      <c r="F4" s="343"/>
      <c r="G4" s="343"/>
      <c r="H4" s="343"/>
      <c r="I4" s="343"/>
    </row>
    <row r="5" spans="1:9" ht="30" customHeight="1">
      <c r="A5" s="327"/>
      <c r="B5" s="849" t="s">
        <v>1055</v>
      </c>
      <c r="C5" s="850"/>
      <c r="D5" s="850"/>
      <c r="E5" s="851"/>
      <c r="F5" s="849" t="s">
        <v>1056</v>
      </c>
      <c r="G5" s="850"/>
      <c r="H5" s="851"/>
      <c r="I5" s="859" t="s">
        <v>380</v>
      </c>
    </row>
    <row r="6" spans="1:9" ht="30" customHeight="1">
      <c r="A6" s="855" t="s">
        <v>388</v>
      </c>
      <c r="B6" s="1499" t="s">
        <v>393</v>
      </c>
      <c r="C6" s="301" t="s">
        <v>394</v>
      </c>
      <c r="D6" s="302"/>
      <c r="E6" s="1499" t="s">
        <v>395</v>
      </c>
      <c r="F6" s="1499" t="s">
        <v>393</v>
      </c>
      <c r="G6" s="301" t="s">
        <v>394</v>
      </c>
      <c r="H6" s="303"/>
      <c r="I6" s="308" t="s">
        <v>1057</v>
      </c>
    </row>
    <row r="7" spans="1:9" ht="31.5" customHeight="1" thickBot="1">
      <c r="A7" s="1103"/>
      <c r="B7" s="1628"/>
      <c r="C7" s="298" t="s">
        <v>904</v>
      </c>
      <c r="D7" s="298" t="s">
        <v>905</v>
      </c>
      <c r="E7" s="1687"/>
      <c r="F7" s="1628"/>
      <c r="G7" s="298" t="s">
        <v>904</v>
      </c>
      <c r="H7" s="298" t="s">
        <v>905</v>
      </c>
      <c r="I7" s="308" t="s">
        <v>1058</v>
      </c>
    </row>
    <row r="8" spans="1:9">
      <c r="A8" s="334" t="s">
        <v>1059</v>
      </c>
      <c r="B8" s="578" t="s">
        <v>399</v>
      </c>
      <c r="C8" s="578" t="s">
        <v>399</v>
      </c>
      <c r="D8" s="578" t="s">
        <v>399</v>
      </c>
      <c r="E8" s="578">
        <v>12913</v>
      </c>
      <c r="F8" s="578" t="s">
        <v>399</v>
      </c>
      <c r="G8" s="578" t="s">
        <v>399</v>
      </c>
      <c r="H8" s="578" t="s">
        <v>399</v>
      </c>
      <c r="I8" s="579">
        <v>14880</v>
      </c>
    </row>
    <row r="9" spans="1:9">
      <c r="A9" s="51" t="s">
        <v>1060</v>
      </c>
      <c r="B9" s="580" t="s">
        <v>399</v>
      </c>
      <c r="C9" s="580" t="s">
        <v>399</v>
      </c>
      <c r="D9" s="580" t="s">
        <v>399</v>
      </c>
      <c r="E9" s="580" t="s">
        <v>399</v>
      </c>
      <c r="F9" s="580" t="s">
        <v>399</v>
      </c>
      <c r="G9" s="580" t="s">
        <v>399</v>
      </c>
      <c r="H9" s="580" t="s">
        <v>399</v>
      </c>
      <c r="I9" s="581" t="s">
        <v>399</v>
      </c>
    </row>
    <row r="10" spans="1:9">
      <c r="A10" s="51" t="s">
        <v>1061</v>
      </c>
      <c r="B10" s="580" t="s">
        <v>399</v>
      </c>
      <c r="C10" s="580" t="s">
        <v>399</v>
      </c>
      <c r="D10" s="580" t="s">
        <v>399</v>
      </c>
      <c r="E10" s="580">
        <v>29659</v>
      </c>
      <c r="F10" s="580" t="s">
        <v>399</v>
      </c>
      <c r="G10" s="580" t="s">
        <v>399</v>
      </c>
      <c r="H10" s="580" t="s">
        <v>399</v>
      </c>
      <c r="I10" s="581">
        <v>39920</v>
      </c>
    </row>
    <row r="11" spans="1:9">
      <c r="A11" s="53" t="s">
        <v>1062</v>
      </c>
      <c r="B11" s="582">
        <v>200</v>
      </c>
      <c r="C11" s="582">
        <v>6875</v>
      </c>
      <c r="D11" s="582">
        <v>35497</v>
      </c>
      <c r="E11" s="582">
        <v>42572</v>
      </c>
      <c r="F11" s="582">
        <v>475</v>
      </c>
      <c r="G11" s="582">
        <v>618</v>
      </c>
      <c r="H11" s="582">
        <v>1421</v>
      </c>
      <c r="I11" s="583">
        <v>54800</v>
      </c>
    </row>
    <row r="12" spans="1:9">
      <c r="A12" s="53"/>
      <c r="B12" s="580"/>
      <c r="C12" s="580"/>
      <c r="D12" s="580"/>
      <c r="E12" s="580"/>
      <c r="F12" s="580"/>
      <c r="G12" s="580"/>
      <c r="H12" s="580"/>
      <c r="I12" s="581"/>
    </row>
    <row r="13" spans="1:9">
      <c r="A13" s="37" t="s">
        <v>1063</v>
      </c>
      <c r="B13" s="580" t="s">
        <v>399</v>
      </c>
      <c r="C13" s="580" t="s">
        <v>399</v>
      </c>
      <c r="D13" s="580" t="s">
        <v>399</v>
      </c>
      <c r="E13" s="580">
        <v>950</v>
      </c>
      <c r="F13" s="580" t="s">
        <v>399</v>
      </c>
      <c r="G13" s="580" t="s">
        <v>399</v>
      </c>
      <c r="H13" s="580" t="s">
        <v>399</v>
      </c>
      <c r="I13" s="581">
        <v>662</v>
      </c>
    </row>
    <row r="14" spans="1:9">
      <c r="A14" s="37" t="s">
        <v>1064</v>
      </c>
      <c r="B14" s="580" t="s">
        <v>399</v>
      </c>
      <c r="C14" s="580" t="s">
        <v>399</v>
      </c>
      <c r="D14" s="580" t="s">
        <v>399</v>
      </c>
      <c r="E14" s="580">
        <v>14093</v>
      </c>
      <c r="F14" s="580" t="s">
        <v>399</v>
      </c>
      <c r="G14" s="580" t="s">
        <v>399</v>
      </c>
      <c r="H14" s="580" t="s">
        <v>399</v>
      </c>
      <c r="I14" s="581">
        <v>11331</v>
      </c>
    </row>
    <row r="15" spans="1:9">
      <c r="A15" s="53" t="s">
        <v>1065</v>
      </c>
      <c r="B15" s="582">
        <v>100</v>
      </c>
      <c r="C15" s="582">
        <v>1830</v>
      </c>
      <c r="D15" s="582">
        <v>13113</v>
      </c>
      <c r="E15" s="582">
        <v>15043</v>
      </c>
      <c r="F15" s="582">
        <v>500</v>
      </c>
      <c r="G15" s="582">
        <v>572</v>
      </c>
      <c r="H15" s="582">
        <v>831</v>
      </c>
      <c r="I15" s="583">
        <v>11993</v>
      </c>
    </row>
    <row r="16" spans="1:9">
      <c r="A16" s="53"/>
      <c r="B16" s="580"/>
      <c r="C16" s="580"/>
      <c r="D16" s="580"/>
      <c r="E16" s="580"/>
      <c r="F16" s="580"/>
      <c r="G16" s="580"/>
      <c r="H16" s="580"/>
      <c r="I16" s="581"/>
    </row>
    <row r="17" spans="1:9">
      <c r="A17" s="53" t="s">
        <v>1066</v>
      </c>
      <c r="B17" s="582">
        <v>300</v>
      </c>
      <c r="C17" s="582">
        <v>41748</v>
      </c>
      <c r="D17" s="582">
        <v>44531</v>
      </c>
      <c r="E17" s="582">
        <v>86579</v>
      </c>
      <c r="F17" s="582">
        <v>198</v>
      </c>
      <c r="G17" s="582">
        <v>343</v>
      </c>
      <c r="H17" s="582">
        <v>784</v>
      </c>
      <c r="I17" s="583">
        <v>49297</v>
      </c>
    </row>
    <row r="18" spans="1:9">
      <c r="A18" s="53"/>
      <c r="B18" s="580"/>
      <c r="C18" s="580"/>
      <c r="D18" s="580"/>
      <c r="E18" s="580"/>
      <c r="F18" s="580"/>
      <c r="G18" s="580"/>
      <c r="H18" s="580"/>
      <c r="I18" s="581"/>
    </row>
    <row r="19" spans="1:9" ht="13.5" thickBot="1">
      <c r="A19" s="584" t="s">
        <v>1067</v>
      </c>
      <c r="B19" s="585">
        <v>600</v>
      </c>
      <c r="C19" s="585">
        <v>50453</v>
      </c>
      <c r="D19" s="585">
        <v>93141</v>
      </c>
      <c r="E19" s="585">
        <v>144194</v>
      </c>
      <c r="F19" s="585" t="s">
        <v>399</v>
      </c>
      <c r="G19" s="585" t="s">
        <v>399</v>
      </c>
      <c r="H19" s="585" t="s">
        <v>399</v>
      </c>
      <c r="I19" s="586">
        <v>116090</v>
      </c>
    </row>
    <row r="20" spans="1:9">
      <c r="A20" s="394" t="s">
        <v>1068</v>
      </c>
      <c r="B20" s="587">
        <v>20810</v>
      </c>
      <c r="C20" s="587">
        <v>402765</v>
      </c>
      <c r="D20" s="587">
        <v>140497</v>
      </c>
      <c r="E20" s="587">
        <v>564072</v>
      </c>
      <c r="F20" s="587">
        <v>77</v>
      </c>
      <c r="G20" s="587">
        <v>392</v>
      </c>
      <c r="H20" s="587">
        <v>935</v>
      </c>
      <c r="I20" s="588">
        <v>290687</v>
      </c>
    </row>
    <row r="21" spans="1:9">
      <c r="A21" s="47"/>
      <c r="B21" s="580"/>
      <c r="C21" s="580"/>
      <c r="D21" s="580"/>
      <c r="E21" s="580"/>
      <c r="F21" s="580"/>
      <c r="G21" s="580"/>
      <c r="H21" s="580"/>
      <c r="I21" s="581"/>
    </row>
    <row r="22" spans="1:9" ht="13.5" thickBot="1">
      <c r="A22" s="54" t="s">
        <v>1069</v>
      </c>
      <c r="B22" s="589" t="s">
        <v>399</v>
      </c>
      <c r="C22" s="590">
        <v>610</v>
      </c>
      <c r="D22" s="589">
        <v>2820</v>
      </c>
      <c r="E22" s="589">
        <v>3430</v>
      </c>
      <c r="F22" s="589" t="s">
        <v>399</v>
      </c>
      <c r="G22" s="590">
        <v>55</v>
      </c>
      <c r="H22" s="589">
        <v>194</v>
      </c>
      <c r="I22" s="591">
        <v>581</v>
      </c>
    </row>
    <row r="23" spans="1:9" ht="14.25">
      <c r="A23" s="182" t="s">
        <v>1115</v>
      </c>
      <c r="B23" s="37"/>
      <c r="C23" s="37"/>
      <c r="D23" s="37"/>
      <c r="E23" s="37"/>
      <c r="F23" s="37"/>
      <c r="G23" s="37"/>
      <c r="H23" s="37"/>
      <c r="I23" s="37"/>
    </row>
  </sheetData>
  <mergeCells count="5">
    <mergeCell ref="A1:I1"/>
    <mergeCell ref="A3:I3"/>
    <mergeCell ref="E6:E7"/>
    <mergeCell ref="B6:B7"/>
    <mergeCell ref="F6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>
  <sheetPr codeName="Hoja209">
    <pageSetUpPr fitToPage="1"/>
  </sheetPr>
  <dimension ref="A1:L65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0.7109375" style="271" customWidth="1"/>
    <col min="2" max="9" width="15.5703125" style="271" customWidth="1"/>
    <col min="10" max="16384" width="11.42578125" style="271"/>
  </cols>
  <sheetData>
    <row r="1" spans="1:12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3" spans="1:12" s="91" customFormat="1" ht="15">
      <c r="A3" s="1504" t="s">
        <v>1070</v>
      </c>
      <c r="B3" s="1504"/>
      <c r="C3" s="1504"/>
      <c r="D3" s="1504"/>
      <c r="E3" s="1504"/>
      <c r="F3" s="1504"/>
      <c r="G3" s="1504"/>
      <c r="H3" s="1504"/>
      <c r="I3" s="1504"/>
      <c r="J3" s="134"/>
      <c r="K3" s="134"/>
      <c r="L3" s="134"/>
    </row>
    <row r="4" spans="1:12" s="91" customFormat="1" ht="33" customHeight="1">
      <c r="A4" s="1486" t="s">
        <v>1321</v>
      </c>
      <c r="B4" s="1486"/>
      <c r="C4" s="1486"/>
      <c r="D4" s="1486"/>
      <c r="E4" s="1486"/>
      <c r="F4" s="1486"/>
      <c r="G4" s="1486"/>
      <c r="H4" s="1486"/>
      <c r="I4" s="1486"/>
      <c r="J4" s="29"/>
      <c r="K4" s="29"/>
      <c r="L4" s="134"/>
    </row>
    <row r="5" spans="1:12" s="91" customFormat="1" ht="15.75" thickBot="1">
      <c r="A5" s="239"/>
      <c r="B5" s="240"/>
      <c r="C5" s="240"/>
      <c r="D5" s="240"/>
      <c r="E5" s="240"/>
      <c r="F5" s="240"/>
      <c r="G5" s="240"/>
      <c r="H5" s="240"/>
      <c r="I5" s="240"/>
    </row>
    <row r="6" spans="1:12" ht="48" customHeight="1">
      <c r="A6" s="1515" t="s">
        <v>455</v>
      </c>
      <c r="B6" s="849" t="s">
        <v>1055</v>
      </c>
      <c r="C6" s="850"/>
      <c r="D6" s="850"/>
      <c r="E6" s="851"/>
      <c r="F6" s="850" t="s">
        <v>1071</v>
      </c>
      <c r="G6" s="850"/>
      <c r="H6" s="850"/>
      <c r="I6" s="1501" t="s">
        <v>1072</v>
      </c>
    </row>
    <row r="7" spans="1:12" ht="31.5" customHeight="1">
      <c r="A7" s="1516"/>
      <c r="B7" s="1671" t="s">
        <v>393</v>
      </c>
      <c r="C7" s="301" t="s">
        <v>394</v>
      </c>
      <c r="D7" s="302"/>
      <c r="E7" s="1709" t="s">
        <v>395</v>
      </c>
      <c r="F7" s="1675" t="s">
        <v>393</v>
      </c>
      <c r="G7" s="301" t="s">
        <v>394</v>
      </c>
      <c r="H7" s="303"/>
      <c r="I7" s="1502"/>
    </row>
    <row r="8" spans="1:12" ht="44.25" customHeight="1" thickBot="1">
      <c r="A8" s="1516"/>
      <c r="B8" s="1676"/>
      <c r="C8" s="298" t="s">
        <v>904</v>
      </c>
      <c r="D8" s="298" t="s">
        <v>905</v>
      </c>
      <c r="E8" s="1672" t="s">
        <v>395</v>
      </c>
      <c r="F8" s="1496"/>
      <c r="G8" s="298" t="s">
        <v>904</v>
      </c>
      <c r="H8" s="298" t="s">
        <v>905</v>
      </c>
      <c r="I8" s="1502"/>
    </row>
    <row r="9" spans="1:12" ht="22.5" customHeight="1">
      <c r="A9" s="75" t="s">
        <v>459</v>
      </c>
      <c r="B9" s="578" t="s">
        <v>399</v>
      </c>
      <c r="C9" s="578">
        <v>5390</v>
      </c>
      <c r="D9" s="578">
        <v>4410</v>
      </c>
      <c r="E9" s="592">
        <v>9800</v>
      </c>
      <c r="F9" s="593" t="s">
        <v>399</v>
      </c>
      <c r="G9" s="578" t="s">
        <v>399</v>
      </c>
      <c r="H9" s="578" t="s">
        <v>399</v>
      </c>
      <c r="I9" s="579">
        <v>5239</v>
      </c>
    </row>
    <row r="10" spans="1:12">
      <c r="A10" s="66" t="s">
        <v>460</v>
      </c>
      <c r="B10" s="580" t="s">
        <v>399</v>
      </c>
      <c r="C10" s="580">
        <v>55</v>
      </c>
      <c r="D10" s="580">
        <v>45</v>
      </c>
      <c r="E10" s="594">
        <v>100</v>
      </c>
      <c r="F10" s="595" t="s">
        <v>399</v>
      </c>
      <c r="G10" s="580" t="s">
        <v>399</v>
      </c>
      <c r="H10" s="580" t="s">
        <v>399</v>
      </c>
      <c r="I10" s="596">
        <v>36</v>
      </c>
    </row>
    <row r="11" spans="1:12">
      <c r="A11" s="66" t="s">
        <v>461</v>
      </c>
      <c r="B11" s="580" t="s">
        <v>399</v>
      </c>
      <c r="C11" s="580">
        <v>220</v>
      </c>
      <c r="D11" s="580">
        <v>180</v>
      </c>
      <c r="E11" s="594">
        <v>400</v>
      </c>
      <c r="F11" s="595" t="s">
        <v>399</v>
      </c>
      <c r="G11" s="580" t="s">
        <v>399</v>
      </c>
      <c r="H11" s="580" t="s">
        <v>399</v>
      </c>
      <c r="I11" s="581">
        <v>176</v>
      </c>
    </row>
    <row r="12" spans="1:12">
      <c r="A12" s="66" t="s">
        <v>462</v>
      </c>
      <c r="B12" s="580" t="s">
        <v>399</v>
      </c>
      <c r="C12" s="580">
        <v>4455</v>
      </c>
      <c r="D12" s="580">
        <v>3645</v>
      </c>
      <c r="E12" s="595">
        <v>8100</v>
      </c>
      <c r="F12" s="595" t="s">
        <v>399</v>
      </c>
      <c r="G12" s="580" t="s">
        <v>399</v>
      </c>
      <c r="H12" s="580" t="s">
        <v>399</v>
      </c>
      <c r="I12" s="581">
        <v>4373</v>
      </c>
    </row>
    <row r="13" spans="1:12">
      <c r="A13" s="76" t="s">
        <v>463</v>
      </c>
      <c r="B13" s="585" t="s">
        <v>399</v>
      </c>
      <c r="C13" s="597">
        <v>10120</v>
      </c>
      <c r="D13" s="585">
        <v>8280</v>
      </c>
      <c r="E13" s="598">
        <v>18400</v>
      </c>
      <c r="F13" s="597" t="s">
        <v>399</v>
      </c>
      <c r="G13" s="597" t="s">
        <v>399</v>
      </c>
      <c r="H13" s="585" t="s">
        <v>399</v>
      </c>
      <c r="I13" s="599">
        <v>9824</v>
      </c>
    </row>
    <row r="14" spans="1:12">
      <c r="A14" s="68"/>
      <c r="B14" s="580"/>
      <c r="C14" s="580"/>
      <c r="D14" s="580"/>
      <c r="E14" s="580"/>
      <c r="F14" s="595"/>
      <c r="G14" s="580"/>
      <c r="H14" s="580"/>
      <c r="I14" s="581"/>
    </row>
    <row r="15" spans="1:12">
      <c r="A15" s="76" t="s">
        <v>464</v>
      </c>
      <c r="B15" s="585" t="s">
        <v>399</v>
      </c>
      <c r="C15" s="597" t="s">
        <v>399</v>
      </c>
      <c r="D15" s="585">
        <v>100</v>
      </c>
      <c r="E15" s="598">
        <v>100</v>
      </c>
      <c r="F15" s="597" t="s">
        <v>399</v>
      </c>
      <c r="G15" s="597" t="s">
        <v>399</v>
      </c>
      <c r="H15" s="585" t="s">
        <v>399</v>
      </c>
      <c r="I15" s="599">
        <v>130</v>
      </c>
    </row>
    <row r="16" spans="1:12">
      <c r="A16" s="68"/>
      <c r="B16" s="580"/>
      <c r="C16" s="580"/>
      <c r="D16" s="580"/>
      <c r="E16" s="580"/>
      <c r="F16" s="595"/>
      <c r="G16" s="580"/>
      <c r="H16" s="580"/>
      <c r="I16" s="581"/>
    </row>
    <row r="17" spans="1:9">
      <c r="A17" s="76" t="s">
        <v>465</v>
      </c>
      <c r="B17" s="585">
        <v>300</v>
      </c>
      <c r="C17" s="597" t="s">
        <v>399</v>
      </c>
      <c r="D17" s="585" t="s">
        <v>399</v>
      </c>
      <c r="E17" s="598">
        <v>300</v>
      </c>
      <c r="F17" s="597" t="s">
        <v>399</v>
      </c>
      <c r="G17" s="597" t="s">
        <v>399</v>
      </c>
      <c r="H17" s="585" t="s">
        <v>399</v>
      </c>
      <c r="I17" s="599">
        <v>170</v>
      </c>
    </row>
    <row r="18" spans="1:9">
      <c r="A18" s="66"/>
      <c r="B18" s="580"/>
      <c r="C18" s="580"/>
      <c r="D18" s="580"/>
      <c r="E18" s="580"/>
      <c r="F18" s="595"/>
      <c r="G18" s="580"/>
      <c r="H18" s="580"/>
      <c r="I18" s="581"/>
    </row>
    <row r="19" spans="1:9">
      <c r="A19" s="66" t="s">
        <v>467</v>
      </c>
      <c r="B19" s="594">
        <v>200</v>
      </c>
      <c r="C19" s="580">
        <v>650</v>
      </c>
      <c r="D19" s="580">
        <v>1625</v>
      </c>
      <c r="E19" s="594">
        <v>2475</v>
      </c>
      <c r="F19" s="595" t="s">
        <v>399</v>
      </c>
      <c r="G19" s="580" t="s">
        <v>399</v>
      </c>
      <c r="H19" s="580" t="s">
        <v>399</v>
      </c>
      <c r="I19" s="581">
        <v>1809</v>
      </c>
    </row>
    <row r="20" spans="1:9">
      <c r="A20" s="66" t="s">
        <v>468</v>
      </c>
      <c r="B20" s="580" t="s">
        <v>399</v>
      </c>
      <c r="C20" s="580">
        <v>675</v>
      </c>
      <c r="D20" s="580">
        <v>1080</v>
      </c>
      <c r="E20" s="594">
        <v>1755</v>
      </c>
      <c r="F20" s="595" t="s">
        <v>399</v>
      </c>
      <c r="G20" s="580" t="s">
        <v>399</v>
      </c>
      <c r="H20" s="580" t="s">
        <v>399</v>
      </c>
      <c r="I20" s="581">
        <v>1083</v>
      </c>
    </row>
    <row r="21" spans="1:9">
      <c r="A21" s="76" t="s">
        <v>469</v>
      </c>
      <c r="B21" s="585">
        <v>200</v>
      </c>
      <c r="C21" s="597">
        <v>1325</v>
      </c>
      <c r="D21" s="585">
        <v>2705</v>
      </c>
      <c r="E21" s="598">
        <v>4230</v>
      </c>
      <c r="F21" s="597" t="s">
        <v>399</v>
      </c>
      <c r="G21" s="597" t="s">
        <v>399</v>
      </c>
      <c r="H21" s="585" t="s">
        <v>399</v>
      </c>
      <c r="I21" s="599">
        <v>2892</v>
      </c>
    </row>
    <row r="22" spans="1:9">
      <c r="A22" s="68"/>
      <c r="B22" s="580"/>
      <c r="C22" s="580"/>
      <c r="D22" s="580"/>
      <c r="E22" s="580"/>
      <c r="F22" s="595"/>
      <c r="G22" s="580"/>
      <c r="H22" s="580"/>
      <c r="I22" s="581"/>
    </row>
    <row r="23" spans="1:9">
      <c r="A23" s="76" t="s">
        <v>470</v>
      </c>
      <c r="B23" s="585" t="s">
        <v>399</v>
      </c>
      <c r="C23" s="597">
        <v>600</v>
      </c>
      <c r="D23" s="585">
        <v>1500</v>
      </c>
      <c r="E23" s="598">
        <v>2100</v>
      </c>
      <c r="F23" s="597" t="s">
        <v>399</v>
      </c>
      <c r="G23" s="597" t="s">
        <v>399</v>
      </c>
      <c r="H23" s="585" t="s">
        <v>399</v>
      </c>
      <c r="I23" s="599">
        <v>630</v>
      </c>
    </row>
    <row r="24" spans="1:9">
      <c r="A24" s="68"/>
      <c r="B24" s="580"/>
      <c r="C24" s="580"/>
      <c r="D24" s="580"/>
      <c r="E24" s="580"/>
      <c r="F24" s="595"/>
      <c r="G24" s="580"/>
      <c r="H24" s="580"/>
      <c r="I24" s="581"/>
    </row>
    <row r="25" spans="1:9">
      <c r="A25" s="76" t="s">
        <v>471</v>
      </c>
      <c r="B25" s="585" t="s">
        <v>399</v>
      </c>
      <c r="C25" s="597" t="s">
        <v>399</v>
      </c>
      <c r="D25" s="585">
        <v>300</v>
      </c>
      <c r="E25" s="598">
        <v>300</v>
      </c>
      <c r="F25" s="597" t="s">
        <v>399</v>
      </c>
      <c r="G25" s="597" t="s">
        <v>399</v>
      </c>
      <c r="H25" s="585" t="s">
        <v>399</v>
      </c>
      <c r="I25" s="599">
        <v>42</v>
      </c>
    </row>
    <row r="26" spans="1:9">
      <c r="A26" s="66"/>
      <c r="B26" s="580"/>
      <c r="C26" s="580"/>
      <c r="D26" s="580"/>
      <c r="E26" s="580"/>
      <c r="F26" s="595"/>
      <c r="G26" s="580"/>
      <c r="H26" s="580"/>
      <c r="I26" s="581"/>
    </row>
    <row r="27" spans="1:9">
      <c r="A27" s="66" t="s">
        <v>476</v>
      </c>
      <c r="B27" s="580" t="s">
        <v>399</v>
      </c>
      <c r="C27" s="580">
        <v>400</v>
      </c>
      <c r="D27" s="580">
        <v>2200</v>
      </c>
      <c r="E27" s="594">
        <v>2600</v>
      </c>
      <c r="F27" s="595" t="s">
        <v>399</v>
      </c>
      <c r="G27" s="580" t="s">
        <v>399</v>
      </c>
      <c r="H27" s="580" t="s">
        <v>399</v>
      </c>
      <c r="I27" s="581">
        <v>2237</v>
      </c>
    </row>
    <row r="28" spans="1:9" s="408" customFormat="1">
      <c r="A28" s="66" t="s">
        <v>477</v>
      </c>
      <c r="B28" s="580" t="s">
        <v>399</v>
      </c>
      <c r="C28" s="580">
        <v>1700</v>
      </c>
      <c r="D28" s="580" t="s">
        <v>399</v>
      </c>
      <c r="E28" s="594">
        <v>1700</v>
      </c>
      <c r="F28" s="595" t="s">
        <v>399</v>
      </c>
      <c r="G28" s="580" t="s">
        <v>399</v>
      </c>
      <c r="H28" s="580" t="s">
        <v>399</v>
      </c>
      <c r="I28" s="581">
        <v>1020</v>
      </c>
    </row>
    <row r="29" spans="1:9" s="408" customFormat="1">
      <c r="A29" s="76" t="s">
        <v>480</v>
      </c>
      <c r="B29" s="585" t="s">
        <v>399</v>
      </c>
      <c r="C29" s="597">
        <v>2100</v>
      </c>
      <c r="D29" s="585">
        <v>2200</v>
      </c>
      <c r="E29" s="598">
        <v>4300</v>
      </c>
      <c r="F29" s="597" t="s">
        <v>399</v>
      </c>
      <c r="G29" s="597" t="s">
        <v>399</v>
      </c>
      <c r="H29" s="585" t="s">
        <v>399</v>
      </c>
      <c r="I29" s="599">
        <v>3257</v>
      </c>
    </row>
    <row r="30" spans="1:9">
      <c r="A30" s="68"/>
      <c r="B30" s="580"/>
      <c r="C30" s="580"/>
      <c r="D30" s="580"/>
      <c r="E30" s="580"/>
      <c r="F30" s="595"/>
      <c r="G30" s="580"/>
      <c r="H30" s="580"/>
      <c r="I30" s="581"/>
    </row>
    <row r="31" spans="1:9">
      <c r="A31" s="76" t="s">
        <v>481</v>
      </c>
      <c r="B31" s="585" t="s">
        <v>399</v>
      </c>
      <c r="C31" s="597">
        <v>665</v>
      </c>
      <c r="D31" s="585">
        <v>1550</v>
      </c>
      <c r="E31" s="598">
        <v>2215</v>
      </c>
      <c r="F31" s="597" t="s">
        <v>399</v>
      </c>
      <c r="G31" s="597" t="s">
        <v>399</v>
      </c>
      <c r="H31" s="585" t="s">
        <v>399</v>
      </c>
      <c r="I31" s="599">
        <v>2791</v>
      </c>
    </row>
    <row r="32" spans="1:9">
      <c r="A32" s="66"/>
      <c r="B32" s="580"/>
      <c r="C32" s="580"/>
      <c r="D32" s="580"/>
      <c r="E32" s="580"/>
      <c r="F32" s="595"/>
      <c r="G32" s="580"/>
      <c r="H32" s="580"/>
      <c r="I32" s="581"/>
    </row>
    <row r="33" spans="1:9">
      <c r="A33" s="66" t="s">
        <v>484</v>
      </c>
      <c r="B33" s="580" t="s">
        <v>399</v>
      </c>
      <c r="C33" s="580">
        <v>500</v>
      </c>
      <c r="D33" s="580" t="s">
        <v>399</v>
      </c>
      <c r="E33" s="594">
        <v>500</v>
      </c>
      <c r="F33" s="595" t="s">
        <v>399</v>
      </c>
      <c r="G33" s="580" t="s">
        <v>399</v>
      </c>
      <c r="H33" s="580" t="s">
        <v>399</v>
      </c>
      <c r="I33" s="581">
        <v>295</v>
      </c>
    </row>
    <row r="34" spans="1:9">
      <c r="A34" s="76" t="s">
        <v>491</v>
      </c>
      <c r="B34" s="585" t="s">
        <v>399</v>
      </c>
      <c r="C34" s="597">
        <v>500</v>
      </c>
      <c r="D34" s="585" t="s">
        <v>399</v>
      </c>
      <c r="E34" s="598">
        <v>500</v>
      </c>
      <c r="F34" s="597" t="s">
        <v>399</v>
      </c>
      <c r="G34" s="597" t="s">
        <v>399</v>
      </c>
      <c r="H34" s="585" t="s">
        <v>399</v>
      </c>
      <c r="I34" s="599">
        <v>295</v>
      </c>
    </row>
    <row r="35" spans="1:9">
      <c r="A35" s="68"/>
      <c r="B35" s="580"/>
      <c r="C35" s="580"/>
      <c r="D35" s="580"/>
      <c r="E35" s="580"/>
      <c r="F35" s="595"/>
      <c r="G35" s="580"/>
      <c r="H35" s="580"/>
      <c r="I35" s="581"/>
    </row>
    <row r="36" spans="1:9">
      <c r="A36" s="76" t="s">
        <v>1342</v>
      </c>
      <c r="B36" s="585" t="s">
        <v>399</v>
      </c>
      <c r="C36" s="597">
        <v>100</v>
      </c>
      <c r="D36" s="585" t="s">
        <v>399</v>
      </c>
      <c r="E36" s="598">
        <v>100</v>
      </c>
      <c r="F36" s="597" t="s">
        <v>399</v>
      </c>
      <c r="G36" s="597" t="s">
        <v>399</v>
      </c>
      <c r="H36" s="585" t="s">
        <v>399</v>
      </c>
      <c r="I36" s="599">
        <v>1</v>
      </c>
    </row>
    <row r="37" spans="1:9">
      <c r="A37" s="68"/>
      <c r="B37" s="580"/>
      <c r="C37" s="580"/>
      <c r="D37" s="580"/>
      <c r="E37" s="580"/>
      <c r="F37" s="595"/>
      <c r="G37" s="580"/>
      <c r="H37" s="580"/>
      <c r="I37" s="581"/>
    </row>
    <row r="38" spans="1:9">
      <c r="A38" s="66" t="s">
        <v>493</v>
      </c>
      <c r="B38" s="580" t="s">
        <v>399</v>
      </c>
      <c r="C38" s="580">
        <v>680</v>
      </c>
      <c r="D38" s="580" t="s">
        <v>399</v>
      </c>
      <c r="E38" s="594">
        <v>680</v>
      </c>
      <c r="F38" s="595" t="s">
        <v>399</v>
      </c>
      <c r="G38" s="580" t="s">
        <v>399</v>
      </c>
      <c r="H38" s="580" t="s">
        <v>399</v>
      </c>
      <c r="I38" s="581">
        <v>157</v>
      </c>
    </row>
    <row r="39" spans="1:9">
      <c r="A39" s="76" t="s">
        <v>573</v>
      </c>
      <c r="B39" s="585" t="s">
        <v>399</v>
      </c>
      <c r="C39" s="597">
        <v>680</v>
      </c>
      <c r="D39" s="585" t="s">
        <v>399</v>
      </c>
      <c r="E39" s="598">
        <v>680</v>
      </c>
      <c r="F39" s="597" t="s">
        <v>399</v>
      </c>
      <c r="G39" s="597" t="s">
        <v>399</v>
      </c>
      <c r="H39" s="585" t="s">
        <v>399</v>
      </c>
      <c r="I39" s="599">
        <v>157</v>
      </c>
    </row>
    <row r="40" spans="1:9">
      <c r="A40" s="66"/>
      <c r="B40" s="580"/>
      <c r="C40" s="580"/>
      <c r="D40" s="580"/>
      <c r="E40" s="580"/>
      <c r="F40" s="595"/>
      <c r="G40" s="580"/>
      <c r="H40" s="580"/>
      <c r="I40" s="581"/>
    </row>
    <row r="41" spans="1:9">
      <c r="A41" s="66" t="s">
        <v>499</v>
      </c>
      <c r="B41" s="580" t="s">
        <v>399</v>
      </c>
      <c r="C41" s="580">
        <v>800</v>
      </c>
      <c r="D41" s="580">
        <v>9000</v>
      </c>
      <c r="E41" s="594">
        <v>9800</v>
      </c>
      <c r="F41" s="595" t="s">
        <v>399</v>
      </c>
      <c r="G41" s="580" t="s">
        <v>399</v>
      </c>
      <c r="H41" s="580" t="s">
        <v>399</v>
      </c>
      <c r="I41" s="581">
        <v>5574</v>
      </c>
    </row>
    <row r="42" spans="1:9">
      <c r="A42" s="66" t="s">
        <v>500</v>
      </c>
      <c r="B42" s="580" t="s">
        <v>399</v>
      </c>
      <c r="C42" s="580" t="s">
        <v>399</v>
      </c>
      <c r="D42" s="580">
        <v>500</v>
      </c>
      <c r="E42" s="594">
        <v>500</v>
      </c>
      <c r="F42" s="595" t="s">
        <v>399</v>
      </c>
      <c r="G42" s="580" t="s">
        <v>399</v>
      </c>
      <c r="H42" s="580" t="s">
        <v>399</v>
      </c>
      <c r="I42" s="581">
        <v>225</v>
      </c>
    </row>
    <row r="43" spans="1:9">
      <c r="A43" s="66" t="s">
        <v>501</v>
      </c>
      <c r="B43" s="580" t="s">
        <v>399</v>
      </c>
      <c r="C43" s="580">
        <v>448</v>
      </c>
      <c r="D43" s="580">
        <v>1352</v>
      </c>
      <c r="E43" s="594">
        <v>1800</v>
      </c>
      <c r="F43" s="595" t="s">
        <v>399</v>
      </c>
      <c r="G43" s="580" t="s">
        <v>399</v>
      </c>
      <c r="H43" s="580" t="s">
        <v>399</v>
      </c>
      <c r="I43" s="581">
        <v>566</v>
      </c>
    </row>
    <row r="44" spans="1:9">
      <c r="A44" s="76" t="s">
        <v>502</v>
      </c>
      <c r="B44" s="585" t="s">
        <v>399</v>
      </c>
      <c r="C44" s="597">
        <v>1248</v>
      </c>
      <c r="D44" s="585">
        <v>10852</v>
      </c>
      <c r="E44" s="598">
        <v>12100</v>
      </c>
      <c r="F44" s="597" t="s">
        <v>399</v>
      </c>
      <c r="G44" s="597" t="s">
        <v>399</v>
      </c>
      <c r="H44" s="585" t="s">
        <v>399</v>
      </c>
      <c r="I44" s="599">
        <v>6365</v>
      </c>
    </row>
    <row r="45" spans="1:9">
      <c r="A45" s="68"/>
      <c r="B45" s="580"/>
      <c r="C45" s="580"/>
      <c r="D45" s="580"/>
      <c r="E45" s="580"/>
      <c r="F45" s="595"/>
      <c r="G45" s="580"/>
      <c r="H45" s="580"/>
      <c r="I45" s="581"/>
    </row>
    <row r="46" spans="1:9">
      <c r="A46" s="76" t="s">
        <v>503</v>
      </c>
      <c r="B46" s="585" t="s">
        <v>399</v>
      </c>
      <c r="C46" s="597">
        <v>4900</v>
      </c>
      <c r="D46" s="585">
        <v>13200</v>
      </c>
      <c r="E46" s="598">
        <v>18100</v>
      </c>
      <c r="F46" s="597" t="s">
        <v>399</v>
      </c>
      <c r="G46" s="597" t="s">
        <v>399</v>
      </c>
      <c r="H46" s="585" t="s">
        <v>399</v>
      </c>
      <c r="I46" s="599">
        <v>24571</v>
      </c>
    </row>
    <row r="47" spans="1:9">
      <c r="A47" s="66"/>
      <c r="B47" s="580"/>
      <c r="C47" s="580"/>
      <c r="D47" s="580"/>
      <c r="E47" s="580"/>
      <c r="F47" s="595"/>
      <c r="G47" s="580"/>
      <c r="H47" s="580"/>
      <c r="I47" s="581"/>
    </row>
    <row r="48" spans="1:9">
      <c r="A48" s="66" t="s">
        <v>504</v>
      </c>
      <c r="B48" s="580" t="s">
        <v>399</v>
      </c>
      <c r="C48" s="580" t="s">
        <v>399</v>
      </c>
      <c r="D48" s="580">
        <v>500</v>
      </c>
      <c r="E48" s="594">
        <v>500</v>
      </c>
      <c r="F48" s="595" t="s">
        <v>399</v>
      </c>
      <c r="G48" s="580" t="s">
        <v>399</v>
      </c>
      <c r="H48" s="580" t="s">
        <v>399</v>
      </c>
      <c r="I48" s="581">
        <v>346</v>
      </c>
    </row>
    <row r="49" spans="1:9">
      <c r="A49" s="66" t="s">
        <v>505</v>
      </c>
      <c r="B49" s="580" t="s">
        <v>399</v>
      </c>
      <c r="C49" s="580" t="s">
        <v>399</v>
      </c>
      <c r="D49" s="580">
        <v>600</v>
      </c>
      <c r="E49" s="594">
        <v>600</v>
      </c>
      <c r="F49" s="595" t="s">
        <v>399</v>
      </c>
      <c r="G49" s="580" t="s">
        <v>399</v>
      </c>
      <c r="H49" s="580" t="s">
        <v>399</v>
      </c>
      <c r="I49" s="581">
        <v>344</v>
      </c>
    </row>
    <row r="50" spans="1:9">
      <c r="A50" s="76" t="s">
        <v>506</v>
      </c>
      <c r="B50" s="585" t="s">
        <v>399</v>
      </c>
      <c r="C50" s="597" t="s">
        <v>399</v>
      </c>
      <c r="D50" s="585">
        <v>1100</v>
      </c>
      <c r="E50" s="598">
        <v>1100</v>
      </c>
      <c r="F50" s="597" t="s">
        <v>399</v>
      </c>
      <c r="G50" s="597" t="s">
        <v>399</v>
      </c>
      <c r="H50" s="585" t="s">
        <v>399</v>
      </c>
      <c r="I50" s="599">
        <v>690</v>
      </c>
    </row>
    <row r="51" spans="1:9">
      <c r="A51" s="66"/>
      <c r="B51" s="580"/>
      <c r="C51" s="580"/>
      <c r="D51" s="580"/>
      <c r="E51" s="580"/>
      <c r="F51" s="595"/>
      <c r="G51" s="580"/>
      <c r="H51" s="580"/>
      <c r="I51" s="581"/>
    </row>
    <row r="52" spans="1:9">
      <c r="A52" s="66" t="s">
        <v>507</v>
      </c>
      <c r="B52" s="580" t="s">
        <v>399</v>
      </c>
      <c r="C52" s="580">
        <v>325</v>
      </c>
      <c r="D52" s="580">
        <v>1876</v>
      </c>
      <c r="E52" s="594">
        <v>2201</v>
      </c>
      <c r="F52" s="595" t="s">
        <v>399</v>
      </c>
      <c r="G52" s="580" t="s">
        <v>399</v>
      </c>
      <c r="H52" s="580" t="s">
        <v>399</v>
      </c>
      <c r="I52" s="581">
        <v>2616</v>
      </c>
    </row>
    <row r="53" spans="1:9">
      <c r="A53" s="66" t="s">
        <v>508</v>
      </c>
      <c r="B53" s="580" t="s">
        <v>399</v>
      </c>
      <c r="C53" s="580" t="s">
        <v>399</v>
      </c>
      <c r="D53" s="580">
        <v>23928</v>
      </c>
      <c r="E53" s="594">
        <v>23928</v>
      </c>
      <c r="F53" s="595" t="s">
        <v>399</v>
      </c>
      <c r="G53" s="580" t="s">
        <v>399</v>
      </c>
      <c r="H53" s="580" t="s">
        <v>399</v>
      </c>
      <c r="I53" s="581">
        <v>34874</v>
      </c>
    </row>
    <row r="54" spans="1:9">
      <c r="A54" s="66" t="s">
        <v>509</v>
      </c>
      <c r="B54" s="580" t="s">
        <v>399</v>
      </c>
      <c r="C54" s="580">
        <v>1130</v>
      </c>
      <c r="D54" s="580">
        <v>1070</v>
      </c>
      <c r="E54" s="594">
        <v>2200</v>
      </c>
      <c r="F54" s="595" t="s">
        <v>399</v>
      </c>
      <c r="G54" s="580" t="s">
        <v>399</v>
      </c>
      <c r="H54" s="580" t="s">
        <v>399</v>
      </c>
      <c r="I54" s="581">
        <v>1459</v>
      </c>
    </row>
    <row r="55" spans="1:9">
      <c r="A55" s="66" t="s">
        <v>510</v>
      </c>
      <c r="B55" s="580" t="s">
        <v>399</v>
      </c>
      <c r="C55" s="580">
        <v>1300</v>
      </c>
      <c r="D55" s="580">
        <v>900</v>
      </c>
      <c r="E55" s="594">
        <v>2200</v>
      </c>
      <c r="F55" s="595" t="s">
        <v>399</v>
      </c>
      <c r="G55" s="580" t="s">
        <v>399</v>
      </c>
      <c r="H55" s="580" t="s">
        <v>399</v>
      </c>
      <c r="I55" s="581">
        <v>2113</v>
      </c>
    </row>
    <row r="56" spans="1:9">
      <c r="A56" s="66" t="s">
        <v>511</v>
      </c>
      <c r="B56" s="580" t="s">
        <v>399</v>
      </c>
      <c r="C56" s="580">
        <v>7600</v>
      </c>
      <c r="D56" s="580" t="s">
        <v>399</v>
      </c>
      <c r="E56" s="594">
        <v>7600</v>
      </c>
      <c r="F56" s="595" t="s">
        <v>399</v>
      </c>
      <c r="G56" s="580" t="s">
        <v>399</v>
      </c>
      <c r="H56" s="580" t="s">
        <v>399</v>
      </c>
      <c r="I56" s="581">
        <v>1490</v>
      </c>
    </row>
    <row r="57" spans="1:9">
      <c r="A57" s="66" t="s">
        <v>513</v>
      </c>
      <c r="B57" s="580" t="s">
        <v>399</v>
      </c>
      <c r="C57" s="580">
        <v>1600</v>
      </c>
      <c r="D57" s="580">
        <v>1300</v>
      </c>
      <c r="E57" s="594">
        <v>2900</v>
      </c>
      <c r="F57" s="595" t="s">
        <v>399</v>
      </c>
      <c r="G57" s="580" t="s">
        <v>399</v>
      </c>
      <c r="H57" s="580" t="s">
        <v>399</v>
      </c>
      <c r="I57" s="581">
        <v>2660</v>
      </c>
    </row>
    <row r="58" spans="1:9">
      <c r="A58" s="66" t="s">
        <v>514</v>
      </c>
      <c r="B58" s="580" t="s">
        <v>399</v>
      </c>
      <c r="C58" s="580">
        <v>960</v>
      </c>
      <c r="D58" s="580">
        <v>9740</v>
      </c>
      <c r="E58" s="594">
        <v>10700</v>
      </c>
      <c r="F58" s="595" t="s">
        <v>399</v>
      </c>
      <c r="G58" s="580" t="s">
        <v>399</v>
      </c>
      <c r="H58" s="580" t="s">
        <v>399</v>
      </c>
      <c r="I58" s="581">
        <v>8263</v>
      </c>
    </row>
    <row r="59" spans="1:9">
      <c r="A59" s="76" t="s">
        <v>515</v>
      </c>
      <c r="B59" s="585" t="s">
        <v>399</v>
      </c>
      <c r="C59" s="597">
        <v>12915</v>
      </c>
      <c r="D59" s="585">
        <v>38814</v>
      </c>
      <c r="E59" s="598">
        <v>51729</v>
      </c>
      <c r="F59" s="597" t="s">
        <v>399</v>
      </c>
      <c r="G59" s="597" t="s">
        <v>399</v>
      </c>
      <c r="H59" s="585" t="s">
        <v>399</v>
      </c>
      <c r="I59" s="599">
        <v>53475</v>
      </c>
    </row>
    <row r="60" spans="1:9">
      <c r="A60" s="66"/>
      <c r="B60" s="580"/>
      <c r="C60" s="580"/>
      <c r="D60" s="580"/>
      <c r="E60" s="580"/>
      <c r="F60" s="595"/>
      <c r="G60" s="580"/>
      <c r="H60" s="580"/>
      <c r="I60" s="581"/>
    </row>
    <row r="61" spans="1:9">
      <c r="A61" s="66" t="s">
        <v>516</v>
      </c>
      <c r="B61" s="594" t="s">
        <v>399</v>
      </c>
      <c r="C61" s="580">
        <v>4020</v>
      </c>
      <c r="D61" s="580">
        <v>4570</v>
      </c>
      <c r="E61" s="594">
        <v>8590</v>
      </c>
      <c r="F61" s="595" t="s">
        <v>399</v>
      </c>
      <c r="G61" s="580" t="s">
        <v>399</v>
      </c>
      <c r="H61" s="580" t="s">
        <v>399</v>
      </c>
      <c r="I61" s="581">
        <v>3805</v>
      </c>
    </row>
    <row r="62" spans="1:9">
      <c r="A62" s="66" t="s">
        <v>517</v>
      </c>
      <c r="B62" s="594">
        <v>100</v>
      </c>
      <c r="C62" s="580">
        <v>11280</v>
      </c>
      <c r="D62" s="580">
        <v>7970</v>
      </c>
      <c r="E62" s="594">
        <v>19350</v>
      </c>
      <c r="F62" s="595" t="s">
        <v>399</v>
      </c>
      <c r="G62" s="580" t="s">
        <v>399</v>
      </c>
      <c r="H62" s="580" t="s">
        <v>399</v>
      </c>
      <c r="I62" s="581">
        <v>6995</v>
      </c>
    </row>
    <row r="63" spans="1:9">
      <c r="A63" s="76" t="s">
        <v>518</v>
      </c>
      <c r="B63" s="585">
        <v>100</v>
      </c>
      <c r="C63" s="597">
        <v>15300</v>
      </c>
      <c r="D63" s="585">
        <v>12540</v>
      </c>
      <c r="E63" s="598">
        <v>27940</v>
      </c>
      <c r="F63" s="597" t="s">
        <v>399</v>
      </c>
      <c r="G63" s="597" t="s">
        <v>399</v>
      </c>
      <c r="H63" s="585" t="s">
        <v>399</v>
      </c>
      <c r="I63" s="599">
        <v>10800</v>
      </c>
    </row>
    <row r="64" spans="1:9">
      <c r="A64" s="68"/>
      <c r="B64" s="580"/>
      <c r="C64" s="580"/>
      <c r="D64" s="580"/>
      <c r="E64" s="580"/>
      <c r="F64" s="580"/>
      <c r="G64" s="580"/>
      <c r="H64" s="580"/>
      <c r="I64" s="581"/>
    </row>
    <row r="65" spans="1:9" ht="13.5" thickBot="1">
      <c r="A65" s="69" t="s">
        <v>519</v>
      </c>
      <c r="B65" s="589">
        <v>600</v>
      </c>
      <c r="C65" s="600">
        <v>50453</v>
      </c>
      <c r="D65" s="589">
        <v>93141</v>
      </c>
      <c r="E65" s="590">
        <v>144194</v>
      </c>
      <c r="F65" s="600" t="s">
        <v>399</v>
      </c>
      <c r="G65" s="600" t="s">
        <v>399</v>
      </c>
      <c r="H65" s="589" t="s">
        <v>399</v>
      </c>
      <c r="I65" s="601">
        <v>116090</v>
      </c>
    </row>
  </sheetData>
  <mergeCells count="8">
    <mergeCell ref="A1:I1"/>
    <mergeCell ref="E7:E8"/>
    <mergeCell ref="B7:B8"/>
    <mergeCell ref="F7:F8"/>
    <mergeCell ref="A6:A8"/>
    <mergeCell ref="I6:I8"/>
    <mergeCell ref="A4:I4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>
  <sheetPr codeName="Hoja183">
    <pageSetUpPr fitToPage="1"/>
  </sheetPr>
  <dimension ref="A1:E20"/>
  <sheetViews>
    <sheetView showGridLines="0"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16.7109375" customWidth="1"/>
    <col min="2" max="2" width="20.140625" customWidth="1"/>
    <col min="3" max="3" width="29" customWidth="1"/>
    <col min="4" max="4" width="20.5703125" customWidth="1"/>
    <col min="5" max="5" width="8.140625" customWidth="1"/>
    <col min="6" max="6" width="13.5703125" customWidth="1"/>
    <col min="7" max="7" width="11.140625" customWidth="1"/>
    <col min="8" max="15" width="12" customWidth="1"/>
  </cols>
  <sheetData>
    <row r="1" spans="1:5" s="2" customFormat="1" ht="18">
      <c r="A1" s="1481" t="s">
        <v>375</v>
      </c>
      <c r="B1" s="1481"/>
      <c r="C1" s="1481"/>
      <c r="D1" s="1481"/>
    </row>
    <row r="2" spans="1:5" s="3" customFormat="1" ht="12.75" customHeight="1"/>
    <row r="3" spans="1:5" s="3" customFormat="1" ht="15">
      <c r="A3" s="1482" t="s">
        <v>1073</v>
      </c>
      <c r="B3" s="1482"/>
      <c r="C3" s="1482"/>
      <c r="D3" s="1482"/>
      <c r="E3" s="264"/>
    </row>
    <row r="4" spans="1:5" s="3" customFormat="1" ht="15">
      <c r="A4" s="1482" t="s">
        <v>1074</v>
      </c>
      <c r="B4" s="1482"/>
      <c r="C4" s="1482"/>
      <c r="D4" s="1482"/>
      <c r="E4" s="264"/>
    </row>
    <row r="5" spans="1:5" s="3" customFormat="1" ht="13.5" customHeight="1" thickBot="1">
      <c r="A5" s="5"/>
      <c r="B5" s="6"/>
      <c r="C5" s="6"/>
      <c r="D5" s="6"/>
    </row>
    <row r="6" spans="1:5">
      <c r="A6" s="1520" t="s">
        <v>378</v>
      </c>
      <c r="B6" s="959"/>
      <c r="C6" s="959"/>
      <c r="D6" s="961"/>
    </row>
    <row r="7" spans="1:5">
      <c r="A7" s="1521"/>
      <c r="B7" s="962" t="s">
        <v>379</v>
      </c>
      <c r="C7" s="962" t="s">
        <v>386</v>
      </c>
      <c r="D7" s="964" t="s">
        <v>380</v>
      </c>
    </row>
    <row r="8" spans="1:5">
      <c r="A8" s="1521"/>
      <c r="B8" s="962" t="s">
        <v>1051</v>
      </c>
      <c r="C8" s="962" t="s">
        <v>1075</v>
      </c>
      <c r="D8" s="964" t="s">
        <v>1057</v>
      </c>
    </row>
    <row r="9" spans="1:5" ht="39.75" customHeight="1" thickBot="1">
      <c r="A9" s="1522"/>
      <c r="B9" s="965"/>
      <c r="C9" s="965"/>
      <c r="D9" s="932" t="s">
        <v>1058</v>
      </c>
    </row>
    <row r="10" spans="1:5" ht="27.75" customHeight="1">
      <c r="A10" s="102">
        <v>2003</v>
      </c>
      <c r="B10" s="602">
        <v>123182</v>
      </c>
      <c r="C10" s="602">
        <v>7681.2440129239667</v>
      </c>
      <c r="D10" s="603">
        <v>946191</v>
      </c>
    </row>
    <row r="11" spans="1:5">
      <c r="A11" s="102">
        <v>2004</v>
      </c>
      <c r="B11" s="602">
        <v>110091</v>
      </c>
      <c r="C11" s="602">
        <v>5767.1017612702226</v>
      </c>
      <c r="D11" s="603">
        <v>634906</v>
      </c>
    </row>
    <row r="12" spans="1:5">
      <c r="A12" s="102">
        <v>2005</v>
      </c>
      <c r="B12" s="602">
        <v>109381</v>
      </c>
      <c r="C12" s="602">
        <v>2994.7248608076357</v>
      </c>
      <c r="D12" s="603">
        <v>327566</v>
      </c>
    </row>
    <row r="13" spans="1:5">
      <c r="A13" s="102">
        <v>2006</v>
      </c>
      <c r="B13" s="602">
        <v>101473</v>
      </c>
      <c r="C13" s="602">
        <v>2564.8694726676063</v>
      </c>
      <c r="D13" s="603">
        <v>260265</v>
      </c>
    </row>
    <row r="14" spans="1:5">
      <c r="A14" s="102">
        <v>2007</v>
      </c>
      <c r="B14" s="602">
        <v>77836</v>
      </c>
      <c r="C14" s="602">
        <v>1641.9394624595302</v>
      </c>
      <c r="D14" s="603">
        <v>127802</v>
      </c>
    </row>
    <row r="15" spans="1:5">
      <c r="A15" s="102">
        <v>2008</v>
      </c>
      <c r="B15" s="602">
        <v>92310</v>
      </c>
      <c r="C15" s="602">
        <v>2448.9437764055897</v>
      </c>
      <c r="D15" s="603">
        <v>226062</v>
      </c>
    </row>
    <row r="16" spans="1:5">
      <c r="A16" s="102">
        <v>2009</v>
      </c>
      <c r="B16" s="602">
        <v>74481</v>
      </c>
      <c r="C16" s="602">
        <v>1481.4113666572684</v>
      </c>
      <c r="D16" s="603">
        <v>110337</v>
      </c>
    </row>
    <row r="17" spans="1:4">
      <c r="A17" s="102">
        <v>2010</v>
      </c>
      <c r="B17" s="602">
        <v>59199</v>
      </c>
      <c r="C17" s="602">
        <v>1522.4243652764405</v>
      </c>
      <c r="D17" s="603">
        <v>90126</v>
      </c>
    </row>
    <row r="18" spans="1:4">
      <c r="A18" s="102">
        <v>2011</v>
      </c>
      <c r="B18" s="602">
        <v>46860</v>
      </c>
      <c r="C18" s="602">
        <v>1528.0836534357661</v>
      </c>
      <c r="D18" s="603">
        <v>71606</v>
      </c>
    </row>
    <row r="19" spans="1:4">
      <c r="A19" s="102">
        <v>2012</v>
      </c>
      <c r="B19" s="602">
        <v>42920</v>
      </c>
      <c r="C19" s="602">
        <v>1529.1472506989749</v>
      </c>
      <c r="D19" s="603">
        <v>65631</v>
      </c>
    </row>
    <row r="20" spans="1:4" ht="13.5" thickBot="1">
      <c r="A20" s="152">
        <v>2013</v>
      </c>
      <c r="B20" s="604">
        <v>42572</v>
      </c>
      <c r="C20" s="604">
        <f>D20/B20*1000</f>
        <v>1287.2310438786058</v>
      </c>
      <c r="D20" s="605">
        <v>54800</v>
      </c>
    </row>
  </sheetData>
  <mergeCells count="4">
    <mergeCell ref="A1:D1"/>
    <mergeCell ref="A6:A9"/>
    <mergeCell ref="A3:D3"/>
    <mergeCell ref="A4:D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4" orientation="portrait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>
  <sheetPr codeName="Hoja184">
    <pageSetUpPr fitToPage="1"/>
  </sheetPr>
  <dimension ref="A1:G19"/>
  <sheetViews>
    <sheetView showGridLines="0"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22.42578125" customWidth="1"/>
    <col min="2" max="7" width="23.28515625" customWidth="1"/>
    <col min="8" max="8" width="6" customWidth="1"/>
    <col min="11" max="11" width="11.140625" customWidth="1"/>
    <col min="12" max="19" width="12" customWidth="1"/>
  </cols>
  <sheetData>
    <row r="1" spans="1:7" s="2" customFormat="1" ht="18">
      <c r="A1" s="1481" t="s">
        <v>375</v>
      </c>
      <c r="B1" s="1481"/>
      <c r="C1" s="1481"/>
      <c r="D1" s="1481"/>
      <c r="E1" s="1481"/>
      <c r="F1" s="1481"/>
      <c r="G1" s="1481"/>
    </row>
    <row r="2" spans="1:7" s="3" customFormat="1" ht="12.75" customHeight="1"/>
    <row r="3" spans="1:7" ht="15">
      <c r="A3" s="1482" t="s">
        <v>1076</v>
      </c>
      <c r="B3" s="1482"/>
      <c r="C3" s="1482"/>
      <c r="D3" s="1482"/>
      <c r="E3" s="1482"/>
      <c r="F3" s="1482"/>
      <c r="G3" s="1482"/>
    </row>
    <row r="4" spans="1:7" ht="15">
      <c r="A4" s="1482" t="s">
        <v>1077</v>
      </c>
      <c r="B4" s="1482"/>
      <c r="C4" s="1482"/>
      <c r="D4" s="1482"/>
      <c r="E4" s="1482"/>
      <c r="F4" s="1482"/>
      <c r="G4" s="1482"/>
    </row>
    <row r="5" spans="1:7" ht="13.5" thickBot="1">
      <c r="A5" s="113"/>
      <c r="B5" s="114"/>
      <c r="C5" s="114"/>
      <c r="D5" s="114"/>
      <c r="E5" s="114"/>
      <c r="F5" s="114"/>
      <c r="G5" s="114"/>
    </row>
    <row r="6" spans="1:7" ht="30.75" customHeight="1">
      <c r="A6" s="927"/>
      <c r="B6" s="1551" t="s">
        <v>1078</v>
      </c>
      <c r="C6" s="1562"/>
      <c r="D6" s="1551" t="s">
        <v>1079</v>
      </c>
      <c r="E6" s="1562"/>
      <c r="F6" s="1551" t="s">
        <v>1080</v>
      </c>
      <c r="G6" s="1552"/>
    </row>
    <row r="7" spans="1:7" ht="27.75" customHeight="1">
      <c r="A7" s="989" t="s">
        <v>378</v>
      </c>
      <c r="B7" s="312" t="s">
        <v>379</v>
      </c>
      <c r="C7" s="312" t="s">
        <v>380</v>
      </c>
      <c r="D7" s="312" t="s">
        <v>379</v>
      </c>
      <c r="E7" s="312" t="s">
        <v>380</v>
      </c>
      <c r="F7" s="312" t="s">
        <v>379</v>
      </c>
      <c r="G7" s="313" t="s">
        <v>380</v>
      </c>
    </row>
    <row r="8" spans="1:7" ht="35.25" customHeight="1" thickBot="1">
      <c r="A8" s="913"/>
      <c r="B8" s="931" t="s">
        <v>1051</v>
      </c>
      <c r="C8" s="931" t="s">
        <v>1081</v>
      </c>
      <c r="D8" s="931" t="s">
        <v>1051</v>
      </c>
      <c r="E8" s="931" t="s">
        <v>1081</v>
      </c>
      <c r="F8" s="931" t="s">
        <v>1051</v>
      </c>
      <c r="G8" s="932" t="s">
        <v>1081</v>
      </c>
    </row>
    <row r="9" spans="1:7" ht="27.75" customHeight="1">
      <c r="A9" s="102">
        <v>2003</v>
      </c>
      <c r="B9" s="602">
        <v>30187</v>
      </c>
      <c r="C9" s="602">
        <v>320836</v>
      </c>
      <c r="D9" s="602">
        <v>4594</v>
      </c>
      <c r="E9" s="602">
        <v>6115</v>
      </c>
      <c r="F9" s="602">
        <v>88401</v>
      </c>
      <c r="G9" s="603">
        <v>619240</v>
      </c>
    </row>
    <row r="10" spans="1:7">
      <c r="A10" s="102">
        <v>2004</v>
      </c>
      <c r="B10" s="602">
        <v>24502</v>
      </c>
      <c r="C10" s="602">
        <v>238626</v>
      </c>
      <c r="D10" s="602">
        <v>1850</v>
      </c>
      <c r="E10" s="602">
        <v>2195</v>
      </c>
      <c r="F10" s="606">
        <v>83739</v>
      </c>
      <c r="G10" s="560">
        <v>394086</v>
      </c>
    </row>
    <row r="11" spans="1:7">
      <c r="A11" s="102">
        <v>2005</v>
      </c>
      <c r="B11" s="602">
        <v>23702</v>
      </c>
      <c r="C11" s="602">
        <v>158280</v>
      </c>
      <c r="D11" s="602">
        <v>4150</v>
      </c>
      <c r="E11" s="602">
        <v>5545</v>
      </c>
      <c r="F11" s="606">
        <v>81529</v>
      </c>
      <c r="G11" s="560">
        <v>163741</v>
      </c>
    </row>
    <row r="12" spans="1:7">
      <c r="A12" s="102">
        <v>2006</v>
      </c>
      <c r="B12" s="602">
        <v>18707</v>
      </c>
      <c r="C12" s="602">
        <v>110407</v>
      </c>
      <c r="D12" s="602">
        <v>3575</v>
      </c>
      <c r="E12" s="602">
        <v>4860</v>
      </c>
      <c r="F12" s="606">
        <v>79191</v>
      </c>
      <c r="G12" s="560">
        <v>144998</v>
      </c>
    </row>
    <row r="13" spans="1:7">
      <c r="A13" s="102">
        <v>2007</v>
      </c>
      <c r="B13" s="602">
        <v>11725</v>
      </c>
      <c r="C13" s="602">
        <v>15463</v>
      </c>
      <c r="D13" s="602">
        <v>600</v>
      </c>
      <c r="E13" s="602">
        <v>580</v>
      </c>
      <c r="F13" s="606">
        <v>65511</v>
      </c>
      <c r="G13" s="560">
        <v>111759</v>
      </c>
    </row>
    <row r="14" spans="1:7">
      <c r="A14" s="102">
        <v>2008</v>
      </c>
      <c r="B14" s="602">
        <v>19035</v>
      </c>
      <c r="C14" s="602">
        <v>95155</v>
      </c>
      <c r="D14" s="602">
        <v>2700</v>
      </c>
      <c r="E14" s="602">
        <v>3544</v>
      </c>
      <c r="F14" s="602">
        <v>70575</v>
      </c>
      <c r="G14" s="603">
        <v>127363</v>
      </c>
    </row>
    <row r="15" spans="1:7">
      <c r="A15" s="102">
        <v>2009</v>
      </c>
      <c r="B15" s="602">
        <v>16320</v>
      </c>
      <c r="C15" s="602">
        <v>24555</v>
      </c>
      <c r="D15" s="602">
        <v>2300</v>
      </c>
      <c r="E15" s="602">
        <v>3160</v>
      </c>
      <c r="F15" s="602">
        <v>55861</v>
      </c>
      <c r="G15" s="603">
        <v>82622</v>
      </c>
    </row>
    <row r="16" spans="1:7">
      <c r="A16" s="102">
        <v>2010</v>
      </c>
      <c r="B16" s="602">
        <v>13273</v>
      </c>
      <c r="C16" s="602">
        <v>20931</v>
      </c>
      <c r="D16" s="602">
        <v>1800</v>
      </c>
      <c r="E16" s="602">
        <v>2642</v>
      </c>
      <c r="F16" s="602">
        <v>44126</v>
      </c>
      <c r="G16" s="603">
        <v>66553</v>
      </c>
    </row>
    <row r="17" spans="1:7">
      <c r="A17" s="102">
        <v>2011</v>
      </c>
      <c r="B17" s="602">
        <v>11730</v>
      </c>
      <c r="C17" s="602">
        <v>15002</v>
      </c>
      <c r="D17" s="602">
        <v>30</v>
      </c>
      <c r="E17" s="602">
        <v>54</v>
      </c>
      <c r="F17" s="602">
        <v>35100</v>
      </c>
      <c r="G17" s="603">
        <v>56550</v>
      </c>
    </row>
    <row r="18" spans="1:7">
      <c r="A18" s="102">
        <v>2012</v>
      </c>
      <c r="B18" s="602">
        <v>10894</v>
      </c>
      <c r="C18" s="602">
        <v>13658</v>
      </c>
      <c r="D18" s="1133" t="s">
        <v>991</v>
      </c>
      <c r="E18" s="1133" t="s">
        <v>991</v>
      </c>
      <c r="F18" s="602">
        <v>35100</v>
      </c>
      <c r="G18" s="603">
        <v>56550</v>
      </c>
    </row>
    <row r="19" spans="1:7" ht="13.5" thickBot="1">
      <c r="A19" s="152">
        <v>2013</v>
      </c>
      <c r="B19" s="604">
        <v>12913</v>
      </c>
      <c r="C19" s="604">
        <v>148800</v>
      </c>
      <c r="D19" s="607" t="s">
        <v>991</v>
      </c>
      <c r="E19" s="607" t="s">
        <v>991</v>
      </c>
      <c r="F19" s="604">
        <v>29659</v>
      </c>
      <c r="G19" s="605">
        <v>39920</v>
      </c>
    </row>
  </sheetData>
  <mergeCells count="6">
    <mergeCell ref="A3:G3"/>
    <mergeCell ref="A1:G1"/>
    <mergeCell ref="A4:G4"/>
    <mergeCell ref="B6:C6"/>
    <mergeCell ref="D6:E6"/>
    <mergeCell ref="F6:G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>
  <sheetPr codeName="Hoja185">
    <pageSetUpPr fitToPage="1"/>
  </sheetPr>
  <dimension ref="A1:K49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7" style="271" customWidth="1"/>
    <col min="2" max="9" width="15.7109375" style="271" customWidth="1"/>
    <col min="10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3" spans="1:11" s="91" customFormat="1" ht="27.75" customHeight="1">
      <c r="A3" s="1486" t="s">
        <v>1343</v>
      </c>
      <c r="B3" s="1486"/>
      <c r="C3" s="1486"/>
      <c r="D3" s="1486"/>
      <c r="E3" s="1486"/>
      <c r="F3" s="1486"/>
      <c r="G3" s="1486"/>
      <c r="H3" s="1486"/>
      <c r="I3" s="1486"/>
      <c r="J3" s="134"/>
      <c r="K3" s="134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ht="28.5" customHeight="1">
      <c r="A5" s="1515" t="s">
        <v>455</v>
      </c>
      <c r="B5" s="849" t="s">
        <v>1055</v>
      </c>
      <c r="C5" s="850"/>
      <c r="D5" s="850"/>
      <c r="E5" s="851"/>
      <c r="F5" s="849" t="s">
        <v>1056</v>
      </c>
      <c r="G5" s="850"/>
      <c r="H5" s="851"/>
      <c r="I5" s="859" t="s">
        <v>380</v>
      </c>
    </row>
    <row r="6" spans="1:11" ht="28.5" customHeight="1">
      <c r="A6" s="1516"/>
      <c r="B6" s="1671" t="s">
        <v>393</v>
      </c>
      <c r="C6" s="301" t="s">
        <v>394</v>
      </c>
      <c r="D6" s="302"/>
      <c r="E6" s="1499" t="s">
        <v>395</v>
      </c>
      <c r="F6" s="1499" t="s">
        <v>393</v>
      </c>
      <c r="G6" s="301" t="s">
        <v>394</v>
      </c>
      <c r="H6" s="303"/>
      <c r="I6" s="308" t="s">
        <v>1057</v>
      </c>
    </row>
    <row r="7" spans="1:11" ht="38.25" customHeight="1" thickBot="1">
      <c r="A7" s="1516"/>
      <c r="B7" s="1676"/>
      <c r="C7" s="298" t="s">
        <v>904</v>
      </c>
      <c r="D7" s="298" t="s">
        <v>905</v>
      </c>
      <c r="E7" s="1710"/>
      <c r="F7" s="1628"/>
      <c r="G7" s="298" t="s">
        <v>904</v>
      </c>
      <c r="H7" s="298" t="s">
        <v>905</v>
      </c>
      <c r="I7" s="308" t="s">
        <v>1058</v>
      </c>
    </row>
    <row r="8" spans="1:11">
      <c r="A8" s="75" t="s">
        <v>459</v>
      </c>
      <c r="B8" s="578" t="s">
        <v>399</v>
      </c>
      <c r="C8" s="578">
        <v>1595</v>
      </c>
      <c r="D8" s="578">
        <v>1305</v>
      </c>
      <c r="E8" s="592">
        <v>2900</v>
      </c>
      <c r="F8" s="593" t="s">
        <v>399</v>
      </c>
      <c r="G8" s="578">
        <v>585</v>
      </c>
      <c r="H8" s="578">
        <v>878</v>
      </c>
      <c r="I8" s="579">
        <v>2079</v>
      </c>
    </row>
    <row r="9" spans="1:11">
      <c r="A9" s="66" t="s">
        <v>461</v>
      </c>
      <c r="B9" s="580" t="s">
        <v>399</v>
      </c>
      <c r="C9" s="580">
        <v>55</v>
      </c>
      <c r="D9" s="580">
        <v>45</v>
      </c>
      <c r="E9" s="594">
        <v>100</v>
      </c>
      <c r="F9" s="595" t="s">
        <v>399</v>
      </c>
      <c r="G9" s="580">
        <v>780</v>
      </c>
      <c r="H9" s="580">
        <v>1291</v>
      </c>
      <c r="I9" s="581">
        <v>101</v>
      </c>
    </row>
    <row r="10" spans="1:11">
      <c r="A10" s="66" t="s">
        <v>462</v>
      </c>
      <c r="B10" s="580" t="s">
        <v>399</v>
      </c>
      <c r="C10" s="580">
        <v>1320</v>
      </c>
      <c r="D10" s="580">
        <v>1080</v>
      </c>
      <c r="E10" s="595">
        <v>2400</v>
      </c>
      <c r="F10" s="595" t="s">
        <v>399</v>
      </c>
      <c r="G10" s="580">
        <v>490</v>
      </c>
      <c r="H10" s="580">
        <v>905</v>
      </c>
      <c r="I10" s="581">
        <v>1624</v>
      </c>
    </row>
    <row r="11" spans="1:11">
      <c r="A11" s="76" t="s">
        <v>463</v>
      </c>
      <c r="B11" s="585" t="s">
        <v>399</v>
      </c>
      <c r="C11" s="597">
        <v>2970</v>
      </c>
      <c r="D11" s="585">
        <v>2430</v>
      </c>
      <c r="E11" s="598">
        <v>5400</v>
      </c>
      <c r="F11" s="597" t="s">
        <v>399</v>
      </c>
      <c r="G11" s="597">
        <v>546</v>
      </c>
      <c r="H11" s="585" t="s">
        <v>399</v>
      </c>
      <c r="I11" s="599">
        <v>3804</v>
      </c>
    </row>
    <row r="12" spans="1:11">
      <c r="A12" s="68"/>
      <c r="B12" s="580"/>
      <c r="C12" s="580"/>
      <c r="D12" s="580"/>
      <c r="E12" s="580"/>
      <c r="F12" s="595"/>
      <c r="G12" s="580"/>
      <c r="H12" s="580"/>
      <c r="I12" s="581"/>
    </row>
    <row r="13" spans="1:11">
      <c r="A13" s="76" t="s">
        <v>464</v>
      </c>
      <c r="B13" s="585" t="s">
        <v>399</v>
      </c>
      <c r="C13" s="597" t="s">
        <v>399</v>
      </c>
      <c r="D13" s="585">
        <v>100</v>
      </c>
      <c r="E13" s="598">
        <v>100</v>
      </c>
      <c r="F13" s="597" t="s">
        <v>399</v>
      </c>
      <c r="G13" s="597" t="s">
        <v>399</v>
      </c>
      <c r="H13" s="585">
        <v>1300</v>
      </c>
      <c r="I13" s="599">
        <v>130</v>
      </c>
    </row>
    <row r="14" spans="1:11">
      <c r="A14" s="68"/>
      <c r="B14" s="580"/>
      <c r="C14" s="580"/>
      <c r="D14" s="580"/>
      <c r="E14" s="580"/>
      <c r="F14" s="595"/>
      <c r="G14" s="580"/>
      <c r="H14" s="580"/>
      <c r="I14" s="581"/>
    </row>
    <row r="15" spans="1:11">
      <c r="A15" s="76" t="s">
        <v>465</v>
      </c>
      <c r="B15" s="585">
        <v>100</v>
      </c>
      <c r="C15" s="597" t="s">
        <v>399</v>
      </c>
      <c r="D15" s="585" t="s">
        <v>399</v>
      </c>
      <c r="E15" s="598">
        <v>100</v>
      </c>
      <c r="F15" s="597">
        <v>800</v>
      </c>
      <c r="G15" s="597">
        <v>800</v>
      </c>
      <c r="H15" s="585" t="s">
        <v>399</v>
      </c>
      <c r="I15" s="599">
        <v>80</v>
      </c>
    </row>
    <row r="16" spans="1:11">
      <c r="A16" s="66"/>
      <c r="B16" s="580"/>
      <c r="C16" s="580"/>
      <c r="D16" s="580"/>
      <c r="E16" s="580"/>
      <c r="F16" s="595"/>
      <c r="G16" s="580"/>
      <c r="H16" s="580"/>
      <c r="I16" s="581"/>
    </row>
    <row r="17" spans="1:9">
      <c r="A17" s="66" t="s">
        <v>467</v>
      </c>
      <c r="B17" s="594">
        <v>100</v>
      </c>
      <c r="C17" s="580">
        <v>100</v>
      </c>
      <c r="D17" s="580">
        <v>550</v>
      </c>
      <c r="E17" s="594">
        <v>750</v>
      </c>
      <c r="F17" s="595">
        <v>150</v>
      </c>
      <c r="G17" s="580">
        <v>850</v>
      </c>
      <c r="H17" s="580">
        <v>1500</v>
      </c>
      <c r="I17" s="581">
        <v>925</v>
      </c>
    </row>
    <row r="18" spans="1:9">
      <c r="A18" s="66" t="s">
        <v>468</v>
      </c>
      <c r="B18" s="580" t="s">
        <v>399</v>
      </c>
      <c r="C18" s="580" t="s">
        <v>399</v>
      </c>
      <c r="D18" s="580">
        <v>280</v>
      </c>
      <c r="E18" s="594">
        <v>280</v>
      </c>
      <c r="F18" s="595" t="s">
        <v>399</v>
      </c>
      <c r="G18" s="580" t="s">
        <v>399</v>
      </c>
      <c r="H18" s="580">
        <v>1400</v>
      </c>
      <c r="I18" s="581">
        <v>392</v>
      </c>
    </row>
    <row r="19" spans="1:9">
      <c r="A19" s="76" t="s">
        <v>469</v>
      </c>
      <c r="B19" s="585">
        <v>100</v>
      </c>
      <c r="C19" s="597">
        <v>100</v>
      </c>
      <c r="D19" s="585">
        <v>830</v>
      </c>
      <c r="E19" s="598">
        <v>1030</v>
      </c>
      <c r="F19" s="597">
        <v>150</v>
      </c>
      <c r="G19" s="597">
        <v>850</v>
      </c>
      <c r="H19" s="585" t="s">
        <v>399</v>
      </c>
      <c r="I19" s="599">
        <v>1317</v>
      </c>
    </row>
    <row r="20" spans="1:9">
      <c r="A20" s="68"/>
      <c r="B20" s="580"/>
      <c r="C20" s="580"/>
      <c r="D20" s="580"/>
      <c r="E20" s="1134"/>
      <c r="F20" s="595"/>
      <c r="G20" s="580"/>
      <c r="H20" s="580"/>
      <c r="I20" s="581"/>
    </row>
    <row r="21" spans="1:9">
      <c r="A21" s="66" t="s">
        <v>476</v>
      </c>
      <c r="B21" s="580" t="s">
        <v>399</v>
      </c>
      <c r="C21" s="580" t="s">
        <v>399</v>
      </c>
      <c r="D21" s="580">
        <v>800</v>
      </c>
      <c r="E21" s="594">
        <v>800</v>
      </c>
      <c r="F21" s="595" t="s">
        <v>399</v>
      </c>
      <c r="G21" s="580" t="s">
        <v>399</v>
      </c>
      <c r="H21" s="580">
        <v>1020</v>
      </c>
      <c r="I21" s="581">
        <v>816</v>
      </c>
    </row>
    <row r="22" spans="1:9">
      <c r="A22" s="76" t="s">
        <v>480</v>
      </c>
      <c r="B22" s="585" t="s">
        <v>399</v>
      </c>
      <c r="C22" s="597" t="s">
        <v>399</v>
      </c>
      <c r="D22" s="585">
        <v>800</v>
      </c>
      <c r="E22" s="598">
        <v>800</v>
      </c>
      <c r="F22" s="597" t="s">
        <v>399</v>
      </c>
      <c r="G22" s="597" t="s">
        <v>399</v>
      </c>
      <c r="H22" s="585" t="s">
        <v>399</v>
      </c>
      <c r="I22" s="599">
        <v>816</v>
      </c>
    </row>
    <row r="23" spans="1:9">
      <c r="A23" s="68"/>
      <c r="B23" s="580"/>
      <c r="C23" s="580"/>
      <c r="D23" s="580"/>
      <c r="E23" s="580"/>
      <c r="F23" s="595"/>
      <c r="G23" s="580"/>
      <c r="H23" s="580"/>
      <c r="I23" s="581"/>
    </row>
    <row r="24" spans="1:9">
      <c r="A24" s="76" t="s">
        <v>481</v>
      </c>
      <c r="B24" s="585" t="s">
        <v>399</v>
      </c>
      <c r="C24" s="597" t="s">
        <v>399</v>
      </c>
      <c r="D24" s="585">
        <v>10</v>
      </c>
      <c r="E24" s="598">
        <v>10</v>
      </c>
      <c r="F24" s="597" t="s">
        <v>399</v>
      </c>
      <c r="G24" s="597" t="s">
        <v>399</v>
      </c>
      <c r="H24" s="585">
        <v>900</v>
      </c>
      <c r="I24" s="599">
        <v>9</v>
      </c>
    </row>
    <row r="25" spans="1:9">
      <c r="A25" s="66"/>
      <c r="B25" s="580"/>
      <c r="C25" s="580"/>
      <c r="D25" s="580"/>
      <c r="E25" s="580"/>
      <c r="F25" s="595"/>
      <c r="G25" s="580"/>
      <c r="H25" s="580"/>
      <c r="I25" s="581"/>
    </row>
    <row r="26" spans="1:9">
      <c r="A26" s="66" t="s">
        <v>493</v>
      </c>
      <c r="B26" s="580" t="s">
        <v>399</v>
      </c>
      <c r="C26" s="580">
        <v>180</v>
      </c>
      <c r="D26" s="580" t="s">
        <v>399</v>
      </c>
      <c r="E26" s="594">
        <v>180</v>
      </c>
      <c r="F26" s="595" t="s">
        <v>399</v>
      </c>
      <c r="G26" s="580">
        <v>350</v>
      </c>
      <c r="H26" s="580" t="s">
        <v>399</v>
      </c>
      <c r="I26" s="581">
        <v>63</v>
      </c>
    </row>
    <row r="27" spans="1:9">
      <c r="A27" s="76" t="s">
        <v>573</v>
      </c>
      <c r="B27" s="585" t="s">
        <v>399</v>
      </c>
      <c r="C27" s="597">
        <v>180</v>
      </c>
      <c r="D27" s="585" t="s">
        <v>399</v>
      </c>
      <c r="E27" s="598">
        <v>180</v>
      </c>
      <c r="F27" s="597" t="s">
        <v>399</v>
      </c>
      <c r="G27" s="597">
        <v>350</v>
      </c>
      <c r="H27" s="585" t="s">
        <v>399</v>
      </c>
      <c r="I27" s="599">
        <v>63</v>
      </c>
    </row>
    <row r="28" spans="1:9">
      <c r="A28" s="66"/>
      <c r="B28" s="580"/>
      <c r="C28" s="580"/>
      <c r="D28" s="580"/>
      <c r="E28" s="580"/>
      <c r="F28" s="595"/>
      <c r="G28" s="580"/>
      <c r="H28" s="580"/>
      <c r="I28" s="581"/>
    </row>
    <row r="29" spans="1:9">
      <c r="A29" s="66" t="s">
        <v>499</v>
      </c>
      <c r="B29" s="580" t="s">
        <v>399</v>
      </c>
      <c r="C29" s="580" t="s">
        <v>399</v>
      </c>
      <c r="D29" s="580">
        <v>1300</v>
      </c>
      <c r="E29" s="594">
        <v>1300</v>
      </c>
      <c r="F29" s="595" t="s">
        <v>399</v>
      </c>
      <c r="G29" s="580" t="s">
        <v>399</v>
      </c>
      <c r="H29" s="580">
        <v>1500</v>
      </c>
      <c r="I29" s="581">
        <v>1950</v>
      </c>
    </row>
    <row r="30" spans="1:9">
      <c r="A30" s="76" t="s">
        <v>502</v>
      </c>
      <c r="B30" s="585" t="s">
        <v>399</v>
      </c>
      <c r="C30" s="597" t="s">
        <v>399</v>
      </c>
      <c r="D30" s="585">
        <v>1300</v>
      </c>
      <c r="E30" s="598">
        <v>1300</v>
      </c>
      <c r="F30" s="597" t="s">
        <v>399</v>
      </c>
      <c r="G30" s="597" t="s">
        <v>399</v>
      </c>
      <c r="H30" s="585" t="s">
        <v>399</v>
      </c>
      <c r="I30" s="599">
        <v>1950</v>
      </c>
    </row>
    <row r="31" spans="1:9">
      <c r="A31" s="68"/>
      <c r="B31" s="580"/>
      <c r="C31" s="580"/>
      <c r="D31" s="580"/>
      <c r="E31" s="580"/>
      <c r="F31" s="595"/>
      <c r="G31" s="580"/>
      <c r="H31" s="580"/>
      <c r="I31" s="581"/>
    </row>
    <row r="32" spans="1:9">
      <c r="A32" s="76" t="s">
        <v>503</v>
      </c>
      <c r="B32" s="585" t="s">
        <v>399</v>
      </c>
      <c r="C32" s="597">
        <v>1100</v>
      </c>
      <c r="D32" s="585">
        <v>5400</v>
      </c>
      <c r="E32" s="598">
        <v>6500</v>
      </c>
      <c r="F32" s="597" t="s">
        <v>399</v>
      </c>
      <c r="G32" s="597">
        <v>1475</v>
      </c>
      <c r="H32" s="585">
        <v>2125</v>
      </c>
      <c r="I32" s="599">
        <v>13098</v>
      </c>
    </row>
    <row r="33" spans="1:9">
      <c r="A33" s="66"/>
      <c r="B33" s="580"/>
      <c r="C33" s="580"/>
      <c r="D33" s="580"/>
      <c r="E33" s="580"/>
      <c r="F33" s="595"/>
      <c r="G33" s="580"/>
      <c r="H33" s="580"/>
      <c r="I33" s="581"/>
    </row>
    <row r="34" spans="1:9">
      <c r="A34" s="66" t="s">
        <v>504</v>
      </c>
      <c r="B34" s="580" t="s">
        <v>399</v>
      </c>
      <c r="C34" s="580" t="s">
        <v>399</v>
      </c>
      <c r="D34" s="580">
        <v>100</v>
      </c>
      <c r="E34" s="594">
        <v>100</v>
      </c>
      <c r="F34" s="595" t="s">
        <v>399</v>
      </c>
      <c r="G34" s="580" t="s">
        <v>399</v>
      </c>
      <c r="H34" s="580">
        <v>2220</v>
      </c>
      <c r="I34" s="581">
        <v>222</v>
      </c>
    </row>
    <row r="35" spans="1:9">
      <c r="A35" s="66" t="s">
        <v>505</v>
      </c>
      <c r="B35" s="580" t="s">
        <v>399</v>
      </c>
      <c r="C35" s="580" t="s">
        <v>399</v>
      </c>
      <c r="D35" s="580">
        <v>100</v>
      </c>
      <c r="E35" s="594">
        <v>100</v>
      </c>
      <c r="F35" s="595" t="s">
        <v>399</v>
      </c>
      <c r="G35" s="580" t="s">
        <v>399</v>
      </c>
      <c r="H35" s="580">
        <v>2160</v>
      </c>
      <c r="I35" s="581">
        <v>216</v>
      </c>
    </row>
    <row r="36" spans="1:9">
      <c r="A36" s="76" t="s">
        <v>506</v>
      </c>
      <c r="B36" s="585" t="s">
        <v>399</v>
      </c>
      <c r="C36" s="597" t="s">
        <v>399</v>
      </c>
      <c r="D36" s="585">
        <v>200</v>
      </c>
      <c r="E36" s="598">
        <v>200</v>
      </c>
      <c r="F36" s="597" t="s">
        <v>399</v>
      </c>
      <c r="G36" s="597" t="s">
        <v>399</v>
      </c>
      <c r="H36" s="585" t="s">
        <v>399</v>
      </c>
      <c r="I36" s="599">
        <v>438</v>
      </c>
    </row>
    <row r="37" spans="1:9">
      <c r="A37" s="66"/>
      <c r="B37" s="580"/>
      <c r="C37" s="580"/>
      <c r="D37" s="580"/>
      <c r="E37" s="580"/>
      <c r="F37" s="595"/>
      <c r="G37" s="580"/>
      <c r="H37" s="580"/>
      <c r="I37" s="581"/>
    </row>
    <row r="38" spans="1:9">
      <c r="A38" s="66" t="s">
        <v>507</v>
      </c>
      <c r="B38" s="580" t="s">
        <v>399</v>
      </c>
      <c r="C38" s="580">
        <v>125</v>
      </c>
      <c r="D38" s="580">
        <v>775</v>
      </c>
      <c r="E38" s="594">
        <v>900</v>
      </c>
      <c r="F38" s="595" t="s">
        <v>399</v>
      </c>
      <c r="G38" s="580">
        <v>500</v>
      </c>
      <c r="H38" s="580">
        <v>930</v>
      </c>
      <c r="I38" s="581">
        <v>783</v>
      </c>
    </row>
    <row r="39" spans="1:9">
      <c r="A39" s="66" t="s">
        <v>508</v>
      </c>
      <c r="B39" s="580" t="s">
        <v>399</v>
      </c>
      <c r="C39" s="580" t="s">
        <v>399</v>
      </c>
      <c r="D39" s="580">
        <v>14402</v>
      </c>
      <c r="E39" s="594">
        <v>14402</v>
      </c>
      <c r="F39" s="595" t="s">
        <v>399</v>
      </c>
      <c r="G39" s="580" t="s">
        <v>399</v>
      </c>
      <c r="H39" s="580">
        <v>1600</v>
      </c>
      <c r="I39" s="581">
        <v>23043</v>
      </c>
    </row>
    <row r="40" spans="1:9">
      <c r="A40" s="66" t="s">
        <v>509</v>
      </c>
      <c r="B40" s="580" t="s">
        <v>399</v>
      </c>
      <c r="C40" s="580" t="s">
        <v>399</v>
      </c>
      <c r="D40" s="580">
        <v>500</v>
      </c>
      <c r="E40" s="594">
        <v>500</v>
      </c>
      <c r="F40" s="595" t="s">
        <v>399</v>
      </c>
      <c r="G40" s="580" t="s">
        <v>399</v>
      </c>
      <c r="H40" s="580">
        <v>1300</v>
      </c>
      <c r="I40" s="581">
        <v>650</v>
      </c>
    </row>
    <row r="41" spans="1:9">
      <c r="A41" s="66" t="s">
        <v>513</v>
      </c>
      <c r="B41" s="580" t="s">
        <v>399</v>
      </c>
      <c r="C41" s="580" t="s">
        <v>399</v>
      </c>
      <c r="D41" s="580">
        <v>900</v>
      </c>
      <c r="E41" s="594">
        <v>900</v>
      </c>
      <c r="F41" s="595" t="s">
        <v>399</v>
      </c>
      <c r="G41" s="580" t="s">
        <v>399</v>
      </c>
      <c r="H41" s="580">
        <v>1800</v>
      </c>
      <c r="I41" s="581">
        <v>1620</v>
      </c>
    </row>
    <row r="42" spans="1:9">
      <c r="A42" s="66" t="s">
        <v>514</v>
      </c>
      <c r="B42" s="580" t="s">
        <v>399</v>
      </c>
      <c r="C42" s="580" t="s">
        <v>399</v>
      </c>
      <c r="D42" s="580">
        <v>7100</v>
      </c>
      <c r="E42" s="594">
        <v>7100</v>
      </c>
      <c r="F42" s="595" t="s">
        <v>399</v>
      </c>
      <c r="G42" s="580" t="s">
        <v>399</v>
      </c>
      <c r="H42" s="580">
        <v>828</v>
      </c>
      <c r="I42" s="581">
        <v>5878</v>
      </c>
    </row>
    <row r="43" spans="1:9">
      <c r="A43" s="76" t="s">
        <v>515</v>
      </c>
      <c r="B43" s="585" t="s">
        <v>399</v>
      </c>
      <c r="C43" s="597">
        <v>125</v>
      </c>
      <c r="D43" s="585">
        <v>23677</v>
      </c>
      <c r="E43" s="598">
        <v>23802</v>
      </c>
      <c r="F43" s="597" t="s">
        <v>399</v>
      </c>
      <c r="G43" s="597">
        <v>500</v>
      </c>
      <c r="H43" s="585" t="s">
        <v>399</v>
      </c>
      <c r="I43" s="599">
        <v>31974</v>
      </c>
    </row>
    <row r="44" spans="1:9">
      <c r="A44" s="66"/>
      <c r="B44" s="580"/>
      <c r="C44" s="580"/>
      <c r="D44" s="580"/>
      <c r="E44" s="580"/>
      <c r="F44" s="595"/>
      <c r="G44" s="580"/>
      <c r="H44" s="580"/>
      <c r="I44" s="581"/>
    </row>
    <row r="45" spans="1:9">
      <c r="A45" s="66" t="s">
        <v>516</v>
      </c>
      <c r="B45" s="580" t="s">
        <v>399</v>
      </c>
      <c r="C45" s="580">
        <v>1560</v>
      </c>
      <c r="D45" s="580">
        <v>740</v>
      </c>
      <c r="E45" s="594">
        <v>2300</v>
      </c>
      <c r="F45" s="595" t="s">
        <v>399</v>
      </c>
      <c r="G45" s="580">
        <v>330</v>
      </c>
      <c r="H45" s="580">
        <v>440</v>
      </c>
      <c r="I45" s="581">
        <v>840</v>
      </c>
    </row>
    <row r="46" spans="1:9">
      <c r="A46" s="66" t="s">
        <v>517</v>
      </c>
      <c r="B46" s="580" t="s">
        <v>399</v>
      </c>
      <c r="C46" s="580">
        <v>840</v>
      </c>
      <c r="D46" s="580">
        <v>10</v>
      </c>
      <c r="E46" s="594">
        <v>850</v>
      </c>
      <c r="F46" s="595" t="s">
        <v>399</v>
      </c>
      <c r="G46" s="580">
        <v>330</v>
      </c>
      <c r="H46" s="580">
        <v>400</v>
      </c>
      <c r="I46" s="581">
        <v>281</v>
      </c>
    </row>
    <row r="47" spans="1:9">
      <c r="A47" s="76" t="s">
        <v>518</v>
      </c>
      <c r="B47" s="585" t="s">
        <v>399</v>
      </c>
      <c r="C47" s="597">
        <v>2400</v>
      </c>
      <c r="D47" s="585">
        <v>750</v>
      </c>
      <c r="E47" s="598">
        <v>3150</v>
      </c>
      <c r="F47" s="597" t="s">
        <v>399</v>
      </c>
      <c r="G47" s="597">
        <v>330</v>
      </c>
      <c r="H47" s="585" t="s">
        <v>399</v>
      </c>
      <c r="I47" s="599">
        <v>1121</v>
      </c>
    </row>
    <row r="48" spans="1:9">
      <c r="A48" s="68"/>
      <c r="B48" s="580"/>
      <c r="C48" s="580"/>
      <c r="D48" s="580"/>
      <c r="E48" s="580"/>
      <c r="F48" s="580"/>
      <c r="G48" s="580"/>
      <c r="H48" s="580"/>
      <c r="I48" s="581"/>
    </row>
    <row r="49" spans="1:9" ht="13.5" thickBot="1">
      <c r="A49" s="69" t="s">
        <v>519</v>
      </c>
      <c r="B49" s="589">
        <v>200</v>
      </c>
      <c r="C49" s="600">
        <v>6875</v>
      </c>
      <c r="D49" s="589">
        <v>35497</v>
      </c>
      <c r="E49" s="590">
        <v>42572</v>
      </c>
      <c r="F49" s="600">
        <v>475</v>
      </c>
      <c r="G49" s="600">
        <v>618</v>
      </c>
      <c r="H49" s="589" t="s">
        <v>399</v>
      </c>
      <c r="I49" s="601">
        <v>54800</v>
      </c>
    </row>
  </sheetData>
  <mergeCells count="6">
    <mergeCell ref="B6:B7"/>
    <mergeCell ref="E6:E7"/>
    <mergeCell ref="F6:F7"/>
    <mergeCell ref="A1:I1"/>
    <mergeCell ref="A5:A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>
  <sheetPr codeName="Hoja186">
    <pageSetUpPr fitToPage="1"/>
  </sheetPr>
  <dimension ref="A1:I50"/>
  <sheetViews>
    <sheetView view="pageBreakPreview" topLeftCell="A19" zoomScale="75" zoomScaleNormal="75" zoomScaleSheetLayoutView="75" workbookViewId="0">
      <selection activeCell="H84" sqref="H84"/>
    </sheetView>
  </sheetViews>
  <sheetFormatPr baseColWidth="10" defaultRowHeight="12.75"/>
  <cols>
    <col min="1" max="1" width="38.7109375" style="271" customWidth="1"/>
    <col min="2" max="2" width="18.7109375" style="271" customWidth="1"/>
    <col min="3" max="7" width="15.7109375" style="271" customWidth="1"/>
    <col min="8" max="16384" width="11.42578125" style="271"/>
  </cols>
  <sheetData>
    <row r="1" spans="1:9" s="90" customFormat="1" ht="18">
      <c r="A1" s="1519" t="s">
        <v>375</v>
      </c>
      <c r="B1" s="1519"/>
      <c r="C1" s="1519"/>
      <c r="D1" s="1519"/>
      <c r="E1" s="1519"/>
      <c r="F1" s="1519"/>
      <c r="G1" s="1519"/>
      <c r="H1" s="89"/>
      <c r="I1" s="89"/>
    </row>
    <row r="3" spans="1:9" s="91" customFormat="1" ht="15">
      <c r="A3" s="1504" t="s">
        <v>1082</v>
      </c>
      <c r="B3" s="1504"/>
      <c r="C3" s="1504"/>
      <c r="D3" s="1504"/>
      <c r="E3" s="1504"/>
      <c r="F3" s="1504"/>
      <c r="G3" s="1504"/>
    </row>
    <row r="4" spans="1:9" s="91" customFormat="1" ht="30" customHeight="1">
      <c r="A4" s="1486" t="s">
        <v>1344</v>
      </c>
      <c r="B4" s="1486"/>
      <c r="C4" s="1486"/>
      <c r="D4" s="1486"/>
      <c r="E4" s="1486"/>
      <c r="F4" s="1486"/>
      <c r="G4" s="1486"/>
    </row>
    <row r="5" spans="1:9" s="91" customFormat="1" ht="30" customHeight="1" thickBot="1">
      <c r="A5" s="5"/>
      <c r="B5" s="6"/>
      <c r="C5" s="6"/>
      <c r="D5" s="6"/>
      <c r="E5" s="6"/>
      <c r="F5" s="6"/>
      <c r="G5" s="6"/>
    </row>
    <row r="6" spans="1:9" ht="30" customHeight="1">
      <c r="A6" s="1515" t="s">
        <v>455</v>
      </c>
      <c r="B6" s="1490" t="s">
        <v>1078</v>
      </c>
      <c r="C6" s="1492"/>
      <c r="D6" s="1490" t="s">
        <v>1079</v>
      </c>
      <c r="E6" s="1492"/>
      <c r="F6" s="1490" t="s">
        <v>1083</v>
      </c>
      <c r="G6" s="1491"/>
    </row>
    <row r="7" spans="1:9" ht="30.75" customHeight="1">
      <c r="A7" s="1516"/>
      <c r="B7" s="298" t="s">
        <v>379</v>
      </c>
      <c r="C7" s="908" t="s">
        <v>380</v>
      </c>
      <c r="D7" s="298" t="s">
        <v>379</v>
      </c>
      <c r="E7" s="908" t="s">
        <v>380</v>
      </c>
      <c r="F7" s="298" t="s">
        <v>379</v>
      </c>
      <c r="G7" s="925" t="s">
        <v>380</v>
      </c>
    </row>
    <row r="8" spans="1:9" ht="31.5" customHeight="1" thickBot="1">
      <c r="A8" s="1516"/>
      <c r="B8" s="909" t="s">
        <v>1051</v>
      </c>
      <c r="C8" s="299" t="s">
        <v>1084</v>
      </c>
      <c r="D8" s="909" t="s">
        <v>1051</v>
      </c>
      <c r="E8" s="299" t="s">
        <v>1084</v>
      </c>
      <c r="F8" s="909" t="s">
        <v>1051</v>
      </c>
      <c r="G8" s="308" t="s">
        <v>1084</v>
      </c>
    </row>
    <row r="9" spans="1:9" ht="27.75" customHeight="1">
      <c r="A9" s="75" t="s">
        <v>459</v>
      </c>
      <c r="B9" s="578" t="s">
        <v>399</v>
      </c>
      <c r="C9" s="578" t="s">
        <v>399</v>
      </c>
      <c r="D9" s="578" t="s">
        <v>399</v>
      </c>
      <c r="E9" s="578" t="s">
        <v>399</v>
      </c>
      <c r="F9" s="593">
        <v>2900</v>
      </c>
      <c r="G9" s="579">
        <v>2079</v>
      </c>
    </row>
    <row r="10" spans="1:9">
      <c r="A10" s="66" t="s">
        <v>461</v>
      </c>
      <c r="B10" s="580" t="s">
        <v>399</v>
      </c>
      <c r="C10" s="580" t="s">
        <v>399</v>
      </c>
      <c r="D10" s="580" t="s">
        <v>399</v>
      </c>
      <c r="E10" s="580" t="s">
        <v>399</v>
      </c>
      <c r="F10" s="595">
        <v>100</v>
      </c>
      <c r="G10" s="581">
        <v>101</v>
      </c>
    </row>
    <row r="11" spans="1:9">
      <c r="A11" s="66" t="s">
        <v>462</v>
      </c>
      <c r="B11" s="580" t="s">
        <v>399</v>
      </c>
      <c r="C11" s="580" t="s">
        <v>399</v>
      </c>
      <c r="D11" s="580" t="s">
        <v>399</v>
      </c>
      <c r="E11" s="595" t="s">
        <v>399</v>
      </c>
      <c r="F11" s="595">
        <v>2400</v>
      </c>
      <c r="G11" s="581">
        <v>1624</v>
      </c>
    </row>
    <row r="12" spans="1:9">
      <c r="A12" s="76" t="s">
        <v>463</v>
      </c>
      <c r="B12" s="585" t="s">
        <v>399</v>
      </c>
      <c r="C12" s="597" t="s">
        <v>399</v>
      </c>
      <c r="D12" s="585" t="s">
        <v>399</v>
      </c>
      <c r="E12" s="585" t="s">
        <v>399</v>
      </c>
      <c r="F12" s="597">
        <v>5400</v>
      </c>
      <c r="G12" s="599">
        <v>3804</v>
      </c>
    </row>
    <row r="13" spans="1:9">
      <c r="A13" s="68"/>
      <c r="B13" s="580"/>
      <c r="C13" s="580"/>
      <c r="D13" s="580"/>
      <c r="E13" s="580"/>
      <c r="F13" s="595"/>
      <c r="G13" s="581"/>
    </row>
    <row r="14" spans="1:9">
      <c r="A14" s="76" t="s">
        <v>464</v>
      </c>
      <c r="B14" s="585" t="s">
        <v>399</v>
      </c>
      <c r="C14" s="597" t="s">
        <v>399</v>
      </c>
      <c r="D14" s="585" t="s">
        <v>399</v>
      </c>
      <c r="E14" s="585" t="s">
        <v>399</v>
      </c>
      <c r="F14" s="597">
        <v>100</v>
      </c>
      <c r="G14" s="599">
        <v>130</v>
      </c>
    </row>
    <row r="15" spans="1:9">
      <c r="A15" s="68"/>
      <c r="B15" s="580"/>
      <c r="C15" s="580"/>
      <c r="D15" s="580"/>
      <c r="E15" s="580"/>
      <c r="F15" s="595"/>
      <c r="G15" s="581"/>
    </row>
    <row r="16" spans="1:9">
      <c r="A16" s="76" t="s">
        <v>465</v>
      </c>
      <c r="B16" s="585" t="s">
        <v>399</v>
      </c>
      <c r="C16" s="597" t="s">
        <v>399</v>
      </c>
      <c r="D16" s="585" t="s">
        <v>399</v>
      </c>
      <c r="E16" s="585" t="s">
        <v>399</v>
      </c>
      <c r="F16" s="597">
        <v>100</v>
      </c>
      <c r="G16" s="599">
        <v>80</v>
      </c>
    </row>
    <row r="17" spans="1:7">
      <c r="A17" s="66"/>
      <c r="B17" s="580"/>
      <c r="C17" s="580"/>
      <c r="D17" s="580"/>
      <c r="E17" s="580"/>
      <c r="F17" s="595"/>
      <c r="G17" s="581"/>
    </row>
    <row r="18" spans="1:7">
      <c r="A18" s="66" t="s">
        <v>467</v>
      </c>
      <c r="B18" s="594">
        <v>750</v>
      </c>
      <c r="C18" s="580">
        <v>925</v>
      </c>
      <c r="D18" s="580" t="s">
        <v>399</v>
      </c>
      <c r="E18" s="580" t="s">
        <v>399</v>
      </c>
      <c r="F18" s="595" t="s">
        <v>399</v>
      </c>
      <c r="G18" s="581" t="s">
        <v>399</v>
      </c>
    </row>
    <row r="19" spans="1:7" s="408" customFormat="1">
      <c r="A19" s="66" t="s">
        <v>468</v>
      </c>
      <c r="B19" s="594">
        <v>280</v>
      </c>
      <c r="C19" s="580">
        <v>392</v>
      </c>
      <c r="D19" s="580" t="s">
        <v>399</v>
      </c>
      <c r="E19" s="580" t="s">
        <v>399</v>
      </c>
      <c r="F19" s="595" t="s">
        <v>399</v>
      </c>
      <c r="G19" s="581" t="s">
        <v>399</v>
      </c>
    </row>
    <row r="20" spans="1:7">
      <c r="A20" s="76" t="s">
        <v>469</v>
      </c>
      <c r="B20" s="585">
        <v>1030</v>
      </c>
      <c r="C20" s="597">
        <v>1317</v>
      </c>
      <c r="D20" s="585" t="s">
        <v>399</v>
      </c>
      <c r="E20" s="585" t="s">
        <v>399</v>
      </c>
      <c r="F20" s="597" t="s">
        <v>399</v>
      </c>
      <c r="G20" s="599" t="s">
        <v>399</v>
      </c>
    </row>
    <row r="21" spans="1:7">
      <c r="A21" s="68"/>
      <c r="B21" s="580"/>
      <c r="C21" s="580"/>
      <c r="D21" s="580"/>
      <c r="E21" s="580"/>
      <c r="F21" s="595"/>
      <c r="G21" s="581"/>
    </row>
    <row r="22" spans="1:7" s="408" customFormat="1">
      <c r="A22" s="66" t="s">
        <v>476</v>
      </c>
      <c r="B22" s="580" t="s">
        <v>399</v>
      </c>
      <c r="C22" s="580" t="s">
        <v>399</v>
      </c>
      <c r="D22" s="580" t="s">
        <v>399</v>
      </c>
      <c r="E22" s="580" t="s">
        <v>399</v>
      </c>
      <c r="F22" s="595">
        <v>800</v>
      </c>
      <c r="G22" s="581">
        <v>816</v>
      </c>
    </row>
    <row r="23" spans="1:7">
      <c r="A23" s="76" t="s">
        <v>480</v>
      </c>
      <c r="B23" s="585" t="s">
        <v>399</v>
      </c>
      <c r="C23" s="597" t="s">
        <v>399</v>
      </c>
      <c r="D23" s="585" t="s">
        <v>399</v>
      </c>
      <c r="E23" s="585" t="s">
        <v>399</v>
      </c>
      <c r="F23" s="597">
        <v>800</v>
      </c>
      <c r="G23" s="599">
        <v>816</v>
      </c>
    </row>
    <row r="24" spans="1:7">
      <c r="A24" s="68"/>
      <c r="B24" s="580"/>
      <c r="C24" s="580"/>
      <c r="D24" s="580"/>
      <c r="E24" s="580"/>
      <c r="F24" s="595"/>
      <c r="G24" s="581"/>
    </row>
    <row r="25" spans="1:7">
      <c r="A25" s="76" t="s">
        <v>481</v>
      </c>
      <c r="B25" s="585" t="s">
        <v>399</v>
      </c>
      <c r="C25" s="597" t="s">
        <v>399</v>
      </c>
      <c r="D25" s="585" t="s">
        <v>399</v>
      </c>
      <c r="E25" s="585" t="s">
        <v>399</v>
      </c>
      <c r="F25" s="597">
        <v>10</v>
      </c>
      <c r="G25" s="599">
        <v>9</v>
      </c>
    </row>
    <row r="26" spans="1:7">
      <c r="A26" s="66"/>
      <c r="B26" s="580"/>
      <c r="C26" s="580"/>
      <c r="D26" s="580"/>
      <c r="E26" s="580"/>
      <c r="F26" s="595"/>
      <c r="G26" s="581"/>
    </row>
    <row r="27" spans="1:7">
      <c r="A27" s="66" t="s">
        <v>493</v>
      </c>
      <c r="B27" s="580" t="s">
        <v>399</v>
      </c>
      <c r="C27" s="580" t="s">
        <v>399</v>
      </c>
      <c r="D27" s="580" t="s">
        <v>399</v>
      </c>
      <c r="E27" s="580" t="s">
        <v>399</v>
      </c>
      <c r="F27" s="595">
        <v>180</v>
      </c>
      <c r="G27" s="581">
        <v>63</v>
      </c>
    </row>
    <row r="28" spans="1:7">
      <c r="A28" s="76" t="s">
        <v>573</v>
      </c>
      <c r="B28" s="585" t="s">
        <v>399</v>
      </c>
      <c r="C28" s="597" t="s">
        <v>399</v>
      </c>
      <c r="D28" s="585" t="s">
        <v>399</v>
      </c>
      <c r="E28" s="585" t="s">
        <v>399</v>
      </c>
      <c r="F28" s="597">
        <v>180</v>
      </c>
      <c r="G28" s="599">
        <v>63</v>
      </c>
    </row>
    <row r="29" spans="1:7">
      <c r="A29" s="66"/>
      <c r="B29" s="580"/>
      <c r="C29" s="580"/>
      <c r="D29" s="580"/>
      <c r="E29" s="580"/>
      <c r="F29" s="595"/>
      <c r="G29" s="581"/>
    </row>
    <row r="30" spans="1:7">
      <c r="A30" s="66" t="s">
        <v>499</v>
      </c>
      <c r="B30" s="580" t="s">
        <v>399</v>
      </c>
      <c r="C30" s="580" t="s">
        <v>399</v>
      </c>
      <c r="D30" s="580" t="s">
        <v>399</v>
      </c>
      <c r="E30" s="580" t="s">
        <v>399</v>
      </c>
      <c r="F30" s="595">
        <v>1300</v>
      </c>
      <c r="G30" s="581">
        <v>1950</v>
      </c>
    </row>
    <row r="31" spans="1:7">
      <c r="A31" s="76" t="s">
        <v>502</v>
      </c>
      <c r="B31" s="585" t="s">
        <v>399</v>
      </c>
      <c r="C31" s="597" t="s">
        <v>399</v>
      </c>
      <c r="D31" s="585" t="s">
        <v>399</v>
      </c>
      <c r="E31" s="585" t="s">
        <v>399</v>
      </c>
      <c r="F31" s="597">
        <v>1300</v>
      </c>
      <c r="G31" s="599">
        <v>1950</v>
      </c>
    </row>
    <row r="32" spans="1:7">
      <c r="A32" s="68"/>
      <c r="B32" s="580"/>
      <c r="C32" s="580"/>
      <c r="D32" s="580"/>
      <c r="E32" s="580"/>
      <c r="F32" s="595"/>
      <c r="G32" s="581"/>
    </row>
    <row r="33" spans="1:7">
      <c r="A33" s="76" t="s">
        <v>503</v>
      </c>
      <c r="B33" s="585" t="s">
        <v>399</v>
      </c>
      <c r="C33" s="597" t="s">
        <v>399</v>
      </c>
      <c r="D33" s="585" t="s">
        <v>399</v>
      </c>
      <c r="E33" s="585" t="s">
        <v>399</v>
      </c>
      <c r="F33" s="597">
        <v>6500</v>
      </c>
      <c r="G33" s="599">
        <v>13098</v>
      </c>
    </row>
    <row r="34" spans="1:7">
      <c r="A34" s="66"/>
      <c r="B34" s="580"/>
      <c r="C34" s="580"/>
      <c r="D34" s="580"/>
      <c r="E34" s="580"/>
      <c r="F34" s="595"/>
      <c r="G34" s="581"/>
    </row>
    <row r="35" spans="1:7">
      <c r="A35" s="66" t="s">
        <v>504</v>
      </c>
      <c r="B35" s="580" t="s">
        <v>399</v>
      </c>
      <c r="C35" s="580" t="s">
        <v>399</v>
      </c>
      <c r="D35" s="580" t="s">
        <v>399</v>
      </c>
      <c r="E35" s="580" t="s">
        <v>399</v>
      </c>
      <c r="F35" s="595">
        <v>100</v>
      </c>
      <c r="G35" s="581">
        <v>222</v>
      </c>
    </row>
    <row r="36" spans="1:7">
      <c r="A36" s="66" t="s">
        <v>505</v>
      </c>
      <c r="B36" s="580" t="s">
        <v>399</v>
      </c>
      <c r="C36" s="580" t="s">
        <v>399</v>
      </c>
      <c r="D36" s="580" t="s">
        <v>399</v>
      </c>
      <c r="E36" s="580" t="s">
        <v>399</v>
      </c>
      <c r="F36" s="595">
        <v>100</v>
      </c>
      <c r="G36" s="581">
        <v>216</v>
      </c>
    </row>
    <row r="37" spans="1:7">
      <c r="A37" s="76" t="s">
        <v>506</v>
      </c>
      <c r="B37" s="585" t="s">
        <v>399</v>
      </c>
      <c r="C37" s="597" t="s">
        <v>399</v>
      </c>
      <c r="D37" s="585" t="s">
        <v>399</v>
      </c>
      <c r="E37" s="585" t="s">
        <v>399</v>
      </c>
      <c r="F37" s="597">
        <v>200</v>
      </c>
      <c r="G37" s="599">
        <v>438</v>
      </c>
    </row>
    <row r="38" spans="1:7">
      <c r="A38" s="66"/>
      <c r="B38" s="580"/>
      <c r="C38" s="580"/>
      <c r="D38" s="580"/>
      <c r="E38" s="580"/>
      <c r="F38" s="595"/>
      <c r="G38" s="581"/>
    </row>
    <row r="39" spans="1:7">
      <c r="A39" s="66" t="s">
        <v>507</v>
      </c>
      <c r="B39" s="594">
        <v>30</v>
      </c>
      <c r="C39" s="580">
        <v>80</v>
      </c>
      <c r="D39" s="580" t="s">
        <v>399</v>
      </c>
      <c r="E39" s="580" t="s">
        <v>399</v>
      </c>
      <c r="F39" s="595">
        <v>870</v>
      </c>
      <c r="G39" s="581">
        <v>703</v>
      </c>
    </row>
    <row r="40" spans="1:7">
      <c r="A40" s="66" t="s">
        <v>508</v>
      </c>
      <c r="B40" s="594">
        <v>4753</v>
      </c>
      <c r="C40" s="580">
        <v>7605</v>
      </c>
      <c r="D40" s="580" t="s">
        <v>399</v>
      </c>
      <c r="E40" s="580" t="s">
        <v>399</v>
      </c>
      <c r="F40" s="595">
        <v>9649</v>
      </c>
      <c r="G40" s="581">
        <v>15438</v>
      </c>
    </row>
    <row r="41" spans="1:7">
      <c r="A41" s="66" t="s">
        <v>509</v>
      </c>
      <c r="B41" s="580" t="s">
        <v>399</v>
      </c>
      <c r="C41" s="580" t="s">
        <v>399</v>
      </c>
      <c r="D41" s="580" t="s">
        <v>399</v>
      </c>
      <c r="E41" s="580" t="s">
        <v>399</v>
      </c>
      <c r="F41" s="595">
        <v>500</v>
      </c>
      <c r="G41" s="581">
        <v>650</v>
      </c>
    </row>
    <row r="42" spans="1:7">
      <c r="A42" s="66" t="s">
        <v>513</v>
      </c>
      <c r="B42" s="580" t="s">
        <v>399</v>
      </c>
      <c r="C42" s="580" t="s">
        <v>399</v>
      </c>
      <c r="D42" s="580" t="s">
        <v>399</v>
      </c>
      <c r="E42" s="580" t="s">
        <v>399</v>
      </c>
      <c r="F42" s="595">
        <v>900</v>
      </c>
      <c r="G42" s="581">
        <v>1620</v>
      </c>
    </row>
    <row r="43" spans="1:7">
      <c r="A43" s="66" t="s">
        <v>514</v>
      </c>
      <c r="B43" s="594">
        <v>7100</v>
      </c>
      <c r="C43" s="580">
        <v>5878</v>
      </c>
      <c r="D43" s="580" t="s">
        <v>399</v>
      </c>
      <c r="E43" s="580" t="s">
        <v>399</v>
      </c>
      <c r="F43" s="595" t="s">
        <v>399</v>
      </c>
      <c r="G43" s="581" t="s">
        <v>399</v>
      </c>
    </row>
    <row r="44" spans="1:7">
      <c r="A44" s="76" t="s">
        <v>515</v>
      </c>
      <c r="B44" s="585">
        <v>11883</v>
      </c>
      <c r="C44" s="597">
        <v>13563</v>
      </c>
      <c r="D44" s="585" t="s">
        <v>399</v>
      </c>
      <c r="E44" s="585" t="s">
        <v>399</v>
      </c>
      <c r="F44" s="597">
        <v>11919</v>
      </c>
      <c r="G44" s="599">
        <v>18411</v>
      </c>
    </row>
    <row r="45" spans="1:7">
      <c r="A45" s="66"/>
      <c r="B45" s="580"/>
      <c r="C45" s="580"/>
      <c r="D45" s="580"/>
      <c r="E45" s="580"/>
      <c r="F45" s="595"/>
      <c r="G45" s="581"/>
    </row>
    <row r="46" spans="1:7">
      <c r="A46" s="1135" t="s">
        <v>516</v>
      </c>
      <c r="B46" s="580" t="s">
        <v>399</v>
      </c>
      <c r="C46" s="580" t="s">
        <v>399</v>
      </c>
      <c r="D46" s="580" t="s">
        <v>399</v>
      </c>
      <c r="E46" s="580" t="s">
        <v>399</v>
      </c>
      <c r="F46" s="595">
        <v>2300</v>
      </c>
      <c r="G46" s="581">
        <v>840</v>
      </c>
    </row>
    <row r="47" spans="1:7">
      <c r="A47" s="1135" t="s">
        <v>1345</v>
      </c>
      <c r="B47" s="580" t="s">
        <v>399</v>
      </c>
      <c r="C47" s="595" t="s">
        <v>399</v>
      </c>
      <c r="D47" s="580" t="s">
        <v>399</v>
      </c>
      <c r="E47" s="580" t="s">
        <v>399</v>
      </c>
      <c r="F47" s="595">
        <v>850</v>
      </c>
      <c r="G47" s="608">
        <v>281</v>
      </c>
    </row>
    <row r="48" spans="1:7">
      <c r="A48" s="76" t="s">
        <v>518</v>
      </c>
      <c r="B48" s="585" t="s">
        <v>399</v>
      </c>
      <c r="C48" s="585" t="s">
        <v>399</v>
      </c>
      <c r="D48" s="585" t="s">
        <v>399</v>
      </c>
      <c r="E48" s="585" t="s">
        <v>399</v>
      </c>
      <c r="F48" s="597">
        <v>3150</v>
      </c>
      <c r="G48" s="586">
        <v>1121</v>
      </c>
    </row>
    <row r="49" spans="1:7">
      <c r="A49" s="68"/>
      <c r="B49" s="580"/>
      <c r="C49" s="580"/>
      <c r="D49" s="580"/>
      <c r="E49" s="580"/>
      <c r="F49" s="580"/>
      <c r="G49" s="581"/>
    </row>
    <row r="50" spans="1:7" ht="13.5" thickBot="1">
      <c r="A50" s="69" t="s">
        <v>519</v>
      </c>
      <c r="B50" s="589">
        <v>12913</v>
      </c>
      <c r="C50" s="600">
        <v>14880</v>
      </c>
      <c r="D50" s="589" t="s">
        <v>399</v>
      </c>
      <c r="E50" s="589" t="s">
        <v>399</v>
      </c>
      <c r="F50" s="600">
        <v>29659</v>
      </c>
      <c r="G50" s="601">
        <v>39920</v>
      </c>
    </row>
  </sheetData>
  <mergeCells count="7">
    <mergeCell ref="A1:G1"/>
    <mergeCell ref="B6:C6"/>
    <mergeCell ref="D6:E6"/>
    <mergeCell ref="F6:G6"/>
    <mergeCell ref="A3:G3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>
  <sheetPr codeName="Hoja188">
    <pageSetUpPr fitToPage="1"/>
  </sheetPr>
  <dimension ref="A1:F20"/>
  <sheetViews>
    <sheetView showGridLines="0"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4" width="29" customWidth="1"/>
    <col min="5" max="5" width="9.140625" customWidth="1"/>
    <col min="7" max="7" width="11.140625" customWidth="1"/>
    <col min="8" max="11" width="12.7109375" customWidth="1"/>
    <col min="12" max="15" width="12" customWidth="1"/>
  </cols>
  <sheetData>
    <row r="1" spans="1:6" s="2" customFormat="1" ht="18">
      <c r="A1" s="1481" t="s">
        <v>375</v>
      </c>
      <c r="B1" s="1481"/>
      <c r="C1" s="1481"/>
      <c r="D1" s="1481"/>
    </row>
    <row r="2" spans="1:6" s="3" customFormat="1" ht="12.75" customHeight="1"/>
    <row r="3" spans="1:6" s="3" customFormat="1" ht="15">
      <c r="A3" s="1482" t="s">
        <v>1085</v>
      </c>
      <c r="B3" s="1482"/>
      <c r="C3" s="1482"/>
      <c r="D3" s="1482"/>
      <c r="E3" s="264"/>
      <c r="F3" s="264"/>
    </row>
    <row r="4" spans="1:6" s="3" customFormat="1" ht="20.25" customHeight="1">
      <c r="A4" s="1555" t="s">
        <v>1086</v>
      </c>
      <c r="B4" s="1555"/>
      <c r="C4" s="1555"/>
      <c r="D4" s="1555"/>
      <c r="E4" s="264"/>
    </row>
    <row r="5" spans="1:6" s="3" customFormat="1" ht="13.5" customHeight="1" thickBot="1">
      <c r="A5" s="5"/>
      <c r="B5" s="6"/>
      <c r="C5" s="6"/>
      <c r="D5" s="6"/>
    </row>
    <row r="6" spans="1:6">
      <c r="A6" s="1520" t="s">
        <v>378</v>
      </c>
      <c r="B6" s="959"/>
      <c r="C6" s="959"/>
      <c r="D6" s="961"/>
    </row>
    <row r="7" spans="1:6">
      <c r="A7" s="1521"/>
      <c r="B7" s="962" t="s">
        <v>379</v>
      </c>
      <c r="C7" s="962" t="s">
        <v>386</v>
      </c>
      <c r="D7" s="964" t="s">
        <v>380</v>
      </c>
    </row>
    <row r="8" spans="1:6">
      <c r="A8" s="1521"/>
      <c r="B8" s="962" t="s">
        <v>1051</v>
      </c>
      <c r="C8" s="962" t="s">
        <v>1075</v>
      </c>
      <c r="D8" s="964" t="s">
        <v>1057</v>
      </c>
    </row>
    <row r="9" spans="1:6" ht="37.5" customHeight="1" thickBot="1">
      <c r="A9" s="1522"/>
      <c r="B9" s="965"/>
      <c r="C9" s="965"/>
      <c r="D9" s="932" t="s">
        <v>1058</v>
      </c>
    </row>
    <row r="10" spans="1:6" ht="24.75" customHeight="1">
      <c r="A10" s="102">
        <v>2003</v>
      </c>
      <c r="B10" s="602">
        <v>37032</v>
      </c>
      <c r="C10" s="602">
        <v>1885.4504212572908</v>
      </c>
      <c r="D10" s="603">
        <v>69822</v>
      </c>
    </row>
    <row r="11" spans="1:6">
      <c r="A11" s="102">
        <v>2004</v>
      </c>
      <c r="B11" s="602">
        <v>35150</v>
      </c>
      <c r="C11" s="602">
        <v>1413.0583214793742</v>
      </c>
      <c r="D11" s="603">
        <v>49669</v>
      </c>
    </row>
    <row r="12" spans="1:6">
      <c r="A12" s="102">
        <v>2005</v>
      </c>
      <c r="B12" s="602">
        <v>37551</v>
      </c>
      <c r="C12" s="602">
        <v>1203.7761977044552</v>
      </c>
      <c r="D12" s="603">
        <v>45203</v>
      </c>
    </row>
    <row r="13" spans="1:6">
      <c r="A13" s="102">
        <v>2006</v>
      </c>
      <c r="B13" s="602">
        <v>35447</v>
      </c>
      <c r="C13" s="602">
        <v>978.39027280164748</v>
      </c>
      <c r="D13" s="603">
        <v>34681</v>
      </c>
    </row>
    <row r="14" spans="1:6">
      <c r="A14" s="102">
        <v>2007</v>
      </c>
      <c r="B14" s="602">
        <v>35800</v>
      </c>
      <c r="C14" s="602">
        <v>938.99441340782118</v>
      </c>
      <c r="D14" s="603">
        <v>33616</v>
      </c>
    </row>
    <row r="15" spans="1:6">
      <c r="A15" s="102">
        <v>2008</v>
      </c>
      <c r="B15" s="602">
        <v>30773</v>
      </c>
      <c r="C15" s="602">
        <v>1126.2145387190069</v>
      </c>
      <c r="D15" s="603">
        <v>34657</v>
      </c>
    </row>
    <row r="16" spans="1:6">
      <c r="A16" s="102">
        <v>2009</v>
      </c>
      <c r="B16" s="602">
        <v>23105</v>
      </c>
      <c r="C16" s="602">
        <v>778.31638173555507</v>
      </c>
      <c r="D16" s="603">
        <v>17983</v>
      </c>
    </row>
    <row r="17" spans="1:4">
      <c r="A17" s="102">
        <v>2010</v>
      </c>
      <c r="B17" s="602">
        <v>19496</v>
      </c>
      <c r="C17" s="602">
        <v>784.82765695527291</v>
      </c>
      <c r="D17" s="603">
        <v>15301</v>
      </c>
    </row>
    <row r="18" spans="1:4">
      <c r="A18" s="102">
        <v>2011</v>
      </c>
      <c r="B18" s="602">
        <v>17410</v>
      </c>
      <c r="C18" s="602">
        <v>794.9454336588168</v>
      </c>
      <c r="D18" s="603">
        <v>13840</v>
      </c>
    </row>
    <row r="19" spans="1:4">
      <c r="A19" s="102">
        <v>2012</v>
      </c>
      <c r="B19" s="602">
        <v>16373</v>
      </c>
      <c r="C19" s="602">
        <v>796.31099981677153</v>
      </c>
      <c r="D19" s="603">
        <v>13038</v>
      </c>
    </row>
    <row r="20" spans="1:4" ht="13.5" thickBot="1">
      <c r="A20" s="152">
        <v>2013</v>
      </c>
      <c r="B20" s="604">
        <v>15043</v>
      </c>
      <c r="C20" s="604">
        <f>D20/B20*1000</f>
        <v>797.24788938376651</v>
      </c>
      <c r="D20" s="605">
        <v>11993</v>
      </c>
    </row>
  </sheetData>
  <mergeCells count="4">
    <mergeCell ref="A1:D1"/>
    <mergeCell ref="A6:A9"/>
    <mergeCell ref="A4:D4"/>
    <mergeCell ref="A3:D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271">
    <pageSetUpPr fitToPage="1"/>
  </sheetPr>
  <dimension ref="A1:I23"/>
  <sheetViews>
    <sheetView showGridLines="0" view="pageBreakPreview" topLeftCell="A43" zoomScale="75" zoomScaleNormal="75" zoomScaleSheetLayoutView="75" workbookViewId="0">
      <selection activeCell="F21" sqref="F21"/>
    </sheetView>
  </sheetViews>
  <sheetFormatPr baseColWidth="10" defaultRowHeight="12.75"/>
  <cols>
    <col min="1" max="7" width="21.85546875" customWidth="1"/>
    <col min="8" max="8" width="11.7109375" bestFit="1" customWidth="1"/>
  </cols>
  <sheetData>
    <row r="1" spans="1:8" s="2" customFormat="1" ht="18">
      <c r="A1" s="1481" t="s">
        <v>375</v>
      </c>
      <c r="B1" s="1481"/>
      <c r="C1" s="1481"/>
      <c r="D1" s="1481"/>
      <c r="E1" s="1481"/>
      <c r="F1" s="1481"/>
      <c r="G1" s="1481"/>
    </row>
    <row r="2" spans="1:8" s="3" customFormat="1" ht="12.75" customHeight="1"/>
    <row r="3" spans="1:8" s="3" customFormat="1" ht="36.75" customHeight="1">
      <c r="A3" s="1527" t="s">
        <v>592</v>
      </c>
      <c r="B3" s="1527"/>
      <c r="C3" s="1527"/>
      <c r="D3" s="1527"/>
      <c r="E3" s="1527"/>
      <c r="F3" s="1527"/>
      <c r="G3" s="1527"/>
    </row>
    <row r="4" spans="1:8" s="3" customFormat="1" ht="13.5" customHeight="1" thickBot="1">
      <c r="A4" s="5"/>
      <c r="B4" s="6"/>
      <c r="C4" s="6"/>
      <c r="D4" s="6"/>
      <c r="E4" s="6"/>
      <c r="F4" s="6"/>
      <c r="G4" s="6"/>
    </row>
    <row r="5" spans="1:8">
      <c r="A5" s="1520" t="s">
        <v>378</v>
      </c>
      <c r="B5" s="92"/>
      <c r="C5" s="92"/>
      <c r="D5" s="92"/>
      <c r="E5" s="93"/>
      <c r="F5" s="93" t="s">
        <v>521</v>
      </c>
      <c r="G5" s="94"/>
    </row>
    <row r="6" spans="1:8" ht="13.15" customHeight="1">
      <c r="A6" s="1521"/>
      <c r="B6" s="95" t="s">
        <v>379</v>
      </c>
      <c r="C6" s="95" t="s">
        <v>386</v>
      </c>
      <c r="D6" s="95" t="s">
        <v>380</v>
      </c>
      <c r="E6" s="96" t="s">
        <v>450</v>
      </c>
      <c r="F6" s="95" t="s">
        <v>522</v>
      </c>
      <c r="G6" s="97" t="s">
        <v>523</v>
      </c>
    </row>
    <row r="7" spans="1:8">
      <c r="A7" s="1521"/>
      <c r="B7" s="95" t="s">
        <v>382</v>
      </c>
      <c r="C7" s="95" t="s">
        <v>524</v>
      </c>
      <c r="D7" s="96" t="s">
        <v>383</v>
      </c>
      <c r="E7" s="96" t="s">
        <v>383</v>
      </c>
      <c r="F7" s="95" t="s">
        <v>525</v>
      </c>
      <c r="G7" s="97" t="s">
        <v>384</v>
      </c>
    </row>
    <row r="8" spans="1:8" ht="13.5" thickBot="1">
      <c r="A8" s="1522"/>
      <c r="B8" s="98"/>
      <c r="C8" s="98"/>
      <c r="D8" s="98"/>
      <c r="E8" s="99"/>
      <c r="F8" s="99" t="s">
        <v>526</v>
      </c>
      <c r="G8" s="100"/>
    </row>
    <row r="9" spans="1:8" ht="25.5" customHeight="1">
      <c r="A9" s="102">
        <v>2003</v>
      </c>
      <c r="B9" s="103">
        <v>476.11799999999999</v>
      </c>
      <c r="C9" s="103">
        <f t="shared" ref="C9:C15" si="0">D9/B9*10</f>
        <v>91.468879563469557</v>
      </c>
      <c r="D9" s="103">
        <v>4354.9979999999996</v>
      </c>
      <c r="E9" s="105"/>
      <c r="F9" s="105">
        <v>14.79</v>
      </c>
      <c r="G9" s="106">
        <v>644104.20419999992</v>
      </c>
      <c r="H9" s="107"/>
    </row>
    <row r="10" spans="1:8">
      <c r="A10" s="14">
        <v>2004</v>
      </c>
      <c r="B10" s="104">
        <v>479.80099999999999</v>
      </c>
      <c r="C10" s="103">
        <f t="shared" si="0"/>
        <v>100.69064049470511</v>
      </c>
      <c r="D10" s="104">
        <v>4831.1469999999999</v>
      </c>
      <c r="E10" s="110"/>
      <c r="F10" s="110">
        <v>14.67</v>
      </c>
      <c r="G10" s="106">
        <v>708729.26489999995</v>
      </c>
      <c r="H10" s="107"/>
    </row>
    <row r="11" spans="1:8">
      <c r="A11" s="14">
        <v>2005</v>
      </c>
      <c r="B11" s="104">
        <v>414.298</v>
      </c>
      <c r="C11" s="103">
        <f t="shared" si="0"/>
        <v>96.099184644869155</v>
      </c>
      <c r="D11" s="104">
        <v>3981.37</v>
      </c>
      <c r="E11" s="110"/>
      <c r="F11" s="110">
        <v>13.5</v>
      </c>
      <c r="G11" s="106">
        <v>537484.94999999995</v>
      </c>
      <c r="H11" s="107"/>
    </row>
    <row r="12" spans="1:8">
      <c r="A12" s="14">
        <v>2006</v>
      </c>
      <c r="B12" s="104">
        <v>344.4</v>
      </c>
      <c r="C12" s="103">
        <f t="shared" si="0"/>
        <v>97.436759581881546</v>
      </c>
      <c r="D12" s="104">
        <v>3355.7220000000002</v>
      </c>
      <c r="E12" s="110"/>
      <c r="F12" s="110">
        <v>15.19</v>
      </c>
      <c r="G12" s="106">
        <v>509734.17180000001</v>
      </c>
      <c r="H12" s="107"/>
    </row>
    <row r="13" spans="1:8">
      <c r="A13" s="14">
        <v>2007</v>
      </c>
      <c r="B13" s="104">
        <v>360.99799999999999</v>
      </c>
      <c r="C13" s="103">
        <f t="shared" si="0"/>
        <v>100.02650984215978</v>
      </c>
      <c r="D13" s="104">
        <v>3610.9369999999999</v>
      </c>
      <c r="E13" s="110"/>
      <c r="F13" s="110">
        <v>20.45</v>
      </c>
      <c r="G13" s="106">
        <v>738436.6165</v>
      </c>
      <c r="H13" s="107"/>
    </row>
    <row r="14" spans="1:8">
      <c r="A14" s="14">
        <v>2008</v>
      </c>
      <c r="B14" s="104">
        <v>371.73200000000003</v>
      </c>
      <c r="C14" s="103">
        <f t="shared" si="0"/>
        <v>100.00944228637834</v>
      </c>
      <c r="D14" s="104">
        <v>3717.6709999999998</v>
      </c>
      <c r="E14" s="110"/>
      <c r="F14" s="110">
        <v>18.2</v>
      </c>
      <c r="G14" s="106">
        <v>676616.12199999986</v>
      </c>
      <c r="H14" s="107"/>
    </row>
    <row r="15" spans="1:8">
      <c r="A15" s="14">
        <v>2009</v>
      </c>
      <c r="B15" s="104">
        <v>348.94900000000001</v>
      </c>
      <c r="C15" s="103">
        <f t="shared" si="0"/>
        <v>100.74873405569295</v>
      </c>
      <c r="D15" s="104">
        <v>3515.6170000000002</v>
      </c>
      <c r="E15" s="954" t="s">
        <v>399</v>
      </c>
      <c r="F15" s="110">
        <v>14.42</v>
      </c>
      <c r="G15" s="106">
        <v>506951.97140000004</v>
      </c>
      <c r="H15" s="107"/>
    </row>
    <row r="16" spans="1:8">
      <c r="A16" s="14">
        <v>2010</v>
      </c>
      <c r="B16" s="104">
        <v>314.99</v>
      </c>
      <c r="C16" s="103">
        <f>D16/B16*10</f>
        <v>105.55322391187021</v>
      </c>
      <c r="D16" s="104">
        <v>3324.8209999999999</v>
      </c>
      <c r="E16" s="110">
        <v>159.90600000000001</v>
      </c>
      <c r="F16" s="110">
        <v>18.28</v>
      </c>
      <c r="G16" s="106">
        <v>607777.27879999997</v>
      </c>
      <c r="H16" s="107"/>
    </row>
    <row r="17" spans="1:9">
      <c r="A17" s="14">
        <v>2011</v>
      </c>
      <c r="B17" s="104">
        <v>369.26400000000001</v>
      </c>
      <c r="C17" s="103">
        <f>D17/B17*10</f>
        <v>113.73778651588023</v>
      </c>
      <c r="D17" s="104">
        <v>4199.9269999999997</v>
      </c>
      <c r="E17" s="110">
        <v>49.5</v>
      </c>
      <c r="F17" s="110">
        <v>21.69</v>
      </c>
      <c r="G17" s="106">
        <v>910964.16629999992</v>
      </c>
      <c r="H17" s="107"/>
      <c r="I17" s="231"/>
    </row>
    <row r="18" spans="1:9">
      <c r="A18" s="14">
        <v>2012</v>
      </c>
      <c r="B18" s="104">
        <v>390.43299999999999</v>
      </c>
      <c r="C18" s="103">
        <f>D18/B18*10</f>
        <v>109.16382580365902</v>
      </c>
      <c r="D18" s="104">
        <v>4262.116</v>
      </c>
      <c r="E18" s="110">
        <v>292.62</v>
      </c>
      <c r="F18" s="111">
        <v>23.3</v>
      </c>
      <c r="G18" s="248">
        <f>D18*F18*10</f>
        <v>993073.02800000005</v>
      </c>
      <c r="H18" s="107"/>
    </row>
    <row r="19" spans="1:9" ht="13.5" thickBot="1">
      <c r="A19" s="14">
        <v>2013</v>
      </c>
      <c r="B19" s="104">
        <v>442.298</v>
      </c>
      <c r="C19" s="103">
        <f>D19/B19*10</f>
        <v>110.52417148619257</v>
      </c>
      <c r="D19" s="104">
        <v>4888.4620000000004</v>
      </c>
      <c r="E19" s="110">
        <v>229.952</v>
      </c>
      <c r="F19" s="945">
        <v>19.89</v>
      </c>
      <c r="G19" s="946">
        <f>D19*F19*10</f>
        <v>972315.09180000005</v>
      </c>
      <c r="H19" s="107"/>
    </row>
    <row r="20" spans="1:9" ht="13.15" customHeight="1">
      <c r="A20" s="1537" t="s">
        <v>593</v>
      </c>
      <c r="B20" s="1537"/>
      <c r="C20" s="1537"/>
      <c r="D20" s="112"/>
      <c r="E20" s="112"/>
      <c r="F20" s="112"/>
      <c r="G20" s="112"/>
    </row>
    <row r="21" spans="1:9">
      <c r="A21" s="145"/>
      <c r="B21" s="24"/>
      <c r="C21" s="24"/>
      <c r="D21" s="24"/>
      <c r="E21" s="24"/>
      <c r="F21" s="24"/>
      <c r="G21" s="24"/>
    </row>
    <row r="22" spans="1:9">
      <c r="A22" s="24"/>
      <c r="B22" s="24"/>
      <c r="C22" s="24"/>
      <c r="D22" s="24"/>
      <c r="E22" s="24"/>
      <c r="F22" s="24"/>
      <c r="G22" s="24"/>
    </row>
    <row r="23" spans="1:9">
      <c r="A23" s="24"/>
      <c r="B23" s="24"/>
      <c r="C23" s="24"/>
      <c r="D23" s="24"/>
      <c r="E23" s="24"/>
      <c r="F23" s="24"/>
      <c r="G23" s="24"/>
    </row>
  </sheetData>
  <mergeCells count="4">
    <mergeCell ref="A1:G1"/>
    <mergeCell ref="A3:G3"/>
    <mergeCell ref="A5:A8"/>
    <mergeCell ref="A20:C2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>
  <sheetPr codeName="Hoja189">
    <pageSetUpPr fitToPage="1"/>
  </sheetPr>
  <dimension ref="A1:F20"/>
  <sheetViews>
    <sheetView showGridLines="0"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21.140625" customWidth="1"/>
    <col min="2" max="5" width="21.5703125" customWidth="1"/>
    <col min="6" max="6" width="8.5703125" customWidth="1"/>
    <col min="7" max="8" width="13.5703125" customWidth="1"/>
    <col min="11" max="11" width="11.140625" customWidth="1"/>
    <col min="12" max="15" width="12.7109375" customWidth="1"/>
    <col min="16" max="19" width="12" customWidth="1"/>
  </cols>
  <sheetData>
    <row r="1" spans="1:6" s="2" customFormat="1" ht="18">
      <c r="A1" s="1481" t="s">
        <v>375</v>
      </c>
      <c r="B1" s="1481"/>
      <c r="C1" s="1481"/>
      <c r="D1" s="1481"/>
      <c r="E1" s="1481"/>
      <c r="F1" s="1"/>
    </row>
    <row r="2" spans="1:6" s="3" customFormat="1" ht="12.75" customHeight="1"/>
    <row r="3" spans="1:6" ht="15">
      <c r="A3" s="1482" t="s">
        <v>1087</v>
      </c>
      <c r="B3" s="1482"/>
      <c r="C3" s="1482"/>
      <c r="D3" s="1482"/>
      <c r="E3" s="1482"/>
    </row>
    <row r="4" spans="1:6" ht="31.5" customHeight="1">
      <c r="A4" s="1555" t="s">
        <v>1088</v>
      </c>
      <c r="B4" s="1555"/>
      <c r="C4" s="1555"/>
      <c r="D4" s="1555"/>
      <c r="E4" s="1555"/>
    </row>
    <row r="5" spans="1:6" ht="13.5" thickBot="1">
      <c r="A5" s="113"/>
      <c r="B5" s="114"/>
      <c r="C5" s="114"/>
      <c r="D5" s="114"/>
      <c r="E5" s="114"/>
    </row>
    <row r="6" spans="1:6">
      <c r="A6" s="1520" t="s">
        <v>378</v>
      </c>
      <c r="B6" s="991" t="s">
        <v>1089</v>
      </c>
      <c r="C6" s="1136"/>
      <c r="D6" s="1711" t="s">
        <v>1090</v>
      </c>
      <c r="E6" s="1645"/>
    </row>
    <row r="7" spans="1:6" ht="27" customHeight="1">
      <c r="A7" s="1521"/>
      <c r="B7" s="1137" t="s">
        <v>1091</v>
      </c>
      <c r="C7" s="1138"/>
      <c r="D7" s="1646"/>
      <c r="E7" s="1647"/>
    </row>
    <row r="8" spans="1:6">
      <c r="A8" s="1521"/>
      <c r="B8" s="118" t="s">
        <v>379</v>
      </c>
      <c r="C8" s="118" t="s">
        <v>380</v>
      </c>
      <c r="D8" s="118" t="s">
        <v>379</v>
      </c>
      <c r="E8" s="119" t="s">
        <v>380</v>
      </c>
    </row>
    <row r="9" spans="1:6" ht="33.75" customHeight="1" thickBot="1">
      <c r="A9" s="1522"/>
      <c r="B9" s="931" t="s">
        <v>1051</v>
      </c>
      <c r="C9" s="931" t="s">
        <v>1081</v>
      </c>
      <c r="D9" s="931" t="s">
        <v>1051</v>
      </c>
      <c r="E9" s="932" t="s">
        <v>1081</v>
      </c>
    </row>
    <row r="10" spans="1:6" ht="24" customHeight="1">
      <c r="A10" s="102">
        <v>2003</v>
      </c>
      <c r="B10" s="602">
        <v>4745</v>
      </c>
      <c r="C10" s="602">
        <v>3276</v>
      </c>
      <c r="D10" s="602">
        <v>32287</v>
      </c>
      <c r="E10" s="603">
        <v>66546</v>
      </c>
    </row>
    <row r="11" spans="1:6">
      <c r="A11" s="102">
        <v>2004</v>
      </c>
      <c r="B11" s="602">
        <v>4716</v>
      </c>
      <c r="C11" s="602">
        <v>3368</v>
      </c>
      <c r="D11" s="602">
        <v>30434</v>
      </c>
      <c r="E11" s="603">
        <v>46302</v>
      </c>
    </row>
    <row r="12" spans="1:6">
      <c r="A12" s="102">
        <v>2005</v>
      </c>
      <c r="B12" s="602">
        <v>3316</v>
      </c>
      <c r="C12" s="602">
        <v>2394</v>
      </c>
      <c r="D12" s="602">
        <v>34235</v>
      </c>
      <c r="E12" s="603">
        <v>42809</v>
      </c>
    </row>
    <row r="13" spans="1:6">
      <c r="A13" s="102">
        <v>2006</v>
      </c>
      <c r="B13" s="602">
        <v>2992</v>
      </c>
      <c r="C13" s="602">
        <v>2137</v>
      </c>
      <c r="D13" s="602">
        <v>32455</v>
      </c>
      <c r="E13" s="603">
        <v>32544</v>
      </c>
    </row>
    <row r="14" spans="1:6">
      <c r="A14" s="102">
        <v>2007</v>
      </c>
      <c r="B14" s="602">
        <v>2159</v>
      </c>
      <c r="C14" s="602">
        <v>1675</v>
      </c>
      <c r="D14" s="602">
        <v>33641</v>
      </c>
      <c r="E14" s="603">
        <v>31941</v>
      </c>
    </row>
    <row r="15" spans="1:6">
      <c r="A15" s="102">
        <v>2008</v>
      </c>
      <c r="B15" s="602">
        <v>1760</v>
      </c>
      <c r="C15" s="602">
        <v>1250</v>
      </c>
      <c r="D15" s="602">
        <v>29013</v>
      </c>
      <c r="E15" s="603">
        <v>33407</v>
      </c>
    </row>
    <row r="16" spans="1:6">
      <c r="A16" s="102">
        <v>2009</v>
      </c>
      <c r="B16" s="602">
        <v>1160</v>
      </c>
      <c r="C16" s="602">
        <v>836</v>
      </c>
      <c r="D16" s="602">
        <v>21945</v>
      </c>
      <c r="E16" s="603">
        <v>17147</v>
      </c>
    </row>
    <row r="17" spans="1:5">
      <c r="A17" s="102">
        <v>2010</v>
      </c>
      <c r="B17" s="602">
        <v>1050</v>
      </c>
      <c r="C17" s="602">
        <v>741</v>
      </c>
      <c r="D17" s="602">
        <v>18446</v>
      </c>
      <c r="E17" s="603">
        <v>14560</v>
      </c>
    </row>
    <row r="18" spans="1:5">
      <c r="A18" s="102">
        <v>2011</v>
      </c>
      <c r="B18" s="602">
        <v>1050</v>
      </c>
      <c r="C18" s="602">
        <v>741</v>
      </c>
      <c r="D18" s="602">
        <v>16360</v>
      </c>
      <c r="E18" s="603">
        <v>13099</v>
      </c>
    </row>
    <row r="19" spans="1:5">
      <c r="A19" s="102">
        <v>2012</v>
      </c>
      <c r="B19" s="602">
        <v>1050</v>
      </c>
      <c r="C19" s="602">
        <v>741</v>
      </c>
      <c r="D19" s="602">
        <v>12133</v>
      </c>
      <c r="E19" s="603">
        <v>9551</v>
      </c>
    </row>
    <row r="20" spans="1:5" ht="13.5" thickBot="1">
      <c r="A20" s="152">
        <v>2013</v>
      </c>
      <c r="B20" s="604">
        <v>950</v>
      </c>
      <c r="C20" s="604">
        <v>662</v>
      </c>
      <c r="D20" s="604">
        <v>14093</v>
      </c>
      <c r="E20" s="605">
        <v>11331</v>
      </c>
    </row>
  </sheetData>
  <mergeCells count="5">
    <mergeCell ref="A3:E3"/>
    <mergeCell ref="A1:E1"/>
    <mergeCell ref="A4:E4"/>
    <mergeCell ref="A6:A9"/>
    <mergeCell ref="D6:E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3" orientation="portrait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>
  <sheetPr codeName="Hoja190">
    <pageSetUpPr fitToPage="1"/>
  </sheetPr>
  <dimension ref="A1:I47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0.7109375" style="271" customWidth="1"/>
    <col min="2" max="9" width="17.28515625" style="271" customWidth="1"/>
    <col min="10" max="10" width="6.140625" style="271" customWidth="1"/>
    <col min="11" max="16384" width="11.42578125" style="271"/>
  </cols>
  <sheetData>
    <row r="1" spans="1:9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3" spans="1:9" s="91" customFormat="1" ht="23.25" customHeight="1">
      <c r="A3" s="1486" t="s">
        <v>1346</v>
      </c>
      <c r="B3" s="1486"/>
      <c r="C3" s="1486"/>
      <c r="D3" s="1486"/>
      <c r="E3" s="1486"/>
      <c r="F3" s="1486"/>
      <c r="G3" s="1486"/>
      <c r="H3" s="1486"/>
      <c r="I3" s="1486"/>
    </row>
    <row r="4" spans="1:9" s="91" customFormat="1" ht="23.2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9" ht="24" customHeight="1">
      <c r="A5" s="1515" t="s">
        <v>455</v>
      </c>
      <c r="B5" s="849" t="s">
        <v>1055</v>
      </c>
      <c r="C5" s="850"/>
      <c r="D5" s="850"/>
      <c r="E5" s="851"/>
      <c r="F5" s="849" t="s">
        <v>1056</v>
      </c>
      <c r="G5" s="850"/>
      <c r="H5" s="851"/>
      <c r="I5" s="859" t="s">
        <v>380</v>
      </c>
    </row>
    <row r="6" spans="1:9" ht="27" customHeight="1">
      <c r="A6" s="1516"/>
      <c r="B6" s="1671" t="s">
        <v>393</v>
      </c>
      <c r="C6" s="301" t="s">
        <v>394</v>
      </c>
      <c r="D6" s="302"/>
      <c r="E6" s="1499" t="s">
        <v>395</v>
      </c>
      <c r="F6" s="1499" t="s">
        <v>393</v>
      </c>
      <c r="G6" s="301" t="s">
        <v>394</v>
      </c>
      <c r="H6" s="303"/>
      <c r="I6" s="308" t="s">
        <v>1057</v>
      </c>
    </row>
    <row r="7" spans="1:9" ht="31.5" customHeight="1" thickBot="1">
      <c r="A7" s="1516"/>
      <c r="B7" s="1676"/>
      <c r="C7" s="298" t="s">
        <v>904</v>
      </c>
      <c r="D7" s="298" t="s">
        <v>905</v>
      </c>
      <c r="E7" s="1710"/>
      <c r="F7" s="1628"/>
      <c r="G7" s="298" t="s">
        <v>904</v>
      </c>
      <c r="H7" s="298" t="s">
        <v>905</v>
      </c>
      <c r="I7" s="878" t="s">
        <v>1058</v>
      </c>
    </row>
    <row r="8" spans="1:9" ht="27.75" customHeight="1">
      <c r="A8" s="75" t="s">
        <v>459</v>
      </c>
      <c r="B8" s="578" t="s">
        <v>399</v>
      </c>
      <c r="C8" s="578">
        <v>495</v>
      </c>
      <c r="D8" s="578">
        <v>405</v>
      </c>
      <c r="E8" s="592">
        <v>900</v>
      </c>
      <c r="F8" s="593" t="s">
        <v>399</v>
      </c>
      <c r="G8" s="578">
        <v>224</v>
      </c>
      <c r="H8" s="578">
        <v>280</v>
      </c>
      <c r="I8" s="579">
        <v>224</v>
      </c>
    </row>
    <row r="9" spans="1:9">
      <c r="A9" s="66" t="s">
        <v>462</v>
      </c>
      <c r="B9" s="580" t="s">
        <v>399</v>
      </c>
      <c r="C9" s="580">
        <v>385</v>
      </c>
      <c r="D9" s="580">
        <v>315</v>
      </c>
      <c r="E9" s="595">
        <v>700</v>
      </c>
      <c r="F9" s="595" t="s">
        <v>399</v>
      </c>
      <c r="G9" s="580">
        <v>667</v>
      </c>
      <c r="H9" s="580">
        <v>942</v>
      </c>
      <c r="I9" s="581">
        <v>554</v>
      </c>
    </row>
    <row r="10" spans="1:9">
      <c r="A10" s="76" t="s">
        <v>463</v>
      </c>
      <c r="B10" s="585" t="s">
        <v>399</v>
      </c>
      <c r="C10" s="597">
        <v>880</v>
      </c>
      <c r="D10" s="585">
        <v>720</v>
      </c>
      <c r="E10" s="598">
        <v>1600</v>
      </c>
      <c r="F10" s="597" t="s">
        <v>399</v>
      </c>
      <c r="G10" s="597">
        <v>418</v>
      </c>
      <c r="H10" s="585">
        <v>570</v>
      </c>
      <c r="I10" s="599">
        <v>778</v>
      </c>
    </row>
    <row r="11" spans="1:9">
      <c r="A11" s="68"/>
      <c r="B11" s="580"/>
      <c r="C11" s="580"/>
      <c r="D11" s="580"/>
      <c r="E11" s="580"/>
      <c r="F11" s="595"/>
      <c r="G11" s="580"/>
      <c r="H11" s="580"/>
      <c r="I11" s="581"/>
    </row>
    <row r="12" spans="1:9">
      <c r="A12" s="76" t="s">
        <v>465</v>
      </c>
      <c r="B12" s="585">
        <v>100</v>
      </c>
      <c r="C12" s="597" t="s">
        <v>399</v>
      </c>
      <c r="D12" s="585" t="s">
        <v>399</v>
      </c>
      <c r="E12" s="598">
        <v>100</v>
      </c>
      <c r="F12" s="597">
        <v>500</v>
      </c>
      <c r="G12" s="597" t="s">
        <v>399</v>
      </c>
      <c r="H12" s="585" t="s">
        <v>399</v>
      </c>
      <c r="I12" s="599">
        <v>50</v>
      </c>
    </row>
    <row r="13" spans="1:9">
      <c r="A13" s="66"/>
      <c r="B13" s="580"/>
      <c r="C13" s="580"/>
      <c r="D13" s="580"/>
      <c r="E13" s="580"/>
      <c r="F13" s="595"/>
      <c r="G13" s="580"/>
      <c r="H13" s="580"/>
      <c r="I13" s="581"/>
    </row>
    <row r="14" spans="1:9">
      <c r="A14" s="66" t="s">
        <v>467</v>
      </c>
      <c r="B14" s="580" t="s">
        <v>399</v>
      </c>
      <c r="C14" s="580">
        <v>150</v>
      </c>
      <c r="D14" s="580">
        <v>450</v>
      </c>
      <c r="E14" s="594">
        <v>600</v>
      </c>
      <c r="F14" s="595" t="s">
        <v>399</v>
      </c>
      <c r="G14" s="580">
        <v>350</v>
      </c>
      <c r="H14" s="580">
        <v>770</v>
      </c>
      <c r="I14" s="581">
        <v>399</v>
      </c>
    </row>
    <row r="15" spans="1:9">
      <c r="A15" s="66" t="s">
        <v>468</v>
      </c>
      <c r="B15" s="580" t="s">
        <v>399</v>
      </c>
      <c r="C15" s="580" t="s">
        <v>399</v>
      </c>
      <c r="D15" s="580">
        <v>350</v>
      </c>
      <c r="E15" s="594">
        <v>350</v>
      </c>
      <c r="F15" s="595" t="s">
        <v>399</v>
      </c>
      <c r="G15" s="580" t="s">
        <v>399</v>
      </c>
      <c r="H15" s="580">
        <v>750</v>
      </c>
      <c r="I15" s="581">
        <v>263</v>
      </c>
    </row>
    <row r="16" spans="1:9">
      <c r="A16" s="76" t="s">
        <v>469</v>
      </c>
      <c r="B16" s="585" t="s">
        <v>399</v>
      </c>
      <c r="C16" s="597">
        <v>150</v>
      </c>
      <c r="D16" s="585">
        <v>800</v>
      </c>
      <c r="E16" s="598">
        <v>950</v>
      </c>
      <c r="F16" s="597" t="s">
        <v>399</v>
      </c>
      <c r="G16" s="597">
        <v>350</v>
      </c>
      <c r="H16" s="585">
        <v>761</v>
      </c>
      <c r="I16" s="599">
        <v>662</v>
      </c>
    </row>
    <row r="17" spans="1:9">
      <c r="A17" s="68"/>
      <c r="B17" s="580"/>
      <c r="C17" s="580"/>
      <c r="D17" s="580"/>
      <c r="E17" s="580"/>
      <c r="F17" s="595"/>
      <c r="G17" s="580"/>
      <c r="H17" s="580"/>
      <c r="I17" s="581"/>
    </row>
    <row r="18" spans="1:9">
      <c r="A18" s="76" t="s">
        <v>470</v>
      </c>
      <c r="B18" s="585" t="s">
        <v>399</v>
      </c>
      <c r="C18" s="597" t="s">
        <v>399</v>
      </c>
      <c r="D18" s="585">
        <v>100</v>
      </c>
      <c r="E18" s="598">
        <v>100</v>
      </c>
      <c r="F18" s="597" t="s">
        <v>399</v>
      </c>
      <c r="G18" s="597" t="s">
        <v>399</v>
      </c>
      <c r="H18" s="585">
        <v>300</v>
      </c>
      <c r="I18" s="599">
        <v>30</v>
      </c>
    </row>
    <row r="19" spans="1:9">
      <c r="A19" s="68"/>
      <c r="B19" s="580"/>
      <c r="C19" s="580"/>
      <c r="D19" s="580"/>
      <c r="E19" s="580"/>
      <c r="F19" s="595"/>
      <c r="G19" s="580"/>
      <c r="H19" s="580"/>
      <c r="I19" s="581"/>
    </row>
    <row r="20" spans="1:9">
      <c r="A20" s="66" t="s">
        <v>476</v>
      </c>
      <c r="B20" s="580" t="s">
        <v>399</v>
      </c>
      <c r="C20" s="580" t="s">
        <v>399</v>
      </c>
      <c r="D20" s="580">
        <v>200</v>
      </c>
      <c r="E20" s="594">
        <v>200</v>
      </c>
      <c r="F20" s="595" t="s">
        <v>399</v>
      </c>
      <c r="G20" s="580" t="s">
        <v>399</v>
      </c>
      <c r="H20" s="580">
        <v>683</v>
      </c>
      <c r="I20" s="581">
        <v>137</v>
      </c>
    </row>
    <row r="21" spans="1:9">
      <c r="A21" s="76" t="s">
        <v>480</v>
      </c>
      <c r="B21" s="585" t="s">
        <v>399</v>
      </c>
      <c r="C21" s="597" t="s">
        <v>399</v>
      </c>
      <c r="D21" s="585">
        <v>200</v>
      </c>
      <c r="E21" s="598">
        <v>200</v>
      </c>
      <c r="F21" s="597" t="s">
        <v>399</v>
      </c>
      <c r="G21" s="597" t="s">
        <v>399</v>
      </c>
      <c r="H21" s="585">
        <v>683</v>
      </c>
      <c r="I21" s="599">
        <v>137</v>
      </c>
    </row>
    <row r="22" spans="1:9">
      <c r="A22" s="68"/>
      <c r="B22" s="580"/>
      <c r="C22" s="580"/>
      <c r="D22" s="580"/>
      <c r="E22" s="580"/>
      <c r="F22" s="595"/>
      <c r="G22" s="580"/>
      <c r="H22" s="580"/>
      <c r="I22" s="581"/>
    </row>
    <row r="23" spans="1:9">
      <c r="A23" s="76" t="s">
        <v>481</v>
      </c>
      <c r="B23" s="585" t="s">
        <v>399</v>
      </c>
      <c r="C23" s="597" t="s">
        <v>399</v>
      </c>
      <c r="D23" s="585">
        <v>780</v>
      </c>
      <c r="E23" s="598">
        <v>780</v>
      </c>
      <c r="F23" s="597" t="s">
        <v>399</v>
      </c>
      <c r="G23" s="597" t="s">
        <v>399</v>
      </c>
      <c r="H23" s="585">
        <v>1625</v>
      </c>
      <c r="I23" s="599">
        <v>1268</v>
      </c>
    </row>
    <row r="24" spans="1:9" s="452" customFormat="1">
      <c r="A24" s="66"/>
      <c r="B24" s="580"/>
      <c r="C24" s="580"/>
      <c r="D24" s="580"/>
      <c r="E24" s="580"/>
      <c r="F24" s="595"/>
      <c r="G24" s="580"/>
      <c r="H24" s="580"/>
      <c r="I24" s="581"/>
    </row>
    <row r="25" spans="1:9">
      <c r="A25" s="66" t="s">
        <v>493</v>
      </c>
      <c r="B25" s="580" t="s">
        <v>399</v>
      </c>
      <c r="C25" s="580">
        <v>100</v>
      </c>
      <c r="D25" s="580" t="s">
        <v>399</v>
      </c>
      <c r="E25" s="594">
        <v>100</v>
      </c>
      <c r="F25" s="595" t="s">
        <v>399</v>
      </c>
      <c r="G25" s="580">
        <v>135</v>
      </c>
      <c r="H25" s="580" t="s">
        <v>399</v>
      </c>
      <c r="I25" s="581">
        <v>14</v>
      </c>
    </row>
    <row r="26" spans="1:9">
      <c r="A26" s="76" t="s">
        <v>573</v>
      </c>
      <c r="B26" s="585" t="s">
        <v>399</v>
      </c>
      <c r="C26" s="597">
        <v>100</v>
      </c>
      <c r="D26" s="585" t="s">
        <v>399</v>
      </c>
      <c r="E26" s="598">
        <v>100</v>
      </c>
      <c r="F26" s="597" t="s">
        <v>399</v>
      </c>
      <c r="G26" s="597">
        <v>135</v>
      </c>
      <c r="H26" s="585" t="s">
        <v>399</v>
      </c>
      <c r="I26" s="599">
        <v>14</v>
      </c>
    </row>
    <row r="27" spans="1:9">
      <c r="A27" s="66"/>
      <c r="B27" s="580"/>
      <c r="C27" s="580"/>
      <c r="D27" s="580"/>
      <c r="E27" s="580"/>
      <c r="F27" s="595"/>
      <c r="G27" s="580"/>
      <c r="H27" s="580"/>
      <c r="I27" s="581"/>
    </row>
    <row r="28" spans="1:9">
      <c r="A28" s="66" t="s">
        <v>499</v>
      </c>
      <c r="B28" s="580" t="s">
        <v>399</v>
      </c>
      <c r="C28" s="580" t="s">
        <v>399</v>
      </c>
      <c r="D28" s="580">
        <v>1900</v>
      </c>
      <c r="E28" s="594">
        <v>1900</v>
      </c>
      <c r="F28" s="595" t="s">
        <v>399</v>
      </c>
      <c r="G28" s="580" t="s">
        <v>399</v>
      </c>
      <c r="H28" s="580">
        <v>600</v>
      </c>
      <c r="I28" s="581">
        <v>1140</v>
      </c>
    </row>
    <row r="29" spans="1:9">
      <c r="A29" s="66" t="s">
        <v>501</v>
      </c>
      <c r="B29" s="580" t="s">
        <v>399</v>
      </c>
      <c r="C29" s="580" t="s">
        <v>399</v>
      </c>
      <c r="D29" s="580">
        <v>400</v>
      </c>
      <c r="E29" s="594">
        <v>400</v>
      </c>
      <c r="F29" s="595" t="s">
        <v>399</v>
      </c>
      <c r="G29" s="580" t="s">
        <v>399</v>
      </c>
      <c r="H29" s="580">
        <v>750</v>
      </c>
      <c r="I29" s="581">
        <v>300</v>
      </c>
    </row>
    <row r="30" spans="1:9">
      <c r="A30" s="76" t="s">
        <v>502</v>
      </c>
      <c r="B30" s="585" t="s">
        <v>399</v>
      </c>
      <c r="C30" s="597" t="s">
        <v>399</v>
      </c>
      <c r="D30" s="585">
        <v>2300</v>
      </c>
      <c r="E30" s="598">
        <v>2300</v>
      </c>
      <c r="F30" s="597" t="s">
        <v>399</v>
      </c>
      <c r="G30" s="597" t="s">
        <v>399</v>
      </c>
      <c r="H30" s="585">
        <v>626</v>
      </c>
      <c r="I30" s="599">
        <v>1440</v>
      </c>
    </row>
    <row r="31" spans="1:9">
      <c r="A31" s="68"/>
      <c r="B31" s="580"/>
      <c r="C31" s="580"/>
      <c r="D31" s="580"/>
      <c r="E31" s="580"/>
      <c r="F31" s="595"/>
      <c r="G31" s="580"/>
      <c r="H31" s="580"/>
      <c r="I31" s="581"/>
    </row>
    <row r="32" spans="1:9">
      <c r="A32" s="76" t="s">
        <v>503</v>
      </c>
      <c r="B32" s="585" t="s">
        <v>399</v>
      </c>
      <c r="C32" s="597">
        <v>700</v>
      </c>
      <c r="D32" s="585">
        <v>1700</v>
      </c>
      <c r="E32" s="598">
        <v>2400</v>
      </c>
      <c r="F32" s="597" t="s">
        <v>399</v>
      </c>
      <c r="G32" s="597">
        <v>875</v>
      </c>
      <c r="H32" s="585">
        <v>1025</v>
      </c>
      <c r="I32" s="599">
        <v>2355</v>
      </c>
    </row>
    <row r="33" spans="1:9">
      <c r="A33" s="66"/>
      <c r="B33" s="580"/>
      <c r="C33" s="580"/>
      <c r="D33" s="580"/>
      <c r="E33" s="580"/>
      <c r="F33" s="595"/>
      <c r="G33" s="580"/>
      <c r="H33" s="580"/>
      <c r="I33" s="581"/>
    </row>
    <row r="34" spans="1:9">
      <c r="A34" s="66" t="s">
        <v>504</v>
      </c>
      <c r="B34" s="580" t="s">
        <v>399</v>
      </c>
      <c r="C34" s="580" t="s">
        <v>399</v>
      </c>
      <c r="D34" s="580">
        <v>100</v>
      </c>
      <c r="E34" s="594">
        <v>100</v>
      </c>
      <c r="F34" s="595" t="s">
        <v>399</v>
      </c>
      <c r="G34" s="580" t="s">
        <v>399</v>
      </c>
      <c r="H34" s="580">
        <v>465</v>
      </c>
      <c r="I34" s="581">
        <v>47</v>
      </c>
    </row>
    <row r="35" spans="1:9">
      <c r="A35" s="76" t="s">
        <v>506</v>
      </c>
      <c r="B35" s="585" t="s">
        <v>399</v>
      </c>
      <c r="C35" s="597" t="s">
        <v>399</v>
      </c>
      <c r="D35" s="585">
        <v>100</v>
      </c>
      <c r="E35" s="598">
        <v>100</v>
      </c>
      <c r="F35" s="597" t="s">
        <v>399</v>
      </c>
      <c r="G35" s="597" t="s">
        <v>399</v>
      </c>
      <c r="H35" s="585">
        <v>465</v>
      </c>
      <c r="I35" s="599">
        <v>47</v>
      </c>
    </row>
    <row r="36" spans="1:9">
      <c r="A36" s="66"/>
      <c r="B36" s="580"/>
      <c r="C36" s="580"/>
      <c r="D36" s="580"/>
      <c r="E36" s="580"/>
      <c r="F36" s="595"/>
      <c r="G36" s="580"/>
      <c r="H36" s="580"/>
      <c r="I36" s="581"/>
    </row>
    <row r="37" spans="1:9">
      <c r="A37" s="66" t="s">
        <v>508</v>
      </c>
      <c r="B37" s="580" t="s">
        <v>399</v>
      </c>
      <c r="C37" s="580" t="s">
        <v>399</v>
      </c>
      <c r="D37" s="580">
        <v>313</v>
      </c>
      <c r="E37" s="594">
        <v>313</v>
      </c>
      <c r="F37" s="595" t="s">
        <v>399</v>
      </c>
      <c r="G37" s="580" t="s">
        <v>399</v>
      </c>
      <c r="H37" s="580">
        <v>1300</v>
      </c>
      <c r="I37" s="581">
        <v>407</v>
      </c>
    </row>
    <row r="38" spans="1:9">
      <c r="A38" s="66" t="s">
        <v>509</v>
      </c>
      <c r="B38" s="580" t="s">
        <v>399</v>
      </c>
      <c r="C38" s="580" t="s">
        <v>399</v>
      </c>
      <c r="D38" s="580">
        <v>100</v>
      </c>
      <c r="E38" s="594">
        <v>100</v>
      </c>
      <c r="F38" s="595" t="s">
        <v>399</v>
      </c>
      <c r="G38" s="580" t="s">
        <v>399</v>
      </c>
      <c r="H38" s="580">
        <v>750</v>
      </c>
      <c r="I38" s="581">
        <v>75</v>
      </c>
    </row>
    <row r="39" spans="1:9">
      <c r="A39" s="66" t="s">
        <v>513</v>
      </c>
      <c r="B39" s="580" t="s">
        <v>399</v>
      </c>
      <c r="C39" s="580" t="s">
        <v>399</v>
      </c>
      <c r="D39" s="580">
        <v>400</v>
      </c>
      <c r="E39" s="594">
        <v>400</v>
      </c>
      <c r="F39" s="595" t="s">
        <v>399</v>
      </c>
      <c r="G39" s="580" t="s">
        <v>399</v>
      </c>
      <c r="H39" s="580">
        <v>600</v>
      </c>
      <c r="I39" s="581">
        <v>240</v>
      </c>
    </row>
    <row r="40" spans="1:9">
      <c r="A40" s="66" t="s">
        <v>514</v>
      </c>
      <c r="B40" s="580" t="s">
        <v>399</v>
      </c>
      <c r="C40" s="580" t="s">
        <v>399</v>
      </c>
      <c r="D40" s="580">
        <v>400</v>
      </c>
      <c r="E40" s="594">
        <v>400</v>
      </c>
      <c r="F40" s="595" t="s">
        <v>399</v>
      </c>
      <c r="G40" s="580" t="s">
        <v>399</v>
      </c>
      <c r="H40" s="580">
        <v>827</v>
      </c>
      <c r="I40" s="581">
        <v>331</v>
      </c>
    </row>
    <row r="41" spans="1:9">
      <c r="A41" s="76" t="s">
        <v>515</v>
      </c>
      <c r="B41" s="585" t="s">
        <v>399</v>
      </c>
      <c r="C41" s="597" t="s">
        <v>399</v>
      </c>
      <c r="D41" s="585">
        <v>1213</v>
      </c>
      <c r="E41" s="598">
        <v>1213</v>
      </c>
      <c r="F41" s="597" t="s">
        <v>399</v>
      </c>
      <c r="G41" s="597" t="s">
        <v>399</v>
      </c>
      <c r="H41" s="585">
        <v>868</v>
      </c>
      <c r="I41" s="599">
        <v>1053</v>
      </c>
    </row>
    <row r="42" spans="1:9">
      <c r="A42" s="66"/>
      <c r="B42" s="580"/>
      <c r="C42" s="580"/>
      <c r="D42" s="580"/>
      <c r="E42" s="580"/>
      <c r="F42" s="595"/>
      <c r="G42" s="580"/>
      <c r="H42" s="580"/>
      <c r="I42" s="581"/>
    </row>
    <row r="43" spans="1:9">
      <c r="A43" s="66" t="s">
        <v>516</v>
      </c>
      <c r="B43" s="580" t="s">
        <v>399</v>
      </c>
      <c r="C43" s="580" t="s">
        <v>399</v>
      </c>
      <c r="D43" s="580">
        <v>2230</v>
      </c>
      <c r="E43" s="594">
        <v>2230</v>
      </c>
      <c r="F43" s="595" t="s">
        <v>399</v>
      </c>
      <c r="G43" s="580" t="s">
        <v>399</v>
      </c>
      <c r="H43" s="580">
        <v>750</v>
      </c>
      <c r="I43" s="581">
        <v>1673</v>
      </c>
    </row>
    <row r="44" spans="1:9">
      <c r="A44" s="66" t="s">
        <v>517</v>
      </c>
      <c r="B44" s="580" t="s">
        <v>399</v>
      </c>
      <c r="C44" s="580" t="s">
        <v>399</v>
      </c>
      <c r="D44" s="580">
        <v>2970</v>
      </c>
      <c r="E44" s="594">
        <v>2970</v>
      </c>
      <c r="F44" s="595" t="s">
        <v>399</v>
      </c>
      <c r="G44" s="580" t="s">
        <v>399</v>
      </c>
      <c r="H44" s="580">
        <v>837</v>
      </c>
      <c r="I44" s="581">
        <v>2486</v>
      </c>
    </row>
    <row r="45" spans="1:9">
      <c r="A45" s="76" t="s">
        <v>518</v>
      </c>
      <c r="B45" s="585" t="s">
        <v>399</v>
      </c>
      <c r="C45" s="597" t="s">
        <v>399</v>
      </c>
      <c r="D45" s="585">
        <v>5200</v>
      </c>
      <c r="E45" s="598">
        <v>5200</v>
      </c>
      <c r="F45" s="597" t="s">
        <v>399</v>
      </c>
      <c r="G45" s="597" t="s">
        <v>399</v>
      </c>
      <c r="H45" s="585">
        <v>800</v>
      </c>
      <c r="I45" s="599">
        <v>4159</v>
      </c>
    </row>
    <row r="46" spans="1:9">
      <c r="A46" s="68"/>
      <c r="B46" s="580"/>
      <c r="C46" s="580"/>
      <c r="D46" s="580"/>
      <c r="E46" s="580"/>
      <c r="F46" s="580"/>
      <c r="G46" s="580"/>
      <c r="H46" s="580"/>
      <c r="I46" s="581"/>
    </row>
    <row r="47" spans="1:9" ht="13.5" thickBot="1">
      <c r="A47" s="69" t="s">
        <v>519</v>
      </c>
      <c r="B47" s="589">
        <v>100</v>
      </c>
      <c r="C47" s="600">
        <v>1830</v>
      </c>
      <c r="D47" s="589">
        <v>13113</v>
      </c>
      <c r="E47" s="590">
        <v>15043</v>
      </c>
      <c r="F47" s="600">
        <v>500</v>
      </c>
      <c r="G47" s="600">
        <v>572</v>
      </c>
      <c r="H47" s="589">
        <v>831</v>
      </c>
      <c r="I47" s="601">
        <v>11993</v>
      </c>
    </row>
  </sheetData>
  <mergeCells count="6">
    <mergeCell ref="A1:I1"/>
    <mergeCell ref="E6:E7"/>
    <mergeCell ref="B6:B7"/>
    <mergeCell ref="F6:F7"/>
    <mergeCell ref="A5:A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>
  <sheetPr codeName="Hoja191">
    <pageSetUpPr fitToPage="1"/>
  </sheetPr>
  <dimension ref="A1:G49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6.85546875" style="271" customWidth="1"/>
    <col min="2" max="5" width="19.28515625" style="271" customWidth="1"/>
    <col min="6" max="6" width="7.5703125" style="271" customWidth="1"/>
    <col min="7" max="16384" width="11.42578125" style="271"/>
  </cols>
  <sheetData>
    <row r="1" spans="1:7" s="90" customFormat="1" ht="18">
      <c r="A1" s="1519" t="s">
        <v>375</v>
      </c>
      <c r="B1" s="1519"/>
      <c r="C1" s="1519"/>
      <c r="D1" s="1519"/>
      <c r="E1" s="1519"/>
      <c r="F1" s="89"/>
      <c r="G1" s="89"/>
    </row>
    <row r="3" spans="1:7" s="91" customFormat="1" ht="15">
      <c r="A3" s="1504" t="s">
        <v>1092</v>
      </c>
      <c r="B3" s="1504"/>
      <c r="C3" s="1504"/>
      <c r="D3" s="1504"/>
      <c r="E3" s="1504"/>
    </row>
    <row r="4" spans="1:7" s="91" customFormat="1" ht="26.25" customHeight="1">
      <c r="A4" s="1486" t="s">
        <v>1344</v>
      </c>
      <c r="B4" s="1486"/>
      <c r="C4" s="1486"/>
      <c r="D4" s="1486"/>
      <c r="E4" s="1486"/>
    </row>
    <row r="5" spans="1:7" s="91" customFormat="1" ht="13.5" customHeight="1" thickBot="1">
      <c r="A5" s="5"/>
      <c r="B5" s="6"/>
      <c r="C5" s="6"/>
      <c r="D5" s="6"/>
      <c r="E5" s="6"/>
    </row>
    <row r="6" spans="1:7" ht="27" customHeight="1">
      <c r="A6" s="31"/>
      <c r="B6" s="32" t="s">
        <v>1093</v>
      </c>
      <c r="C6" s="920"/>
      <c r="D6" s="1553" t="s">
        <v>1090</v>
      </c>
      <c r="E6" s="1493"/>
    </row>
    <row r="7" spans="1:7" ht="28.5" customHeight="1">
      <c r="A7" s="137" t="s">
        <v>560</v>
      </c>
      <c r="B7" s="1658" t="s">
        <v>1094</v>
      </c>
      <c r="C7" s="1660"/>
      <c r="D7" s="1658"/>
      <c r="E7" s="1659"/>
    </row>
    <row r="8" spans="1:7">
      <c r="A8" s="137" t="s">
        <v>538</v>
      </c>
      <c r="B8" s="60" t="s">
        <v>379</v>
      </c>
      <c r="C8" s="42" t="s">
        <v>380</v>
      </c>
      <c r="D8" s="60" t="s">
        <v>379</v>
      </c>
      <c r="E8" s="41" t="s">
        <v>380</v>
      </c>
    </row>
    <row r="9" spans="1:7" ht="28.5" customHeight="1" thickBot="1">
      <c r="A9" s="137"/>
      <c r="B9" s="941" t="s">
        <v>1051</v>
      </c>
      <c r="C9" s="876" t="s">
        <v>1084</v>
      </c>
      <c r="D9" s="941" t="s">
        <v>1051</v>
      </c>
      <c r="E9" s="878" t="s">
        <v>1084</v>
      </c>
    </row>
    <row r="10" spans="1:7" ht="22.5" customHeight="1">
      <c r="A10" s="75" t="s">
        <v>459</v>
      </c>
      <c r="B10" s="578" t="s">
        <v>399</v>
      </c>
      <c r="C10" s="578" t="s">
        <v>399</v>
      </c>
      <c r="D10" s="578">
        <v>900</v>
      </c>
      <c r="E10" s="579">
        <v>224</v>
      </c>
    </row>
    <row r="11" spans="1:7">
      <c r="A11" s="66" t="s">
        <v>462</v>
      </c>
      <c r="B11" s="580" t="s">
        <v>399</v>
      </c>
      <c r="C11" s="580" t="s">
        <v>399</v>
      </c>
      <c r="D11" s="580">
        <v>700</v>
      </c>
      <c r="E11" s="581">
        <v>554</v>
      </c>
    </row>
    <row r="12" spans="1:7">
      <c r="A12" s="76" t="s">
        <v>463</v>
      </c>
      <c r="B12" s="585" t="s">
        <v>399</v>
      </c>
      <c r="C12" s="585" t="s">
        <v>399</v>
      </c>
      <c r="D12" s="585">
        <v>1600</v>
      </c>
      <c r="E12" s="586">
        <v>778</v>
      </c>
    </row>
    <row r="13" spans="1:7">
      <c r="A13" s="68"/>
      <c r="B13" s="580"/>
      <c r="C13" s="580"/>
      <c r="D13" s="580"/>
      <c r="E13" s="581"/>
    </row>
    <row r="14" spans="1:7">
      <c r="A14" s="76" t="s">
        <v>465</v>
      </c>
      <c r="B14" s="585" t="s">
        <v>399</v>
      </c>
      <c r="C14" s="585" t="s">
        <v>399</v>
      </c>
      <c r="D14" s="585">
        <v>100</v>
      </c>
      <c r="E14" s="586">
        <v>50</v>
      </c>
    </row>
    <row r="15" spans="1:7">
      <c r="A15" s="66"/>
      <c r="B15" s="580"/>
      <c r="C15" s="580"/>
      <c r="D15" s="580"/>
      <c r="E15" s="581"/>
    </row>
    <row r="16" spans="1:7">
      <c r="A16" s="66" t="s">
        <v>467</v>
      </c>
      <c r="B16" s="580">
        <v>600</v>
      </c>
      <c r="C16" s="580">
        <v>399</v>
      </c>
      <c r="D16" s="580" t="s">
        <v>399</v>
      </c>
      <c r="E16" s="581" t="s">
        <v>399</v>
      </c>
    </row>
    <row r="17" spans="1:5">
      <c r="A17" s="66" t="s">
        <v>468</v>
      </c>
      <c r="B17" s="580">
        <v>350</v>
      </c>
      <c r="C17" s="580">
        <v>263</v>
      </c>
      <c r="D17" s="580" t="s">
        <v>399</v>
      </c>
      <c r="E17" s="581" t="s">
        <v>399</v>
      </c>
    </row>
    <row r="18" spans="1:5">
      <c r="A18" s="76" t="s">
        <v>469</v>
      </c>
      <c r="B18" s="585">
        <v>950</v>
      </c>
      <c r="C18" s="585">
        <v>662</v>
      </c>
      <c r="D18" s="585" t="s">
        <v>399</v>
      </c>
      <c r="E18" s="586" t="s">
        <v>399</v>
      </c>
    </row>
    <row r="19" spans="1:5">
      <c r="A19" s="68"/>
      <c r="B19" s="580"/>
      <c r="C19" s="580"/>
      <c r="D19" s="580"/>
      <c r="E19" s="581"/>
    </row>
    <row r="20" spans="1:5" s="408" customFormat="1">
      <c r="A20" s="76" t="s">
        <v>470</v>
      </c>
      <c r="B20" s="585" t="s">
        <v>399</v>
      </c>
      <c r="C20" s="585" t="s">
        <v>399</v>
      </c>
      <c r="D20" s="585">
        <v>100</v>
      </c>
      <c r="E20" s="586">
        <v>30</v>
      </c>
    </row>
    <row r="21" spans="1:5">
      <c r="A21" s="68"/>
      <c r="B21" s="580"/>
      <c r="C21" s="580"/>
      <c r="D21" s="580"/>
      <c r="E21" s="581"/>
    </row>
    <row r="22" spans="1:5">
      <c r="A22" s="66" t="s">
        <v>476</v>
      </c>
      <c r="B22" s="580" t="s">
        <v>399</v>
      </c>
      <c r="C22" s="580" t="s">
        <v>399</v>
      </c>
      <c r="D22" s="580">
        <v>200</v>
      </c>
      <c r="E22" s="581">
        <v>137</v>
      </c>
    </row>
    <row r="23" spans="1:5">
      <c r="A23" s="76" t="s">
        <v>480</v>
      </c>
      <c r="B23" s="585" t="s">
        <v>399</v>
      </c>
      <c r="C23" s="585" t="s">
        <v>399</v>
      </c>
      <c r="D23" s="585">
        <v>200</v>
      </c>
      <c r="E23" s="586">
        <v>137</v>
      </c>
    </row>
    <row r="24" spans="1:5" s="408" customFormat="1">
      <c r="A24" s="68"/>
      <c r="B24" s="580"/>
      <c r="C24" s="580"/>
      <c r="D24" s="580"/>
      <c r="E24" s="581"/>
    </row>
    <row r="25" spans="1:5">
      <c r="A25" s="76" t="s">
        <v>481</v>
      </c>
      <c r="B25" s="585" t="s">
        <v>399</v>
      </c>
      <c r="C25" s="585" t="s">
        <v>399</v>
      </c>
      <c r="D25" s="585">
        <v>780</v>
      </c>
      <c r="E25" s="586">
        <v>1268</v>
      </c>
    </row>
    <row r="26" spans="1:5">
      <c r="A26" s="66"/>
      <c r="B26" s="580"/>
      <c r="C26" s="580"/>
      <c r="D26" s="580"/>
      <c r="E26" s="581"/>
    </row>
    <row r="27" spans="1:5">
      <c r="A27" s="66" t="s">
        <v>493</v>
      </c>
      <c r="B27" s="580" t="s">
        <v>399</v>
      </c>
      <c r="C27" s="580" t="s">
        <v>399</v>
      </c>
      <c r="D27" s="580">
        <v>100</v>
      </c>
      <c r="E27" s="581">
        <v>14</v>
      </c>
    </row>
    <row r="28" spans="1:5">
      <c r="A28" s="76" t="s">
        <v>573</v>
      </c>
      <c r="B28" s="585" t="s">
        <v>399</v>
      </c>
      <c r="C28" s="585" t="s">
        <v>399</v>
      </c>
      <c r="D28" s="585">
        <v>100</v>
      </c>
      <c r="E28" s="586">
        <v>14</v>
      </c>
    </row>
    <row r="29" spans="1:5">
      <c r="A29" s="66"/>
      <c r="B29" s="580"/>
      <c r="C29" s="580"/>
      <c r="D29" s="580"/>
      <c r="E29" s="581"/>
    </row>
    <row r="30" spans="1:5">
      <c r="A30" s="66" t="s">
        <v>499</v>
      </c>
      <c r="B30" s="580" t="s">
        <v>399</v>
      </c>
      <c r="C30" s="580" t="s">
        <v>399</v>
      </c>
      <c r="D30" s="580">
        <v>1900</v>
      </c>
      <c r="E30" s="581">
        <v>1140</v>
      </c>
    </row>
    <row r="31" spans="1:5">
      <c r="A31" s="66" t="s">
        <v>501</v>
      </c>
      <c r="B31" s="580" t="s">
        <v>399</v>
      </c>
      <c r="C31" s="580" t="s">
        <v>399</v>
      </c>
      <c r="D31" s="580">
        <v>400</v>
      </c>
      <c r="E31" s="581">
        <v>300</v>
      </c>
    </row>
    <row r="32" spans="1:5">
      <c r="A32" s="76" t="s">
        <v>502</v>
      </c>
      <c r="B32" s="585" t="s">
        <v>399</v>
      </c>
      <c r="C32" s="585" t="s">
        <v>399</v>
      </c>
      <c r="D32" s="585">
        <v>2300</v>
      </c>
      <c r="E32" s="586">
        <v>1440</v>
      </c>
    </row>
    <row r="33" spans="1:5">
      <c r="A33" s="68"/>
      <c r="B33" s="580"/>
      <c r="C33" s="580"/>
      <c r="D33" s="580"/>
      <c r="E33" s="581"/>
    </row>
    <row r="34" spans="1:5">
      <c r="A34" s="76" t="s">
        <v>503</v>
      </c>
      <c r="B34" s="585" t="s">
        <v>399</v>
      </c>
      <c r="C34" s="585" t="s">
        <v>399</v>
      </c>
      <c r="D34" s="585">
        <v>2400</v>
      </c>
      <c r="E34" s="586">
        <v>2355</v>
      </c>
    </row>
    <row r="35" spans="1:5">
      <c r="A35" s="66"/>
      <c r="B35" s="580"/>
      <c r="C35" s="580"/>
      <c r="D35" s="580"/>
      <c r="E35" s="581"/>
    </row>
    <row r="36" spans="1:5">
      <c r="A36" s="66" t="s">
        <v>504</v>
      </c>
      <c r="B36" s="580" t="s">
        <v>399</v>
      </c>
      <c r="C36" s="580" t="s">
        <v>399</v>
      </c>
      <c r="D36" s="580">
        <v>100</v>
      </c>
      <c r="E36" s="581">
        <v>47</v>
      </c>
    </row>
    <row r="37" spans="1:5">
      <c r="A37" s="76" t="s">
        <v>506</v>
      </c>
      <c r="B37" s="585" t="s">
        <v>399</v>
      </c>
      <c r="C37" s="585" t="s">
        <v>399</v>
      </c>
      <c r="D37" s="585">
        <v>100</v>
      </c>
      <c r="E37" s="586">
        <v>47</v>
      </c>
    </row>
    <row r="38" spans="1:5">
      <c r="A38" s="66"/>
      <c r="B38" s="580"/>
      <c r="C38" s="580"/>
      <c r="D38" s="580"/>
      <c r="E38" s="581"/>
    </row>
    <row r="39" spans="1:5">
      <c r="A39" s="66" t="s">
        <v>508</v>
      </c>
      <c r="B39" s="580" t="s">
        <v>399</v>
      </c>
      <c r="C39" s="580" t="s">
        <v>399</v>
      </c>
      <c r="D39" s="580">
        <v>313</v>
      </c>
      <c r="E39" s="581">
        <v>407</v>
      </c>
    </row>
    <row r="40" spans="1:5">
      <c r="A40" s="66" t="s">
        <v>509</v>
      </c>
      <c r="B40" s="580" t="s">
        <v>399</v>
      </c>
      <c r="C40" s="580" t="s">
        <v>399</v>
      </c>
      <c r="D40" s="580">
        <v>100</v>
      </c>
      <c r="E40" s="581">
        <v>75</v>
      </c>
    </row>
    <row r="41" spans="1:5">
      <c r="A41" s="66" t="s">
        <v>513</v>
      </c>
      <c r="B41" s="580" t="s">
        <v>399</v>
      </c>
      <c r="C41" s="580" t="s">
        <v>399</v>
      </c>
      <c r="D41" s="580">
        <v>400</v>
      </c>
      <c r="E41" s="581">
        <v>240</v>
      </c>
    </row>
    <row r="42" spans="1:5">
      <c r="A42" s="66" t="s">
        <v>514</v>
      </c>
      <c r="B42" s="580" t="s">
        <v>399</v>
      </c>
      <c r="C42" s="580" t="s">
        <v>399</v>
      </c>
      <c r="D42" s="580">
        <v>400</v>
      </c>
      <c r="E42" s="581">
        <v>331</v>
      </c>
    </row>
    <row r="43" spans="1:5">
      <c r="A43" s="76" t="s">
        <v>515</v>
      </c>
      <c r="B43" s="585" t="s">
        <v>399</v>
      </c>
      <c r="C43" s="585" t="s">
        <v>399</v>
      </c>
      <c r="D43" s="585">
        <v>1213</v>
      </c>
      <c r="E43" s="586">
        <v>1053</v>
      </c>
    </row>
    <row r="44" spans="1:5">
      <c r="A44" s="66"/>
      <c r="B44" s="580"/>
      <c r="C44" s="580"/>
      <c r="D44" s="580"/>
      <c r="E44" s="581"/>
    </row>
    <row r="45" spans="1:5">
      <c r="A45" s="1135" t="s">
        <v>516</v>
      </c>
      <c r="B45" s="580" t="s">
        <v>399</v>
      </c>
      <c r="C45" s="580" t="s">
        <v>399</v>
      </c>
      <c r="D45" s="580">
        <v>2230</v>
      </c>
      <c r="E45" s="581">
        <v>1673</v>
      </c>
    </row>
    <row r="46" spans="1:5">
      <c r="A46" s="1135" t="s">
        <v>517</v>
      </c>
      <c r="B46" s="580" t="s">
        <v>399</v>
      </c>
      <c r="C46" s="580" t="s">
        <v>399</v>
      </c>
      <c r="D46" s="580">
        <v>2970</v>
      </c>
      <c r="E46" s="581">
        <v>2486</v>
      </c>
    </row>
    <row r="47" spans="1:5">
      <c r="A47" s="76" t="s">
        <v>518</v>
      </c>
      <c r="B47" s="585" t="s">
        <v>399</v>
      </c>
      <c r="C47" s="585" t="s">
        <v>399</v>
      </c>
      <c r="D47" s="585">
        <v>5200</v>
      </c>
      <c r="E47" s="586">
        <v>4159</v>
      </c>
    </row>
    <row r="48" spans="1:5">
      <c r="A48" s="68"/>
      <c r="B48" s="580"/>
      <c r="C48" s="580"/>
      <c r="D48" s="580"/>
      <c r="E48" s="581"/>
    </row>
    <row r="49" spans="1:5" ht="13.5" thickBot="1">
      <c r="A49" s="69" t="s">
        <v>519</v>
      </c>
      <c r="B49" s="589">
        <v>950</v>
      </c>
      <c r="C49" s="589">
        <v>662</v>
      </c>
      <c r="D49" s="589">
        <v>14093</v>
      </c>
      <c r="E49" s="591">
        <v>11331</v>
      </c>
    </row>
  </sheetData>
  <mergeCells count="5">
    <mergeCell ref="A1:E1"/>
    <mergeCell ref="D6:E7"/>
    <mergeCell ref="B7:C7"/>
    <mergeCell ref="A3:E3"/>
    <mergeCell ref="A4:E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1" orientation="portrait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>
  <sheetPr codeName="Hoja193">
    <pageSetUpPr fitToPage="1"/>
  </sheetPr>
  <dimension ref="A1:I63"/>
  <sheetViews>
    <sheetView view="pageBreakPreview" zoomScale="75" zoomScaleNormal="75" zoomScaleSheetLayoutView="75" workbookViewId="0">
      <selection activeCell="A4" sqref="A4:I4"/>
    </sheetView>
  </sheetViews>
  <sheetFormatPr baseColWidth="10" defaultRowHeight="12.75"/>
  <cols>
    <col min="1" max="1" width="33.42578125" style="271" customWidth="1"/>
    <col min="2" max="9" width="16.85546875" style="271" customWidth="1"/>
    <col min="10" max="16384" width="11.42578125" style="271"/>
  </cols>
  <sheetData>
    <row r="1" spans="1:9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3" spans="1:9" s="91" customFormat="1" ht="15">
      <c r="A3" s="1504" t="s">
        <v>1095</v>
      </c>
      <c r="B3" s="1504"/>
      <c r="C3" s="1504"/>
      <c r="D3" s="1504"/>
      <c r="E3" s="1504"/>
      <c r="F3" s="1504"/>
      <c r="G3" s="1504"/>
      <c r="H3" s="1504"/>
      <c r="I3" s="1504"/>
    </row>
    <row r="4" spans="1:9" s="91" customFormat="1" ht="26.25" customHeight="1">
      <c r="A4" s="1486" t="s">
        <v>1322</v>
      </c>
      <c r="B4" s="1486"/>
      <c r="C4" s="1486"/>
      <c r="D4" s="1486"/>
      <c r="E4" s="1486"/>
      <c r="F4" s="1486"/>
      <c r="G4" s="1486"/>
      <c r="H4" s="1486"/>
      <c r="I4" s="1486"/>
    </row>
    <row r="5" spans="1:9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</row>
    <row r="6" spans="1:9" ht="27" customHeight="1">
      <c r="A6" s="1515" t="s">
        <v>455</v>
      </c>
      <c r="B6" s="849" t="s">
        <v>1055</v>
      </c>
      <c r="C6" s="850"/>
      <c r="D6" s="850"/>
      <c r="E6" s="851"/>
      <c r="F6" s="849" t="s">
        <v>1056</v>
      </c>
      <c r="G6" s="850"/>
      <c r="H6" s="851"/>
      <c r="I6" s="859" t="s">
        <v>380</v>
      </c>
    </row>
    <row r="7" spans="1:9" ht="34.5" customHeight="1">
      <c r="A7" s="1516"/>
      <c r="B7" s="1671" t="s">
        <v>393</v>
      </c>
      <c r="C7" s="301" t="s">
        <v>394</v>
      </c>
      <c r="D7" s="302"/>
      <c r="E7" s="1499" t="s">
        <v>395</v>
      </c>
      <c r="F7" s="1499" t="s">
        <v>393</v>
      </c>
      <c r="G7" s="301" t="s">
        <v>394</v>
      </c>
      <c r="H7" s="303"/>
      <c r="I7" s="308" t="s">
        <v>1057</v>
      </c>
    </row>
    <row r="8" spans="1:9" ht="41.25" customHeight="1" thickBot="1">
      <c r="A8" s="1517"/>
      <c r="B8" s="1676"/>
      <c r="C8" s="298" t="s">
        <v>904</v>
      </c>
      <c r="D8" s="298" t="s">
        <v>905</v>
      </c>
      <c r="E8" s="1710"/>
      <c r="F8" s="1628"/>
      <c r="G8" s="298" t="s">
        <v>904</v>
      </c>
      <c r="H8" s="298" t="s">
        <v>905</v>
      </c>
      <c r="I8" s="308" t="s">
        <v>1058</v>
      </c>
    </row>
    <row r="9" spans="1:9" ht="24" customHeight="1">
      <c r="A9" s="66" t="s">
        <v>459</v>
      </c>
      <c r="B9" s="578" t="s">
        <v>399</v>
      </c>
      <c r="C9" s="578">
        <v>3300</v>
      </c>
      <c r="D9" s="578">
        <v>2700</v>
      </c>
      <c r="E9" s="592">
        <v>6000</v>
      </c>
      <c r="F9" s="593" t="s">
        <v>399</v>
      </c>
      <c r="G9" s="578">
        <v>415</v>
      </c>
      <c r="H9" s="578">
        <v>580</v>
      </c>
      <c r="I9" s="579">
        <v>2936</v>
      </c>
    </row>
    <row r="10" spans="1:9">
      <c r="A10" s="66" t="s">
        <v>460</v>
      </c>
      <c r="B10" s="580" t="s">
        <v>399</v>
      </c>
      <c r="C10" s="580">
        <v>55</v>
      </c>
      <c r="D10" s="580">
        <v>45</v>
      </c>
      <c r="E10" s="594">
        <v>100</v>
      </c>
      <c r="F10" s="595" t="s">
        <v>399</v>
      </c>
      <c r="G10" s="580">
        <v>250</v>
      </c>
      <c r="H10" s="580">
        <v>485</v>
      </c>
      <c r="I10" s="596">
        <v>36</v>
      </c>
    </row>
    <row r="11" spans="1:9">
      <c r="A11" s="66" t="s">
        <v>461</v>
      </c>
      <c r="B11" s="580" t="s">
        <v>399</v>
      </c>
      <c r="C11" s="580">
        <v>165</v>
      </c>
      <c r="D11" s="580">
        <v>135</v>
      </c>
      <c r="E11" s="594">
        <v>300</v>
      </c>
      <c r="F11" s="595" t="s">
        <v>399</v>
      </c>
      <c r="G11" s="580">
        <v>250</v>
      </c>
      <c r="H11" s="580">
        <v>250</v>
      </c>
      <c r="I11" s="581">
        <v>75</v>
      </c>
    </row>
    <row r="12" spans="1:9">
      <c r="A12" s="66" t="s">
        <v>462</v>
      </c>
      <c r="B12" s="580" t="s">
        <v>399</v>
      </c>
      <c r="C12" s="580">
        <v>2750</v>
      </c>
      <c r="D12" s="580">
        <v>2250</v>
      </c>
      <c r="E12" s="595">
        <v>5000</v>
      </c>
      <c r="F12" s="595" t="s">
        <v>399</v>
      </c>
      <c r="G12" s="580">
        <v>375</v>
      </c>
      <c r="H12" s="580">
        <v>517</v>
      </c>
      <c r="I12" s="581">
        <v>2195</v>
      </c>
    </row>
    <row r="13" spans="1:9">
      <c r="A13" s="76" t="s">
        <v>463</v>
      </c>
      <c r="B13" s="585" t="s">
        <v>399</v>
      </c>
      <c r="C13" s="597">
        <v>6270</v>
      </c>
      <c r="D13" s="585">
        <v>5130</v>
      </c>
      <c r="E13" s="598">
        <v>11400</v>
      </c>
      <c r="F13" s="597" t="s">
        <v>399</v>
      </c>
      <c r="G13" s="597">
        <v>392</v>
      </c>
      <c r="H13" s="585">
        <v>543</v>
      </c>
      <c r="I13" s="599">
        <v>5242</v>
      </c>
    </row>
    <row r="14" spans="1:9">
      <c r="A14" s="68"/>
      <c r="B14" s="580"/>
      <c r="C14" s="580"/>
      <c r="D14" s="580"/>
      <c r="E14" s="580"/>
      <c r="F14" s="595"/>
      <c r="G14" s="580"/>
      <c r="H14" s="580"/>
      <c r="I14" s="581"/>
    </row>
    <row r="15" spans="1:9">
      <c r="A15" s="76" t="s">
        <v>465</v>
      </c>
      <c r="B15" s="585">
        <v>100</v>
      </c>
      <c r="C15" s="597" t="s">
        <v>399</v>
      </c>
      <c r="D15" s="585" t="s">
        <v>399</v>
      </c>
      <c r="E15" s="598">
        <v>100</v>
      </c>
      <c r="F15" s="597">
        <v>400</v>
      </c>
      <c r="G15" s="597" t="s">
        <v>399</v>
      </c>
      <c r="H15" s="585" t="s">
        <v>399</v>
      </c>
      <c r="I15" s="599">
        <v>40</v>
      </c>
    </row>
    <row r="16" spans="1:9">
      <c r="A16" s="66"/>
      <c r="B16" s="580"/>
      <c r="C16" s="580"/>
      <c r="D16" s="580"/>
      <c r="E16" s="580"/>
      <c r="F16" s="595"/>
      <c r="G16" s="580"/>
      <c r="H16" s="580"/>
      <c r="I16" s="581"/>
    </row>
    <row r="17" spans="1:9">
      <c r="A17" s="66" t="s">
        <v>467</v>
      </c>
      <c r="B17" s="594">
        <v>100</v>
      </c>
      <c r="C17" s="580">
        <v>400</v>
      </c>
      <c r="D17" s="580">
        <v>625</v>
      </c>
      <c r="E17" s="594">
        <v>1125</v>
      </c>
      <c r="F17" s="595">
        <v>95</v>
      </c>
      <c r="G17" s="580">
        <v>375</v>
      </c>
      <c r="H17" s="580">
        <v>520</v>
      </c>
      <c r="I17" s="581">
        <v>485</v>
      </c>
    </row>
    <row r="18" spans="1:9">
      <c r="A18" s="66" t="s">
        <v>468</v>
      </c>
      <c r="B18" s="580" t="s">
        <v>399</v>
      </c>
      <c r="C18" s="580">
        <v>675</v>
      </c>
      <c r="D18" s="580">
        <v>450</v>
      </c>
      <c r="E18" s="594">
        <v>1125</v>
      </c>
      <c r="F18" s="595" t="s">
        <v>399</v>
      </c>
      <c r="G18" s="580">
        <v>300</v>
      </c>
      <c r="H18" s="580">
        <v>500</v>
      </c>
      <c r="I18" s="581">
        <v>428</v>
      </c>
    </row>
    <row r="19" spans="1:9">
      <c r="A19" s="76" t="s">
        <v>469</v>
      </c>
      <c r="B19" s="585">
        <v>100</v>
      </c>
      <c r="C19" s="597">
        <v>1075</v>
      </c>
      <c r="D19" s="585">
        <v>1075</v>
      </c>
      <c r="E19" s="598">
        <v>2250</v>
      </c>
      <c r="F19" s="597">
        <v>95</v>
      </c>
      <c r="G19" s="597">
        <v>328</v>
      </c>
      <c r="H19" s="585">
        <v>512</v>
      </c>
      <c r="I19" s="599">
        <v>913</v>
      </c>
    </row>
    <row r="20" spans="1:9">
      <c r="A20" s="68"/>
      <c r="B20" s="580"/>
      <c r="C20" s="580"/>
      <c r="D20" s="580"/>
      <c r="E20" s="580"/>
      <c r="F20" s="595"/>
      <c r="G20" s="580"/>
      <c r="H20" s="580"/>
      <c r="I20" s="581"/>
    </row>
    <row r="21" spans="1:9">
      <c r="A21" s="76" t="s">
        <v>470</v>
      </c>
      <c r="B21" s="585" t="s">
        <v>399</v>
      </c>
      <c r="C21" s="597">
        <v>600</v>
      </c>
      <c r="D21" s="585">
        <v>1400</v>
      </c>
      <c r="E21" s="598">
        <v>2000</v>
      </c>
      <c r="F21" s="597" t="s">
        <v>399</v>
      </c>
      <c r="G21" s="597">
        <v>200</v>
      </c>
      <c r="H21" s="585">
        <v>343</v>
      </c>
      <c r="I21" s="599">
        <v>600</v>
      </c>
    </row>
    <row r="22" spans="1:9">
      <c r="A22" s="68"/>
      <c r="B22" s="580"/>
      <c r="C22" s="580"/>
      <c r="D22" s="580"/>
      <c r="E22" s="580"/>
      <c r="F22" s="595"/>
      <c r="G22" s="580"/>
      <c r="H22" s="580"/>
      <c r="I22" s="581"/>
    </row>
    <row r="23" spans="1:9" s="408" customFormat="1">
      <c r="A23" s="76" t="s">
        <v>471</v>
      </c>
      <c r="B23" s="585" t="s">
        <v>399</v>
      </c>
      <c r="C23" s="597" t="s">
        <v>399</v>
      </c>
      <c r="D23" s="585">
        <v>300</v>
      </c>
      <c r="E23" s="598">
        <v>300</v>
      </c>
      <c r="F23" s="597" t="s">
        <v>399</v>
      </c>
      <c r="G23" s="597" t="s">
        <v>399</v>
      </c>
      <c r="H23" s="585">
        <v>140</v>
      </c>
      <c r="I23" s="599">
        <v>42</v>
      </c>
    </row>
    <row r="24" spans="1:9">
      <c r="A24" s="66"/>
      <c r="B24" s="580"/>
      <c r="C24" s="580"/>
      <c r="D24" s="580"/>
      <c r="E24" s="580"/>
      <c r="F24" s="595"/>
      <c r="G24" s="580"/>
      <c r="H24" s="580"/>
      <c r="I24" s="581"/>
    </row>
    <row r="25" spans="1:9">
      <c r="A25" s="66" t="s">
        <v>476</v>
      </c>
      <c r="B25" s="580" t="s">
        <v>399</v>
      </c>
      <c r="C25" s="580">
        <v>400</v>
      </c>
      <c r="D25" s="580">
        <v>1200</v>
      </c>
      <c r="E25" s="594">
        <v>1600</v>
      </c>
      <c r="F25" s="595" t="s">
        <v>399</v>
      </c>
      <c r="G25" s="580">
        <v>591</v>
      </c>
      <c r="H25" s="580">
        <v>873</v>
      </c>
      <c r="I25" s="581">
        <v>1284</v>
      </c>
    </row>
    <row r="26" spans="1:9">
      <c r="A26" s="66" t="s">
        <v>477</v>
      </c>
      <c r="B26" s="580" t="s">
        <v>399</v>
      </c>
      <c r="C26" s="580">
        <v>1700</v>
      </c>
      <c r="D26" s="580" t="s">
        <v>399</v>
      </c>
      <c r="E26" s="594">
        <v>1700</v>
      </c>
      <c r="F26" s="595" t="s">
        <v>399</v>
      </c>
      <c r="G26" s="580">
        <v>600</v>
      </c>
      <c r="H26" s="580" t="s">
        <v>399</v>
      </c>
      <c r="I26" s="581">
        <v>1020</v>
      </c>
    </row>
    <row r="27" spans="1:9">
      <c r="A27" s="76" t="s">
        <v>480</v>
      </c>
      <c r="B27" s="585" t="s">
        <v>399</v>
      </c>
      <c r="C27" s="597">
        <v>2100</v>
      </c>
      <c r="D27" s="585">
        <v>1200</v>
      </c>
      <c r="E27" s="598">
        <v>3300</v>
      </c>
      <c r="F27" s="597" t="s">
        <v>399</v>
      </c>
      <c r="G27" s="597">
        <v>598</v>
      </c>
      <c r="H27" s="585">
        <v>873</v>
      </c>
      <c r="I27" s="599">
        <v>2304</v>
      </c>
    </row>
    <row r="28" spans="1:9" s="408" customFormat="1">
      <c r="A28" s="68"/>
      <c r="B28" s="580"/>
      <c r="C28" s="580"/>
      <c r="D28" s="580"/>
      <c r="E28" s="580"/>
      <c r="F28" s="595"/>
      <c r="G28" s="580"/>
      <c r="H28" s="580"/>
      <c r="I28" s="581"/>
    </row>
    <row r="29" spans="1:9">
      <c r="A29" s="76" t="s">
        <v>481</v>
      </c>
      <c r="B29" s="585" t="s">
        <v>399</v>
      </c>
      <c r="C29" s="597">
        <v>665</v>
      </c>
      <c r="D29" s="585">
        <v>760</v>
      </c>
      <c r="E29" s="598">
        <v>1425</v>
      </c>
      <c r="F29" s="597" t="s">
        <v>399</v>
      </c>
      <c r="G29" s="597">
        <v>420</v>
      </c>
      <c r="H29" s="585">
        <v>1625</v>
      </c>
      <c r="I29" s="599">
        <v>1514</v>
      </c>
    </row>
    <row r="30" spans="1:9">
      <c r="A30" s="66"/>
      <c r="B30" s="580"/>
      <c r="C30" s="580"/>
      <c r="D30" s="580"/>
      <c r="E30" s="580"/>
      <c r="F30" s="595"/>
      <c r="G30" s="580"/>
      <c r="H30" s="580"/>
      <c r="I30" s="581"/>
    </row>
    <row r="31" spans="1:9">
      <c r="A31" s="66" t="s">
        <v>484</v>
      </c>
      <c r="B31" s="580" t="s">
        <v>399</v>
      </c>
      <c r="C31" s="580">
        <v>500</v>
      </c>
      <c r="D31" s="580" t="s">
        <v>399</v>
      </c>
      <c r="E31" s="594">
        <v>500</v>
      </c>
      <c r="F31" s="595" t="s">
        <v>399</v>
      </c>
      <c r="G31" s="580">
        <v>590</v>
      </c>
      <c r="H31" s="580" t="s">
        <v>399</v>
      </c>
      <c r="I31" s="581">
        <v>295</v>
      </c>
    </row>
    <row r="32" spans="1:9">
      <c r="A32" s="76" t="s">
        <v>491</v>
      </c>
      <c r="B32" s="585" t="s">
        <v>399</v>
      </c>
      <c r="C32" s="597">
        <v>500</v>
      </c>
      <c r="D32" s="585" t="s">
        <v>399</v>
      </c>
      <c r="E32" s="598">
        <v>500</v>
      </c>
      <c r="F32" s="597" t="s">
        <v>399</v>
      </c>
      <c r="G32" s="597">
        <v>590</v>
      </c>
      <c r="H32" s="585" t="s">
        <v>399</v>
      </c>
      <c r="I32" s="599">
        <v>295</v>
      </c>
    </row>
    <row r="33" spans="1:9" ht="13.5" customHeight="1">
      <c r="A33" s="68"/>
      <c r="B33" s="580"/>
      <c r="C33" s="580"/>
      <c r="D33" s="580"/>
      <c r="E33" s="580"/>
      <c r="F33" s="595"/>
      <c r="G33" s="580"/>
      <c r="H33" s="580"/>
      <c r="I33" s="581"/>
    </row>
    <row r="34" spans="1:9" ht="13.5" customHeight="1">
      <c r="A34" s="76" t="s">
        <v>871</v>
      </c>
      <c r="B34" s="585" t="s">
        <v>399</v>
      </c>
      <c r="C34" s="597">
        <v>100</v>
      </c>
      <c r="D34" s="585" t="s">
        <v>399</v>
      </c>
      <c r="E34" s="598">
        <v>100</v>
      </c>
      <c r="F34" s="597" t="s">
        <v>399</v>
      </c>
      <c r="G34" s="597">
        <v>9</v>
      </c>
      <c r="H34" s="585" t="s">
        <v>399</v>
      </c>
      <c r="I34" s="599">
        <v>1</v>
      </c>
    </row>
    <row r="35" spans="1:9" ht="13.5" customHeight="1">
      <c r="A35" s="68"/>
      <c r="B35" s="580"/>
      <c r="C35" s="580"/>
      <c r="D35" s="580"/>
      <c r="E35" s="580"/>
      <c r="F35" s="595"/>
      <c r="G35" s="580"/>
      <c r="H35" s="580"/>
      <c r="I35" s="581"/>
    </row>
    <row r="36" spans="1:9">
      <c r="A36" s="66" t="s">
        <v>493</v>
      </c>
      <c r="B36" s="580" t="s">
        <v>399</v>
      </c>
      <c r="C36" s="580">
        <v>400</v>
      </c>
      <c r="D36" s="580" t="s">
        <v>399</v>
      </c>
      <c r="E36" s="594">
        <v>400</v>
      </c>
      <c r="F36" s="595" t="s">
        <v>399</v>
      </c>
      <c r="G36" s="580">
        <v>200</v>
      </c>
      <c r="H36" s="580" t="s">
        <v>399</v>
      </c>
      <c r="I36" s="581">
        <v>80</v>
      </c>
    </row>
    <row r="37" spans="1:9">
      <c r="A37" s="76" t="s">
        <v>573</v>
      </c>
      <c r="B37" s="585" t="s">
        <v>399</v>
      </c>
      <c r="C37" s="597">
        <v>400</v>
      </c>
      <c r="D37" s="585" t="s">
        <v>399</v>
      </c>
      <c r="E37" s="598">
        <v>400</v>
      </c>
      <c r="F37" s="597" t="s">
        <v>399</v>
      </c>
      <c r="G37" s="597">
        <v>200</v>
      </c>
      <c r="H37" s="585" t="s">
        <v>399</v>
      </c>
      <c r="I37" s="599">
        <v>80</v>
      </c>
    </row>
    <row r="38" spans="1:9">
      <c r="A38" s="66"/>
      <c r="B38" s="580"/>
      <c r="C38" s="580"/>
      <c r="D38" s="580"/>
      <c r="E38" s="580"/>
      <c r="F38" s="595"/>
      <c r="G38" s="580"/>
      <c r="H38" s="580"/>
      <c r="I38" s="581"/>
    </row>
    <row r="39" spans="1:9">
      <c r="A39" s="66" t="s">
        <v>499</v>
      </c>
      <c r="B39" s="580" t="s">
        <v>399</v>
      </c>
      <c r="C39" s="580">
        <v>800</v>
      </c>
      <c r="D39" s="580">
        <v>5800</v>
      </c>
      <c r="E39" s="594">
        <v>6600</v>
      </c>
      <c r="F39" s="595" t="s">
        <v>399</v>
      </c>
      <c r="G39" s="580">
        <v>350</v>
      </c>
      <c r="H39" s="580">
        <v>380</v>
      </c>
      <c r="I39" s="581">
        <v>2484</v>
      </c>
    </row>
    <row r="40" spans="1:9">
      <c r="A40" s="66" t="s">
        <v>500</v>
      </c>
      <c r="B40" s="580" t="s">
        <v>399</v>
      </c>
      <c r="C40" s="580" t="s">
        <v>399</v>
      </c>
      <c r="D40" s="580">
        <v>500</v>
      </c>
      <c r="E40" s="594">
        <v>500</v>
      </c>
      <c r="F40" s="595" t="s">
        <v>399</v>
      </c>
      <c r="G40" s="580" t="s">
        <v>399</v>
      </c>
      <c r="H40" s="580">
        <v>450</v>
      </c>
      <c r="I40" s="581">
        <v>225</v>
      </c>
    </row>
    <row r="41" spans="1:9">
      <c r="A41" s="66" t="s">
        <v>501</v>
      </c>
      <c r="B41" s="580" t="s">
        <v>399</v>
      </c>
      <c r="C41" s="580">
        <v>448</v>
      </c>
      <c r="D41" s="580">
        <v>952</v>
      </c>
      <c r="E41" s="594">
        <v>1400</v>
      </c>
      <c r="F41" s="595" t="s">
        <v>399</v>
      </c>
      <c r="G41" s="580">
        <v>93</v>
      </c>
      <c r="H41" s="580">
        <v>236</v>
      </c>
      <c r="I41" s="581">
        <v>266</v>
      </c>
    </row>
    <row r="42" spans="1:9">
      <c r="A42" s="76" t="s">
        <v>502</v>
      </c>
      <c r="B42" s="585" t="s">
        <v>399</v>
      </c>
      <c r="C42" s="597">
        <v>1248</v>
      </c>
      <c r="D42" s="585">
        <v>7252</v>
      </c>
      <c r="E42" s="598">
        <v>8500</v>
      </c>
      <c r="F42" s="597" t="s">
        <v>399</v>
      </c>
      <c r="G42" s="597">
        <v>258</v>
      </c>
      <c r="H42" s="585">
        <v>366</v>
      </c>
      <c r="I42" s="599">
        <v>2975</v>
      </c>
    </row>
    <row r="43" spans="1:9">
      <c r="A43" s="68"/>
      <c r="B43" s="580"/>
      <c r="C43" s="580"/>
      <c r="D43" s="580"/>
      <c r="E43" s="580"/>
      <c r="F43" s="595"/>
      <c r="G43" s="580"/>
      <c r="H43" s="580"/>
      <c r="I43" s="581"/>
    </row>
    <row r="44" spans="1:9">
      <c r="A44" s="76" t="s">
        <v>503</v>
      </c>
      <c r="B44" s="585" t="s">
        <v>399</v>
      </c>
      <c r="C44" s="597">
        <v>3100</v>
      </c>
      <c r="D44" s="585">
        <v>6100</v>
      </c>
      <c r="E44" s="598">
        <v>9200</v>
      </c>
      <c r="F44" s="597" t="s">
        <v>399</v>
      </c>
      <c r="G44" s="597">
        <v>875</v>
      </c>
      <c r="H44" s="585">
        <v>1050</v>
      </c>
      <c r="I44" s="599">
        <v>9118</v>
      </c>
    </row>
    <row r="45" spans="1:9">
      <c r="A45" s="66"/>
      <c r="B45" s="580"/>
      <c r="C45" s="580"/>
      <c r="D45" s="580"/>
      <c r="E45" s="580"/>
      <c r="F45" s="595"/>
      <c r="G45" s="580"/>
      <c r="H45" s="580"/>
      <c r="I45" s="581"/>
    </row>
    <row r="46" spans="1:9">
      <c r="A46" s="66" t="s">
        <v>504</v>
      </c>
      <c r="B46" s="580" t="s">
        <v>399</v>
      </c>
      <c r="C46" s="580" t="s">
        <v>399</v>
      </c>
      <c r="D46" s="580">
        <v>300</v>
      </c>
      <c r="E46" s="594">
        <v>300</v>
      </c>
      <c r="F46" s="595" t="s">
        <v>399</v>
      </c>
      <c r="G46" s="580" t="s">
        <v>399</v>
      </c>
      <c r="H46" s="580">
        <v>255</v>
      </c>
      <c r="I46" s="581">
        <v>77</v>
      </c>
    </row>
    <row r="47" spans="1:9">
      <c r="A47" s="66" t="s">
        <v>505</v>
      </c>
      <c r="B47" s="580" t="s">
        <v>399</v>
      </c>
      <c r="C47" s="580" t="s">
        <v>399</v>
      </c>
      <c r="D47" s="580">
        <v>500</v>
      </c>
      <c r="E47" s="594">
        <v>500</v>
      </c>
      <c r="F47" s="595" t="s">
        <v>399</v>
      </c>
      <c r="G47" s="580" t="s">
        <v>399</v>
      </c>
      <c r="H47" s="580">
        <v>255</v>
      </c>
      <c r="I47" s="581">
        <v>128</v>
      </c>
    </row>
    <row r="48" spans="1:9">
      <c r="A48" s="76" t="s">
        <v>506</v>
      </c>
      <c r="B48" s="585" t="s">
        <v>399</v>
      </c>
      <c r="C48" s="597" t="s">
        <v>399</v>
      </c>
      <c r="D48" s="585">
        <v>800</v>
      </c>
      <c r="E48" s="598">
        <v>800</v>
      </c>
      <c r="F48" s="597" t="s">
        <v>399</v>
      </c>
      <c r="G48" s="597" t="s">
        <v>399</v>
      </c>
      <c r="H48" s="585">
        <v>255</v>
      </c>
      <c r="I48" s="599">
        <v>205</v>
      </c>
    </row>
    <row r="49" spans="1:9">
      <c r="A49" s="66"/>
      <c r="B49" s="580"/>
      <c r="C49" s="580"/>
      <c r="D49" s="580"/>
      <c r="E49" s="580"/>
      <c r="F49" s="595"/>
      <c r="G49" s="580"/>
      <c r="H49" s="580"/>
      <c r="I49" s="581"/>
    </row>
    <row r="50" spans="1:9">
      <c r="A50" s="66" t="s">
        <v>507</v>
      </c>
      <c r="B50" s="580" t="s">
        <v>399</v>
      </c>
      <c r="C50" s="580">
        <v>200</v>
      </c>
      <c r="D50" s="580">
        <v>1101</v>
      </c>
      <c r="E50" s="594">
        <v>1301</v>
      </c>
      <c r="F50" s="595" t="s">
        <v>399</v>
      </c>
      <c r="G50" s="580">
        <v>500</v>
      </c>
      <c r="H50" s="580">
        <v>1574</v>
      </c>
      <c r="I50" s="581">
        <v>1833</v>
      </c>
    </row>
    <row r="51" spans="1:9">
      <c r="A51" s="66" t="s">
        <v>508</v>
      </c>
      <c r="B51" s="580" t="s">
        <v>399</v>
      </c>
      <c r="C51" s="580" t="s">
        <v>399</v>
      </c>
      <c r="D51" s="580">
        <v>9213</v>
      </c>
      <c r="E51" s="594">
        <v>9213</v>
      </c>
      <c r="F51" s="595" t="s">
        <v>399</v>
      </c>
      <c r="G51" s="580" t="s">
        <v>399</v>
      </c>
      <c r="H51" s="580">
        <v>1240</v>
      </c>
      <c r="I51" s="581">
        <v>11424</v>
      </c>
    </row>
    <row r="52" spans="1:9">
      <c r="A52" s="66" t="s">
        <v>509</v>
      </c>
      <c r="B52" s="580" t="s">
        <v>399</v>
      </c>
      <c r="C52" s="580">
        <v>1130</v>
      </c>
      <c r="D52" s="580">
        <v>470</v>
      </c>
      <c r="E52" s="594">
        <v>1600</v>
      </c>
      <c r="F52" s="595" t="s">
        <v>399</v>
      </c>
      <c r="G52" s="580">
        <v>400</v>
      </c>
      <c r="H52" s="580">
        <v>600</v>
      </c>
      <c r="I52" s="581">
        <v>734</v>
      </c>
    </row>
    <row r="53" spans="1:9">
      <c r="A53" s="66" t="s">
        <v>510</v>
      </c>
      <c r="B53" s="580" t="s">
        <v>399</v>
      </c>
      <c r="C53" s="580">
        <v>1300</v>
      </c>
      <c r="D53" s="580">
        <v>900</v>
      </c>
      <c r="E53" s="594">
        <v>2200</v>
      </c>
      <c r="F53" s="595" t="s">
        <v>399</v>
      </c>
      <c r="G53" s="580">
        <v>725</v>
      </c>
      <c r="H53" s="580">
        <v>1300</v>
      </c>
      <c r="I53" s="581">
        <v>2113</v>
      </c>
    </row>
    <row r="54" spans="1:9">
      <c r="A54" s="66" t="s">
        <v>511</v>
      </c>
      <c r="B54" s="580" t="s">
        <v>399</v>
      </c>
      <c r="C54" s="580">
        <v>7600</v>
      </c>
      <c r="D54" s="580" t="s">
        <v>399</v>
      </c>
      <c r="E54" s="594">
        <v>7600</v>
      </c>
      <c r="F54" s="595" t="s">
        <v>399</v>
      </c>
      <c r="G54" s="580">
        <v>196</v>
      </c>
      <c r="H54" s="580" t="s">
        <v>399</v>
      </c>
      <c r="I54" s="581">
        <v>1490</v>
      </c>
    </row>
    <row r="55" spans="1:9">
      <c r="A55" s="66" t="s">
        <v>513</v>
      </c>
      <c r="B55" s="580" t="s">
        <v>399</v>
      </c>
      <c r="C55" s="580">
        <v>1600</v>
      </c>
      <c r="D55" s="580" t="s">
        <v>399</v>
      </c>
      <c r="E55" s="594">
        <v>1600</v>
      </c>
      <c r="F55" s="595" t="s">
        <v>399</v>
      </c>
      <c r="G55" s="580">
        <v>500</v>
      </c>
      <c r="H55" s="580" t="s">
        <v>399</v>
      </c>
      <c r="I55" s="581">
        <v>800</v>
      </c>
    </row>
    <row r="56" spans="1:9">
      <c r="A56" s="66" t="s">
        <v>514</v>
      </c>
      <c r="B56" s="580" t="s">
        <v>399</v>
      </c>
      <c r="C56" s="580">
        <v>960</v>
      </c>
      <c r="D56" s="580">
        <v>2240</v>
      </c>
      <c r="E56" s="594">
        <v>3200</v>
      </c>
      <c r="F56" s="595" t="s">
        <v>399</v>
      </c>
      <c r="G56" s="580">
        <v>583</v>
      </c>
      <c r="H56" s="580">
        <v>667</v>
      </c>
      <c r="I56" s="581">
        <v>2054</v>
      </c>
    </row>
    <row r="57" spans="1:9">
      <c r="A57" s="76" t="s">
        <v>515</v>
      </c>
      <c r="B57" s="585" t="s">
        <v>399</v>
      </c>
      <c r="C57" s="597">
        <v>12790</v>
      </c>
      <c r="D57" s="585">
        <v>13924</v>
      </c>
      <c r="E57" s="598">
        <v>26714</v>
      </c>
      <c r="F57" s="597" t="s">
        <v>399</v>
      </c>
      <c r="G57" s="597">
        <v>340</v>
      </c>
      <c r="H57" s="585">
        <v>1157</v>
      </c>
      <c r="I57" s="599">
        <v>20448</v>
      </c>
    </row>
    <row r="58" spans="1:9">
      <c r="A58" s="66"/>
      <c r="B58" s="580"/>
      <c r="C58" s="580"/>
      <c r="D58" s="580"/>
      <c r="E58" s="580"/>
      <c r="F58" s="595"/>
      <c r="G58" s="580"/>
      <c r="H58" s="580"/>
      <c r="I58" s="581"/>
    </row>
    <row r="59" spans="1:9">
      <c r="A59" s="66" t="s">
        <v>516</v>
      </c>
      <c r="B59" s="594" t="s">
        <v>399</v>
      </c>
      <c r="C59" s="580">
        <v>2460</v>
      </c>
      <c r="D59" s="580">
        <v>1600</v>
      </c>
      <c r="E59" s="594">
        <v>4060</v>
      </c>
      <c r="F59" s="595">
        <v>100</v>
      </c>
      <c r="G59" s="580">
        <v>200</v>
      </c>
      <c r="H59" s="580">
        <v>500</v>
      </c>
      <c r="I59" s="581">
        <v>1292</v>
      </c>
    </row>
    <row r="60" spans="1:9">
      <c r="A60" s="66" t="s">
        <v>517</v>
      </c>
      <c r="B60" s="594">
        <v>100</v>
      </c>
      <c r="C60" s="580">
        <v>10440</v>
      </c>
      <c r="D60" s="580">
        <v>4990</v>
      </c>
      <c r="E60" s="594">
        <v>15530</v>
      </c>
      <c r="F60" s="595">
        <v>100</v>
      </c>
      <c r="G60" s="580">
        <v>154</v>
      </c>
      <c r="H60" s="580">
        <v>523</v>
      </c>
      <c r="I60" s="581">
        <v>4228</v>
      </c>
    </row>
    <row r="61" spans="1:9">
      <c r="A61" s="76" t="s">
        <v>518</v>
      </c>
      <c r="B61" s="585">
        <v>100</v>
      </c>
      <c r="C61" s="597">
        <v>12900</v>
      </c>
      <c r="D61" s="585">
        <v>6590</v>
      </c>
      <c r="E61" s="598">
        <v>19590</v>
      </c>
      <c r="F61" s="597">
        <v>100</v>
      </c>
      <c r="G61" s="597">
        <v>163</v>
      </c>
      <c r="H61" s="585">
        <v>517</v>
      </c>
      <c r="I61" s="599">
        <v>5520</v>
      </c>
    </row>
    <row r="62" spans="1:9">
      <c r="A62" s="68"/>
      <c r="B62" s="580"/>
      <c r="C62" s="580"/>
      <c r="D62" s="580"/>
      <c r="E62" s="580"/>
      <c r="F62" s="580"/>
      <c r="G62" s="580"/>
      <c r="H62" s="580"/>
      <c r="I62" s="581"/>
    </row>
    <row r="63" spans="1:9" ht="13.5" thickBot="1">
      <c r="A63" s="69" t="s">
        <v>519</v>
      </c>
      <c r="B63" s="589">
        <v>300</v>
      </c>
      <c r="C63" s="600">
        <v>41748</v>
      </c>
      <c r="D63" s="589">
        <v>44531</v>
      </c>
      <c r="E63" s="590">
        <v>86579</v>
      </c>
      <c r="F63" s="600">
        <v>198</v>
      </c>
      <c r="G63" s="600">
        <v>343</v>
      </c>
      <c r="H63" s="589">
        <v>784</v>
      </c>
      <c r="I63" s="601">
        <v>49297</v>
      </c>
    </row>
  </sheetData>
  <mergeCells count="7">
    <mergeCell ref="B7:B8"/>
    <mergeCell ref="E7:E8"/>
    <mergeCell ref="F7:F8"/>
    <mergeCell ref="A1:I1"/>
    <mergeCell ref="A3:I3"/>
    <mergeCell ref="A6:A8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>
  <sheetPr codeName="Hoja194">
    <pageSetUpPr fitToPage="1"/>
  </sheetPr>
  <dimension ref="A1:I60"/>
  <sheetViews>
    <sheetView view="pageBreakPreview" zoomScale="75" zoomScaleNormal="75" zoomScaleSheetLayoutView="75" workbookViewId="0">
      <selection activeCell="H80" sqref="H80"/>
    </sheetView>
  </sheetViews>
  <sheetFormatPr baseColWidth="10" defaultRowHeight="12.75"/>
  <cols>
    <col min="1" max="1" width="33" style="271" customWidth="1"/>
    <col min="2" max="9" width="14.85546875" style="271" customWidth="1"/>
    <col min="10" max="16384" width="11.42578125" style="271"/>
  </cols>
  <sheetData>
    <row r="1" spans="1:9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3" spans="1:9" s="91" customFormat="1" ht="15">
      <c r="A3" s="1504" t="s">
        <v>1096</v>
      </c>
      <c r="B3" s="1504"/>
      <c r="C3" s="1504"/>
      <c r="D3" s="1504"/>
      <c r="E3" s="1504"/>
      <c r="F3" s="1504"/>
      <c r="G3" s="1504"/>
      <c r="H3" s="1504"/>
      <c r="I3" s="1504"/>
    </row>
    <row r="4" spans="1:9" s="91" customFormat="1" ht="30.75" customHeight="1">
      <c r="A4" s="1486" t="s">
        <v>1322</v>
      </c>
      <c r="B4" s="1486"/>
      <c r="C4" s="1486"/>
      <c r="D4" s="1486"/>
      <c r="E4" s="1486"/>
      <c r="F4" s="1486"/>
      <c r="G4" s="1486"/>
      <c r="H4" s="1486"/>
      <c r="I4" s="1486"/>
    </row>
    <row r="5" spans="1:9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</row>
    <row r="6" spans="1:9" ht="24" customHeight="1">
      <c r="A6" s="1515" t="s">
        <v>455</v>
      </c>
      <c r="B6" s="849" t="s">
        <v>1055</v>
      </c>
      <c r="C6" s="850"/>
      <c r="D6" s="850"/>
      <c r="E6" s="851"/>
      <c r="F6" s="1477" t="s">
        <v>1549</v>
      </c>
      <c r="G6" s="850"/>
      <c r="H6" s="851"/>
      <c r="I6" s="859" t="s">
        <v>380</v>
      </c>
    </row>
    <row r="7" spans="1:9" ht="28.5" customHeight="1">
      <c r="A7" s="1516"/>
      <c r="B7" s="1499" t="s">
        <v>393</v>
      </c>
      <c r="C7" s="301" t="s">
        <v>394</v>
      </c>
      <c r="D7" s="302"/>
      <c r="E7" s="1499" t="s">
        <v>395</v>
      </c>
      <c r="F7" s="1671" t="s">
        <v>393</v>
      </c>
      <c r="G7" s="301" t="s">
        <v>394</v>
      </c>
      <c r="H7" s="303"/>
      <c r="I7" s="308" t="s">
        <v>1057</v>
      </c>
    </row>
    <row r="8" spans="1:9" ht="30.75" customHeight="1" thickBot="1">
      <c r="A8" s="1516"/>
      <c r="B8" s="1628"/>
      <c r="C8" s="298" t="s">
        <v>904</v>
      </c>
      <c r="D8" s="298" t="s">
        <v>905</v>
      </c>
      <c r="E8" s="1710"/>
      <c r="F8" s="1676"/>
      <c r="G8" s="298" t="s">
        <v>904</v>
      </c>
      <c r="H8" s="298" t="s">
        <v>905</v>
      </c>
      <c r="I8" s="308" t="s">
        <v>1097</v>
      </c>
    </row>
    <row r="9" spans="1:9" ht="27" customHeight="1">
      <c r="A9" s="75" t="s">
        <v>459</v>
      </c>
      <c r="B9" s="578" t="s">
        <v>399</v>
      </c>
      <c r="C9" s="578">
        <v>20860</v>
      </c>
      <c r="D9" s="578">
        <v>8940</v>
      </c>
      <c r="E9" s="592">
        <v>29800</v>
      </c>
      <c r="F9" s="593" t="s">
        <v>399</v>
      </c>
      <c r="G9" s="578" t="s">
        <v>399</v>
      </c>
      <c r="H9" s="578" t="s">
        <v>399</v>
      </c>
      <c r="I9" s="579" t="s">
        <v>399</v>
      </c>
    </row>
    <row r="10" spans="1:9">
      <c r="A10" s="66" t="s">
        <v>460</v>
      </c>
      <c r="B10" s="580" t="s">
        <v>399</v>
      </c>
      <c r="C10" s="580">
        <v>9380</v>
      </c>
      <c r="D10" s="580">
        <v>4020</v>
      </c>
      <c r="E10" s="594">
        <v>13400</v>
      </c>
      <c r="F10" s="595" t="s">
        <v>399</v>
      </c>
      <c r="G10" s="580" t="s">
        <v>399</v>
      </c>
      <c r="H10" s="580" t="s">
        <v>399</v>
      </c>
      <c r="I10" s="581" t="s">
        <v>399</v>
      </c>
    </row>
    <row r="11" spans="1:9">
      <c r="A11" s="66" t="s">
        <v>461</v>
      </c>
      <c r="B11" s="580" t="s">
        <v>399</v>
      </c>
      <c r="C11" s="580">
        <v>4340</v>
      </c>
      <c r="D11" s="580">
        <v>1860</v>
      </c>
      <c r="E11" s="594">
        <v>6200</v>
      </c>
      <c r="F11" s="595" t="s">
        <v>399</v>
      </c>
      <c r="G11" s="580" t="s">
        <v>399</v>
      </c>
      <c r="H11" s="580" t="s">
        <v>399</v>
      </c>
      <c r="I11" s="581" t="s">
        <v>399</v>
      </c>
    </row>
    <row r="12" spans="1:9">
      <c r="A12" s="66" t="s">
        <v>462</v>
      </c>
      <c r="B12" s="580" t="s">
        <v>399</v>
      </c>
      <c r="C12" s="580">
        <v>10920</v>
      </c>
      <c r="D12" s="580">
        <v>4680</v>
      </c>
      <c r="E12" s="595">
        <v>15600</v>
      </c>
      <c r="F12" s="595" t="s">
        <v>399</v>
      </c>
      <c r="G12" s="580" t="s">
        <v>399</v>
      </c>
      <c r="H12" s="580" t="s">
        <v>399</v>
      </c>
      <c r="I12" s="581" t="s">
        <v>399</v>
      </c>
    </row>
    <row r="13" spans="1:9">
      <c r="A13" s="76" t="s">
        <v>463</v>
      </c>
      <c r="B13" s="585" t="s">
        <v>399</v>
      </c>
      <c r="C13" s="597">
        <v>45500</v>
      </c>
      <c r="D13" s="585">
        <v>19500</v>
      </c>
      <c r="E13" s="598">
        <v>65000</v>
      </c>
      <c r="F13" s="597" t="s">
        <v>399</v>
      </c>
      <c r="G13" s="597" t="s">
        <v>399</v>
      </c>
      <c r="H13" s="585" t="s">
        <v>399</v>
      </c>
      <c r="I13" s="599" t="s">
        <v>399</v>
      </c>
    </row>
    <row r="14" spans="1:9">
      <c r="A14" s="68"/>
      <c r="B14" s="580"/>
      <c r="C14" s="580"/>
      <c r="D14" s="580"/>
      <c r="E14" s="580"/>
      <c r="F14" s="595"/>
      <c r="G14" s="580"/>
      <c r="H14" s="580"/>
      <c r="I14" s="581"/>
    </row>
    <row r="15" spans="1:9">
      <c r="A15" s="76" t="s">
        <v>464</v>
      </c>
      <c r="B15" s="585" t="s">
        <v>399</v>
      </c>
      <c r="C15" s="597" t="s">
        <v>399</v>
      </c>
      <c r="D15" s="585">
        <v>1200</v>
      </c>
      <c r="E15" s="598">
        <v>1200</v>
      </c>
      <c r="F15" s="597" t="s">
        <v>399</v>
      </c>
      <c r="G15" s="597" t="s">
        <v>399</v>
      </c>
      <c r="H15" s="585">
        <v>400</v>
      </c>
      <c r="I15" s="599">
        <v>480</v>
      </c>
    </row>
    <row r="16" spans="1:9">
      <c r="A16" s="68"/>
      <c r="B16" s="580"/>
      <c r="C16" s="580"/>
      <c r="D16" s="580"/>
      <c r="E16" s="580"/>
      <c r="F16" s="595"/>
      <c r="G16" s="580"/>
      <c r="H16" s="580"/>
      <c r="I16" s="581"/>
    </row>
    <row r="17" spans="1:9">
      <c r="A17" s="76" t="s">
        <v>465</v>
      </c>
      <c r="B17" s="585">
        <v>100</v>
      </c>
      <c r="C17" s="597" t="s">
        <v>399</v>
      </c>
      <c r="D17" s="585" t="s">
        <v>399</v>
      </c>
      <c r="E17" s="598">
        <v>100</v>
      </c>
      <c r="F17" s="597">
        <v>25</v>
      </c>
      <c r="G17" s="597" t="s">
        <v>399</v>
      </c>
      <c r="H17" s="585" t="s">
        <v>399</v>
      </c>
      <c r="I17" s="599">
        <v>3</v>
      </c>
    </row>
    <row r="18" spans="1:9">
      <c r="A18" s="66"/>
      <c r="B18" s="580"/>
      <c r="C18" s="580"/>
      <c r="D18" s="580"/>
      <c r="E18" s="580"/>
      <c r="F18" s="595"/>
      <c r="G18" s="580"/>
      <c r="H18" s="580"/>
      <c r="I18" s="581"/>
    </row>
    <row r="19" spans="1:9">
      <c r="A19" s="66" t="s">
        <v>467</v>
      </c>
      <c r="B19" s="594">
        <v>100</v>
      </c>
      <c r="C19" s="580">
        <v>225</v>
      </c>
      <c r="D19" s="580">
        <v>725</v>
      </c>
      <c r="E19" s="594">
        <v>1050</v>
      </c>
      <c r="F19" s="595">
        <v>190</v>
      </c>
      <c r="G19" s="580">
        <v>360</v>
      </c>
      <c r="H19" s="580">
        <v>500</v>
      </c>
      <c r="I19" s="581">
        <v>463</v>
      </c>
    </row>
    <row r="20" spans="1:9">
      <c r="A20" s="66" t="s">
        <v>468</v>
      </c>
      <c r="B20" s="594">
        <v>400</v>
      </c>
      <c r="C20" s="580">
        <v>1000</v>
      </c>
      <c r="D20" s="580">
        <v>550</v>
      </c>
      <c r="E20" s="594">
        <v>1950</v>
      </c>
      <c r="F20" s="595">
        <v>265</v>
      </c>
      <c r="G20" s="580">
        <v>420</v>
      </c>
      <c r="H20" s="580">
        <v>750</v>
      </c>
      <c r="I20" s="581">
        <v>939</v>
      </c>
    </row>
    <row r="21" spans="1:9">
      <c r="A21" s="76" t="s">
        <v>469</v>
      </c>
      <c r="B21" s="585">
        <v>500</v>
      </c>
      <c r="C21" s="597">
        <v>1225</v>
      </c>
      <c r="D21" s="585">
        <v>1275</v>
      </c>
      <c r="E21" s="598">
        <v>3000</v>
      </c>
      <c r="F21" s="597">
        <v>250</v>
      </c>
      <c r="G21" s="597">
        <v>409</v>
      </c>
      <c r="H21" s="585">
        <v>608</v>
      </c>
      <c r="I21" s="599">
        <v>1402</v>
      </c>
    </row>
    <row r="22" spans="1:9">
      <c r="A22" s="68"/>
      <c r="B22" s="580"/>
      <c r="C22" s="580"/>
      <c r="D22" s="580"/>
      <c r="E22" s="580"/>
      <c r="F22" s="595"/>
      <c r="G22" s="580"/>
      <c r="H22" s="580"/>
      <c r="I22" s="581"/>
    </row>
    <row r="23" spans="1:9">
      <c r="A23" s="76" t="s">
        <v>470</v>
      </c>
      <c r="B23" s="585">
        <v>200</v>
      </c>
      <c r="C23" s="597">
        <v>1400</v>
      </c>
      <c r="D23" s="585">
        <v>300</v>
      </c>
      <c r="E23" s="598">
        <v>1900</v>
      </c>
      <c r="F23" s="597">
        <v>180</v>
      </c>
      <c r="G23" s="597">
        <v>350</v>
      </c>
      <c r="H23" s="585">
        <v>750</v>
      </c>
      <c r="I23" s="599">
        <v>751</v>
      </c>
    </row>
    <row r="24" spans="1:9">
      <c r="A24" s="68"/>
      <c r="B24" s="580"/>
      <c r="C24" s="580"/>
      <c r="D24" s="580"/>
      <c r="E24" s="580"/>
      <c r="F24" s="595"/>
      <c r="G24" s="580"/>
      <c r="H24" s="580"/>
      <c r="I24" s="581"/>
    </row>
    <row r="25" spans="1:9">
      <c r="A25" s="76" t="s">
        <v>471</v>
      </c>
      <c r="B25" s="585" t="s">
        <v>399</v>
      </c>
      <c r="C25" s="597">
        <v>700</v>
      </c>
      <c r="D25" s="585">
        <v>500</v>
      </c>
      <c r="E25" s="598">
        <v>1200</v>
      </c>
      <c r="F25" s="597" t="s">
        <v>399</v>
      </c>
      <c r="G25" s="597">
        <v>100</v>
      </c>
      <c r="H25" s="585">
        <v>1000</v>
      </c>
      <c r="I25" s="599">
        <v>570</v>
      </c>
    </row>
    <row r="26" spans="1:9">
      <c r="A26" s="66"/>
      <c r="B26" s="580"/>
      <c r="C26" s="580"/>
      <c r="D26" s="580"/>
      <c r="E26" s="580"/>
      <c r="F26" s="595"/>
      <c r="G26" s="580"/>
      <c r="H26" s="580"/>
      <c r="I26" s="581"/>
    </row>
    <row r="27" spans="1:9">
      <c r="A27" s="66" t="s">
        <v>476</v>
      </c>
      <c r="B27" s="594">
        <v>200</v>
      </c>
      <c r="C27" s="580">
        <v>33500</v>
      </c>
      <c r="D27" s="580">
        <v>24400</v>
      </c>
      <c r="E27" s="594">
        <v>58100</v>
      </c>
      <c r="F27" s="595">
        <v>300</v>
      </c>
      <c r="G27" s="580">
        <v>1003</v>
      </c>
      <c r="H27" s="580">
        <v>1399</v>
      </c>
      <c r="I27" s="581">
        <v>67796</v>
      </c>
    </row>
    <row r="28" spans="1:9">
      <c r="A28" s="66" t="s">
        <v>477</v>
      </c>
      <c r="B28" s="594">
        <v>18800</v>
      </c>
      <c r="C28" s="580">
        <v>108900</v>
      </c>
      <c r="D28" s="580">
        <v>1500</v>
      </c>
      <c r="E28" s="594">
        <v>129200</v>
      </c>
      <c r="F28" s="595">
        <v>73</v>
      </c>
      <c r="G28" s="580">
        <v>400</v>
      </c>
      <c r="H28" s="580">
        <v>982</v>
      </c>
      <c r="I28" s="581">
        <v>46405</v>
      </c>
    </row>
    <row r="29" spans="1:9">
      <c r="A29" s="66" t="s">
        <v>478</v>
      </c>
      <c r="B29" s="580" t="s">
        <v>399</v>
      </c>
      <c r="C29" s="580">
        <v>3800</v>
      </c>
      <c r="D29" s="580">
        <v>300</v>
      </c>
      <c r="E29" s="594">
        <v>4100</v>
      </c>
      <c r="F29" s="595" t="s">
        <v>399</v>
      </c>
      <c r="G29" s="580">
        <v>627</v>
      </c>
      <c r="H29" s="580">
        <v>1276</v>
      </c>
      <c r="I29" s="581">
        <v>2765</v>
      </c>
    </row>
    <row r="30" spans="1:9">
      <c r="A30" s="66" t="s">
        <v>479</v>
      </c>
      <c r="B30" s="580" t="s">
        <v>399</v>
      </c>
      <c r="C30" s="580">
        <v>23500</v>
      </c>
      <c r="D30" s="580">
        <v>5500</v>
      </c>
      <c r="E30" s="594">
        <v>29000</v>
      </c>
      <c r="F30" s="595" t="s">
        <v>399</v>
      </c>
      <c r="G30" s="580">
        <v>651</v>
      </c>
      <c r="H30" s="580">
        <v>999</v>
      </c>
      <c r="I30" s="581">
        <v>20794</v>
      </c>
    </row>
    <row r="31" spans="1:9">
      <c r="A31" s="76" t="s">
        <v>480</v>
      </c>
      <c r="B31" s="585">
        <v>19000</v>
      </c>
      <c r="C31" s="597">
        <v>169700</v>
      </c>
      <c r="D31" s="585">
        <v>31700</v>
      </c>
      <c r="E31" s="598">
        <v>220400</v>
      </c>
      <c r="F31" s="597">
        <v>75</v>
      </c>
      <c r="G31" s="597">
        <v>559</v>
      </c>
      <c r="H31" s="585">
        <v>1309</v>
      </c>
      <c r="I31" s="599">
        <v>137760</v>
      </c>
    </row>
    <row r="32" spans="1:9" s="408" customFormat="1" ht="12" customHeight="1">
      <c r="A32" s="68"/>
      <c r="B32" s="580"/>
      <c r="C32" s="580"/>
      <c r="D32" s="580"/>
      <c r="E32" s="580"/>
      <c r="F32" s="595"/>
      <c r="G32" s="580"/>
      <c r="H32" s="580"/>
      <c r="I32" s="581"/>
    </row>
    <row r="33" spans="1:9">
      <c r="A33" s="66" t="s">
        <v>493</v>
      </c>
      <c r="B33" s="580" t="s">
        <v>399</v>
      </c>
      <c r="C33" s="580">
        <v>800</v>
      </c>
      <c r="D33" s="580" t="s">
        <v>399</v>
      </c>
      <c r="E33" s="594">
        <v>800</v>
      </c>
      <c r="F33" s="595" t="s">
        <v>399</v>
      </c>
      <c r="G33" s="580">
        <v>950</v>
      </c>
      <c r="H33" s="580" t="s">
        <v>399</v>
      </c>
      <c r="I33" s="581">
        <v>760</v>
      </c>
    </row>
    <row r="34" spans="1:9">
      <c r="A34" s="76" t="s">
        <v>573</v>
      </c>
      <c r="B34" s="585" t="s">
        <v>399</v>
      </c>
      <c r="C34" s="597">
        <v>800</v>
      </c>
      <c r="D34" s="585" t="s">
        <v>399</v>
      </c>
      <c r="E34" s="598">
        <v>800</v>
      </c>
      <c r="F34" s="597" t="s">
        <v>399</v>
      </c>
      <c r="G34" s="597">
        <v>950</v>
      </c>
      <c r="H34" s="585" t="s">
        <v>399</v>
      </c>
      <c r="I34" s="599">
        <v>760</v>
      </c>
    </row>
    <row r="35" spans="1:9">
      <c r="A35" s="66"/>
      <c r="B35" s="580"/>
      <c r="C35" s="580"/>
      <c r="D35" s="580"/>
      <c r="E35" s="580"/>
      <c r="F35" s="595"/>
      <c r="G35" s="580"/>
      <c r="H35" s="580"/>
      <c r="I35" s="581"/>
    </row>
    <row r="36" spans="1:9">
      <c r="A36" s="66" t="s">
        <v>499</v>
      </c>
      <c r="B36" s="580" t="s">
        <v>399</v>
      </c>
      <c r="C36" s="580">
        <v>34100</v>
      </c>
      <c r="D36" s="580">
        <v>3500</v>
      </c>
      <c r="E36" s="594">
        <v>37600</v>
      </c>
      <c r="F36" s="595" t="s">
        <v>399</v>
      </c>
      <c r="G36" s="580">
        <v>135</v>
      </c>
      <c r="H36" s="580">
        <v>950</v>
      </c>
      <c r="I36" s="581">
        <v>7929</v>
      </c>
    </row>
    <row r="37" spans="1:9">
      <c r="A37" s="66" t="s">
        <v>500</v>
      </c>
      <c r="B37" s="580" t="s">
        <v>399</v>
      </c>
      <c r="C37" s="580">
        <v>13700</v>
      </c>
      <c r="D37" s="580">
        <v>3500</v>
      </c>
      <c r="E37" s="594">
        <v>17200</v>
      </c>
      <c r="F37" s="595" t="s">
        <v>399</v>
      </c>
      <c r="G37" s="580">
        <v>375</v>
      </c>
      <c r="H37" s="580">
        <v>1100</v>
      </c>
      <c r="I37" s="581">
        <v>8988</v>
      </c>
    </row>
    <row r="38" spans="1:9">
      <c r="A38" s="66" t="s">
        <v>501</v>
      </c>
      <c r="B38" s="580" t="s">
        <v>399</v>
      </c>
      <c r="C38" s="580">
        <v>77532</v>
      </c>
      <c r="D38" s="580">
        <v>21868</v>
      </c>
      <c r="E38" s="594">
        <v>99400</v>
      </c>
      <c r="F38" s="595" t="s">
        <v>399</v>
      </c>
      <c r="G38" s="580">
        <v>375</v>
      </c>
      <c r="H38" s="580">
        <v>940</v>
      </c>
      <c r="I38" s="581">
        <v>49630</v>
      </c>
    </row>
    <row r="39" spans="1:9">
      <c r="A39" s="76" t="s">
        <v>502</v>
      </c>
      <c r="B39" s="585" t="s">
        <v>399</v>
      </c>
      <c r="C39" s="597">
        <v>125332</v>
      </c>
      <c r="D39" s="585">
        <v>28868</v>
      </c>
      <c r="E39" s="598">
        <v>154200</v>
      </c>
      <c r="F39" s="597" t="s">
        <v>399</v>
      </c>
      <c r="G39" s="597">
        <v>310</v>
      </c>
      <c r="H39" s="585">
        <v>961</v>
      </c>
      <c r="I39" s="599">
        <v>66547</v>
      </c>
    </row>
    <row r="40" spans="1:9">
      <c r="A40" s="68"/>
      <c r="B40" s="580"/>
      <c r="C40" s="580"/>
      <c r="D40" s="580"/>
      <c r="E40" s="580"/>
      <c r="F40" s="595"/>
      <c r="G40" s="580"/>
      <c r="H40" s="580"/>
      <c r="I40" s="581"/>
    </row>
    <row r="41" spans="1:9">
      <c r="A41" s="76" t="s">
        <v>503</v>
      </c>
      <c r="B41" s="585" t="s">
        <v>399</v>
      </c>
      <c r="C41" s="597">
        <v>11000</v>
      </c>
      <c r="D41" s="585">
        <v>5600</v>
      </c>
      <c r="E41" s="598">
        <v>16600</v>
      </c>
      <c r="F41" s="597" t="s">
        <v>399</v>
      </c>
      <c r="G41" s="597">
        <v>185</v>
      </c>
      <c r="H41" s="585">
        <v>650</v>
      </c>
      <c r="I41" s="599">
        <v>5675</v>
      </c>
    </row>
    <row r="42" spans="1:9">
      <c r="A42" s="66"/>
      <c r="B42" s="580"/>
      <c r="C42" s="580"/>
      <c r="D42" s="580"/>
      <c r="E42" s="580"/>
      <c r="F42" s="595"/>
      <c r="G42" s="580"/>
      <c r="H42" s="580"/>
      <c r="I42" s="581"/>
    </row>
    <row r="43" spans="1:9">
      <c r="A43" s="66" t="s">
        <v>504</v>
      </c>
      <c r="B43" s="580" t="s">
        <v>399</v>
      </c>
      <c r="C43" s="580">
        <v>3500</v>
      </c>
      <c r="D43" s="580" t="s">
        <v>399</v>
      </c>
      <c r="E43" s="594">
        <v>3500</v>
      </c>
      <c r="F43" s="595" t="s">
        <v>399</v>
      </c>
      <c r="G43" s="580">
        <v>1150</v>
      </c>
      <c r="H43" s="580" t="s">
        <v>399</v>
      </c>
      <c r="I43" s="581">
        <v>4025</v>
      </c>
    </row>
    <row r="44" spans="1:9">
      <c r="A44" s="66" t="s">
        <v>505</v>
      </c>
      <c r="B44" s="580" t="s">
        <v>399</v>
      </c>
      <c r="C44" s="580">
        <v>2250</v>
      </c>
      <c r="D44" s="580" t="s">
        <v>399</v>
      </c>
      <c r="E44" s="594">
        <v>2250</v>
      </c>
      <c r="F44" s="595" t="s">
        <v>399</v>
      </c>
      <c r="G44" s="580">
        <v>1150</v>
      </c>
      <c r="H44" s="580" t="s">
        <v>399</v>
      </c>
      <c r="I44" s="581">
        <v>2588</v>
      </c>
    </row>
    <row r="45" spans="1:9">
      <c r="A45" s="76" t="s">
        <v>506</v>
      </c>
      <c r="B45" s="585" t="s">
        <v>399</v>
      </c>
      <c r="C45" s="597">
        <v>5750</v>
      </c>
      <c r="D45" s="585" t="s">
        <v>399</v>
      </c>
      <c r="E45" s="598">
        <v>5750</v>
      </c>
      <c r="F45" s="597" t="s">
        <v>399</v>
      </c>
      <c r="G45" s="597">
        <v>1150</v>
      </c>
      <c r="H45" s="585" t="s">
        <v>399</v>
      </c>
      <c r="I45" s="599">
        <v>6613</v>
      </c>
    </row>
    <row r="46" spans="1:9">
      <c r="A46" s="66"/>
      <c r="B46" s="580"/>
      <c r="C46" s="580"/>
      <c r="D46" s="580"/>
      <c r="E46" s="580"/>
      <c r="F46" s="595"/>
      <c r="G46" s="580"/>
      <c r="H46" s="580"/>
      <c r="I46" s="581"/>
    </row>
    <row r="47" spans="1:9">
      <c r="A47" s="66" t="s">
        <v>507</v>
      </c>
      <c r="B47" s="580" t="s">
        <v>399</v>
      </c>
      <c r="C47" s="580">
        <v>8478</v>
      </c>
      <c r="D47" s="580">
        <v>12254</v>
      </c>
      <c r="E47" s="594">
        <v>20732</v>
      </c>
      <c r="F47" s="595" t="s">
        <v>399</v>
      </c>
      <c r="G47" s="580">
        <v>887</v>
      </c>
      <c r="H47" s="580">
        <v>779</v>
      </c>
      <c r="I47" s="581">
        <v>17066</v>
      </c>
    </row>
    <row r="48" spans="1:9">
      <c r="A48" s="66" t="s">
        <v>508</v>
      </c>
      <c r="B48" s="580" t="s">
        <v>399</v>
      </c>
      <c r="C48" s="580" t="s">
        <v>399</v>
      </c>
      <c r="D48" s="580">
        <v>2500</v>
      </c>
      <c r="E48" s="594">
        <v>2500</v>
      </c>
      <c r="F48" s="595" t="s">
        <v>399</v>
      </c>
      <c r="G48" s="580" t="s">
        <v>399</v>
      </c>
      <c r="H48" s="580">
        <v>1091</v>
      </c>
      <c r="I48" s="581">
        <v>2728</v>
      </c>
    </row>
    <row r="49" spans="1:9">
      <c r="A49" s="66" t="s">
        <v>509</v>
      </c>
      <c r="B49" s="580" t="s">
        <v>399</v>
      </c>
      <c r="C49" s="580" t="s">
        <v>399</v>
      </c>
      <c r="D49" s="580">
        <v>3000</v>
      </c>
      <c r="E49" s="594">
        <v>3000</v>
      </c>
      <c r="F49" s="595" t="s">
        <v>399</v>
      </c>
      <c r="G49" s="580" t="s">
        <v>399</v>
      </c>
      <c r="H49" s="580">
        <v>950</v>
      </c>
      <c r="I49" s="581">
        <v>2850</v>
      </c>
    </row>
    <row r="50" spans="1:9">
      <c r="A50" s="66" t="s">
        <v>510</v>
      </c>
      <c r="B50" s="580" t="s">
        <v>399</v>
      </c>
      <c r="C50" s="580">
        <v>2800</v>
      </c>
      <c r="D50" s="580">
        <v>3400</v>
      </c>
      <c r="E50" s="594">
        <v>6200</v>
      </c>
      <c r="F50" s="595" t="s">
        <v>399</v>
      </c>
      <c r="G50" s="580">
        <v>392</v>
      </c>
      <c r="H50" s="580">
        <v>3027</v>
      </c>
      <c r="I50" s="581">
        <v>11389</v>
      </c>
    </row>
    <row r="51" spans="1:9">
      <c r="A51" s="66" t="s">
        <v>511</v>
      </c>
      <c r="B51" s="580" t="s">
        <v>399</v>
      </c>
      <c r="C51" s="580">
        <v>3200</v>
      </c>
      <c r="D51" s="580">
        <v>800</v>
      </c>
      <c r="E51" s="594">
        <v>4000</v>
      </c>
      <c r="F51" s="595" t="s">
        <v>399</v>
      </c>
      <c r="G51" s="580">
        <v>670</v>
      </c>
      <c r="H51" s="580">
        <v>1600</v>
      </c>
      <c r="I51" s="581">
        <v>3424</v>
      </c>
    </row>
    <row r="52" spans="1:9">
      <c r="A52" s="66" t="s">
        <v>513</v>
      </c>
      <c r="B52" s="594">
        <v>1000</v>
      </c>
      <c r="C52" s="580">
        <v>1000</v>
      </c>
      <c r="D52" s="580">
        <v>10600</v>
      </c>
      <c r="E52" s="594">
        <v>12600</v>
      </c>
      <c r="F52" s="595" t="s">
        <v>399</v>
      </c>
      <c r="G52" s="580">
        <v>1000</v>
      </c>
      <c r="H52" s="580">
        <v>2300</v>
      </c>
      <c r="I52" s="581">
        <v>25380</v>
      </c>
    </row>
    <row r="53" spans="1:9">
      <c r="A53" s="66" t="s">
        <v>514</v>
      </c>
      <c r="B53" s="580" t="s">
        <v>399</v>
      </c>
      <c r="C53" s="580">
        <v>8400</v>
      </c>
      <c r="D53" s="580">
        <v>3600</v>
      </c>
      <c r="E53" s="594">
        <v>12000</v>
      </c>
      <c r="F53" s="595" t="s">
        <v>399</v>
      </c>
      <c r="G53" s="580">
        <v>20</v>
      </c>
      <c r="H53" s="580">
        <v>79</v>
      </c>
      <c r="I53" s="581">
        <v>452</v>
      </c>
    </row>
    <row r="54" spans="1:9">
      <c r="A54" s="76" t="s">
        <v>515</v>
      </c>
      <c r="B54" s="585">
        <v>1000</v>
      </c>
      <c r="C54" s="597">
        <v>23878</v>
      </c>
      <c r="D54" s="585">
        <v>36154</v>
      </c>
      <c r="E54" s="598">
        <v>61032</v>
      </c>
      <c r="F54" s="597" t="s">
        <v>399</v>
      </c>
      <c r="G54" s="597">
        <v>500</v>
      </c>
      <c r="H54" s="585">
        <v>1421</v>
      </c>
      <c r="I54" s="599">
        <v>63289</v>
      </c>
    </row>
    <row r="55" spans="1:9">
      <c r="A55" s="66"/>
      <c r="B55" s="580"/>
      <c r="C55" s="580"/>
      <c r="D55" s="580"/>
      <c r="E55" s="580"/>
      <c r="F55" s="595"/>
      <c r="G55" s="580"/>
      <c r="H55" s="580"/>
      <c r="I55" s="581"/>
    </row>
    <row r="56" spans="1:9">
      <c r="A56" s="66" t="s">
        <v>516</v>
      </c>
      <c r="B56" s="580">
        <v>10</v>
      </c>
      <c r="C56" s="580">
        <v>3680</v>
      </c>
      <c r="D56" s="580">
        <v>1870</v>
      </c>
      <c r="E56" s="594">
        <v>5560</v>
      </c>
      <c r="F56" s="595">
        <v>100</v>
      </c>
      <c r="G56" s="580">
        <v>80</v>
      </c>
      <c r="H56" s="580">
        <v>250</v>
      </c>
      <c r="I56" s="581">
        <v>763</v>
      </c>
    </row>
    <row r="57" spans="1:9">
      <c r="A57" s="66" t="s">
        <v>517</v>
      </c>
      <c r="B57" s="580" t="s">
        <v>399</v>
      </c>
      <c r="C57" s="580">
        <v>13800</v>
      </c>
      <c r="D57" s="580">
        <v>13530</v>
      </c>
      <c r="E57" s="594">
        <v>27330</v>
      </c>
      <c r="F57" s="595" t="s">
        <v>399</v>
      </c>
      <c r="G57" s="580">
        <v>98</v>
      </c>
      <c r="H57" s="580">
        <v>349</v>
      </c>
      <c r="I57" s="581">
        <v>6074</v>
      </c>
    </row>
    <row r="58" spans="1:9">
      <c r="A58" s="76" t="s">
        <v>518</v>
      </c>
      <c r="B58" s="585">
        <v>10</v>
      </c>
      <c r="C58" s="597">
        <v>17480</v>
      </c>
      <c r="D58" s="585">
        <v>15400</v>
      </c>
      <c r="E58" s="598">
        <v>32890</v>
      </c>
      <c r="F58" s="597">
        <v>100</v>
      </c>
      <c r="G58" s="597">
        <v>94</v>
      </c>
      <c r="H58" s="585">
        <v>337</v>
      </c>
      <c r="I58" s="599">
        <v>6837</v>
      </c>
    </row>
    <row r="59" spans="1:9">
      <c r="A59" s="68"/>
      <c r="B59" s="580"/>
      <c r="C59" s="580"/>
      <c r="D59" s="580"/>
      <c r="E59" s="580"/>
      <c r="F59" s="580"/>
      <c r="G59" s="580"/>
      <c r="H59" s="580"/>
      <c r="I59" s="581"/>
    </row>
    <row r="60" spans="1:9" ht="13.5" thickBot="1">
      <c r="A60" s="69" t="s">
        <v>519</v>
      </c>
      <c r="B60" s="589">
        <v>20810</v>
      </c>
      <c r="C60" s="600">
        <v>402765</v>
      </c>
      <c r="D60" s="589">
        <v>140497</v>
      </c>
      <c r="E60" s="590">
        <v>564072</v>
      </c>
      <c r="F60" s="600">
        <v>77</v>
      </c>
      <c r="G60" s="600">
        <v>392</v>
      </c>
      <c r="H60" s="589">
        <v>935</v>
      </c>
      <c r="I60" s="601">
        <v>290687</v>
      </c>
    </row>
  </sheetData>
  <mergeCells count="7">
    <mergeCell ref="A1:I1"/>
    <mergeCell ref="E7:E8"/>
    <mergeCell ref="B7:B8"/>
    <mergeCell ref="F7:F8"/>
    <mergeCell ref="A3:I3"/>
    <mergeCell ref="A6:A8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>
  <sheetPr codeName="Hoja210">
    <pageSetUpPr fitToPage="1"/>
  </sheetPr>
  <dimension ref="A1:I16"/>
  <sheetViews>
    <sheetView view="pageBreakPreview" topLeftCell="A24" zoomScale="75" zoomScaleNormal="75" zoomScaleSheetLayoutView="75" workbookViewId="0">
      <selection activeCell="E53" sqref="E53"/>
    </sheetView>
  </sheetViews>
  <sheetFormatPr baseColWidth="10" defaultRowHeight="12.75"/>
  <cols>
    <col min="1" max="1" width="30.7109375" style="271" customWidth="1"/>
    <col min="2" max="9" width="12.5703125" style="271" customWidth="1"/>
    <col min="10" max="16384" width="11.42578125" style="271"/>
  </cols>
  <sheetData>
    <row r="1" spans="1:9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3" spans="1:9" s="91" customFormat="1" ht="15">
      <c r="A3" s="1504" t="s">
        <v>1098</v>
      </c>
      <c r="B3" s="1504"/>
      <c r="C3" s="1504"/>
      <c r="D3" s="1504"/>
      <c r="E3" s="1504"/>
      <c r="F3" s="1504"/>
      <c r="G3" s="1504"/>
      <c r="H3" s="1504"/>
      <c r="I3" s="1504"/>
    </row>
    <row r="4" spans="1:9" s="1026" customFormat="1" ht="27" customHeight="1">
      <c r="A4" s="1486" t="s">
        <v>1322</v>
      </c>
      <c r="B4" s="1486"/>
      <c r="C4" s="1486"/>
      <c r="D4" s="1486"/>
      <c r="E4" s="1486"/>
      <c r="F4" s="1486"/>
      <c r="G4" s="1486"/>
      <c r="H4" s="1486"/>
      <c r="I4" s="1486"/>
    </row>
    <row r="5" spans="1:9" s="91" customFormat="1" ht="15.75" thickBot="1">
      <c r="A5" s="239"/>
      <c r="B5" s="240"/>
      <c r="C5" s="240"/>
      <c r="D5" s="240"/>
      <c r="E5" s="240"/>
      <c r="F5" s="240"/>
      <c r="G5" s="240"/>
      <c r="H5" s="240"/>
      <c r="I5" s="240"/>
    </row>
    <row r="6" spans="1:9" ht="33" customHeight="1">
      <c r="A6" s="1515" t="s">
        <v>455</v>
      </c>
      <c r="B6" s="850" t="s">
        <v>1055</v>
      </c>
      <c r="C6" s="850"/>
      <c r="D6" s="850"/>
      <c r="E6" s="851"/>
      <c r="F6" s="1477" t="s">
        <v>1549</v>
      </c>
      <c r="G6" s="850"/>
      <c r="H6" s="851"/>
      <c r="I6" s="859" t="s">
        <v>380</v>
      </c>
    </row>
    <row r="7" spans="1:9" ht="28.5" customHeight="1">
      <c r="A7" s="1516"/>
      <c r="B7" s="1686" t="s">
        <v>393</v>
      </c>
      <c r="C7" s="301" t="s">
        <v>394</v>
      </c>
      <c r="D7" s="302"/>
      <c r="E7" s="1499" t="s">
        <v>395</v>
      </c>
      <c r="F7" s="1671" t="s">
        <v>393</v>
      </c>
      <c r="G7" s="301" t="s">
        <v>394</v>
      </c>
      <c r="H7" s="303"/>
      <c r="I7" s="308" t="s">
        <v>1057</v>
      </c>
    </row>
    <row r="8" spans="1:9" ht="36.75" customHeight="1" thickBot="1">
      <c r="A8" s="1517"/>
      <c r="B8" s="1516"/>
      <c r="C8" s="298" t="s">
        <v>904</v>
      </c>
      <c r="D8" s="298" t="s">
        <v>905</v>
      </c>
      <c r="E8" s="1710"/>
      <c r="F8" s="1676"/>
      <c r="G8" s="298" t="s">
        <v>904</v>
      </c>
      <c r="H8" s="298" t="s">
        <v>905</v>
      </c>
      <c r="I8" s="878" t="s">
        <v>1097</v>
      </c>
    </row>
    <row r="9" spans="1:9">
      <c r="A9" s="1135" t="s">
        <v>500</v>
      </c>
      <c r="B9" s="1139" t="s">
        <v>399</v>
      </c>
      <c r="C9" s="1139" t="s">
        <v>399</v>
      </c>
      <c r="D9" s="1139">
        <v>200</v>
      </c>
      <c r="E9" s="1140">
        <v>200</v>
      </c>
      <c r="F9" s="1141" t="s">
        <v>399</v>
      </c>
      <c r="G9" s="1139" t="s">
        <v>399</v>
      </c>
      <c r="H9" s="1139">
        <v>1100</v>
      </c>
      <c r="I9" s="1142">
        <v>220</v>
      </c>
    </row>
    <row r="10" spans="1:9">
      <c r="A10" s="980" t="s">
        <v>502</v>
      </c>
      <c r="B10" s="1143" t="s">
        <v>399</v>
      </c>
      <c r="C10" s="1143" t="s">
        <v>399</v>
      </c>
      <c r="D10" s="1143">
        <v>200</v>
      </c>
      <c r="E10" s="1144">
        <v>200</v>
      </c>
      <c r="F10" s="1145" t="s">
        <v>399</v>
      </c>
      <c r="G10" s="1143" t="s">
        <v>399</v>
      </c>
      <c r="H10" s="1143">
        <v>1100</v>
      </c>
      <c r="I10" s="1146">
        <v>220</v>
      </c>
    </row>
    <row r="11" spans="1:9">
      <c r="A11" s="68"/>
      <c r="B11" s="1134"/>
      <c r="C11" s="1134"/>
      <c r="D11" s="1134"/>
      <c r="E11" s="1134"/>
      <c r="F11" s="1147"/>
      <c r="G11" s="1134"/>
      <c r="H11" s="1134"/>
      <c r="I11" s="1148"/>
    </row>
    <row r="12" spans="1:9">
      <c r="A12" s="1135" t="s">
        <v>516</v>
      </c>
      <c r="B12" s="1134" t="s">
        <v>399</v>
      </c>
      <c r="C12" s="1134">
        <v>400</v>
      </c>
      <c r="D12" s="1134" t="s">
        <v>399</v>
      </c>
      <c r="E12" s="1149">
        <v>400</v>
      </c>
      <c r="F12" s="1147" t="s">
        <v>399</v>
      </c>
      <c r="G12" s="1134">
        <v>55</v>
      </c>
      <c r="H12" s="1134" t="s">
        <v>399</v>
      </c>
      <c r="I12" s="1148">
        <v>22</v>
      </c>
    </row>
    <row r="13" spans="1:9">
      <c r="A13" s="1135" t="s">
        <v>517</v>
      </c>
      <c r="B13" s="1134" t="s">
        <v>399</v>
      </c>
      <c r="C13" s="1134">
        <v>210</v>
      </c>
      <c r="D13" s="1134">
        <v>2620</v>
      </c>
      <c r="E13" s="1149">
        <v>2830</v>
      </c>
      <c r="F13" s="1147" t="s">
        <v>399</v>
      </c>
      <c r="G13" s="1134">
        <v>55</v>
      </c>
      <c r="H13" s="1134">
        <v>125</v>
      </c>
      <c r="I13" s="1148">
        <v>339</v>
      </c>
    </row>
    <row r="14" spans="1:9">
      <c r="A14" s="980" t="s">
        <v>518</v>
      </c>
      <c r="B14" s="1143" t="s">
        <v>399</v>
      </c>
      <c r="C14" s="1143">
        <v>610</v>
      </c>
      <c r="D14" s="1143">
        <v>2620</v>
      </c>
      <c r="E14" s="1144">
        <v>3230</v>
      </c>
      <c r="F14" s="1145" t="s">
        <v>399</v>
      </c>
      <c r="G14" s="1143">
        <v>55</v>
      </c>
      <c r="H14" s="1143">
        <v>125</v>
      </c>
      <c r="I14" s="1146">
        <v>361</v>
      </c>
    </row>
    <row r="15" spans="1:9">
      <c r="A15" s="68"/>
      <c r="B15" s="1134"/>
      <c r="C15" s="1134"/>
      <c r="D15" s="1134"/>
      <c r="E15" s="1134"/>
      <c r="F15" s="1134"/>
      <c r="G15" s="1134"/>
      <c r="H15" s="1134"/>
      <c r="I15" s="1148"/>
    </row>
    <row r="16" spans="1:9" ht="13.5" thickBot="1">
      <c r="A16" s="976" t="s">
        <v>519</v>
      </c>
      <c r="B16" s="1150" t="s">
        <v>399</v>
      </c>
      <c r="C16" s="1150">
        <v>610</v>
      </c>
      <c r="D16" s="1150">
        <v>2820</v>
      </c>
      <c r="E16" s="1151">
        <v>3430</v>
      </c>
      <c r="F16" s="1152" t="s">
        <v>399</v>
      </c>
      <c r="G16" s="1150">
        <v>55</v>
      </c>
      <c r="H16" s="1150">
        <v>194</v>
      </c>
      <c r="I16" s="1153">
        <v>581</v>
      </c>
    </row>
  </sheetData>
  <mergeCells count="7">
    <mergeCell ref="A1:I1"/>
    <mergeCell ref="E7:E8"/>
    <mergeCell ref="B7:B8"/>
    <mergeCell ref="F7:F8"/>
    <mergeCell ref="A6:A8"/>
    <mergeCell ref="A4:I4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rowBreaks count="1" manualBreakCount="1">
    <brk id="8" max="9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>
  <sheetPr codeName="Hoja231">
    <pageSetUpPr fitToPage="1"/>
  </sheetPr>
  <dimension ref="A1:N47"/>
  <sheetViews>
    <sheetView view="pageBreakPreview" zoomScale="75" zoomScaleNormal="70" zoomScaleSheetLayoutView="75" workbookViewId="0">
      <selection activeCell="G40" sqref="G40"/>
    </sheetView>
  </sheetViews>
  <sheetFormatPr baseColWidth="10" defaultRowHeight="12.75"/>
  <cols>
    <col min="1" max="1" width="38" style="37" customWidth="1"/>
    <col min="2" max="6" width="17.85546875" style="37" customWidth="1"/>
    <col min="7" max="16384" width="11.42578125" style="271"/>
  </cols>
  <sheetData>
    <row r="1" spans="1:14" s="609" customFormat="1" ht="18">
      <c r="A1" s="1485" t="s">
        <v>375</v>
      </c>
      <c r="B1" s="1485"/>
      <c r="C1" s="1485"/>
      <c r="D1" s="1485"/>
      <c r="E1" s="1485"/>
      <c r="F1" s="1485"/>
    </row>
    <row r="2" spans="1:14">
      <c r="A2" s="1716"/>
      <c r="B2" s="1716"/>
      <c r="C2" s="1716"/>
      <c r="D2" s="1716"/>
      <c r="E2" s="1716"/>
      <c r="F2" s="1716"/>
    </row>
    <row r="3" spans="1:14" s="91" customFormat="1" ht="15" customHeight="1">
      <c r="A3" s="1504" t="s">
        <v>1524</v>
      </c>
      <c r="B3" s="1504"/>
      <c r="C3" s="1504"/>
      <c r="D3" s="1504"/>
      <c r="E3" s="1504"/>
      <c r="F3" s="1504"/>
    </row>
    <row r="4" spans="1:14" s="91" customFormat="1" ht="14.25" customHeight="1" thickBot="1">
      <c r="A4" s="1717"/>
      <c r="B4" s="1717"/>
      <c r="C4" s="1717"/>
      <c r="D4" s="1717"/>
      <c r="E4" s="1717"/>
      <c r="F4" s="1717"/>
    </row>
    <row r="5" spans="1:14" s="866" customFormat="1" ht="22.5" customHeight="1">
      <c r="A5" s="1158"/>
      <c r="B5" s="1712" t="s">
        <v>1116</v>
      </c>
      <c r="C5" s="1713"/>
      <c r="D5" s="1447" t="s">
        <v>1117</v>
      </c>
      <c r="E5" s="1447" t="s">
        <v>1118</v>
      </c>
      <c r="F5" s="1413" t="s">
        <v>1119</v>
      </c>
    </row>
    <row r="6" spans="1:14" s="866" customFormat="1" ht="12.75" customHeight="1">
      <c r="A6" s="1160" t="s">
        <v>388</v>
      </c>
      <c r="B6" s="1714" t="s">
        <v>389</v>
      </c>
      <c r="C6" s="1715"/>
      <c r="D6" s="1412" t="s">
        <v>1120</v>
      </c>
      <c r="E6" s="1412" t="s">
        <v>1121</v>
      </c>
      <c r="F6" s="1448" t="s">
        <v>1122</v>
      </c>
    </row>
    <row r="7" spans="1:14" s="866" customFormat="1" ht="22.5" customHeight="1" thickBot="1">
      <c r="A7" s="1162"/>
      <c r="B7" s="1163" t="s">
        <v>395</v>
      </c>
      <c r="C7" s="1163" t="s">
        <v>1123</v>
      </c>
      <c r="D7" s="1164" t="s">
        <v>1124</v>
      </c>
      <c r="E7" s="1164" t="s">
        <v>389</v>
      </c>
      <c r="F7" s="1165" t="s">
        <v>389</v>
      </c>
    </row>
    <row r="8" spans="1:14">
      <c r="A8" s="614"/>
      <c r="B8" s="615"/>
      <c r="C8" s="615"/>
      <c r="D8" s="615"/>
      <c r="E8" s="615"/>
      <c r="F8" s="616"/>
      <c r="G8" s="37"/>
      <c r="H8" s="37"/>
      <c r="I8" s="37"/>
      <c r="J8" s="37"/>
      <c r="K8" s="37"/>
      <c r="L8" s="37"/>
      <c r="M8" s="37"/>
      <c r="N8" s="37"/>
    </row>
    <row r="9" spans="1:14">
      <c r="A9" s="617" t="s">
        <v>1125</v>
      </c>
      <c r="B9" s="73"/>
      <c r="C9" s="73"/>
      <c r="D9" s="73"/>
      <c r="E9" s="73"/>
      <c r="F9" s="74"/>
    </row>
    <row r="10" spans="1:14">
      <c r="A10" s="618" t="s">
        <v>1126</v>
      </c>
      <c r="B10" s="48">
        <v>47101</v>
      </c>
      <c r="C10" s="48">
        <v>42930</v>
      </c>
      <c r="D10" s="48">
        <v>29823</v>
      </c>
      <c r="E10" s="48">
        <v>1253</v>
      </c>
      <c r="F10" s="49">
        <v>981</v>
      </c>
    </row>
    <row r="11" spans="1:14">
      <c r="A11" s="618" t="s">
        <v>1127</v>
      </c>
      <c r="B11" s="48">
        <v>24208</v>
      </c>
      <c r="C11" s="48">
        <v>23196</v>
      </c>
      <c r="D11" s="48">
        <v>59474</v>
      </c>
      <c r="E11" s="48">
        <v>658</v>
      </c>
      <c r="F11" s="49">
        <v>95</v>
      </c>
    </row>
    <row r="12" spans="1:14">
      <c r="A12" s="618" t="s">
        <v>1128</v>
      </c>
      <c r="B12" s="48">
        <v>38287</v>
      </c>
      <c r="C12" s="48">
        <v>34453</v>
      </c>
      <c r="D12" s="48">
        <v>7808</v>
      </c>
      <c r="E12" s="48">
        <v>423</v>
      </c>
      <c r="F12" s="49">
        <v>412</v>
      </c>
    </row>
    <row r="13" spans="1:14">
      <c r="A13" s="617"/>
      <c r="B13" s="73"/>
      <c r="C13" s="73"/>
      <c r="D13" s="73"/>
      <c r="E13" s="73"/>
      <c r="F13" s="74"/>
    </row>
    <row r="14" spans="1:14">
      <c r="A14" s="617" t="s">
        <v>1129</v>
      </c>
      <c r="B14" s="48"/>
      <c r="C14" s="48"/>
      <c r="D14" s="48"/>
      <c r="E14" s="48"/>
      <c r="F14" s="49"/>
    </row>
    <row r="15" spans="1:14">
      <c r="A15" s="618" t="s">
        <v>1130</v>
      </c>
      <c r="B15" s="48">
        <v>12907</v>
      </c>
      <c r="C15" s="48">
        <v>12170</v>
      </c>
      <c r="D15" s="48">
        <v>21205</v>
      </c>
      <c r="E15" s="48">
        <v>271</v>
      </c>
      <c r="F15" s="49">
        <v>154</v>
      </c>
    </row>
    <row r="16" spans="1:14">
      <c r="A16" s="618" t="s">
        <v>1131</v>
      </c>
      <c r="B16" s="48">
        <v>984</v>
      </c>
      <c r="C16" s="48">
        <v>913</v>
      </c>
      <c r="D16" s="48">
        <v>600</v>
      </c>
      <c r="E16" s="48" t="s">
        <v>399</v>
      </c>
      <c r="F16" s="49">
        <v>6</v>
      </c>
    </row>
    <row r="17" spans="1:8">
      <c r="A17" s="617"/>
      <c r="B17" s="73"/>
      <c r="C17" s="73"/>
      <c r="D17" s="73"/>
      <c r="E17" s="73"/>
      <c r="F17" s="74"/>
    </row>
    <row r="18" spans="1:8">
      <c r="A18" s="617" t="s">
        <v>1132</v>
      </c>
      <c r="B18" s="48">
        <v>1726</v>
      </c>
      <c r="C18" s="48">
        <v>1711</v>
      </c>
      <c r="D18" s="48">
        <v>29308</v>
      </c>
      <c r="E18" s="48" t="s">
        <v>399</v>
      </c>
      <c r="F18" s="49">
        <v>2</v>
      </c>
    </row>
    <row r="19" spans="1:8">
      <c r="A19" s="618"/>
      <c r="B19" s="48"/>
      <c r="C19" s="48"/>
      <c r="D19" s="48"/>
      <c r="E19" s="48"/>
      <c r="F19" s="49"/>
    </row>
    <row r="20" spans="1:8">
      <c r="A20" s="617" t="s">
        <v>1133</v>
      </c>
      <c r="B20" s="48">
        <v>835</v>
      </c>
      <c r="C20" s="48">
        <v>646</v>
      </c>
      <c r="D20" s="48" t="s">
        <v>399</v>
      </c>
      <c r="E20" s="48" t="s">
        <v>399</v>
      </c>
      <c r="F20" s="49">
        <v>53</v>
      </c>
    </row>
    <row r="21" spans="1:8">
      <c r="A21" s="617"/>
      <c r="B21" s="48"/>
      <c r="C21" s="48"/>
      <c r="D21" s="48"/>
      <c r="E21" s="48"/>
      <c r="F21" s="49"/>
    </row>
    <row r="22" spans="1:8">
      <c r="A22" s="617" t="s">
        <v>1134</v>
      </c>
      <c r="B22" s="73"/>
      <c r="C22" s="73"/>
      <c r="D22" s="73"/>
      <c r="E22" s="73"/>
      <c r="F22" s="74"/>
    </row>
    <row r="23" spans="1:8">
      <c r="A23" s="618" t="s">
        <v>1135</v>
      </c>
      <c r="B23" s="48">
        <v>584</v>
      </c>
      <c r="C23" s="48">
        <v>579</v>
      </c>
      <c r="D23" s="48">
        <v>425</v>
      </c>
      <c r="E23" s="48">
        <v>40</v>
      </c>
      <c r="F23" s="49" t="s">
        <v>399</v>
      </c>
    </row>
    <row r="24" spans="1:8">
      <c r="A24" s="618" t="s">
        <v>1136</v>
      </c>
      <c r="B24" s="48">
        <v>23567</v>
      </c>
      <c r="C24" s="48">
        <v>22331</v>
      </c>
      <c r="D24" s="48">
        <v>27800</v>
      </c>
      <c r="E24" s="48">
        <v>1270</v>
      </c>
      <c r="F24" s="49">
        <v>386</v>
      </c>
    </row>
    <row r="25" spans="1:8">
      <c r="A25" s="618"/>
      <c r="B25" s="48"/>
      <c r="C25" s="48"/>
      <c r="D25" s="48"/>
      <c r="E25" s="48"/>
      <c r="F25" s="49"/>
    </row>
    <row r="26" spans="1:8">
      <c r="A26" s="619" t="s">
        <v>1137</v>
      </c>
      <c r="B26" s="620">
        <v>150198</v>
      </c>
      <c r="C26" s="620">
        <v>138928</v>
      </c>
      <c r="D26" s="620">
        <v>176443</v>
      </c>
      <c r="E26" s="620">
        <v>3915</v>
      </c>
      <c r="F26" s="621">
        <v>2089</v>
      </c>
      <c r="H26" s="273"/>
    </row>
    <row r="27" spans="1:8">
      <c r="A27" s="622"/>
      <c r="B27" s="351"/>
      <c r="C27" s="351"/>
      <c r="D27" s="351"/>
      <c r="E27" s="351"/>
      <c r="F27" s="351"/>
    </row>
    <row r="28" spans="1:8">
      <c r="A28" s="619" t="s">
        <v>1138</v>
      </c>
      <c r="B28" s="620">
        <v>552</v>
      </c>
      <c r="C28" s="620">
        <v>484</v>
      </c>
      <c r="D28" s="620">
        <v>12899</v>
      </c>
      <c r="E28" s="620">
        <v>96</v>
      </c>
      <c r="F28" s="621" t="s">
        <v>399</v>
      </c>
    </row>
    <row r="29" spans="1:8">
      <c r="A29" s="623"/>
      <c r="C29" s="229"/>
      <c r="D29" s="229"/>
      <c r="E29" s="229"/>
      <c r="F29" s="229"/>
    </row>
    <row r="30" spans="1:8">
      <c r="A30" s="618" t="s">
        <v>1139</v>
      </c>
      <c r="B30" s="48">
        <v>7934</v>
      </c>
      <c r="C30" s="48">
        <v>6714</v>
      </c>
      <c r="D30" s="48">
        <v>5747</v>
      </c>
      <c r="E30" s="48">
        <v>372</v>
      </c>
      <c r="F30" s="49">
        <v>742</v>
      </c>
    </row>
    <row r="31" spans="1:8">
      <c r="A31" s="618" t="s">
        <v>1140</v>
      </c>
      <c r="B31" s="48">
        <v>78603</v>
      </c>
      <c r="C31" s="48">
        <v>73172</v>
      </c>
      <c r="D31" s="48">
        <v>7034</v>
      </c>
      <c r="E31" s="48">
        <v>4372</v>
      </c>
      <c r="F31" s="49">
        <v>962</v>
      </c>
    </row>
    <row r="32" spans="1:8">
      <c r="A32" s="618" t="s">
        <v>1141</v>
      </c>
      <c r="B32" s="48">
        <v>27540</v>
      </c>
      <c r="C32" s="48">
        <v>23231</v>
      </c>
      <c r="D32" s="48">
        <v>19327</v>
      </c>
      <c r="E32" s="48">
        <v>1464</v>
      </c>
      <c r="F32" s="49">
        <v>2531</v>
      </c>
    </row>
    <row r="33" spans="1:6">
      <c r="A33" s="617"/>
      <c r="B33" s="73"/>
      <c r="C33" s="73"/>
      <c r="D33" s="73"/>
      <c r="E33" s="73"/>
      <c r="F33" s="74"/>
    </row>
    <row r="34" spans="1:6">
      <c r="A34" s="619" t="s">
        <v>1142</v>
      </c>
      <c r="B34" s="620">
        <v>114076</v>
      </c>
      <c r="C34" s="620">
        <v>103117</v>
      </c>
      <c r="D34" s="620">
        <v>32108</v>
      </c>
      <c r="E34" s="620">
        <v>6208</v>
      </c>
      <c r="F34" s="621">
        <v>4286</v>
      </c>
    </row>
    <row r="35" spans="1:6">
      <c r="A35" s="622"/>
      <c r="B35" s="624"/>
      <c r="C35" s="73"/>
      <c r="D35" s="73"/>
      <c r="E35" s="73"/>
      <c r="F35" s="74"/>
    </row>
    <row r="36" spans="1:6">
      <c r="A36" s="618" t="s">
        <v>1143</v>
      </c>
      <c r="B36" s="48">
        <v>11932</v>
      </c>
      <c r="C36" s="48">
        <v>11487</v>
      </c>
      <c r="D36" s="48">
        <v>16185</v>
      </c>
      <c r="E36" s="48">
        <v>221</v>
      </c>
      <c r="F36" s="49">
        <v>223</v>
      </c>
    </row>
    <row r="37" spans="1:6">
      <c r="A37" s="618" t="s">
        <v>1144</v>
      </c>
      <c r="B37" s="48">
        <v>25669</v>
      </c>
      <c r="C37" s="48">
        <v>24688</v>
      </c>
      <c r="D37" s="48">
        <v>8721</v>
      </c>
      <c r="E37" s="48">
        <v>1152</v>
      </c>
      <c r="F37" s="49">
        <v>209</v>
      </c>
    </row>
    <row r="38" spans="1:6">
      <c r="A38" s="618" t="s">
        <v>1145</v>
      </c>
      <c r="B38" s="48">
        <v>717</v>
      </c>
      <c r="C38" s="48">
        <v>687</v>
      </c>
      <c r="D38" s="48">
        <v>132545</v>
      </c>
      <c r="E38" s="48">
        <v>82</v>
      </c>
      <c r="F38" s="49">
        <v>2</v>
      </c>
    </row>
    <row r="39" spans="1:6">
      <c r="A39" s="617"/>
      <c r="B39" s="73"/>
      <c r="C39" s="73"/>
      <c r="D39" s="73"/>
      <c r="E39" s="73"/>
      <c r="F39" s="74"/>
    </row>
    <row r="40" spans="1:6">
      <c r="A40" s="619" t="s">
        <v>1146</v>
      </c>
      <c r="B40" s="620">
        <v>38319</v>
      </c>
      <c r="C40" s="620">
        <v>36861</v>
      </c>
      <c r="D40" s="620">
        <v>157451</v>
      </c>
      <c r="E40" s="620">
        <v>1455</v>
      </c>
      <c r="F40" s="621">
        <v>434</v>
      </c>
    </row>
    <row r="41" spans="1:6">
      <c r="A41" s="622"/>
      <c r="B41" s="625"/>
      <c r="C41" s="625"/>
      <c r="D41" s="625"/>
      <c r="E41" s="625"/>
      <c r="F41" s="625"/>
    </row>
    <row r="42" spans="1:6">
      <c r="A42" s="619" t="s">
        <v>1147</v>
      </c>
      <c r="B42" s="620">
        <v>1781</v>
      </c>
      <c r="C42" s="620">
        <v>1592</v>
      </c>
      <c r="D42" s="620">
        <v>4801</v>
      </c>
      <c r="E42" s="620">
        <v>116</v>
      </c>
      <c r="F42" s="621">
        <v>29</v>
      </c>
    </row>
    <row r="43" spans="1:6">
      <c r="A43" s="622"/>
      <c r="B43" s="88"/>
      <c r="C43" s="88"/>
      <c r="D43" s="88"/>
      <c r="E43" s="88"/>
      <c r="F43" s="88"/>
    </row>
    <row r="44" spans="1:6">
      <c r="A44" s="619" t="s">
        <v>1148</v>
      </c>
      <c r="B44" s="620">
        <v>1377</v>
      </c>
      <c r="C44" s="620">
        <v>764</v>
      </c>
      <c r="D44" s="620">
        <v>1665</v>
      </c>
      <c r="E44" s="620">
        <v>295</v>
      </c>
      <c r="F44" s="621">
        <v>310</v>
      </c>
    </row>
    <row r="45" spans="1:6">
      <c r="A45" s="622"/>
      <c r="B45" s="625"/>
      <c r="C45" s="625"/>
      <c r="D45" s="625"/>
      <c r="E45" s="625"/>
      <c r="F45" s="625"/>
    </row>
    <row r="46" spans="1:6" ht="13.5" thickBot="1">
      <c r="A46" s="626" t="s">
        <v>1149</v>
      </c>
      <c r="B46" s="55">
        <v>306303</v>
      </c>
      <c r="C46" s="55">
        <v>281747</v>
      </c>
      <c r="D46" s="55">
        <v>385367</v>
      </c>
      <c r="E46" s="55">
        <v>12085</v>
      </c>
      <c r="F46" s="56">
        <v>7148</v>
      </c>
    </row>
    <row r="47" spans="1:6">
      <c r="F47" s="132"/>
    </row>
  </sheetData>
  <mergeCells count="6">
    <mergeCell ref="B5:C5"/>
    <mergeCell ref="B6:C6"/>
    <mergeCell ref="A1:F1"/>
    <mergeCell ref="A2:F2"/>
    <mergeCell ref="A3:F3"/>
    <mergeCell ref="A4:F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>
  <sheetPr codeName="Hoja244">
    <pageSetUpPr fitToPage="1"/>
  </sheetPr>
  <dimension ref="A1:I49"/>
  <sheetViews>
    <sheetView view="pageBreakPreview" zoomScale="75" zoomScaleNormal="75" zoomScaleSheetLayoutView="75" workbookViewId="0">
      <selection activeCell="C49" sqref="C49"/>
    </sheetView>
  </sheetViews>
  <sheetFormatPr baseColWidth="10" defaultRowHeight="12.75"/>
  <cols>
    <col min="1" max="1" width="35.7109375" style="37" customWidth="1"/>
    <col min="2" max="5" width="16.28515625" style="37" customWidth="1"/>
    <col min="6" max="6" width="19.85546875" style="37" customWidth="1"/>
    <col min="7" max="7" width="16.28515625" style="37" customWidth="1"/>
    <col min="8" max="9" width="16.28515625" style="271" customWidth="1"/>
    <col min="10" max="16384" width="11.42578125" style="271"/>
  </cols>
  <sheetData>
    <row r="1" spans="1:9" s="90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  <c r="I1" s="1485"/>
    </row>
    <row r="2" spans="1:9">
      <c r="A2" s="1716"/>
      <c r="B2" s="1716"/>
      <c r="C2" s="1716"/>
      <c r="D2" s="1716"/>
      <c r="E2" s="1716"/>
      <c r="F2" s="1716"/>
      <c r="G2" s="1716"/>
    </row>
    <row r="3" spans="1:9" s="91" customFormat="1" ht="15" customHeight="1">
      <c r="A3" s="1504" t="s">
        <v>1525</v>
      </c>
      <c r="B3" s="1504"/>
      <c r="C3" s="1504"/>
      <c r="D3" s="1504"/>
      <c r="E3" s="1504"/>
      <c r="F3" s="1504"/>
      <c r="G3" s="1504"/>
      <c r="H3" s="1504"/>
      <c r="I3" s="1504"/>
    </row>
    <row r="4" spans="1:9" s="91" customFormat="1" ht="13.5" customHeight="1" thickBot="1">
      <c r="A4" s="1504"/>
      <c r="B4" s="1504"/>
      <c r="C4" s="1504"/>
      <c r="D4" s="1504"/>
      <c r="E4" s="1504"/>
      <c r="F4" s="1504"/>
      <c r="G4" s="1504"/>
    </row>
    <row r="5" spans="1:9" s="866" customFormat="1" ht="22.5" customHeight="1">
      <c r="A5" s="865"/>
      <c r="B5" s="1490" t="s">
        <v>386</v>
      </c>
      <c r="C5" s="1718"/>
      <c r="D5" s="1719" t="s">
        <v>387</v>
      </c>
      <c r="E5" s="1491"/>
      <c r="F5" s="1492"/>
      <c r="G5" s="1490" t="s">
        <v>732</v>
      </c>
      <c r="H5" s="1491"/>
      <c r="I5" s="1491"/>
    </row>
    <row r="6" spans="1:9" s="866" customFormat="1" ht="22.5" customHeight="1">
      <c r="A6" s="1405" t="s">
        <v>388</v>
      </c>
      <c r="B6" s="1408" t="s">
        <v>1150</v>
      </c>
      <c r="C6" s="1408" t="s">
        <v>1151</v>
      </c>
      <c r="D6" s="1720" t="s">
        <v>1173</v>
      </c>
      <c r="E6" s="1499" t="s">
        <v>1153</v>
      </c>
      <c r="F6" s="1499" t="s">
        <v>1154</v>
      </c>
      <c r="G6" s="1409"/>
      <c r="H6" s="1409" t="s">
        <v>818</v>
      </c>
      <c r="I6" s="1407"/>
    </row>
    <row r="7" spans="1:9" s="866" customFormat="1" ht="22.5" customHeight="1">
      <c r="A7" s="870"/>
      <c r="B7" s="1408" t="s">
        <v>1155</v>
      </c>
      <c r="C7" s="1408" t="s">
        <v>1120</v>
      </c>
      <c r="D7" s="1628"/>
      <c r="E7" s="1628"/>
      <c r="F7" s="1628"/>
      <c r="G7" s="1408" t="s">
        <v>1156</v>
      </c>
      <c r="H7" s="1408" t="s">
        <v>1157</v>
      </c>
      <c r="I7" s="1414" t="s">
        <v>1158</v>
      </c>
    </row>
    <row r="8" spans="1:9" s="866" customFormat="1" ht="13.5" customHeight="1" thickBot="1">
      <c r="A8" s="869"/>
      <c r="B8" s="1410" t="s">
        <v>390</v>
      </c>
      <c r="C8" s="1410" t="s">
        <v>1159</v>
      </c>
      <c r="D8" s="1500"/>
      <c r="E8" s="1500"/>
      <c r="F8" s="1500"/>
      <c r="G8" s="1410"/>
      <c r="H8" s="1410" t="s">
        <v>978</v>
      </c>
      <c r="I8" s="309"/>
    </row>
    <row r="9" spans="1:9">
      <c r="A9" s="627"/>
      <c r="B9" s="628"/>
      <c r="C9" s="628"/>
      <c r="D9" s="629"/>
      <c r="E9" s="629"/>
      <c r="F9" s="629"/>
      <c r="G9" s="628"/>
      <c r="H9" s="628"/>
      <c r="I9" s="630"/>
    </row>
    <row r="10" spans="1:9">
      <c r="A10" s="618" t="s">
        <v>1125</v>
      </c>
      <c r="B10" s="631"/>
      <c r="C10" s="631"/>
      <c r="D10" s="631"/>
      <c r="E10" s="631"/>
      <c r="F10" s="631"/>
      <c r="G10" s="631"/>
      <c r="H10" s="631"/>
      <c r="I10" s="632"/>
    </row>
    <row r="11" spans="1:9">
      <c r="A11" s="618" t="s">
        <v>1126</v>
      </c>
      <c r="B11" s="48">
        <v>25731</v>
      </c>
      <c r="C11" s="48">
        <v>8</v>
      </c>
      <c r="D11" s="48">
        <v>1104642</v>
      </c>
      <c r="E11" s="48">
        <v>228</v>
      </c>
      <c r="F11" s="48">
        <v>1104870</v>
      </c>
      <c r="G11" s="48">
        <v>358084</v>
      </c>
      <c r="H11" s="48">
        <v>230017</v>
      </c>
      <c r="I11" s="49">
        <v>264086</v>
      </c>
    </row>
    <row r="12" spans="1:9">
      <c r="A12" s="618" t="s">
        <v>1127</v>
      </c>
      <c r="B12" s="48">
        <v>24253</v>
      </c>
      <c r="C12" s="48">
        <v>8</v>
      </c>
      <c r="D12" s="48">
        <v>562582</v>
      </c>
      <c r="E12" s="48">
        <v>455</v>
      </c>
      <c r="F12" s="48">
        <v>563037</v>
      </c>
      <c r="G12" s="48">
        <v>112035</v>
      </c>
      <c r="H12" s="48">
        <v>133965</v>
      </c>
      <c r="I12" s="49">
        <v>125737</v>
      </c>
    </row>
    <row r="13" spans="1:9">
      <c r="A13" s="618" t="s">
        <v>1128</v>
      </c>
      <c r="B13" s="48">
        <v>25212</v>
      </c>
      <c r="C13" s="48">
        <v>8</v>
      </c>
      <c r="D13" s="48">
        <v>868635</v>
      </c>
      <c r="E13" s="48">
        <v>62</v>
      </c>
      <c r="F13" s="48">
        <v>868697</v>
      </c>
      <c r="G13" s="48">
        <v>341916</v>
      </c>
      <c r="H13" s="48">
        <v>221630</v>
      </c>
      <c r="I13" s="49">
        <v>288452</v>
      </c>
    </row>
    <row r="14" spans="1:9">
      <c r="A14" s="618"/>
      <c r="B14" s="48"/>
      <c r="C14" s="48"/>
      <c r="D14" s="48"/>
      <c r="E14" s="48"/>
      <c r="F14" s="48"/>
      <c r="G14" s="48"/>
      <c r="H14" s="48"/>
      <c r="I14" s="49"/>
    </row>
    <row r="15" spans="1:9">
      <c r="A15" s="618" t="s">
        <v>1129</v>
      </c>
      <c r="B15" s="48"/>
      <c r="C15" s="48"/>
      <c r="D15" s="48"/>
      <c r="E15" s="48"/>
      <c r="F15" s="48"/>
      <c r="G15" s="48"/>
      <c r="H15" s="48"/>
      <c r="I15" s="49"/>
    </row>
    <row r="16" spans="1:9">
      <c r="A16" s="618" t="s">
        <v>1130</v>
      </c>
      <c r="B16" s="48">
        <v>29212</v>
      </c>
      <c r="C16" s="48">
        <v>10</v>
      </c>
      <c r="D16" s="48">
        <v>355510</v>
      </c>
      <c r="E16" s="48">
        <v>205</v>
      </c>
      <c r="F16" s="48">
        <v>355715</v>
      </c>
      <c r="G16" s="48">
        <v>58848</v>
      </c>
      <c r="H16" s="48">
        <v>74049</v>
      </c>
      <c r="I16" s="49">
        <v>92585</v>
      </c>
    </row>
    <row r="17" spans="1:9">
      <c r="A17" s="618" t="s">
        <v>1131</v>
      </c>
      <c r="B17" s="48">
        <v>14376</v>
      </c>
      <c r="C17" s="48">
        <v>10</v>
      </c>
      <c r="D17" s="48">
        <v>13125</v>
      </c>
      <c r="E17" s="48">
        <v>6</v>
      </c>
      <c r="F17" s="48">
        <v>13131</v>
      </c>
      <c r="G17" s="48" t="s">
        <v>399</v>
      </c>
      <c r="H17" s="48">
        <v>1903</v>
      </c>
      <c r="I17" s="49">
        <v>3808</v>
      </c>
    </row>
    <row r="18" spans="1:9">
      <c r="A18" s="618"/>
      <c r="B18" s="48"/>
      <c r="C18" s="48"/>
      <c r="D18" s="48"/>
      <c r="E18" s="48"/>
      <c r="F18" s="48"/>
      <c r="G18" s="48"/>
      <c r="H18" s="48"/>
      <c r="I18" s="49"/>
    </row>
    <row r="19" spans="1:9">
      <c r="A19" s="618" t="s">
        <v>1132</v>
      </c>
      <c r="B19" s="48">
        <v>20478</v>
      </c>
      <c r="C19" s="48">
        <v>33</v>
      </c>
      <c r="D19" s="48">
        <v>35034</v>
      </c>
      <c r="E19" s="48">
        <v>964</v>
      </c>
      <c r="F19" s="48">
        <v>35998</v>
      </c>
      <c r="G19" s="85" t="s">
        <v>399</v>
      </c>
      <c r="H19" s="48">
        <v>17210</v>
      </c>
      <c r="I19" s="49">
        <v>17560</v>
      </c>
    </row>
    <row r="20" spans="1:9">
      <c r="A20" s="618"/>
      <c r="B20" s="48"/>
      <c r="C20" s="48"/>
      <c r="D20" s="48"/>
      <c r="E20" s="48"/>
      <c r="F20" s="48"/>
      <c r="G20" s="85"/>
      <c r="H20" s="48"/>
      <c r="I20" s="49"/>
    </row>
    <row r="21" spans="1:9">
      <c r="A21" s="618" t="s">
        <v>1133</v>
      </c>
      <c r="B21" s="48">
        <v>27934</v>
      </c>
      <c r="C21" s="48" t="s">
        <v>399</v>
      </c>
      <c r="D21" s="48">
        <v>18046</v>
      </c>
      <c r="E21" s="48" t="s">
        <v>399</v>
      </c>
      <c r="F21" s="48">
        <v>18046</v>
      </c>
      <c r="G21" s="48">
        <v>9287</v>
      </c>
      <c r="H21" s="48">
        <v>2965</v>
      </c>
      <c r="I21" s="49">
        <v>4898</v>
      </c>
    </row>
    <row r="22" spans="1:9">
      <c r="A22" s="618"/>
      <c r="B22" s="48"/>
      <c r="C22" s="48"/>
      <c r="D22" s="48"/>
      <c r="E22" s="48"/>
      <c r="F22" s="48"/>
      <c r="G22" s="48"/>
      <c r="H22" s="48"/>
      <c r="I22" s="49"/>
    </row>
    <row r="23" spans="1:9">
      <c r="A23" s="618" t="s">
        <v>1134</v>
      </c>
      <c r="B23" s="48"/>
      <c r="C23" s="48"/>
      <c r="D23" s="48"/>
      <c r="E23" s="48"/>
      <c r="F23" s="48"/>
      <c r="G23" s="48"/>
      <c r="H23" s="48"/>
      <c r="I23" s="49"/>
    </row>
    <row r="24" spans="1:9">
      <c r="A24" s="618" t="s">
        <v>1135</v>
      </c>
      <c r="B24" s="48">
        <v>14148</v>
      </c>
      <c r="C24" s="48">
        <v>12</v>
      </c>
      <c r="D24" s="48">
        <v>8192</v>
      </c>
      <c r="E24" s="48">
        <v>6</v>
      </c>
      <c r="F24" s="48">
        <v>8198</v>
      </c>
      <c r="G24" s="48" t="s">
        <v>399</v>
      </c>
      <c r="H24" s="48">
        <v>6927</v>
      </c>
      <c r="I24" s="49">
        <v>1100</v>
      </c>
    </row>
    <row r="25" spans="1:9">
      <c r="A25" s="618" t="s">
        <v>1136</v>
      </c>
      <c r="B25" s="48">
        <v>25474</v>
      </c>
      <c r="C25" s="48">
        <v>7</v>
      </c>
      <c r="D25" s="48">
        <v>568850</v>
      </c>
      <c r="E25" s="48">
        <v>203</v>
      </c>
      <c r="F25" s="48">
        <v>569053</v>
      </c>
      <c r="G25" s="48">
        <v>127784</v>
      </c>
      <c r="H25" s="48">
        <v>191183</v>
      </c>
      <c r="I25" s="49">
        <v>158875</v>
      </c>
    </row>
    <row r="26" spans="1:9">
      <c r="A26" s="618"/>
      <c r="B26" s="48"/>
      <c r="C26" s="48"/>
      <c r="D26" s="48"/>
      <c r="E26" s="48"/>
      <c r="F26" s="48"/>
      <c r="G26" s="48"/>
      <c r="H26" s="48"/>
      <c r="I26" s="49"/>
    </row>
    <row r="27" spans="1:9">
      <c r="A27" s="633" t="s">
        <v>1137</v>
      </c>
      <c r="B27" s="620">
        <v>25373</v>
      </c>
      <c r="C27" s="620">
        <v>11</v>
      </c>
      <c r="D27" s="620">
        <v>3534616</v>
      </c>
      <c r="E27" s="620">
        <v>2129</v>
      </c>
      <c r="F27" s="620">
        <v>3536745</v>
      </c>
      <c r="G27" s="620">
        <v>1007954</v>
      </c>
      <c r="H27" s="620">
        <v>879849</v>
      </c>
      <c r="I27" s="621">
        <v>957101</v>
      </c>
    </row>
    <row r="28" spans="1:9">
      <c r="A28" s="622"/>
      <c r="B28" s="229"/>
      <c r="C28" s="229"/>
      <c r="D28" s="229"/>
      <c r="E28" s="229"/>
      <c r="F28" s="229"/>
      <c r="G28" s="229"/>
      <c r="H28" s="229"/>
      <c r="I28" s="229"/>
    </row>
    <row r="29" spans="1:9">
      <c r="A29" s="617" t="s">
        <v>1138</v>
      </c>
      <c r="B29" s="620">
        <v>21878</v>
      </c>
      <c r="C29" s="620">
        <v>36</v>
      </c>
      <c r="D29" s="620">
        <v>10589</v>
      </c>
      <c r="E29" s="620">
        <v>462</v>
      </c>
      <c r="F29" s="620">
        <v>11051</v>
      </c>
      <c r="G29" s="620" t="s">
        <v>399</v>
      </c>
      <c r="H29" s="620">
        <v>446</v>
      </c>
      <c r="I29" s="621">
        <v>189</v>
      </c>
    </row>
    <row r="30" spans="1:9">
      <c r="A30" s="617"/>
      <c r="B30" s="48"/>
      <c r="C30" s="48"/>
      <c r="D30" s="48"/>
      <c r="E30" s="48"/>
      <c r="F30" s="48"/>
      <c r="G30" s="48"/>
      <c r="H30" s="48"/>
      <c r="I30" s="49"/>
    </row>
    <row r="31" spans="1:9">
      <c r="A31" s="618" t="s">
        <v>1139</v>
      </c>
      <c r="B31" s="12">
        <v>29120</v>
      </c>
      <c r="C31" s="12">
        <v>6</v>
      </c>
      <c r="D31" s="12">
        <v>195513</v>
      </c>
      <c r="E31" s="12">
        <v>34</v>
      </c>
      <c r="F31" s="48">
        <v>195547</v>
      </c>
      <c r="G31" s="48">
        <v>103452</v>
      </c>
      <c r="H31" s="48">
        <v>43743</v>
      </c>
      <c r="I31" s="49">
        <v>46915</v>
      </c>
    </row>
    <row r="32" spans="1:9">
      <c r="A32" s="618" t="s">
        <v>1140</v>
      </c>
      <c r="B32" s="12">
        <v>20198</v>
      </c>
      <c r="C32" s="12">
        <v>6</v>
      </c>
      <c r="D32" s="12">
        <v>1477935</v>
      </c>
      <c r="E32" s="12">
        <v>40</v>
      </c>
      <c r="F32" s="48">
        <v>1477975</v>
      </c>
      <c r="G32" s="48">
        <v>964298</v>
      </c>
      <c r="H32" s="48">
        <v>303975</v>
      </c>
      <c r="I32" s="49">
        <v>172151</v>
      </c>
    </row>
    <row r="33" spans="1:9">
      <c r="A33" s="618" t="s">
        <v>1141</v>
      </c>
      <c r="B33" s="12">
        <v>22605</v>
      </c>
      <c r="C33" s="12">
        <v>15</v>
      </c>
      <c r="D33" s="12">
        <v>525121</v>
      </c>
      <c r="E33" s="12">
        <v>283</v>
      </c>
      <c r="F33" s="48">
        <v>525404</v>
      </c>
      <c r="G33" s="48">
        <v>282342</v>
      </c>
      <c r="H33" s="48">
        <v>160996</v>
      </c>
      <c r="I33" s="49">
        <v>68075</v>
      </c>
    </row>
    <row r="34" spans="1:9">
      <c r="A34" s="618"/>
      <c r="B34" s="12"/>
      <c r="C34" s="12"/>
      <c r="D34" s="12"/>
      <c r="E34" s="12"/>
      <c r="F34" s="48"/>
      <c r="G34" s="48"/>
      <c r="H34" s="48"/>
      <c r="I34" s="49"/>
    </row>
    <row r="35" spans="1:9">
      <c r="A35" s="633" t="s">
        <v>1142</v>
      </c>
      <c r="B35" s="620">
        <v>21310</v>
      </c>
      <c r="C35" s="620">
        <v>10</v>
      </c>
      <c r="D35" s="620">
        <v>2198569</v>
      </c>
      <c r="E35" s="620">
        <v>357</v>
      </c>
      <c r="F35" s="620">
        <v>2198926</v>
      </c>
      <c r="G35" s="620">
        <v>1350092</v>
      </c>
      <c r="H35" s="620">
        <v>508714</v>
      </c>
      <c r="I35" s="621">
        <v>287141</v>
      </c>
    </row>
    <row r="36" spans="1:9">
      <c r="A36" s="622"/>
      <c r="B36" s="229"/>
      <c r="C36" s="229"/>
      <c r="D36" s="229"/>
      <c r="E36" s="229"/>
      <c r="F36" s="229"/>
      <c r="G36" s="229"/>
      <c r="H36" s="229"/>
      <c r="I36" s="229"/>
    </row>
    <row r="37" spans="1:9">
      <c r="A37" s="618" t="s">
        <v>1143</v>
      </c>
      <c r="B37" s="12">
        <v>22433</v>
      </c>
      <c r="C37" s="12">
        <v>7</v>
      </c>
      <c r="D37" s="12">
        <v>257689</v>
      </c>
      <c r="E37" s="12">
        <v>106</v>
      </c>
      <c r="F37" s="48">
        <v>257795</v>
      </c>
      <c r="G37" s="48">
        <v>148042</v>
      </c>
      <c r="H37" s="48">
        <v>60293</v>
      </c>
      <c r="I37" s="49">
        <v>48647</v>
      </c>
    </row>
    <row r="38" spans="1:9">
      <c r="A38" s="618" t="s">
        <v>1144</v>
      </c>
      <c r="B38" s="12">
        <v>22140</v>
      </c>
      <c r="C38" s="12">
        <v>7</v>
      </c>
      <c r="D38" s="12">
        <v>546597</v>
      </c>
      <c r="E38" s="12">
        <v>63</v>
      </c>
      <c r="F38" s="48">
        <v>546660</v>
      </c>
      <c r="G38" s="48">
        <v>358568</v>
      </c>
      <c r="H38" s="48">
        <v>69810</v>
      </c>
      <c r="I38" s="49">
        <v>117337</v>
      </c>
    </row>
    <row r="39" spans="1:9">
      <c r="A39" s="618" t="s">
        <v>1145</v>
      </c>
      <c r="B39" s="12">
        <v>10769</v>
      </c>
      <c r="C39" s="12">
        <v>50</v>
      </c>
      <c r="D39" s="12">
        <v>7395</v>
      </c>
      <c r="E39" s="12">
        <v>6638</v>
      </c>
      <c r="F39" s="48">
        <v>14033</v>
      </c>
      <c r="G39" s="48">
        <v>392</v>
      </c>
      <c r="H39" s="48">
        <v>11946</v>
      </c>
      <c r="I39" s="49">
        <v>547</v>
      </c>
    </row>
    <row r="40" spans="1:9">
      <c r="A40" s="618"/>
      <c r="B40" s="12"/>
      <c r="C40" s="12"/>
      <c r="D40" s="12"/>
      <c r="E40" s="12"/>
      <c r="F40" s="48"/>
      <c r="G40" s="48"/>
      <c r="H40" s="48"/>
      <c r="I40" s="49"/>
    </row>
    <row r="41" spans="1:9">
      <c r="A41" s="633" t="s">
        <v>1146</v>
      </c>
      <c r="B41" s="620">
        <v>21956</v>
      </c>
      <c r="C41" s="620">
        <v>42</v>
      </c>
      <c r="D41" s="620">
        <v>811682</v>
      </c>
      <c r="E41" s="620">
        <v>6807</v>
      </c>
      <c r="F41" s="620">
        <v>818489</v>
      </c>
      <c r="G41" s="620">
        <v>507002</v>
      </c>
      <c r="H41" s="620">
        <v>142049</v>
      </c>
      <c r="I41" s="621">
        <v>166531</v>
      </c>
    </row>
    <row r="42" spans="1:9">
      <c r="A42" s="622"/>
      <c r="B42" s="229"/>
      <c r="C42" s="229"/>
      <c r="D42" s="229"/>
      <c r="E42" s="229"/>
      <c r="F42" s="229"/>
      <c r="G42" s="229"/>
      <c r="H42" s="229"/>
      <c r="I42" s="229"/>
    </row>
    <row r="43" spans="1:9">
      <c r="A43" s="633" t="s">
        <v>1147</v>
      </c>
      <c r="B43" s="620">
        <v>36882</v>
      </c>
      <c r="C43" s="620">
        <v>11</v>
      </c>
      <c r="D43" s="620">
        <v>58717</v>
      </c>
      <c r="E43" s="620">
        <v>53</v>
      </c>
      <c r="F43" s="620">
        <v>58770</v>
      </c>
      <c r="G43" s="620">
        <v>33692</v>
      </c>
      <c r="H43" s="620">
        <v>5561</v>
      </c>
      <c r="I43" s="621">
        <v>7664</v>
      </c>
    </row>
    <row r="44" spans="1:9">
      <c r="A44" s="622"/>
      <c r="B44" s="229"/>
      <c r="C44" s="229"/>
      <c r="D44" s="229"/>
      <c r="E44" s="229"/>
      <c r="F44" s="229"/>
      <c r="G44" s="229"/>
      <c r="H44" s="229"/>
      <c r="I44" s="229"/>
    </row>
    <row r="45" spans="1:9">
      <c r="A45" s="633" t="s">
        <v>1160</v>
      </c>
      <c r="B45" s="620">
        <v>7919</v>
      </c>
      <c r="C45" s="620">
        <v>3</v>
      </c>
      <c r="D45" s="620">
        <v>6054</v>
      </c>
      <c r="E45" s="620">
        <v>6</v>
      </c>
      <c r="F45" s="620">
        <v>6060</v>
      </c>
      <c r="G45" s="620" t="s">
        <v>399</v>
      </c>
      <c r="H45" s="620">
        <v>2568</v>
      </c>
      <c r="I45" s="621">
        <v>591</v>
      </c>
    </row>
    <row r="46" spans="1:9">
      <c r="A46" s="622"/>
      <c r="B46" s="229"/>
      <c r="C46" s="229"/>
      <c r="D46" s="229"/>
      <c r="E46" s="229"/>
      <c r="F46" s="229"/>
      <c r="G46" s="229"/>
      <c r="H46" s="229"/>
      <c r="I46" s="229"/>
    </row>
    <row r="47" spans="1:9" ht="13.5" thickBot="1">
      <c r="A47" s="626" t="s">
        <v>1161</v>
      </c>
      <c r="B47" s="378" t="s">
        <v>399</v>
      </c>
      <c r="C47" s="55" t="s">
        <v>399</v>
      </c>
      <c r="D47" s="378">
        <v>6620226</v>
      </c>
      <c r="E47" s="378">
        <v>9814</v>
      </c>
      <c r="F47" s="55">
        <v>6630040</v>
      </c>
      <c r="G47" s="55">
        <v>2898740</v>
      </c>
      <c r="H47" s="55">
        <v>1540187</v>
      </c>
      <c r="I47" s="56">
        <v>1419217</v>
      </c>
    </row>
    <row r="48" spans="1:9">
      <c r="A48" s="37" t="s">
        <v>1162</v>
      </c>
    </row>
    <row r="49" spans="6:6">
      <c r="F49" s="132"/>
    </row>
  </sheetData>
  <mergeCells count="10">
    <mergeCell ref="A1:I1"/>
    <mergeCell ref="A3:I3"/>
    <mergeCell ref="E6:E8"/>
    <mergeCell ref="F6:F8"/>
    <mergeCell ref="B5:C5"/>
    <mergeCell ref="A2:G2"/>
    <mergeCell ref="A4:G4"/>
    <mergeCell ref="D5:F5"/>
    <mergeCell ref="G5:I5"/>
    <mergeCell ref="D6:D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>
  <sheetPr codeName="Hoja245">
    <pageSetUpPr fitToPage="1"/>
  </sheetPr>
  <dimension ref="A1:J23"/>
  <sheetViews>
    <sheetView showGridLines="0" view="pageBreakPreview" topLeftCell="A40" zoomScale="75" zoomScaleNormal="75" zoomScaleSheetLayoutView="75" workbookViewId="0">
      <selection activeCell="H19" sqref="H19"/>
    </sheetView>
  </sheetViews>
  <sheetFormatPr baseColWidth="10" defaultRowHeight="12.75"/>
  <cols>
    <col min="1" max="1" width="18" style="160" customWidth="1"/>
    <col min="2" max="8" width="19.85546875" style="160" customWidth="1"/>
    <col min="9" max="9" width="11.140625" style="160" customWidth="1"/>
    <col min="10" max="10" width="12" style="160" customWidth="1"/>
    <col min="11" max="11" width="23" style="160" customWidth="1"/>
    <col min="12" max="17" width="14.85546875" style="160" customWidth="1"/>
    <col min="18" max="16384" width="11.42578125" style="160"/>
  </cols>
  <sheetData>
    <row r="1" spans="1:10" s="2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  <c r="I1" s="379"/>
      <c r="J1" s="379"/>
    </row>
    <row r="3" spans="1:10" s="3" customFormat="1" ht="15" customHeight="1">
      <c r="A3" s="1482" t="s">
        <v>1163</v>
      </c>
      <c r="B3" s="1482"/>
      <c r="C3" s="1482"/>
      <c r="D3" s="1482"/>
      <c r="E3" s="1482"/>
      <c r="F3" s="1482"/>
      <c r="G3" s="1482"/>
      <c r="H3" s="1482"/>
      <c r="I3" s="264"/>
      <c r="J3" s="264"/>
    </row>
    <row r="4" spans="1:10" s="3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s="1312" customFormat="1" ht="22.5" customHeight="1">
      <c r="A5" s="1649" t="s">
        <v>378</v>
      </c>
      <c r="B5" s="1311" t="s">
        <v>1150</v>
      </c>
      <c r="C5" s="920"/>
      <c r="D5" s="1627" t="s">
        <v>1164</v>
      </c>
      <c r="E5" s="1406" t="s">
        <v>386</v>
      </c>
      <c r="F5" s="1317"/>
      <c r="G5" s="949" t="s">
        <v>521</v>
      </c>
      <c r="H5" s="873"/>
    </row>
    <row r="6" spans="1:10" s="1312" customFormat="1" ht="22.5" customHeight="1">
      <c r="A6" s="1650"/>
      <c r="B6" s="1313" t="s">
        <v>1165</v>
      </c>
      <c r="C6" s="924"/>
      <c r="D6" s="1628"/>
      <c r="E6" s="1408" t="s">
        <v>1166</v>
      </c>
      <c r="F6" s="909" t="s">
        <v>380</v>
      </c>
      <c r="G6" s="909" t="s">
        <v>522</v>
      </c>
      <c r="H6" s="926" t="s">
        <v>381</v>
      </c>
    </row>
    <row r="7" spans="1:10" s="1312" customFormat="1" ht="22.5" customHeight="1">
      <c r="A7" s="1650"/>
      <c r="B7" s="1409" t="s">
        <v>395</v>
      </c>
      <c r="C7" s="1409" t="s">
        <v>1123</v>
      </c>
      <c r="D7" s="1628"/>
      <c r="E7" s="1408" t="s">
        <v>1167</v>
      </c>
      <c r="F7" s="1408" t="s">
        <v>383</v>
      </c>
      <c r="G7" s="909" t="s">
        <v>525</v>
      </c>
      <c r="H7" s="926" t="s">
        <v>384</v>
      </c>
    </row>
    <row r="8" spans="1:10" s="1312" customFormat="1" ht="14.25" customHeight="1" thickBot="1">
      <c r="A8" s="1651"/>
      <c r="B8" s="1411" t="s">
        <v>382</v>
      </c>
      <c r="C8" s="1411" t="s">
        <v>382</v>
      </c>
      <c r="D8" s="1500"/>
      <c r="E8" s="1410" t="s">
        <v>524</v>
      </c>
      <c r="F8" s="877"/>
      <c r="G8" s="1411" t="s">
        <v>526</v>
      </c>
      <c r="H8" s="1189"/>
    </row>
    <row r="9" spans="1:10" ht="22.5" customHeight="1">
      <c r="A9" s="14">
        <v>2003</v>
      </c>
      <c r="B9" s="636">
        <v>136.75700000000001</v>
      </c>
      <c r="C9" s="636">
        <v>123.70399999999999</v>
      </c>
      <c r="D9" s="339">
        <v>274.75200000000001</v>
      </c>
      <c r="E9" s="637">
        <v>246.73025932872019</v>
      </c>
      <c r="F9" s="636">
        <v>3052.152</v>
      </c>
      <c r="G9" s="553">
        <v>19.100000000000001</v>
      </c>
      <c r="H9" s="340">
        <v>582961.03200000001</v>
      </c>
    </row>
    <row r="10" spans="1:10">
      <c r="A10" s="14">
        <v>2004</v>
      </c>
      <c r="B10" s="636">
        <v>135.66800000000001</v>
      </c>
      <c r="C10" s="636">
        <v>121.861</v>
      </c>
      <c r="D10" s="339">
        <v>259</v>
      </c>
      <c r="E10" s="637">
        <v>227.07412543799904</v>
      </c>
      <c r="F10" s="636">
        <v>2767.1480000000001</v>
      </c>
      <c r="G10" s="553">
        <v>21.06</v>
      </c>
      <c r="H10" s="340">
        <v>582761.36879999994</v>
      </c>
    </row>
    <row r="11" spans="1:10">
      <c r="A11" s="14">
        <v>2005</v>
      </c>
      <c r="B11" s="636">
        <v>138.76900000000001</v>
      </c>
      <c r="C11" s="636">
        <v>118.13</v>
      </c>
      <c r="D11" s="339">
        <v>259.52300000000002</v>
      </c>
      <c r="E11" s="637">
        <v>201.15381359519176</v>
      </c>
      <c r="F11" s="636">
        <v>2376.23</v>
      </c>
      <c r="G11" s="553">
        <v>22.19</v>
      </c>
      <c r="H11" s="340">
        <v>527285.43700000003</v>
      </c>
    </row>
    <row r="12" spans="1:10">
      <c r="A12" s="14">
        <v>2006</v>
      </c>
      <c r="B12" s="636">
        <v>140.03899999999999</v>
      </c>
      <c r="C12" s="636">
        <v>122.92400000000001</v>
      </c>
      <c r="D12" s="339">
        <v>228.321</v>
      </c>
      <c r="E12" s="637">
        <v>276.35050925775272</v>
      </c>
      <c r="F12" s="636">
        <v>3397.011</v>
      </c>
      <c r="G12" s="553">
        <v>16.77</v>
      </c>
      <c r="H12" s="340">
        <v>569678.74469999992</v>
      </c>
    </row>
    <row r="13" spans="1:10">
      <c r="A13" s="14">
        <v>2007</v>
      </c>
      <c r="B13" s="636">
        <v>145.85599999999999</v>
      </c>
      <c r="C13" s="636">
        <v>123.75700000000001</v>
      </c>
      <c r="D13" s="339">
        <v>222.245</v>
      </c>
      <c r="E13" s="637">
        <v>221.42424266910155</v>
      </c>
      <c r="F13" s="636">
        <v>2740.28</v>
      </c>
      <c r="G13" s="553">
        <v>16.72</v>
      </c>
      <c r="H13" s="340">
        <v>458174.81599999999</v>
      </c>
    </row>
    <row r="14" spans="1:10">
      <c r="A14" s="14">
        <v>2008</v>
      </c>
      <c r="B14" s="636">
        <v>153.41999999999999</v>
      </c>
      <c r="C14" s="636">
        <v>131.905</v>
      </c>
      <c r="D14" s="339">
        <v>236.25299999999999</v>
      </c>
      <c r="E14" s="637">
        <v>258.54122284977825</v>
      </c>
      <c r="F14" s="636">
        <v>3410.288</v>
      </c>
      <c r="G14" s="553">
        <v>22.31</v>
      </c>
      <c r="H14" s="340">
        <v>760835.25280000002</v>
      </c>
    </row>
    <row r="15" spans="1:10">
      <c r="A15" s="14">
        <v>2009</v>
      </c>
      <c r="B15" s="636">
        <v>152.77600000000001</v>
      </c>
      <c r="C15" s="636">
        <v>133.364</v>
      </c>
      <c r="D15" s="339">
        <v>210.84299999999999</v>
      </c>
      <c r="E15" s="637">
        <v>200.15558921448064</v>
      </c>
      <c r="F15" s="636">
        <v>2669.355</v>
      </c>
      <c r="G15" s="553">
        <v>17.850000000000001</v>
      </c>
      <c r="H15" s="340">
        <v>476479.86750000005</v>
      </c>
    </row>
    <row r="16" spans="1:10">
      <c r="A16" s="14">
        <v>2010</v>
      </c>
      <c r="B16" s="636">
        <v>153.631</v>
      </c>
      <c r="C16" s="636">
        <v>136.09200000000001</v>
      </c>
      <c r="D16" s="339">
        <v>209.37100000000001</v>
      </c>
      <c r="E16" s="637">
        <v>228.87517267730652</v>
      </c>
      <c r="F16" s="636">
        <v>3114.808</v>
      </c>
      <c r="G16" s="553">
        <v>23.22</v>
      </c>
      <c r="H16" s="340">
        <v>723258.41759999993</v>
      </c>
    </row>
    <row r="17" spans="1:8">
      <c r="A17" s="14">
        <v>2011</v>
      </c>
      <c r="B17" s="636">
        <v>153.22200000000001</v>
      </c>
      <c r="C17" s="636">
        <v>138.75899999999999</v>
      </c>
      <c r="D17" s="339">
        <v>187.47399999999999</v>
      </c>
      <c r="E17" s="637">
        <v>203.14992180687381</v>
      </c>
      <c r="F17" s="636">
        <v>2818.8879999999999</v>
      </c>
      <c r="G17" s="553">
        <v>18.940000000000001</v>
      </c>
      <c r="H17" s="340">
        <v>533897.3872</v>
      </c>
    </row>
    <row r="18" spans="1:8">
      <c r="A18" s="14">
        <v>2012</v>
      </c>
      <c r="B18" s="636">
        <v>152.34</v>
      </c>
      <c r="C18" s="636">
        <v>139.93100000000001</v>
      </c>
      <c r="D18" s="339">
        <v>177.58099999999999</v>
      </c>
      <c r="E18" s="339">
        <v>210.26648848360978</v>
      </c>
      <c r="F18" s="636">
        <v>2942.28</v>
      </c>
      <c r="G18" s="553">
        <v>16.27</v>
      </c>
      <c r="H18" s="340">
        <v>478708.95600000001</v>
      </c>
    </row>
    <row r="19" spans="1:8" ht="13.5" thickBot="1">
      <c r="A19" s="337">
        <v>2013</v>
      </c>
      <c r="B19" s="638">
        <v>150.19800000000001</v>
      </c>
      <c r="C19" s="638">
        <v>138.928</v>
      </c>
      <c r="D19" s="639">
        <v>176.44300000000001</v>
      </c>
      <c r="E19" s="639">
        <f>+F19/C19*10</f>
        <v>254.5739519751238</v>
      </c>
      <c r="F19" s="638">
        <v>3536.7449999999999</v>
      </c>
      <c r="G19" s="953">
        <v>17.11</v>
      </c>
      <c r="H19" s="1418">
        <f>G19*F19*10</f>
        <v>605137.06949999998</v>
      </c>
    </row>
    <row r="20" spans="1:8">
      <c r="A20" s="160" t="s">
        <v>1168</v>
      </c>
      <c r="G20" s="640"/>
    </row>
    <row r="21" spans="1:8">
      <c r="G21" s="640"/>
    </row>
    <row r="22" spans="1:8">
      <c r="G22" s="640"/>
    </row>
    <row r="23" spans="1:8">
      <c r="G23" s="641"/>
    </row>
  </sheetData>
  <mergeCells count="4">
    <mergeCell ref="A5:A8"/>
    <mergeCell ref="D5:D8"/>
    <mergeCell ref="A1:H1"/>
    <mergeCell ref="A3:H3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3" orientation="portrait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>
  <sheetPr codeName="Hoja246">
    <pageSetUpPr fitToPage="1"/>
  </sheetPr>
  <dimension ref="A1:I54"/>
  <sheetViews>
    <sheetView view="pageBreakPreview" zoomScale="75" zoomScaleNormal="75" zoomScaleSheetLayoutView="75" workbookViewId="0">
      <selection activeCell="A6" sqref="A1:A1048576"/>
    </sheetView>
  </sheetViews>
  <sheetFormatPr baseColWidth="10" defaultRowHeight="12.75"/>
  <cols>
    <col min="1" max="1" width="34.42578125" style="37" customWidth="1"/>
    <col min="2" max="7" width="17.140625" style="37" customWidth="1"/>
    <col min="8" max="9" width="17.140625" style="271" customWidth="1"/>
    <col min="10" max="16384" width="11.42578125" style="271"/>
  </cols>
  <sheetData>
    <row r="1" spans="1:9" s="90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  <c r="I1" s="1485"/>
    </row>
    <row r="2" spans="1:9">
      <c r="A2" s="1716"/>
      <c r="B2" s="1716"/>
      <c r="C2" s="1716"/>
      <c r="D2" s="1716"/>
      <c r="E2" s="1716"/>
      <c r="F2" s="1716"/>
      <c r="G2" s="1716"/>
    </row>
    <row r="3" spans="1:9" s="91" customFormat="1" ht="15" customHeight="1">
      <c r="A3" s="1504" t="s">
        <v>1169</v>
      </c>
      <c r="B3" s="1504"/>
      <c r="C3" s="1504"/>
      <c r="D3" s="1504"/>
      <c r="E3" s="1504"/>
      <c r="F3" s="1504"/>
      <c r="G3" s="1504"/>
      <c r="H3" s="1504"/>
      <c r="I3" s="1504"/>
    </row>
    <row r="4" spans="1:9" s="91" customFormat="1" ht="15" customHeight="1">
      <c r="A4" s="1504" t="s">
        <v>1433</v>
      </c>
      <c r="B4" s="1504"/>
      <c r="C4" s="1504"/>
      <c r="D4" s="1504"/>
      <c r="E4" s="1504"/>
      <c r="F4" s="1504"/>
      <c r="G4" s="1504"/>
      <c r="H4" s="1504"/>
      <c r="I4" s="1504"/>
    </row>
    <row r="5" spans="1:9" s="91" customFormat="1" ht="14.25" customHeight="1" thickBot="1">
      <c r="A5" s="1721"/>
      <c r="B5" s="1721"/>
      <c r="C5" s="1721"/>
      <c r="D5" s="1721"/>
      <c r="E5" s="1721"/>
      <c r="F5" s="1721"/>
      <c r="G5" s="1721"/>
    </row>
    <row r="6" spans="1:9" ht="21" customHeight="1">
      <c r="A6" s="610"/>
      <c r="B6" s="1727" t="s">
        <v>1116</v>
      </c>
      <c r="C6" s="1727"/>
      <c r="D6" s="611" t="s">
        <v>1151</v>
      </c>
      <c r="E6" s="1727" t="s">
        <v>386</v>
      </c>
      <c r="F6" s="1727"/>
      <c r="G6" s="1725" t="s">
        <v>387</v>
      </c>
      <c r="H6" s="1725"/>
      <c r="I6" s="1726"/>
    </row>
    <row r="7" spans="1:9" ht="21" customHeight="1">
      <c r="A7" s="612" t="s">
        <v>560</v>
      </c>
      <c r="B7" s="1722" t="s">
        <v>1170</v>
      </c>
      <c r="C7" s="1722"/>
      <c r="D7" s="613" t="s">
        <v>1120</v>
      </c>
      <c r="E7" s="642" t="s">
        <v>1171</v>
      </c>
      <c r="F7" s="642" t="s">
        <v>1172</v>
      </c>
      <c r="G7" s="1499" t="s">
        <v>1173</v>
      </c>
      <c r="H7" s="1499" t="s">
        <v>1153</v>
      </c>
      <c r="I7" s="1670" t="s">
        <v>1154</v>
      </c>
    </row>
    <row r="8" spans="1:9" ht="21" customHeight="1">
      <c r="A8" s="612" t="s">
        <v>538</v>
      </c>
      <c r="B8" s="1723" t="s">
        <v>395</v>
      </c>
      <c r="C8" s="1723" t="s">
        <v>1123</v>
      </c>
      <c r="D8" s="1724" t="s">
        <v>1124</v>
      </c>
      <c r="E8" s="613" t="s">
        <v>1167</v>
      </c>
      <c r="F8" s="613" t="s">
        <v>1120</v>
      </c>
      <c r="G8" s="1628"/>
      <c r="H8" s="1628"/>
      <c r="I8" s="1502"/>
    </row>
    <row r="9" spans="1:9" ht="21" customHeight="1" thickBot="1">
      <c r="A9" s="643"/>
      <c r="B9" s="1724"/>
      <c r="C9" s="1724"/>
      <c r="D9" s="1724"/>
      <c r="E9" s="613" t="s">
        <v>390</v>
      </c>
      <c r="F9" s="613" t="s">
        <v>1159</v>
      </c>
      <c r="G9" s="1628"/>
      <c r="H9" s="1628"/>
      <c r="I9" s="1502"/>
    </row>
    <row r="10" spans="1:9" ht="21.75" customHeight="1">
      <c r="A10" s="1291" t="s">
        <v>459</v>
      </c>
      <c r="B10" s="1292">
        <v>60</v>
      </c>
      <c r="C10" s="1292">
        <v>60</v>
      </c>
      <c r="D10" s="1292">
        <v>12682</v>
      </c>
      <c r="E10" s="1293">
        <v>7500</v>
      </c>
      <c r="F10" s="1293">
        <v>50</v>
      </c>
      <c r="G10" s="1293">
        <v>450</v>
      </c>
      <c r="H10" s="1293">
        <v>634</v>
      </c>
      <c r="I10" s="1294">
        <v>1084</v>
      </c>
    </row>
    <row r="11" spans="1:9">
      <c r="A11" s="1295" t="s">
        <v>460</v>
      </c>
      <c r="B11" s="1296">
        <v>2</v>
      </c>
      <c r="C11" s="1296">
        <v>2</v>
      </c>
      <c r="D11" s="1297">
        <v>292</v>
      </c>
      <c r="E11" s="1296">
        <v>7500</v>
      </c>
      <c r="F11" s="1296">
        <v>50</v>
      </c>
      <c r="G11" s="1296">
        <v>15</v>
      </c>
      <c r="H11" s="1296">
        <v>15</v>
      </c>
      <c r="I11" s="1298">
        <v>30</v>
      </c>
    </row>
    <row r="12" spans="1:9">
      <c r="A12" s="1295" t="s">
        <v>461</v>
      </c>
      <c r="B12" s="1297">
        <v>1</v>
      </c>
      <c r="C12" s="1297">
        <v>1</v>
      </c>
      <c r="D12" s="1297">
        <v>937</v>
      </c>
      <c r="E12" s="1296">
        <v>7500</v>
      </c>
      <c r="F12" s="1296">
        <v>50</v>
      </c>
      <c r="G12" s="1296">
        <v>8</v>
      </c>
      <c r="H12" s="1296">
        <v>46</v>
      </c>
      <c r="I12" s="1299">
        <v>54</v>
      </c>
    </row>
    <row r="13" spans="1:9">
      <c r="A13" s="1295" t="s">
        <v>462</v>
      </c>
      <c r="B13" s="1296">
        <v>31</v>
      </c>
      <c r="C13" s="1296">
        <v>31</v>
      </c>
      <c r="D13" s="1297">
        <v>4014</v>
      </c>
      <c r="E13" s="1296">
        <v>7500</v>
      </c>
      <c r="F13" s="1296">
        <v>50</v>
      </c>
      <c r="G13" s="1296">
        <v>232</v>
      </c>
      <c r="H13" s="1296">
        <v>201</v>
      </c>
      <c r="I13" s="1298">
        <v>433</v>
      </c>
    </row>
    <row r="14" spans="1:9">
      <c r="A14" s="1303" t="s">
        <v>463</v>
      </c>
      <c r="B14" s="1304">
        <v>94</v>
      </c>
      <c r="C14" s="1304">
        <v>94</v>
      </c>
      <c r="D14" s="1304">
        <v>17925</v>
      </c>
      <c r="E14" s="1305">
        <v>7500</v>
      </c>
      <c r="F14" s="1305">
        <v>50</v>
      </c>
      <c r="G14" s="1305">
        <v>706</v>
      </c>
      <c r="H14" s="1305">
        <v>895</v>
      </c>
      <c r="I14" s="1306">
        <v>1601</v>
      </c>
    </row>
    <row r="15" spans="1:9">
      <c r="A15" s="1300"/>
      <c r="B15" s="1055"/>
      <c r="C15" s="1055"/>
      <c r="D15" s="1055"/>
      <c r="E15" s="1060"/>
      <c r="F15" s="1060"/>
      <c r="G15" s="1060"/>
      <c r="H15" s="1060"/>
      <c r="I15" s="1067"/>
    </row>
    <row r="16" spans="1:9">
      <c r="A16" s="1295" t="s">
        <v>468</v>
      </c>
      <c r="B16" s="1296" t="s">
        <v>399</v>
      </c>
      <c r="C16" s="1297" t="s">
        <v>399</v>
      </c>
      <c r="D16" s="1297">
        <v>210</v>
      </c>
      <c r="E16" s="1296" t="s">
        <v>399</v>
      </c>
      <c r="F16" s="1297" t="s">
        <v>399</v>
      </c>
      <c r="G16" s="1297" t="s">
        <v>399</v>
      </c>
      <c r="H16" s="1302">
        <v>4</v>
      </c>
      <c r="I16" s="1298">
        <v>4</v>
      </c>
    </row>
    <row r="17" spans="1:9">
      <c r="A17" s="1303" t="s">
        <v>469</v>
      </c>
      <c r="B17" s="1304" t="s">
        <v>399</v>
      </c>
      <c r="C17" s="1304" t="s">
        <v>399</v>
      </c>
      <c r="D17" s="1304">
        <v>210</v>
      </c>
      <c r="E17" s="1305" t="s">
        <v>399</v>
      </c>
      <c r="F17" s="1305" t="s">
        <v>399</v>
      </c>
      <c r="G17" s="1305" t="s">
        <v>399</v>
      </c>
      <c r="H17" s="1305">
        <v>4</v>
      </c>
      <c r="I17" s="1306">
        <v>4</v>
      </c>
    </row>
    <row r="18" spans="1:9">
      <c r="A18" s="1300"/>
      <c r="B18" s="1055"/>
      <c r="C18" s="1055"/>
      <c r="D18" s="1055"/>
      <c r="E18" s="1060"/>
      <c r="F18" s="1060"/>
      <c r="G18" s="1060"/>
      <c r="H18" s="1060"/>
      <c r="I18" s="1067"/>
    </row>
    <row r="19" spans="1:9">
      <c r="A19" s="1295" t="s">
        <v>476</v>
      </c>
      <c r="B19" s="1301">
        <v>2</v>
      </c>
      <c r="C19" s="1301">
        <v>1</v>
      </c>
      <c r="D19" s="1297" t="s">
        <v>399</v>
      </c>
      <c r="E19" s="1301">
        <v>39056</v>
      </c>
      <c r="F19" s="1301" t="s">
        <v>399</v>
      </c>
      <c r="G19" s="1301">
        <v>39</v>
      </c>
      <c r="H19" s="1301" t="s">
        <v>399</v>
      </c>
      <c r="I19" s="1325">
        <v>39</v>
      </c>
    </row>
    <row r="20" spans="1:9">
      <c r="A20" s="1295" t="s">
        <v>479</v>
      </c>
      <c r="B20" s="1301">
        <v>2292</v>
      </c>
      <c r="C20" s="1301">
        <v>1957</v>
      </c>
      <c r="D20" s="1297" t="s">
        <v>399</v>
      </c>
      <c r="E20" s="1301">
        <v>22778</v>
      </c>
      <c r="F20" s="1301" t="s">
        <v>399</v>
      </c>
      <c r="G20" s="1301">
        <v>44577</v>
      </c>
      <c r="H20" s="1301" t="s">
        <v>399</v>
      </c>
      <c r="I20" s="1298">
        <v>44577</v>
      </c>
    </row>
    <row r="21" spans="1:9">
      <c r="A21" s="1303" t="s">
        <v>480</v>
      </c>
      <c r="B21" s="1304">
        <v>2294</v>
      </c>
      <c r="C21" s="1304">
        <v>1958</v>
      </c>
      <c r="D21" s="1304" t="s">
        <v>399</v>
      </c>
      <c r="E21" s="1305">
        <v>22786</v>
      </c>
      <c r="F21" s="1305" t="s">
        <v>399</v>
      </c>
      <c r="G21" s="1305">
        <v>44616</v>
      </c>
      <c r="H21" s="1305" t="s">
        <v>399</v>
      </c>
      <c r="I21" s="1306">
        <v>44616</v>
      </c>
    </row>
    <row r="22" spans="1:9">
      <c r="A22" s="1300"/>
      <c r="B22" s="1055"/>
      <c r="C22" s="1055"/>
      <c r="D22" s="1055"/>
      <c r="E22" s="1060"/>
      <c r="F22" s="1060"/>
      <c r="G22" s="1060"/>
      <c r="H22" s="1060"/>
      <c r="I22" s="1067"/>
    </row>
    <row r="23" spans="1:9">
      <c r="A23" s="1303" t="s">
        <v>481</v>
      </c>
      <c r="B23" s="1304">
        <v>1677</v>
      </c>
      <c r="C23" s="1304">
        <v>1510</v>
      </c>
      <c r="D23" s="1304">
        <v>19161</v>
      </c>
      <c r="E23" s="1305" t="s">
        <v>399</v>
      </c>
      <c r="F23" s="1305" t="s">
        <v>399</v>
      </c>
      <c r="G23" s="1305">
        <v>9608</v>
      </c>
      <c r="H23" s="1305">
        <v>124</v>
      </c>
      <c r="I23" s="1306">
        <v>9732</v>
      </c>
    </row>
    <row r="24" spans="1:9">
      <c r="A24" s="1295"/>
      <c r="B24" s="1297"/>
      <c r="C24" s="1297"/>
      <c r="D24" s="1297"/>
      <c r="E24" s="1296"/>
      <c r="F24" s="1296"/>
      <c r="G24" s="1296"/>
      <c r="H24" s="1296"/>
      <c r="I24" s="1299"/>
    </row>
    <row r="25" spans="1:9">
      <c r="A25" s="1295" t="s">
        <v>545</v>
      </c>
      <c r="B25" s="1296" t="s">
        <v>399</v>
      </c>
      <c r="C25" s="1296" t="s">
        <v>399</v>
      </c>
      <c r="D25" s="1297">
        <v>648</v>
      </c>
      <c r="E25" s="1296" t="s">
        <v>399</v>
      </c>
      <c r="F25" s="1296" t="s">
        <v>399</v>
      </c>
      <c r="G25" s="1296" t="s">
        <v>399</v>
      </c>
      <c r="H25" s="1296" t="s">
        <v>399</v>
      </c>
      <c r="I25" s="1298" t="s">
        <v>399</v>
      </c>
    </row>
    <row r="26" spans="1:9">
      <c r="A26" s="1295" t="s">
        <v>486</v>
      </c>
      <c r="B26" s="1296">
        <v>3</v>
      </c>
      <c r="C26" s="1296">
        <v>3</v>
      </c>
      <c r="D26" s="1297">
        <v>600</v>
      </c>
      <c r="E26" s="1296">
        <v>21333</v>
      </c>
      <c r="F26" s="1296">
        <v>10</v>
      </c>
      <c r="G26" s="1296">
        <v>64</v>
      </c>
      <c r="H26" s="1296">
        <v>6</v>
      </c>
      <c r="I26" s="1298">
        <v>70</v>
      </c>
    </row>
    <row r="27" spans="1:9">
      <c r="A27" s="1303" t="s">
        <v>491</v>
      </c>
      <c r="B27" s="1304">
        <v>3</v>
      </c>
      <c r="C27" s="1304">
        <v>3</v>
      </c>
      <c r="D27" s="1304">
        <v>1248</v>
      </c>
      <c r="E27" s="1305">
        <v>21333</v>
      </c>
      <c r="F27" s="1305">
        <v>5</v>
      </c>
      <c r="G27" s="1305">
        <v>64</v>
      </c>
      <c r="H27" s="1305">
        <v>6</v>
      </c>
      <c r="I27" s="1306">
        <v>70</v>
      </c>
    </row>
    <row r="28" spans="1:9">
      <c r="A28" s="1300"/>
      <c r="B28" s="1055"/>
      <c r="C28" s="1055"/>
      <c r="D28" s="1055"/>
      <c r="E28" s="1060"/>
      <c r="F28" s="1060"/>
      <c r="G28" s="1060"/>
      <c r="H28" s="1060"/>
      <c r="I28" s="1067"/>
    </row>
    <row r="29" spans="1:9">
      <c r="A29" s="1295" t="s">
        <v>499</v>
      </c>
      <c r="B29" s="1301">
        <v>14468</v>
      </c>
      <c r="C29" s="1301">
        <v>13723</v>
      </c>
      <c r="D29" s="1297" t="s">
        <v>399</v>
      </c>
      <c r="E29" s="1301">
        <v>22811</v>
      </c>
      <c r="F29" s="1301" t="s">
        <v>399</v>
      </c>
      <c r="G29" s="1301">
        <v>313041</v>
      </c>
      <c r="H29" s="1301" t="s">
        <v>399</v>
      </c>
      <c r="I29" s="1298">
        <v>313041</v>
      </c>
    </row>
    <row r="30" spans="1:9">
      <c r="A30" s="1295" t="s">
        <v>500</v>
      </c>
      <c r="B30" s="1301">
        <v>5626</v>
      </c>
      <c r="C30" s="1301">
        <v>5062</v>
      </c>
      <c r="D30" s="1297" t="s">
        <v>399</v>
      </c>
      <c r="E30" s="1301">
        <v>24651</v>
      </c>
      <c r="F30" s="1301" t="s">
        <v>399</v>
      </c>
      <c r="G30" s="1301">
        <v>124782</v>
      </c>
      <c r="H30" s="1301" t="s">
        <v>399</v>
      </c>
      <c r="I30" s="1298">
        <v>124782</v>
      </c>
    </row>
    <row r="31" spans="1:9">
      <c r="A31" s="1295" t="s">
        <v>501</v>
      </c>
      <c r="B31" s="1302">
        <v>54468</v>
      </c>
      <c r="C31" s="1302">
        <v>47375</v>
      </c>
      <c r="D31" s="1297" t="s">
        <v>399</v>
      </c>
      <c r="E31" s="1302">
        <v>27387</v>
      </c>
      <c r="F31" s="1297" t="s">
        <v>399</v>
      </c>
      <c r="G31" s="1302">
        <v>1297478</v>
      </c>
      <c r="H31" s="1297" t="s">
        <v>399</v>
      </c>
      <c r="I31" s="1449">
        <v>1297478</v>
      </c>
    </row>
    <row r="32" spans="1:9">
      <c r="A32" s="1303" t="s">
        <v>502</v>
      </c>
      <c r="B32" s="1304">
        <v>74562</v>
      </c>
      <c r="C32" s="1304">
        <v>66160</v>
      </c>
      <c r="D32" s="1304" t="s">
        <v>399</v>
      </c>
      <c r="E32" s="1305">
        <v>26229</v>
      </c>
      <c r="F32" s="1305" t="s">
        <v>399</v>
      </c>
      <c r="G32" s="1305">
        <v>1735301</v>
      </c>
      <c r="H32" s="1305" t="s">
        <v>399</v>
      </c>
      <c r="I32" s="1306">
        <v>1735301</v>
      </c>
    </row>
    <row r="33" spans="1:9">
      <c r="A33" s="1300"/>
      <c r="B33" s="1055"/>
      <c r="C33" s="1055"/>
      <c r="D33" s="1055"/>
      <c r="E33" s="1060"/>
      <c r="F33" s="1060"/>
      <c r="G33" s="1060"/>
      <c r="H33" s="1060"/>
      <c r="I33" s="1067"/>
    </row>
    <row r="34" spans="1:9">
      <c r="A34" s="1303" t="s">
        <v>503</v>
      </c>
      <c r="B34" s="1304">
        <v>10397</v>
      </c>
      <c r="C34" s="1304">
        <v>9372</v>
      </c>
      <c r="D34" s="1304" t="s">
        <v>399</v>
      </c>
      <c r="E34" s="1305">
        <v>18712</v>
      </c>
      <c r="F34" s="1305" t="s">
        <v>399</v>
      </c>
      <c r="G34" s="1305">
        <v>175374</v>
      </c>
      <c r="H34" s="1305" t="s">
        <v>399</v>
      </c>
      <c r="I34" s="1306">
        <v>175374</v>
      </c>
    </row>
    <row r="35" spans="1:9">
      <c r="A35" s="1295"/>
      <c r="B35" s="1297"/>
      <c r="C35" s="1297"/>
      <c r="D35" s="1297"/>
      <c r="E35" s="1296"/>
      <c r="F35" s="1296"/>
      <c r="G35" s="1296"/>
      <c r="H35" s="1296"/>
      <c r="I35" s="1299"/>
    </row>
    <row r="36" spans="1:9">
      <c r="A36" s="1295" t="s">
        <v>504</v>
      </c>
      <c r="B36" s="1302">
        <v>38</v>
      </c>
      <c r="C36" s="1296">
        <v>34</v>
      </c>
      <c r="D36" s="1297" t="s">
        <v>399</v>
      </c>
      <c r="E36" s="1302">
        <v>21180</v>
      </c>
      <c r="F36" s="1296" t="s">
        <v>399</v>
      </c>
      <c r="G36" s="1296">
        <v>720</v>
      </c>
      <c r="H36" s="1296" t="s">
        <v>399</v>
      </c>
      <c r="I36" s="1298">
        <v>720</v>
      </c>
    </row>
    <row r="37" spans="1:9">
      <c r="A37" s="1295" t="s">
        <v>505</v>
      </c>
      <c r="B37" s="1302">
        <v>2</v>
      </c>
      <c r="C37" s="1296">
        <v>2</v>
      </c>
      <c r="D37" s="1297" t="s">
        <v>399</v>
      </c>
      <c r="E37" s="1302">
        <v>10860</v>
      </c>
      <c r="F37" s="1296" t="s">
        <v>399</v>
      </c>
      <c r="G37" s="1296">
        <v>22</v>
      </c>
      <c r="H37" s="1296" t="s">
        <v>399</v>
      </c>
      <c r="I37" s="1298">
        <v>22</v>
      </c>
    </row>
    <row r="38" spans="1:9">
      <c r="A38" s="1303" t="s">
        <v>506</v>
      </c>
      <c r="B38" s="1304">
        <v>40</v>
      </c>
      <c r="C38" s="1304">
        <v>36</v>
      </c>
      <c r="D38" s="1304" t="s">
        <v>399</v>
      </c>
      <c r="E38" s="1305">
        <v>20607</v>
      </c>
      <c r="F38" s="1305" t="s">
        <v>399</v>
      </c>
      <c r="G38" s="1305">
        <v>742</v>
      </c>
      <c r="H38" s="1305" t="s">
        <v>399</v>
      </c>
      <c r="I38" s="1306">
        <v>742</v>
      </c>
    </row>
    <row r="39" spans="1:9">
      <c r="A39" s="1295"/>
      <c r="B39" s="1297"/>
      <c r="C39" s="1297"/>
      <c r="D39" s="1297"/>
      <c r="E39" s="1296"/>
      <c r="F39" s="1296"/>
      <c r="G39" s="1296"/>
      <c r="H39" s="1296"/>
      <c r="I39" s="1299"/>
    </row>
    <row r="40" spans="1:9">
      <c r="A40" s="1295" t="s">
        <v>507</v>
      </c>
      <c r="B40" s="1302">
        <v>4707</v>
      </c>
      <c r="C40" s="1297">
        <v>4670</v>
      </c>
      <c r="D40" s="1297" t="s">
        <v>399</v>
      </c>
      <c r="E40" s="1302">
        <v>27353</v>
      </c>
      <c r="F40" s="1296" t="s">
        <v>399</v>
      </c>
      <c r="G40" s="1296">
        <v>127739</v>
      </c>
      <c r="H40" s="1296" t="s">
        <v>399</v>
      </c>
      <c r="I40" s="1299">
        <v>127739</v>
      </c>
    </row>
    <row r="41" spans="1:9">
      <c r="A41" s="1295" t="s">
        <v>508</v>
      </c>
      <c r="B41" s="1302">
        <v>2186</v>
      </c>
      <c r="C41" s="1297">
        <v>2016</v>
      </c>
      <c r="D41" s="1297" t="s">
        <v>399</v>
      </c>
      <c r="E41" s="1302">
        <v>19961</v>
      </c>
      <c r="F41" s="1296" t="s">
        <v>399</v>
      </c>
      <c r="G41" s="1296">
        <v>40241</v>
      </c>
      <c r="H41" s="1296" t="s">
        <v>399</v>
      </c>
      <c r="I41" s="1299">
        <v>40241</v>
      </c>
    </row>
    <row r="42" spans="1:9">
      <c r="A42" s="1295" t="s">
        <v>509</v>
      </c>
      <c r="B42" s="1296">
        <v>11200</v>
      </c>
      <c r="C42" s="1296">
        <v>10590</v>
      </c>
      <c r="D42" s="1297" t="s">
        <v>399</v>
      </c>
      <c r="E42" s="1296">
        <v>28448</v>
      </c>
      <c r="F42" s="1296" t="s">
        <v>399</v>
      </c>
      <c r="G42" s="1296">
        <v>301264</v>
      </c>
      <c r="H42" s="1296" t="s">
        <v>399</v>
      </c>
      <c r="I42" s="1298">
        <v>301264</v>
      </c>
    </row>
    <row r="43" spans="1:9">
      <c r="A43" s="1295" t="s">
        <v>510</v>
      </c>
      <c r="B43" s="1302">
        <v>926</v>
      </c>
      <c r="C43" s="1297">
        <v>926</v>
      </c>
      <c r="D43" s="1297">
        <v>80</v>
      </c>
      <c r="E43" s="1302">
        <v>18885</v>
      </c>
      <c r="F43" s="1296">
        <v>31</v>
      </c>
      <c r="G43" s="1296">
        <v>17488</v>
      </c>
      <c r="H43" s="1296">
        <v>2</v>
      </c>
      <c r="I43" s="1299">
        <v>17490</v>
      </c>
    </row>
    <row r="44" spans="1:9" ht="14.25" customHeight="1">
      <c r="A44" s="1295" t="s">
        <v>511</v>
      </c>
      <c r="B44" s="1297">
        <v>11777</v>
      </c>
      <c r="C44" s="1297">
        <v>11680</v>
      </c>
      <c r="D44" s="1297" t="s">
        <v>399</v>
      </c>
      <c r="E44" s="1296">
        <v>26802</v>
      </c>
      <c r="F44" s="1296" t="s">
        <v>399</v>
      </c>
      <c r="G44" s="1296">
        <v>313049</v>
      </c>
      <c r="H44" s="1296" t="s">
        <v>399</v>
      </c>
      <c r="I44" s="1299">
        <v>313049</v>
      </c>
    </row>
    <row r="45" spans="1:9">
      <c r="A45" s="1295" t="s">
        <v>512</v>
      </c>
      <c r="B45" s="1297">
        <v>7</v>
      </c>
      <c r="C45" s="1297">
        <v>7</v>
      </c>
      <c r="D45" s="1297">
        <v>424</v>
      </c>
      <c r="E45" s="1296">
        <v>7860</v>
      </c>
      <c r="F45" s="1296" t="s">
        <v>399</v>
      </c>
      <c r="G45" s="1296">
        <v>55</v>
      </c>
      <c r="H45" s="1296" t="s">
        <v>399</v>
      </c>
      <c r="I45" s="1299">
        <v>55</v>
      </c>
    </row>
    <row r="46" spans="1:9">
      <c r="A46" s="1295" t="s">
        <v>513</v>
      </c>
      <c r="B46" s="1302">
        <v>4459</v>
      </c>
      <c r="C46" s="1297">
        <v>4433</v>
      </c>
      <c r="D46" s="1297" t="s">
        <v>399</v>
      </c>
      <c r="E46" s="1302">
        <v>16234</v>
      </c>
      <c r="F46" s="1296" t="s">
        <v>399</v>
      </c>
      <c r="G46" s="1296">
        <v>71964</v>
      </c>
      <c r="H46" s="1296" t="s">
        <v>399</v>
      </c>
      <c r="I46" s="1299">
        <v>71964</v>
      </c>
    </row>
    <row r="47" spans="1:9">
      <c r="A47" s="1295" t="s">
        <v>514</v>
      </c>
      <c r="B47" s="1302">
        <v>24767</v>
      </c>
      <c r="C47" s="1296">
        <v>24385</v>
      </c>
      <c r="D47" s="1297" t="s">
        <v>399</v>
      </c>
      <c r="E47" s="1302">
        <v>27973</v>
      </c>
      <c r="F47" s="1296" t="s">
        <v>399</v>
      </c>
      <c r="G47" s="1296">
        <v>682110</v>
      </c>
      <c r="H47" s="1296" t="s">
        <v>399</v>
      </c>
      <c r="I47" s="1298">
        <v>682110</v>
      </c>
    </row>
    <row r="48" spans="1:9">
      <c r="A48" s="1303" t="s">
        <v>515</v>
      </c>
      <c r="B48" s="1304">
        <v>60029</v>
      </c>
      <c r="C48" s="1304">
        <v>58707</v>
      </c>
      <c r="D48" s="1304">
        <v>504</v>
      </c>
      <c r="E48" s="1305">
        <v>26469</v>
      </c>
      <c r="F48" s="1305">
        <v>5</v>
      </c>
      <c r="G48" s="1305">
        <v>1553910</v>
      </c>
      <c r="H48" s="1305">
        <v>2</v>
      </c>
      <c r="I48" s="1306">
        <v>1553912</v>
      </c>
    </row>
    <row r="49" spans="1:9">
      <c r="A49" s="1295"/>
      <c r="B49" s="1297"/>
      <c r="C49" s="1297"/>
      <c r="D49" s="1297"/>
      <c r="E49" s="1296"/>
      <c r="F49" s="1296"/>
      <c r="G49" s="1296"/>
      <c r="H49" s="1296"/>
      <c r="I49" s="1299"/>
    </row>
    <row r="50" spans="1:9">
      <c r="A50" s="1295" t="s">
        <v>516</v>
      </c>
      <c r="B50" s="1297">
        <v>659</v>
      </c>
      <c r="C50" s="1297">
        <v>656</v>
      </c>
      <c r="D50" s="1297">
        <v>47890</v>
      </c>
      <c r="E50" s="1296">
        <v>15000</v>
      </c>
      <c r="F50" s="1296">
        <v>10</v>
      </c>
      <c r="G50" s="1296">
        <v>9840</v>
      </c>
      <c r="H50" s="1296">
        <v>480</v>
      </c>
      <c r="I50" s="1299">
        <v>10320</v>
      </c>
    </row>
    <row r="51" spans="1:9">
      <c r="A51" s="1295" t="s">
        <v>517</v>
      </c>
      <c r="B51" s="1296">
        <v>443</v>
      </c>
      <c r="C51" s="1296">
        <v>432</v>
      </c>
      <c r="D51" s="1297">
        <v>89505</v>
      </c>
      <c r="E51" s="1296">
        <v>10310</v>
      </c>
      <c r="F51" s="1296">
        <v>7</v>
      </c>
      <c r="G51" s="1296">
        <v>4457</v>
      </c>
      <c r="H51" s="1296">
        <v>616</v>
      </c>
      <c r="I51" s="1298">
        <v>5073</v>
      </c>
    </row>
    <row r="52" spans="1:9">
      <c r="A52" s="1303" t="s">
        <v>518</v>
      </c>
      <c r="B52" s="1304">
        <v>1102</v>
      </c>
      <c r="C52" s="1304">
        <v>1088</v>
      </c>
      <c r="D52" s="1304">
        <v>137395</v>
      </c>
      <c r="E52" s="1305">
        <v>13138</v>
      </c>
      <c r="F52" s="1305">
        <v>8</v>
      </c>
      <c r="G52" s="1305">
        <v>14297</v>
      </c>
      <c r="H52" s="1305">
        <v>1096</v>
      </c>
      <c r="I52" s="1306">
        <v>15393</v>
      </c>
    </row>
    <row r="53" spans="1:9">
      <c r="A53" s="1300"/>
      <c r="B53" s="1055"/>
      <c r="C53" s="1055"/>
      <c r="D53" s="1055"/>
      <c r="E53" s="1060"/>
      <c r="F53" s="1060"/>
      <c r="G53" s="1060"/>
      <c r="H53" s="1060"/>
      <c r="I53" s="1067"/>
    </row>
    <row r="54" spans="1:9" ht="13.5" thickBot="1">
      <c r="A54" s="1307" t="s">
        <v>519</v>
      </c>
      <c r="B54" s="1053">
        <v>150198</v>
      </c>
      <c r="C54" s="1053">
        <v>138928</v>
      </c>
      <c r="D54" s="1053">
        <v>176443</v>
      </c>
      <c r="E54" s="1308">
        <v>25373</v>
      </c>
      <c r="F54" s="1308">
        <v>11</v>
      </c>
      <c r="G54" s="1308">
        <v>3534616</v>
      </c>
      <c r="H54" s="1308">
        <v>2129</v>
      </c>
      <c r="I54" s="1054">
        <v>3536745</v>
      </c>
    </row>
  </sheetData>
  <mergeCells count="15">
    <mergeCell ref="B7:C7"/>
    <mergeCell ref="B8:B9"/>
    <mergeCell ref="C8:C9"/>
    <mergeCell ref="D8:D9"/>
    <mergeCell ref="G6:I6"/>
    <mergeCell ref="G7:G9"/>
    <mergeCell ref="H7:H9"/>
    <mergeCell ref="I7:I9"/>
    <mergeCell ref="B6:C6"/>
    <mergeCell ref="E6:F6"/>
    <mergeCell ref="A2:G2"/>
    <mergeCell ref="A5:G5"/>
    <mergeCell ref="A1:I1"/>
    <mergeCell ref="A3:I3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27">
    <pageSetUpPr fitToPage="1"/>
  </sheetPr>
  <dimension ref="A1:H18"/>
  <sheetViews>
    <sheetView showGridLines="0" view="pageBreakPreview" topLeftCell="A3" zoomScale="75" zoomScaleNormal="75" zoomScaleSheetLayoutView="75" workbookViewId="0">
      <selection activeCell="H84" sqref="H84"/>
    </sheetView>
  </sheetViews>
  <sheetFormatPr baseColWidth="10" defaultRowHeight="12.75"/>
  <cols>
    <col min="1" max="1" width="30.7109375" customWidth="1"/>
    <col min="2" max="2" width="7.42578125" customWidth="1"/>
    <col min="3" max="6" width="30.7109375" customWidth="1"/>
    <col min="7" max="7" width="6.140625" customWidth="1"/>
    <col min="8" max="8" width="14.7109375" customWidth="1"/>
    <col min="9" max="9" width="11.7109375" bestFit="1" customWidth="1"/>
  </cols>
  <sheetData>
    <row r="1" spans="1:8" s="2" customFormat="1" ht="18">
      <c r="A1" s="1481" t="s">
        <v>375</v>
      </c>
      <c r="B1" s="1481"/>
      <c r="C1" s="1481"/>
      <c r="D1" s="1481"/>
      <c r="E1" s="1481"/>
      <c r="F1" s="1481"/>
      <c r="G1" s="1"/>
      <c r="H1" s="1"/>
    </row>
    <row r="2" spans="1:8" s="3" customFormat="1" ht="12.75" customHeight="1"/>
    <row r="3" spans="1:8" s="956" customFormat="1" ht="27" customHeight="1">
      <c r="A3" s="1527" t="s">
        <v>594</v>
      </c>
      <c r="B3" s="1527"/>
      <c r="C3" s="1527"/>
      <c r="D3" s="1527"/>
      <c r="E3" s="1527"/>
      <c r="F3" s="1527"/>
      <c r="G3" s="955"/>
      <c r="H3" s="955"/>
    </row>
    <row r="4" spans="1:8" ht="13.5" thickBot="1">
      <c r="A4" s="113"/>
      <c r="B4" s="114"/>
      <c r="C4" s="114"/>
      <c r="D4" s="114"/>
      <c r="E4" s="114"/>
      <c r="F4" s="115"/>
      <c r="G4" s="24"/>
      <c r="H4" s="24"/>
    </row>
    <row r="5" spans="1:8" ht="33" customHeight="1">
      <c r="A5" s="116"/>
      <c r="B5" s="117"/>
      <c r="C5" s="1549" t="s">
        <v>595</v>
      </c>
      <c r="D5" s="1550"/>
      <c r="E5" s="1551" t="s">
        <v>596</v>
      </c>
      <c r="F5" s="1552"/>
      <c r="G5" s="24"/>
      <c r="H5" s="24"/>
    </row>
    <row r="6" spans="1:8" ht="33" customHeight="1">
      <c r="A6" s="1525" t="s">
        <v>378</v>
      </c>
      <c r="B6" s="1526"/>
      <c r="C6" s="312" t="s">
        <v>379</v>
      </c>
      <c r="D6" s="312" t="s">
        <v>380</v>
      </c>
      <c r="E6" s="312" t="s">
        <v>379</v>
      </c>
      <c r="F6" s="313" t="s">
        <v>380</v>
      </c>
      <c r="G6" s="24"/>
      <c r="H6" s="24"/>
    </row>
    <row r="7" spans="1:8" ht="33" customHeight="1" thickBot="1">
      <c r="A7" s="120"/>
      <c r="B7" s="121"/>
      <c r="C7" s="931" t="s">
        <v>382</v>
      </c>
      <c r="D7" s="931" t="s">
        <v>383</v>
      </c>
      <c r="E7" s="957" t="s">
        <v>382</v>
      </c>
      <c r="F7" s="932" t="s">
        <v>383</v>
      </c>
      <c r="G7" s="24"/>
      <c r="H7" s="24"/>
    </row>
    <row r="8" spans="1:8" ht="24.75" customHeight="1">
      <c r="A8" s="122">
        <v>2003</v>
      </c>
      <c r="B8" s="102"/>
      <c r="C8" s="103">
        <v>409.971</v>
      </c>
      <c r="D8" s="103">
        <v>3756.7370000000001</v>
      </c>
      <c r="E8" s="103">
        <v>66.147000000000006</v>
      </c>
      <c r="F8" s="148">
        <v>593.02700000000004</v>
      </c>
    </row>
    <row r="9" spans="1:8" ht="12.75" customHeight="1">
      <c r="A9" s="122">
        <v>2004</v>
      </c>
      <c r="B9" s="102"/>
      <c r="C9" s="103">
        <v>415.39600000000002</v>
      </c>
      <c r="D9" s="103">
        <v>4142.7539999999999</v>
      </c>
      <c r="E9" s="103">
        <v>64.405000000000001</v>
      </c>
      <c r="F9" s="148">
        <v>688.39300000000003</v>
      </c>
    </row>
    <row r="10" spans="1:8" ht="12.75" customHeight="1">
      <c r="A10" s="122">
        <v>2005</v>
      </c>
      <c r="B10" s="102"/>
      <c r="C10" s="103">
        <v>366.76600000000002</v>
      </c>
      <c r="D10" s="103">
        <v>3504.6790000000001</v>
      </c>
      <c r="E10" s="103">
        <v>47.531999999999996</v>
      </c>
      <c r="F10" s="148">
        <v>476.69099999999997</v>
      </c>
    </row>
    <row r="11" spans="1:8" ht="12.75" customHeight="1">
      <c r="A11" s="122">
        <v>2006</v>
      </c>
      <c r="B11" s="102"/>
      <c r="C11" s="103">
        <v>341.19299999999998</v>
      </c>
      <c r="D11" s="103">
        <v>3332.4740000000002</v>
      </c>
      <c r="E11" s="103">
        <v>3.2069999999999999</v>
      </c>
      <c r="F11" s="148">
        <v>23.248000000000001</v>
      </c>
    </row>
    <row r="12" spans="1:8" ht="12.75" customHeight="1">
      <c r="A12" s="51">
        <v>2007</v>
      </c>
      <c r="B12" s="14"/>
      <c r="C12" s="104">
        <f>354133/1000</f>
        <v>354.13299999999998</v>
      </c>
      <c r="D12" s="104">
        <f>3534026/1000</f>
        <v>3534.0259999999998</v>
      </c>
      <c r="E12" s="104">
        <f>6865/1000</f>
        <v>6.8650000000000002</v>
      </c>
      <c r="F12" s="123">
        <f>76911/1000</f>
        <v>76.911000000000001</v>
      </c>
    </row>
    <row r="13" spans="1:8" ht="12.75" customHeight="1">
      <c r="A13" s="51">
        <v>2008</v>
      </c>
      <c r="B13" s="14"/>
      <c r="C13" s="104">
        <v>360.76400000000001</v>
      </c>
      <c r="D13" s="104">
        <v>3615.1170000000002</v>
      </c>
      <c r="E13" s="104">
        <v>5.72</v>
      </c>
      <c r="F13" s="123">
        <v>45.316000000000003</v>
      </c>
    </row>
    <row r="14" spans="1:8" ht="12.75" customHeight="1">
      <c r="A14" s="51">
        <v>2009</v>
      </c>
      <c r="B14" s="14"/>
      <c r="C14" s="104">
        <f>345605/1000</f>
        <v>345.60500000000002</v>
      </c>
      <c r="D14" s="104">
        <f>3482098/1000</f>
        <v>3482.098</v>
      </c>
      <c r="E14" s="104">
        <f>3344/1000</f>
        <v>3.3439999999999999</v>
      </c>
      <c r="F14" s="123">
        <f>33519/1000</f>
        <v>33.518999999999998</v>
      </c>
    </row>
    <row r="15" spans="1:8" ht="12.75" customHeight="1">
      <c r="A15" s="51">
        <v>2010</v>
      </c>
      <c r="B15" s="14"/>
      <c r="C15" s="104">
        <v>307.92700000000002</v>
      </c>
      <c r="D15" s="104">
        <v>3250.0839999999998</v>
      </c>
      <c r="E15" s="104">
        <v>7.0629999999999997</v>
      </c>
      <c r="F15" s="123">
        <v>74.736999999999995</v>
      </c>
    </row>
    <row r="16" spans="1:8" ht="12.75" customHeight="1">
      <c r="A16" s="1489">
        <v>2011</v>
      </c>
      <c r="B16" s="1546"/>
      <c r="C16" s="104">
        <v>358.45</v>
      </c>
      <c r="D16" s="104">
        <v>4084.1669999999999</v>
      </c>
      <c r="E16" s="104">
        <v>10.814</v>
      </c>
      <c r="F16" s="123">
        <v>115.76</v>
      </c>
    </row>
    <row r="17" spans="1:6" ht="12.75" customHeight="1">
      <c r="A17" s="51">
        <v>2012</v>
      </c>
      <c r="B17" s="14"/>
      <c r="C17" s="104">
        <v>360.83699999999999</v>
      </c>
      <c r="D17" s="104">
        <v>4186.0730000000003</v>
      </c>
      <c r="E17" s="104">
        <v>7.9169999999999998</v>
      </c>
      <c r="F17" s="123">
        <v>75.995999999999995</v>
      </c>
    </row>
    <row r="18" spans="1:6" ht="13.5" thickBot="1">
      <c r="A18" s="1547">
        <v>2013</v>
      </c>
      <c r="B18" s="1548"/>
      <c r="C18" s="232">
        <v>431.74200000000002</v>
      </c>
      <c r="D18" s="232">
        <v>4779.482</v>
      </c>
      <c r="E18" s="232">
        <v>10.555999999999999</v>
      </c>
      <c r="F18" s="233">
        <v>108.979</v>
      </c>
    </row>
  </sheetData>
  <mergeCells count="7">
    <mergeCell ref="A16:B16"/>
    <mergeCell ref="A1:F1"/>
    <mergeCell ref="A3:F3"/>
    <mergeCell ref="A18:B18"/>
    <mergeCell ref="A6:B6"/>
    <mergeCell ref="C5:D5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>
  <sheetPr codeName="Hoja247">
    <pageSetUpPr fitToPage="1"/>
  </sheetPr>
  <dimension ref="A1:L41"/>
  <sheetViews>
    <sheetView view="pageBreakPreview" zoomScale="75" zoomScaleNormal="75" zoomScaleSheetLayoutView="75" workbookViewId="0">
      <selection activeCell="B11" sqref="B11:J41"/>
    </sheetView>
  </sheetViews>
  <sheetFormatPr baseColWidth="10" defaultRowHeight="12.75"/>
  <cols>
    <col min="1" max="1" width="35" style="37" customWidth="1"/>
    <col min="2" max="10" width="17.28515625" style="37" customWidth="1"/>
    <col min="11" max="16384" width="11.42578125" style="271"/>
  </cols>
  <sheetData>
    <row r="1" spans="1:12" s="90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  <c r="I1" s="1485"/>
      <c r="J1" s="1485"/>
      <c r="K1" s="70"/>
      <c r="L1" s="70"/>
    </row>
    <row r="2" spans="1:12" ht="12.75" customHeight="1">
      <c r="A2" s="1716"/>
      <c r="B2" s="1716"/>
      <c r="C2" s="1716"/>
      <c r="D2" s="1716"/>
      <c r="E2" s="1716"/>
      <c r="F2" s="1716"/>
      <c r="G2" s="1716"/>
      <c r="H2" s="1716"/>
      <c r="I2" s="1716"/>
      <c r="J2" s="1716"/>
    </row>
    <row r="3" spans="1:12" s="91" customFormat="1" ht="15" customHeight="1">
      <c r="A3" s="1504" t="s">
        <v>1526</v>
      </c>
      <c r="B3" s="1504"/>
      <c r="C3" s="1504"/>
      <c r="D3" s="1504"/>
      <c r="E3" s="1504"/>
      <c r="F3" s="1504"/>
      <c r="G3" s="1504"/>
      <c r="H3" s="1504"/>
      <c r="I3" s="1504"/>
      <c r="J3" s="1504"/>
      <c r="K3" s="134"/>
      <c r="L3" s="134"/>
    </row>
    <row r="4" spans="1:12" s="91" customFormat="1" ht="13.5" customHeight="1" thickBot="1">
      <c r="A4" s="1717"/>
      <c r="B4" s="1717"/>
      <c r="C4" s="1717"/>
      <c r="D4" s="1717"/>
      <c r="E4" s="1717"/>
      <c r="F4" s="1717"/>
      <c r="G4" s="1717"/>
      <c r="H4" s="1717"/>
      <c r="I4" s="1717"/>
      <c r="J4" s="1717"/>
    </row>
    <row r="5" spans="1:12" s="866" customFormat="1" ht="21.75" customHeight="1">
      <c r="A5" s="865"/>
      <c r="B5" s="1490" t="s">
        <v>1174</v>
      </c>
      <c r="C5" s="1491"/>
      <c r="D5" s="1491"/>
      <c r="E5" s="1491"/>
      <c r="F5" s="1491"/>
      <c r="G5" s="1491"/>
      <c r="H5" s="1491"/>
      <c r="I5" s="1491"/>
      <c r="J5" s="1491"/>
      <c r="K5" s="933"/>
      <c r="L5" s="933"/>
    </row>
    <row r="6" spans="1:12" s="866" customFormat="1" ht="21.75" customHeight="1">
      <c r="A6" s="1430"/>
      <c r="B6" s="1513" t="s">
        <v>1175</v>
      </c>
      <c r="C6" s="1514"/>
      <c r="D6" s="1518"/>
      <c r="E6" s="1513" t="s">
        <v>1176</v>
      </c>
      <c r="F6" s="1514"/>
      <c r="G6" s="1518"/>
      <c r="H6" s="1513" t="s">
        <v>1177</v>
      </c>
      <c r="I6" s="1514"/>
      <c r="J6" s="1514"/>
      <c r="K6" s="933"/>
      <c r="L6" s="933"/>
    </row>
    <row r="7" spans="1:12" s="866" customFormat="1" ht="21.75" customHeight="1">
      <c r="A7" s="1430" t="s">
        <v>560</v>
      </c>
      <c r="B7" s="1437" t="s">
        <v>379</v>
      </c>
      <c r="C7" s="1499" t="s">
        <v>1178</v>
      </c>
      <c r="D7" s="1499" t="s">
        <v>387</v>
      </c>
      <c r="E7" s="1437" t="s">
        <v>379</v>
      </c>
      <c r="F7" s="1499" t="s">
        <v>1178</v>
      </c>
      <c r="G7" s="1499" t="s">
        <v>387</v>
      </c>
      <c r="H7" s="1437" t="s">
        <v>379</v>
      </c>
      <c r="I7" s="1499" t="s">
        <v>1178</v>
      </c>
      <c r="J7" s="1670" t="s">
        <v>387</v>
      </c>
      <c r="K7" s="933"/>
      <c r="L7" s="933"/>
    </row>
    <row r="8" spans="1:12" s="866" customFormat="1" ht="21.75" customHeight="1">
      <c r="A8" s="1430" t="s">
        <v>538</v>
      </c>
      <c r="B8" s="1438" t="s">
        <v>1179</v>
      </c>
      <c r="C8" s="1628"/>
      <c r="D8" s="1628"/>
      <c r="E8" s="1438" t="s">
        <v>1179</v>
      </c>
      <c r="F8" s="1628"/>
      <c r="G8" s="1628"/>
      <c r="H8" s="1438" t="s">
        <v>1179</v>
      </c>
      <c r="I8" s="1628"/>
      <c r="J8" s="1502"/>
      <c r="K8" s="933"/>
      <c r="L8" s="933"/>
    </row>
    <row r="9" spans="1:12" s="866" customFormat="1" ht="21.75" customHeight="1">
      <c r="A9" s="870"/>
      <c r="B9" s="1438" t="s">
        <v>1180</v>
      </c>
      <c r="C9" s="1628"/>
      <c r="D9" s="1628"/>
      <c r="E9" s="1438" t="s">
        <v>1180</v>
      </c>
      <c r="F9" s="1628"/>
      <c r="G9" s="1628"/>
      <c r="H9" s="1438" t="s">
        <v>1180</v>
      </c>
      <c r="I9" s="1628"/>
      <c r="J9" s="1502"/>
      <c r="K9" s="933"/>
      <c r="L9" s="933"/>
    </row>
    <row r="10" spans="1:12" s="866" customFormat="1" ht="21.75" customHeight="1" thickBot="1">
      <c r="A10" s="869"/>
      <c r="B10" s="1440" t="s">
        <v>389</v>
      </c>
      <c r="C10" s="1500"/>
      <c r="D10" s="1500"/>
      <c r="E10" s="1440" t="s">
        <v>389</v>
      </c>
      <c r="F10" s="1500"/>
      <c r="G10" s="1500"/>
      <c r="H10" s="1440" t="s">
        <v>389</v>
      </c>
      <c r="I10" s="1500"/>
      <c r="J10" s="1503"/>
      <c r="K10" s="933"/>
      <c r="L10" s="933"/>
    </row>
    <row r="11" spans="1:12">
      <c r="A11" s="66" t="s">
        <v>476</v>
      </c>
      <c r="B11" s="83" t="s">
        <v>399</v>
      </c>
      <c r="C11" s="83" t="s">
        <v>399</v>
      </c>
      <c r="D11" s="49" t="s">
        <v>399</v>
      </c>
      <c r="E11" s="49">
        <v>2</v>
      </c>
      <c r="F11" s="49" t="s">
        <v>399</v>
      </c>
      <c r="G11" s="49">
        <v>39</v>
      </c>
      <c r="H11" s="49" t="s">
        <v>399</v>
      </c>
      <c r="I11" s="49" t="s">
        <v>399</v>
      </c>
      <c r="J11" s="49" t="s">
        <v>399</v>
      </c>
    </row>
    <row r="12" spans="1:12">
      <c r="A12" s="66" t="s">
        <v>479</v>
      </c>
      <c r="B12" s="83">
        <v>1146</v>
      </c>
      <c r="C12" s="83" t="s">
        <v>399</v>
      </c>
      <c r="D12" s="49">
        <v>22289</v>
      </c>
      <c r="E12" s="49">
        <v>138</v>
      </c>
      <c r="F12" s="49" t="s">
        <v>399</v>
      </c>
      <c r="G12" s="49">
        <v>2675</v>
      </c>
      <c r="H12" s="49">
        <v>688</v>
      </c>
      <c r="I12" s="49" t="s">
        <v>399</v>
      </c>
      <c r="J12" s="49">
        <v>13373</v>
      </c>
    </row>
    <row r="13" spans="1:12">
      <c r="A13" s="76" t="s">
        <v>480</v>
      </c>
      <c r="B13" s="77">
        <v>1146</v>
      </c>
      <c r="C13" s="77" t="s">
        <v>399</v>
      </c>
      <c r="D13" s="78">
        <v>22289</v>
      </c>
      <c r="E13" s="78">
        <v>140</v>
      </c>
      <c r="F13" s="78" t="s">
        <v>399</v>
      </c>
      <c r="G13" s="78">
        <v>2714</v>
      </c>
      <c r="H13" s="78">
        <v>688</v>
      </c>
      <c r="I13" s="78" t="s">
        <v>399</v>
      </c>
      <c r="J13" s="78">
        <v>13373</v>
      </c>
    </row>
    <row r="14" spans="1:12">
      <c r="A14" s="66"/>
      <c r="B14" s="48"/>
      <c r="C14" s="48"/>
      <c r="D14" s="49"/>
      <c r="E14" s="49"/>
      <c r="F14" s="49"/>
      <c r="G14" s="49"/>
      <c r="H14" s="49"/>
      <c r="I14" s="49"/>
      <c r="J14" s="49"/>
    </row>
    <row r="15" spans="1:12">
      <c r="A15" s="76" t="s">
        <v>481</v>
      </c>
      <c r="B15" s="81">
        <v>329</v>
      </c>
      <c r="C15" s="81">
        <v>3509</v>
      </c>
      <c r="D15" s="78">
        <v>1954</v>
      </c>
      <c r="E15" s="78">
        <v>678</v>
      </c>
      <c r="F15" s="78">
        <v>7929</v>
      </c>
      <c r="G15" s="78">
        <v>2488</v>
      </c>
      <c r="H15" s="78">
        <v>335</v>
      </c>
      <c r="I15" s="78">
        <v>1888</v>
      </c>
      <c r="J15" s="78">
        <v>3050</v>
      </c>
    </row>
    <row r="16" spans="1:12">
      <c r="A16" s="66"/>
      <c r="B16" s="48"/>
      <c r="C16" s="48"/>
      <c r="D16" s="49"/>
      <c r="E16" s="49"/>
      <c r="F16" s="49"/>
      <c r="G16" s="49"/>
      <c r="H16" s="49"/>
      <c r="I16" s="49"/>
      <c r="J16" s="49"/>
    </row>
    <row r="17" spans="1:10">
      <c r="A17" s="66" t="s">
        <v>482</v>
      </c>
      <c r="B17" s="48" t="s">
        <v>399</v>
      </c>
      <c r="C17" s="48">
        <v>648</v>
      </c>
      <c r="D17" s="49" t="s">
        <v>399</v>
      </c>
      <c r="E17" s="49" t="s">
        <v>399</v>
      </c>
      <c r="F17" s="49" t="s">
        <v>399</v>
      </c>
      <c r="G17" s="49" t="s">
        <v>399</v>
      </c>
      <c r="H17" s="49" t="s">
        <v>399</v>
      </c>
      <c r="I17" s="49" t="s">
        <v>399</v>
      </c>
      <c r="J17" s="49" t="s">
        <v>399</v>
      </c>
    </row>
    <row r="18" spans="1:10">
      <c r="A18" s="66" t="s">
        <v>486</v>
      </c>
      <c r="B18" s="12" t="s">
        <v>399</v>
      </c>
      <c r="C18" s="12" t="s">
        <v>399</v>
      </c>
      <c r="D18" s="49" t="s">
        <v>399</v>
      </c>
      <c r="E18" s="49">
        <v>1</v>
      </c>
      <c r="F18" s="49" t="s">
        <v>399</v>
      </c>
      <c r="G18" s="49">
        <v>22</v>
      </c>
      <c r="H18" s="49" t="s">
        <v>399</v>
      </c>
      <c r="I18" s="49" t="s">
        <v>399</v>
      </c>
      <c r="J18" s="49" t="s">
        <v>399</v>
      </c>
    </row>
    <row r="19" spans="1:10">
      <c r="A19" s="76" t="s">
        <v>491</v>
      </c>
      <c r="B19" s="77" t="s">
        <v>399</v>
      </c>
      <c r="C19" s="77">
        <v>648</v>
      </c>
      <c r="D19" s="78" t="s">
        <v>399</v>
      </c>
      <c r="E19" s="78">
        <v>1</v>
      </c>
      <c r="F19" s="78" t="s">
        <v>399</v>
      </c>
      <c r="G19" s="78">
        <v>22</v>
      </c>
      <c r="H19" s="78" t="s">
        <v>399</v>
      </c>
      <c r="I19" s="78" t="s">
        <v>399</v>
      </c>
      <c r="J19" s="78" t="s">
        <v>399</v>
      </c>
    </row>
    <row r="20" spans="1:10">
      <c r="A20" s="66"/>
      <c r="B20" s="48"/>
      <c r="C20" s="48"/>
      <c r="D20" s="49"/>
      <c r="E20" s="49"/>
      <c r="F20" s="49"/>
      <c r="G20" s="49"/>
      <c r="H20" s="49"/>
      <c r="I20" s="49"/>
      <c r="J20" s="49"/>
    </row>
    <row r="21" spans="1:10">
      <c r="A21" s="66" t="s">
        <v>499</v>
      </c>
      <c r="B21" s="48">
        <v>3563</v>
      </c>
      <c r="C21" s="12" t="s">
        <v>399</v>
      </c>
      <c r="D21" s="13">
        <v>88540</v>
      </c>
      <c r="E21" s="13">
        <v>914</v>
      </c>
      <c r="F21" s="13" t="s">
        <v>399</v>
      </c>
      <c r="G21" s="13">
        <v>19338</v>
      </c>
      <c r="H21" s="13">
        <v>6974</v>
      </c>
      <c r="I21" s="13" t="s">
        <v>399</v>
      </c>
      <c r="J21" s="13">
        <v>139617</v>
      </c>
    </row>
    <row r="22" spans="1:10">
      <c r="A22" s="66" t="s">
        <v>500</v>
      </c>
      <c r="B22" s="12">
        <v>754</v>
      </c>
      <c r="C22" s="12" t="s">
        <v>399</v>
      </c>
      <c r="D22" s="49">
        <v>9734</v>
      </c>
      <c r="E22" s="49">
        <v>590</v>
      </c>
      <c r="F22" s="49" t="s">
        <v>399</v>
      </c>
      <c r="G22" s="49">
        <v>18582</v>
      </c>
      <c r="H22" s="49">
        <v>3297</v>
      </c>
      <c r="I22" s="49" t="s">
        <v>399</v>
      </c>
      <c r="J22" s="49">
        <v>71111</v>
      </c>
    </row>
    <row r="23" spans="1:10">
      <c r="A23" s="66" t="s">
        <v>501</v>
      </c>
      <c r="B23" s="48">
        <v>24062</v>
      </c>
      <c r="C23" s="12" t="s">
        <v>399</v>
      </c>
      <c r="D23" s="49">
        <v>559504</v>
      </c>
      <c r="E23" s="49">
        <v>3853</v>
      </c>
      <c r="F23" s="49" t="s">
        <v>399</v>
      </c>
      <c r="G23" s="49">
        <v>104216</v>
      </c>
      <c r="H23" s="49">
        <v>17854</v>
      </c>
      <c r="I23" s="49" t="s">
        <v>399</v>
      </c>
      <c r="J23" s="49">
        <v>395155</v>
      </c>
    </row>
    <row r="24" spans="1:10">
      <c r="A24" s="76" t="s">
        <v>502</v>
      </c>
      <c r="B24" s="77">
        <v>28379</v>
      </c>
      <c r="C24" s="77" t="s">
        <v>399</v>
      </c>
      <c r="D24" s="78">
        <v>657778</v>
      </c>
      <c r="E24" s="78">
        <v>5357</v>
      </c>
      <c r="F24" s="78" t="s">
        <v>399</v>
      </c>
      <c r="G24" s="78">
        <v>142136</v>
      </c>
      <c r="H24" s="78">
        <v>28125</v>
      </c>
      <c r="I24" s="78" t="s">
        <v>399</v>
      </c>
      <c r="J24" s="78">
        <v>605883</v>
      </c>
    </row>
    <row r="25" spans="1:10">
      <c r="A25" s="66"/>
      <c r="B25" s="48"/>
      <c r="C25" s="48"/>
      <c r="D25" s="49"/>
      <c r="E25" s="49"/>
      <c r="F25" s="49"/>
      <c r="G25" s="49"/>
      <c r="H25" s="49"/>
      <c r="I25" s="49"/>
      <c r="J25" s="49"/>
    </row>
    <row r="26" spans="1:10">
      <c r="A26" s="76" t="s">
        <v>503</v>
      </c>
      <c r="B26" s="77">
        <v>3615</v>
      </c>
      <c r="C26" s="81" t="s">
        <v>399</v>
      </c>
      <c r="D26" s="78">
        <v>42019</v>
      </c>
      <c r="E26" s="78">
        <v>363</v>
      </c>
      <c r="F26" s="78" t="s">
        <v>399</v>
      </c>
      <c r="G26" s="78">
        <v>5966</v>
      </c>
      <c r="H26" s="78">
        <v>3507</v>
      </c>
      <c r="I26" s="78" t="s">
        <v>399</v>
      </c>
      <c r="J26" s="78">
        <v>80932</v>
      </c>
    </row>
    <row r="27" spans="1:10">
      <c r="A27" s="66"/>
      <c r="B27" s="48"/>
      <c r="C27" s="48"/>
      <c r="D27" s="49"/>
      <c r="E27" s="49"/>
      <c r="F27" s="49"/>
      <c r="G27" s="49"/>
      <c r="H27" s="49"/>
      <c r="I27" s="49"/>
      <c r="J27" s="49"/>
    </row>
    <row r="28" spans="1:10">
      <c r="A28" s="66" t="s">
        <v>507</v>
      </c>
      <c r="B28" s="48">
        <v>711</v>
      </c>
      <c r="C28" s="12" t="s">
        <v>399</v>
      </c>
      <c r="D28" s="13">
        <v>21074</v>
      </c>
      <c r="E28" s="13">
        <v>2289</v>
      </c>
      <c r="F28" s="13" t="s">
        <v>399</v>
      </c>
      <c r="G28" s="13">
        <v>61750</v>
      </c>
      <c r="H28" s="13">
        <v>564</v>
      </c>
      <c r="I28" s="13" t="s">
        <v>399</v>
      </c>
      <c r="J28" s="13">
        <v>15930</v>
      </c>
    </row>
    <row r="29" spans="1:10">
      <c r="A29" s="66" t="s">
        <v>508</v>
      </c>
      <c r="B29" s="48">
        <v>350</v>
      </c>
      <c r="C29" s="12" t="s">
        <v>399</v>
      </c>
      <c r="D29" s="49">
        <v>7700</v>
      </c>
      <c r="E29" s="49">
        <v>250</v>
      </c>
      <c r="F29" s="49" t="s">
        <v>399</v>
      </c>
      <c r="G29" s="49">
        <v>6000</v>
      </c>
      <c r="H29" s="49">
        <v>188</v>
      </c>
      <c r="I29" s="49" t="s">
        <v>399</v>
      </c>
      <c r="J29" s="49">
        <v>4117</v>
      </c>
    </row>
    <row r="30" spans="1:10">
      <c r="A30" s="66" t="s">
        <v>509</v>
      </c>
      <c r="B30" s="12">
        <v>1983</v>
      </c>
      <c r="C30" s="12" t="s">
        <v>399</v>
      </c>
      <c r="D30" s="49">
        <v>52725</v>
      </c>
      <c r="E30" s="49">
        <v>1026</v>
      </c>
      <c r="F30" s="49" t="s">
        <v>399</v>
      </c>
      <c r="G30" s="49">
        <v>19916</v>
      </c>
      <c r="H30" s="49">
        <v>1885</v>
      </c>
      <c r="I30" s="49" t="s">
        <v>399</v>
      </c>
      <c r="J30" s="49">
        <v>60105</v>
      </c>
    </row>
    <row r="31" spans="1:10">
      <c r="A31" s="66" t="s">
        <v>510</v>
      </c>
      <c r="B31" s="48">
        <v>2</v>
      </c>
      <c r="C31" s="12" t="s">
        <v>399</v>
      </c>
      <c r="D31" s="49">
        <v>38</v>
      </c>
      <c r="E31" s="49">
        <v>496</v>
      </c>
      <c r="F31" s="49" t="s">
        <v>399</v>
      </c>
      <c r="G31" s="49">
        <v>9301</v>
      </c>
      <c r="H31" s="49">
        <v>8</v>
      </c>
      <c r="I31" s="49" t="s">
        <v>399</v>
      </c>
      <c r="J31" s="49">
        <v>150</v>
      </c>
    </row>
    <row r="32" spans="1:10">
      <c r="A32" s="66" t="s">
        <v>534</v>
      </c>
      <c r="B32" s="12">
        <v>875</v>
      </c>
      <c r="C32" s="12" t="s">
        <v>399</v>
      </c>
      <c r="D32" s="49">
        <v>33948</v>
      </c>
      <c r="E32" s="49">
        <v>4597</v>
      </c>
      <c r="F32" s="49" t="s">
        <v>399</v>
      </c>
      <c r="G32" s="49">
        <v>112977</v>
      </c>
      <c r="H32" s="49">
        <v>1761</v>
      </c>
      <c r="I32" s="49" t="s">
        <v>399</v>
      </c>
      <c r="J32" s="49">
        <v>57928</v>
      </c>
    </row>
    <row r="33" spans="1:10">
      <c r="A33" s="66" t="s">
        <v>513</v>
      </c>
      <c r="B33" s="48">
        <v>710</v>
      </c>
      <c r="C33" s="12" t="s">
        <v>399</v>
      </c>
      <c r="D33" s="49">
        <v>10650</v>
      </c>
      <c r="E33" s="49">
        <v>415</v>
      </c>
      <c r="F33" s="49" t="s">
        <v>399</v>
      </c>
      <c r="G33" s="49">
        <v>6225</v>
      </c>
      <c r="H33" s="49">
        <v>626</v>
      </c>
      <c r="I33" s="49" t="s">
        <v>399</v>
      </c>
      <c r="J33" s="49">
        <v>10642</v>
      </c>
    </row>
    <row r="34" spans="1:10">
      <c r="A34" s="66" t="s">
        <v>514</v>
      </c>
      <c r="B34" s="48">
        <v>8786</v>
      </c>
      <c r="C34" s="12" t="s">
        <v>399</v>
      </c>
      <c r="D34" s="49">
        <v>251629</v>
      </c>
      <c r="E34" s="49">
        <v>8200</v>
      </c>
      <c r="F34" s="49" t="s">
        <v>399</v>
      </c>
      <c r="G34" s="49">
        <v>188212</v>
      </c>
      <c r="H34" s="49">
        <v>550</v>
      </c>
      <c r="I34" s="49" t="s">
        <v>399</v>
      </c>
      <c r="J34" s="49">
        <v>15902</v>
      </c>
    </row>
    <row r="35" spans="1:10">
      <c r="A35" s="76" t="s">
        <v>515</v>
      </c>
      <c r="B35" s="77">
        <v>13417</v>
      </c>
      <c r="C35" s="77" t="s">
        <v>399</v>
      </c>
      <c r="D35" s="78">
        <v>377764</v>
      </c>
      <c r="E35" s="78">
        <v>17273</v>
      </c>
      <c r="F35" s="78" t="s">
        <v>399</v>
      </c>
      <c r="G35" s="78">
        <v>404381</v>
      </c>
      <c r="H35" s="78">
        <v>5582</v>
      </c>
      <c r="I35" s="78" t="s">
        <v>399</v>
      </c>
      <c r="J35" s="78">
        <v>164774</v>
      </c>
    </row>
    <row r="36" spans="1:10">
      <c r="A36" s="66"/>
      <c r="B36" s="48"/>
      <c r="C36" s="48"/>
      <c r="D36" s="49"/>
      <c r="E36" s="49"/>
      <c r="F36" s="49"/>
      <c r="G36" s="49"/>
      <c r="H36" s="49"/>
      <c r="I36" s="49"/>
      <c r="J36" s="49"/>
    </row>
    <row r="37" spans="1:10">
      <c r="A37" s="66" t="s">
        <v>516</v>
      </c>
      <c r="B37" s="48">
        <v>138</v>
      </c>
      <c r="C37" s="12">
        <v>9219</v>
      </c>
      <c r="D37" s="49">
        <v>2147</v>
      </c>
      <c r="E37" s="49">
        <v>198</v>
      </c>
      <c r="F37" s="49">
        <v>15170</v>
      </c>
      <c r="G37" s="49">
        <v>3092</v>
      </c>
      <c r="H37" s="49">
        <v>26</v>
      </c>
      <c r="I37" s="49">
        <v>1756</v>
      </c>
      <c r="J37" s="49">
        <v>408</v>
      </c>
    </row>
    <row r="38" spans="1:10">
      <c r="A38" s="66" t="s">
        <v>517</v>
      </c>
      <c r="B38" s="12">
        <v>77</v>
      </c>
      <c r="C38" s="12">
        <v>16447</v>
      </c>
      <c r="D38" s="49">
        <v>919</v>
      </c>
      <c r="E38" s="49">
        <v>198</v>
      </c>
      <c r="F38" s="49">
        <v>36375</v>
      </c>
      <c r="G38" s="49">
        <v>2238</v>
      </c>
      <c r="H38" s="49">
        <v>24</v>
      </c>
      <c r="I38" s="49">
        <v>4164</v>
      </c>
      <c r="J38" s="49">
        <v>277</v>
      </c>
    </row>
    <row r="39" spans="1:10">
      <c r="A39" s="76" t="s">
        <v>518</v>
      </c>
      <c r="B39" s="81">
        <v>215</v>
      </c>
      <c r="C39" s="81">
        <v>25666</v>
      </c>
      <c r="D39" s="78">
        <v>3066</v>
      </c>
      <c r="E39" s="78">
        <v>396</v>
      </c>
      <c r="F39" s="78">
        <v>51545</v>
      </c>
      <c r="G39" s="78">
        <v>5330</v>
      </c>
      <c r="H39" s="78">
        <v>50</v>
      </c>
      <c r="I39" s="78">
        <v>5920</v>
      </c>
      <c r="J39" s="78">
        <v>685</v>
      </c>
    </row>
    <row r="40" spans="1:10">
      <c r="A40" s="66"/>
      <c r="B40" s="48"/>
      <c r="C40" s="48"/>
      <c r="D40" s="49"/>
      <c r="E40" s="49"/>
      <c r="F40" s="49"/>
      <c r="G40" s="49"/>
      <c r="H40" s="49"/>
      <c r="I40" s="49"/>
      <c r="J40" s="49"/>
    </row>
    <row r="41" spans="1:10" ht="13.5" thickBot="1">
      <c r="A41" s="69" t="s">
        <v>519</v>
      </c>
      <c r="B41" s="55">
        <v>47101</v>
      </c>
      <c r="C41" s="55">
        <v>29823</v>
      </c>
      <c r="D41" s="56">
        <v>1104870</v>
      </c>
      <c r="E41" s="56">
        <v>24208</v>
      </c>
      <c r="F41" s="56">
        <v>59474</v>
      </c>
      <c r="G41" s="56">
        <v>563037</v>
      </c>
      <c r="H41" s="56">
        <v>38287</v>
      </c>
      <c r="I41" s="56">
        <v>7808</v>
      </c>
      <c r="J41" s="56">
        <v>868697</v>
      </c>
    </row>
  </sheetData>
  <mergeCells count="14">
    <mergeCell ref="A2:J2"/>
    <mergeCell ref="A4:J4"/>
    <mergeCell ref="A3:J3"/>
    <mergeCell ref="A1:J1"/>
    <mergeCell ref="B5:J5"/>
    <mergeCell ref="B6:D6"/>
    <mergeCell ref="E6:G6"/>
    <mergeCell ref="H6:J6"/>
    <mergeCell ref="I7:I10"/>
    <mergeCell ref="J7:J10"/>
    <mergeCell ref="C7:C10"/>
    <mergeCell ref="D7:D10"/>
    <mergeCell ref="F7:F10"/>
    <mergeCell ref="G7:G1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>
  <sheetPr codeName="Hoja248">
    <pageSetUpPr fitToPage="1"/>
  </sheetPr>
  <dimension ref="A1:M50"/>
  <sheetViews>
    <sheetView view="pageBreakPreview" topLeftCell="A7" zoomScale="75" zoomScaleNormal="75" zoomScaleSheetLayoutView="75" workbookViewId="0">
      <selection activeCell="B11" sqref="B11:J50"/>
    </sheetView>
  </sheetViews>
  <sheetFormatPr baseColWidth="10" defaultRowHeight="12.75"/>
  <cols>
    <col min="1" max="1" width="33.85546875" style="37" customWidth="1"/>
    <col min="2" max="10" width="16.85546875" style="37" customWidth="1"/>
    <col min="11" max="16384" width="11.42578125" style="271"/>
  </cols>
  <sheetData>
    <row r="1" spans="1:13" s="90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  <c r="I1" s="1485"/>
      <c r="J1" s="1485"/>
      <c r="K1" s="70"/>
      <c r="L1" s="70"/>
      <c r="M1" s="70"/>
    </row>
    <row r="2" spans="1:13">
      <c r="A2" s="1716"/>
      <c r="B2" s="1716"/>
      <c r="C2" s="1716"/>
      <c r="D2" s="1716"/>
      <c r="E2" s="1716"/>
      <c r="F2" s="1716"/>
      <c r="G2" s="1716"/>
      <c r="H2" s="1716"/>
      <c r="I2" s="1716"/>
      <c r="J2" s="1716"/>
    </row>
    <row r="3" spans="1:13" s="91" customFormat="1" ht="15" customHeight="1">
      <c r="A3" s="1504" t="s">
        <v>1527</v>
      </c>
      <c r="B3" s="1504"/>
      <c r="C3" s="1504"/>
      <c r="D3" s="1504"/>
      <c r="E3" s="1504"/>
      <c r="F3" s="1504"/>
      <c r="G3" s="1504"/>
      <c r="H3" s="1504"/>
      <c r="I3" s="1504"/>
      <c r="J3" s="1504"/>
      <c r="K3" s="134"/>
      <c r="L3" s="134"/>
      <c r="M3" s="134"/>
    </row>
    <row r="4" spans="1:13" s="91" customFormat="1" ht="13.5" customHeight="1" thickBot="1">
      <c r="A4" s="30"/>
      <c r="B4" s="343"/>
      <c r="C4" s="343"/>
      <c r="D4" s="343"/>
      <c r="E4" s="343"/>
      <c r="F4" s="343"/>
      <c r="G4" s="343"/>
      <c r="H4" s="343"/>
      <c r="I4" s="343"/>
      <c r="J4" s="343"/>
    </row>
    <row r="5" spans="1:13" ht="22.5" customHeight="1">
      <c r="A5" s="865"/>
      <c r="B5" s="1490" t="s">
        <v>1182</v>
      </c>
      <c r="C5" s="1491"/>
      <c r="D5" s="1491"/>
      <c r="E5" s="1491"/>
      <c r="F5" s="1491"/>
      <c r="G5" s="1491"/>
      <c r="H5" s="1553" t="s">
        <v>1183</v>
      </c>
      <c r="I5" s="1493"/>
      <c r="J5" s="1493"/>
    </row>
    <row r="6" spans="1:13" ht="18.75" customHeight="1">
      <c r="A6" s="1430"/>
      <c r="B6" s="1513" t="s">
        <v>1184</v>
      </c>
      <c r="C6" s="1514"/>
      <c r="D6" s="1518"/>
      <c r="E6" s="1513" t="s">
        <v>1185</v>
      </c>
      <c r="F6" s="1514"/>
      <c r="G6" s="1518"/>
      <c r="H6" s="1658"/>
      <c r="I6" s="1659"/>
      <c r="J6" s="1659"/>
    </row>
    <row r="7" spans="1:13">
      <c r="A7" s="1430" t="s">
        <v>560</v>
      </c>
      <c r="B7" s="1437" t="s">
        <v>379</v>
      </c>
      <c r="C7" s="1499" t="s">
        <v>1178</v>
      </c>
      <c r="D7" s="1499" t="s">
        <v>387</v>
      </c>
      <c r="E7" s="1437" t="s">
        <v>379</v>
      </c>
      <c r="F7" s="1499" t="s">
        <v>1178</v>
      </c>
      <c r="G7" s="1499" t="s">
        <v>387</v>
      </c>
      <c r="H7" s="1437" t="s">
        <v>379</v>
      </c>
      <c r="I7" s="1499" t="s">
        <v>1178</v>
      </c>
      <c r="J7" s="1670" t="s">
        <v>387</v>
      </c>
    </row>
    <row r="8" spans="1:13">
      <c r="A8" s="1430" t="s">
        <v>538</v>
      </c>
      <c r="B8" s="1438" t="s">
        <v>1179</v>
      </c>
      <c r="C8" s="1628"/>
      <c r="D8" s="1628"/>
      <c r="E8" s="1438" t="s">
        <v>1179</v>
      </c>
      <c r="F8" s="1628"/>
      <c r="G8" s="1628"/>
      <c r="H8" s="1438" t="s">
        <v>1179</v>
      </c>
      <c r="I8" s="1628"/>
      <c r="J8" s="1502"/>
    </row>
    <row r="9" spans="1:13">
      <c r="A9" s="870"/>
      <c r="B9" s="1438" t="s">
        <v>1180</v>
      </c>
      <c r="C9" s="1628"/>
      <c r="D9" s="1628"/>
      <c r="E9" s="1438" t="s">
        <v>1180</v>
      </c>
      <c r="F9" s="1628"/>
      <c r="G9" s="1628"/>
      <c r="H9" s="1438" t="s">
        <v>1180</v>
      </c>
      <c r="I9" s="1628"/>
      <c r="J9" s="1502"/>
    </row>
    <row r="10" spans="1:13" ht="19.5" customHeight="1" thickBot="1">
      <c r="A10" s="870"/>
      <c r="B10" s="1438" t="s">
        <v>389</v>
      </c>
      <c r="C10" s="1628"/>
      <c r="D10" s="1628"/>
      <c r="E10" s="1438" t="s">
        <v>389</v>
      </c>
      <c r="F10" s="1628"/>
      <c r="G10" s="1628"/>
      <c r="H10" s="1438" t="s">
        <v>389</v>
      </c>
      <c r="I10" s="1628"/>
      <c r="J10" s="1502"/>
    </row>
    <row r="11" spans="1:13">
      <c r="A11" s="75" t="s">
        <v>459</v>
      </c>
      <c r="B11" s="45" t="s">
        <v>399</v>
      </c>
      <c r="C11" s="45" t="s">
        <v>399</v>
      </c>
      <c r="D11" s="45" t="s">
        <v>399</v>
      </c>
      <c r="E11" s="45" t="s">
        <v>399</v>
      </c>
      <c r="F11" s="45" t="s">
        <v>399</v>
      </c>
      <c r="G11" s="45" t="s">
        <v>399</v>
      </c>
      <c r="H11" s="45">
        <v>60</v>
      </c>
      <c r="I11" s="45">
        <v>12682</v>
      </c>
      <c r="J11" s="46">
        <v>1084</v>
      </c>
    </row>
    <row r="12" spans="1:13">
      <c r="A12" s="66" t="s">
        <v>460</v>
      </c>
      <c r="B12" s="48" t="s">
        <v>399</v>
      </c>
      <c r="C12" s="48" t="s">
        <v>399</v>
      </c>
      <c r="D12" s="48" t="s">
        <v>399</v>
      </c>
      <c r="E12" s="48" t="s">
        <v>399</v>
      </c>
      <c r="F12" s="48" t="s">
        <v>399</v>
      </c>
      <c r="G12" s="48" t="s">
        <v>399</v>
      </c>
      <c r="H12" s="48">
        <v>2</v>
      </c>
      <c r="I12" s="48">
        <v>292</v>
      </c>
      <c r="J12" s="49">
        <v>30</v>
      </c>
    </row>
    <row r="13" spans="1:13">
      <c r="A13" s="66" t="s">
        <v>461</v>
      </c>
      <c r="B13" s="48" t="s">
        <v>399</v>
      </c>
      <c r="C13" s="48" t="s">
        <v>399</v>
      </c>
      <c r="D13" s="48" t="s">
        <v>399</v>
      </c>
      <c r="E13" s="48" t="s">
        <v>399</v>
      </c>
      <c r="F13" s="48" t="s">
        <v>399</v>
      </c>
      <c r="G13" s="48" t="s">
        <v>399</v>
      </c>
      <c r="H13" s="48">
        <v>1</v>
      </c>
      <c r="I13" s="48">
        <v>937</v>
      </c>
      <c r="J13" s="49">
        <v>54</v>
      </c>
    </row>
    <row r="14" spans="1:13">
      <c r="A14" s="66" t="s">
        <v>462</v>
      </c>
      <c r="B14" s="48" t="s">
        <v>399</v>
      </c>
      <c r="C14" s="48" t="s">
        <v>399</v>
      </c>
      <c r="D14" s="48" t="s">
        <v>399</v>
      </c>
      <c r="E14" s="48" t="s">
        <v>399</v>
      </c>
      <c r="F14" s="48" t="s">
        <v>399</v>
      </c>
      <c r="G14" s="48" t="s">
        <v>399</v>
      </c>
      <c r="H14" s="48">
        <v>31</v>
      </c>
      <c r="I14" s="48">
        <v>4014</v>
      </c>
      <c r="J14" s="49">
        <v>433</v>
      </c>
    </row>
    <row r="15" spans="1:13">
      <c r="A15" s="76" t="s">
        <v>463</v>
      </c>
      <c r="B15" s="77" t="s">
        <v>399</v>
      </c>
      <c r="C15" s="77" t="s">
        <v>399</v>
      </c>
      <c r="D15" s="77" t="s">
        <v>399</v>
      </c>
      <c r="E15" s="77" t="s">
        <v>399</v>
      </c>
      <c r="F15" s="77" t="s">
        <v>399</v>
      </c>
      <c r="G15" s="77" t="s">
        <v>399</v>
      </c>
      <c r="H15" s="77">
        <v>94</v>
      </c>
      <c r="I15" s="77">
        <v>17925</v>
      </c>
      <c r="J15" s="78">
        <v>1601</v>
      </c>
    </row>
    <row r="16" spans="1:13">
      <c r="A16" s="68"/>
      <c r="B16" s="48"/>
      <c r="C16" s="48"/>
      <c r="D16" s="48"/>
      <c r="E16" s="48"/>
      <c r="F16" s="48"/>
      <c r="G16" s="48"/>
      <c r="H16" s="48"/>
      <c r="I16" s="48"/>
      <c r="J16" s="49"/>
    </row>
    <row r="17" spans="1:10">
      <c r="A17" s="66" t="s">
        <v>479</v>
      </c>
      <c r="B17" s="48">
        <v>46</v>
      </c>
      <c r="C17" s="48" t="s">
        <v>399</v>
      </c>
      <c r="D17" s="48">
        <v>892</v>
      </c>
      <c r="E17" s="48" t="s">
        <v>399</v>
      </c>
      <c r="F17" s="48" t="s">
        <v>399</v>
      </c>
      <c r="G17" s="48" t="s">
        <v>399</v>
      </c>
      <c r="H17" s="48" t="s">
        <v>399</v>
      </c>
      <c r="I17" s="48" t="s">
        <v>399</v>
      </c>
      <c r="J17" s="49" t="s">
        <v>399</v>
      </c>
    </row>
    <row r="18" spans="1:10">
      <c r="A18" s="76" t="s">
        <v>480</v>
      </c>
      <c r="B18" s="77">
        <v>46</v>
      </c>
      <c r="C18" s="77" t="s">
        <v>399</v>
      </c>
      <c r="D18" s="77">
        <v>892</v>
      </c>
      <c r="E18" s="77" t="s">
        <v>399</v>
      </c>
      <c r="F18" s="77" t="s">
        <v>399</v>
      </c>
      <c r="G18" s="77" t="s">
        <v>399</v>
      </c>
      <c r="H18" s="77" t="s">
        <v>399</v>
      </c>
      <c r="I18" s="77" t="s">
        <v>399</v>
      </c>
      <c r="J18" s="78" t="s">
        <v>399</v>
      </c>
    </row>
    <row r="19" spans="1:10">
      <c r="A19" s="68"/>
      <c r="B19" s="48"/>
      <c r="C19" s="48"/>
      <c r="D19" s="48"/>
      <c r="E19" s="48"/>
      <c r="F19" s="48"/>
      <c r="G19" s="48"/>
      <c r="H19" s="48"/>
      <c r="I19" s="48"/>
      <c r="J19" s="49"/>
    </row>
    <row r="20" spans="1:10">
      <c r="A20" s="76" t="s">
        <v>481</v>
      </c>
      <c r="B20" s="77">
        <v>50</v>
      </c>
      <c r="C20" s="77">
        <v>430</v>
      </c>
      <c r="D20" s="77">
        <v>206</v>
      </c>
      <c r="E20" s="77" t="s">
        <v>399</v>
      </c>
      <c r="F20" s="77" t="s">
        <v>399</v>
      </c>
      <c r="G20" s="77" t="s">
        <v>399</v>
      </c>
      <c r="H20" s="77">
        <v>33</v>
      </c>
      <c r="I20" s="77">
        <v>3475</v>
      </c>
      <c r="J20" s="78">
        <v>162</v>
      </c>
    </row>
    <row r="21" spans="1:10">
      <c r="A21" s="66"/>
      <c r="B21" s="48"/>
      <c r="C21" s="48"/>
      <c r="D21" s="48"/>
      <c r="E21" s="48"/>
      <c r="F21" s="48"/>
      <c r="G21" s="48"/>
      <c r="H21" s="48"/>
      <c r="I21" s="48"/>
      <c r="J21" s="49"/>
    </row>
    <row r="22" spans="1:10">
      <c r="A22" s="66" t="s">
        <v>486</v>
      </c>
      <c r="B22" s="48" t="s">
        <v>399</v>
      </c>
      <c r="C22" s="48" t="s">
        <v>399</v>
      </c>
      <c r="D22" s="48" t="s">
        <v>399</v>
      </c>
      <c r="E22" s="48">
        <v>2</v>
      </c>
      <c r="F22" s="48">
        <v>600</v>
      </c>
      <c r="G22" s="48">
        <v>48</v>
      </c>
      <c r="H22" s="48" t="s">
        <v>399</v>
      </c>
      <c r="I22" s="48" t="s">
        <v>399</v>
      </c>
      <c r="J22" s="49" t="s">
        <v>399</v>
      </c>
    </row>
    <row r="23" spans="1:10">
      <c r="A23" s="76" t="s">
        <v>491</v>
      </c>
      <c r="B23" s="77" t="s">
        <v>399</v>
      </c>
      <c r="C23" s="77" t="s">
        <v>399</v>
      </c>
      <c r="D23" s="77" t="s">
        <v>399</v>
      </c>
      <c r="E23" s="77">
        <v>2</v>
      </c>
      <c r="F23" s="77">
        <v>600</v>
      </c>
      <c r="G23" s="77">
        <v>48</v>
      </c>
      <c r="H23" s="77" t="s">
        <v>399</v>
      </c>
      <c r="I23" s="77" t="s">
        <v>399</v>
      </c>
      <c r="J23" s="78" t="s">
        <v>399</v>
      </c>
    </row>
    <row r="24" spans="1:10">
      <c r="A24" s="68"/>
      <c r="B24" s="48"/>
      <c r="C24" s="48"/>
      <c r="D24" s="48"/>
      <c r="E24" s="48"/>
      <c r="F24" s="48"/>
      <c r="G24" s="48"/>
      <c r="H24" s="48"/>
      <c r="I24" s="48"/>
      <c r="J24" s="49"/>
    </row>
    <row r="25" spans="1:10">
      <c r="A25" s="66" t="s">
        <v>499</v>
      </c>
      <c r="B25" s="48">
        <v>751</v>
      </c>
      <c r="C25" s="48" t="s">
        <v>399</v>
      </c>
      <c r="D25" s="48">
        <v>19604</v>
      </c>
      <c r="E25" s="48" t="s">
        <v>399</v>
      </c>
      <c r="F25" s="48" t="s">
        <v>399</v>
      </c>
      <c r="G25" s="48" t="s">
        <v>399</v>
      </c>
      <c r="H25" s="48" t="s">
        <v>399</v>
      </c>
      <c r="I25" s="48" t="s">
        <v>399</v>
      </c>
      <c r="J25" s="49" t="s">
        <v>399</v>
      </c>
    </row>
    <row r="26" spans="1:10">
      <c r="A26" s="66" t="s">
        <v>500</v>
      </c>
      <c r="B26" s="48">
        <v>115</v>
      </c>
      <c r="C26" s="48" t="s">
        <v>399</v>
      </c>
      <c r="D26" s="48">
        <v>1776</v>
      </c>
      <c r="E26" s="48" t="s">
        <v>399</v>
      </c>
      <c r="F26" s="48" t="s">
        <v>399</v>
      </c>
      <c r="G26" s="48" t="s">
        <v>399</v>
      </c>
      <c r="H26" s="48" t="s">
        <v>399</v>
      </c>
      <c r="I26" s="48" t="s">
        <v>399</v>
      </c>
      <c r="J26" s="49" t="s">
        <v>399</v>
      </c>
    </row>
    <row r="27" spans="1:10">
      <c r="A27" s="66" t="s">
        <v>501</v>
      </c>
      <c r="B27" s="48">
        <v>1887</v>
      </c>
      <c r="C27" s="48" t="s">
        <v>399</v>
      </c>
      <c r="D27" s="48">
        <v>49920</v>
      </c>
      <c r="E27" s="48" t="s">
        <v>399</v>
      </c>
      <c r="F27" s="48" t="s">
        <v>399</v>
      </c>
      <c r="G27" s="48" t="s">
        <v>399</v>
      </c>
      <c r="H27" s="48" t="s">
        <v>399</v>
      </c>
      <c r="I27" s="48" t="s">
        <v>399</v>
      </c>
      <c r="J27" s="49" t="s">
        <v>399</v>
      </c>
    </row>
    <row r="28" spans="1:10">
      <c r="A28" s="76" t="s">
        <v>502</v>
      </c>
      <c r="B28" s="77">
        <v>2753</v>
      </c>
      <c r="C28" s="77" t="s">
        <v>399</v>
      </c>
      <c r="D28" s="77">
        <v>71300</v>
      </c>
      <c r="E28" s="77" t="s">
        <v>399</v>
      </c>
      <c r="F28" s="77" t="s">
        <v>399</v>
      </c>
      <c r="G28" s="77" t="s">
        <v>399</v>
      </c>
      <c r="H28" s="77" t="s">
        <v>399</v>
      </c>
      <c r="I28" s="77" t="s">
        <v>399</v>
      </c>
      <c r="J28" s="78" t="s">
        <v>399</v>
      </c>
    </row>
    <row r="29" spans="1:10">
      <c r="A29" s="68"/>
      <c r="B29" s="48"/>
      <c r="C29" s="48"/>
      <c r="D29" s="48"/>
      <c r="E29" s="48"/>
      <c r="F29" s="48"/>
      <c r="G29" s="48"/>
      <c r="H29" s="48"/>
      <c r="I29" s="48"/>
      <c r="J29" s="49"/>
    </row>
    <row r="30" spans="1:10">
      <c r="A30" s="76" t="s">
        <v>503</v>
      </c>
      <c r="B30" s="77">
        <v>217</v>
      </c>
      <c r="C30" s="77" t="s">
        <v>399</v>
      </c>
      <c r="D30" s="77">
        <v>1521</v>
      </c>
      <c r="E30" s="77" t="s">
        <v>399</v>
      </c>
      <c r="F30" s="77" t="s">
        <v>399</v>
      </c>
      <c r="G30" s="77" t="s">
        <v>399</v>
      </c>
      <c r="H30" s="77" t="s">
        <v>399</v>
      </c>
      <c r="I30" s="77" t="s">
        <v>399</v>
      </c>
      <c r="J30" s="78" t="s">
        <v>399</v>
      </c>
    </row>
    <row r="31" spans="1:10">
      <c r="A31" s="66"/>
      <c r="B31" s="48"/>
      <c r="C31" s="48"/>
      <c r="D31" s="48"/>
      <c r="E31" s="48"/>
      <c r="F31" s="48"/>
      <c r="G31" s="48"/>
      <c r="H31" s="48"/>
      <c r="I31" s="48"/>
      <c r="J31" s="49"/>
    </row>
    <row r="32" spans="1:10">
      <c r="A32" s="66" t="s">
        <v>504</v>
      </c>
      <c r="B32" s="48" t="s">
        <v>399</v>
      </c>
      <c r="C32" s="48" t="s">
        <v>399</v>
      </c>
      <c r="D32" s="48" t="s">
        <v>399</v>
      </c>
      <c r="E32" s="48">
        <v>38</v>
      </c>
      <c r="F32" s="48" t="s">
        <v>399</v>
      </c>
      <c r="G32" s="48">
        <v>720</v>
      </c>
      <c r="H32" s="48" t="s">
        <v>399</v>
      </c>
      <c r="I32" s="48" t="s">
        <v>399</v>
      </c>
      <c r="J32" s="49" t="s">
        <v>399</v>
      </c>
    </row>
    <row r="33" spans="1:10">
      <c r="A33" s="66" t="s">
        <v>505</v>
      </c>
      <c r="B33" s="48" t="s">
        <v>399</v>
      </c>
      <c r="C33" s="48" t="s">
        <v>399</v>
      </c>
      <c r="D33" s="48" t="s">
        <v>399</v>
      </c>
      <c r="E33" s="48">
        <v>2</v>
      </c>
      <c r="F33" s="48" t="s">
        <v>399</v>
      </c>
      <c r="G33" s="48">
        <v>22</v>
      </c>
      <c r="H33" s="48" t="s">
        <v>399</v>
      </c>
      <c r="I33" s="48" t="s">
        <v>399</v>
      </c>
      <c r="J33" s="49" t="s">
        <v>399</v>
      </c>
    </row>
    <row r="34" spans="1:10">
      <c r="A34" s="76" t="s">
        <v>506</v>
      </c>
      <c r="B34" s="77" t="s">
        <v>399</v>
      </c>
      <c r="C34" s="77" t="s">
        <v>399</v>
      </c>
      <c r="D34" s="77" t="s">
        <v>399</v>
      </c>
      <c r="E34" s="77">
        <v>40</v>
      </c>
      <c r="F34" s="77" t="s">
        <v>399</v>
      </c>
      <c r="G34" s="77">
        <v>742</v>
      </c>
      <c r="H34" s="77" t="s">
        <v>399</v>
      </c>
      <c r="I34" s="77" t="s">
        <v>399</v>
      </c>
      <c r="J34" s="78" t="s">
        <v>399</v>
      </c>
    </row>
    <row r="35" spans="1:10">
      <c r="A35" s="66"/>
      <c r="B35" s="48"/>
      <c r="C35" s="48"/>
      <c r="D35" s="48"/>
      <c r="E35" s="48"/>
      <c r="F35" s="48"/>
      <c r="G35" s="48"/>
      <c r="H35" s="48"/>
      <c r="I35" s="48"/>
      <c r="J35" s="49"/>
    </row>
    <row r="36" spans="1:10">
      <c r="A36" s="66" t="s">
        <v>507</v>
      </c>
      <c r="B36" s="48">
        <v>109</v>
      </c>
      <c r="C36" s="48" t="s">
        <v>399</v>
      </c>
      <c r="D36" s="48">
        <v>2522</v>
      </c>
      <c r="E36" s="48">
        <v>2</v>
      </c>
      <c r="F36" s="48" t="s">
        <v>399</v>
      </c>
      <c r="G36" s="48">
        <v>48</v>
      </c>
      <c r="H36" s="48">
        <v>664</v>
      </c>
      <c r="I36" s="48" t="s">
        <v>399</v>
      </c>
      <c r="J36" s="49">
        <v>17122</v>
      </c>
    </row>
    <row r="37" spans="1:10">
      <c r="A37" s="66" t="s">
        <v>508</v>
      </c>
      <c r="B37" s="48">
        <v>252</v>
      </c>
      <c r="C37" s="48" t="s">
        <v>399</v>
      </c>
      <c r="D37" s="48">
        <v>4284</v>
      </c>
      <c r="E37" s="48">
        <v>80</v>
      </c>
      <c r="F37" s="48" t="s">
        <v>399</v>
      </c>
      <c r="G37" s="48">
        <v>960</v>
      </c>
      <c r="H37" s="48">
        <v>16</v>
      </c>
      <c r="I37" s="48" t="s">
        <v>399</v>
      </c>
      <c r="J37" s="49">
        <v>278</v>
      </c>
    </row>
    <row r="38" spans="1:10">
      <c r="A38" s="66" t="s">
        <v>509</v>
      </c>
      <c r="B38" s="48">
        <v>4127</v>
      </c>
      <c r="C38" s="48" t="s">
        <v>399</v>
      </c>
      <c r="D38" s="48">
        <v>109929</v>
      </c>
      <c r="E38" s="48">
        <v>337</v>
      </c>
      <c r="F38" s="48" t="s">
        <v>399</v>
      </c>
      <c r="G38" s="48">
        <v>3358</v>
      </c>
      <c r="H38" s="48">
        <v>177</v>
      </c>
      <c r="I38" s="48" t="s">
        <v>399</v>
      </c>
      <c r="J38" s="49">
        <v>4517</v>
      </c>
    </row>
    <row r="39" spans="1:10">
      <c r="A39" s="66" t="s">
        <v>510</v>
      </c>
      <c r="B39" s="48" t="s">
        <v>399</v>
      </c>
      <c r="C39" s="48" t="s">
        <v>399</v>
      </c>
      <c r="D39" s="48" t="s">
        <v>399</v>
      </c>
      <c r="E39" s="48">
        <v>3</v>
      </c>
      <c r="F39" s="48" t="s">
        <v>399</v>
      </c>
      <c r="G39" s="48">
        <v>57</v>
      </c>
      <c r="H39" s="48">
        <v>417</v>
      </c>
      <c r="I39" s="48">
        <v>80</v>
      </c>
      <c r="J39" s="49">
        <v>7944</v>
      </c>
    </row>
    <row r="40" spans="1:10">
      <c r="A40" s="66" t="s">
        <v>511</v>
      </c>
      <c r="B40" s="48">
        <v>967</v>
      </c>
      <c r="C40" s="48" t="s">
        <v>399</v>
      </c>
      <c r="D40" s="48">
        <v>26486</v>
      </c>
      <c r="E40" s="48">
        <v>20</v>
      </c>
      <c r="F40" s="48" t="s">
        <v>399</v>
      </c>
      <c r="G40" s="48">
        <v>500</v>
      </c>
      <c r="H40" s="48" t="s">
        <v>399</v>
      </c>
      <c r="I40" s="48" t="s">
        <v>399</v>
      </c>
      <c r="J40" s="49" t="s">
        <v>399</v>
      </c>
    </row>
    <row r="41" spans="1:10">
      <c r="A41" s="66" t="s">
        <v>512</v>
      </c>
      <c r="B41" s="48" t="s">
        <v>399</v>
      </c>
      <c r="C41" s="48" t="s">
        <v>399</v>
      </c>
      <c r="D41" s="48" t="s">
        <v>399</v>
      </c>
      <c r="E41" s="48" t="s">
        <v>399</v>
      </c>
      <c r="F41" s="48" t="s">
        <v>399</v>
      </c>
      <c r="G41" s="48" t="s">
        <v>399</v>
      </c>
      <c r="H41" s="48">
        <v>7</v>
      </c>
      <c r="I41" s="48">
        <v>424</v>
      </c>
      <c r="J41" s="49">
        <v>55</v>
      </c>
    </row>
    <row r="42" spans="1:10">
      <c r="A42" s="66" t="s">
        <v>513</v>
      </c>
      <c r="B42" s="48">
        <v>293</v>
      </c>
      <c r="C42" s="48" t="s">
        <v>399</v>
      </c>
      <c r="D42" s="48">
        <v>4272</v>
      </c>
      <c r="E42" s="48" t="s">
        <v>399</v>
      </c>
      <c r="F42" s="48" t="s">
        <v>399</v>
      </c>
      <c r="G42" s="48" t="s">
        <v>399</v>
      </c>
      <c r="H42" s="48">
        <v>263</v>
      </c>
      <c r="I42" s="48" t="s">
        <v>399</v>
      </c>
      <c r="J42" s="49">
        <v>3682</v>
      </c>
    </row>
    <row r="43" spans="1:10">
      <c r="A43" s="66" t="s">
        <v>514</v>
      </c>
      <c r="B43" s="48">
        <v>3825</v>
      </c>
      <c r="C43" s="48" t="s">
        <v>399</v>
      </c>
      <c r="D43" s="48">
        <v>130108</v>
      </c>
      <c r="E43" s="48">
        <v>500</v>
      </c>
      <c r="F43" s="48" t="s">
        <v>399</v>
      </c>
      <c r="G43" s="48">
        <v>7418</v>
      </c>
      <c r="H43" s="48">
        <v>25</v>
      </c>
      <c r="I43" s="48" t="s">
        <v>399</v>
      </c>
      <c r="J43" s="49">
        <v>371</v>
      </c>
    </row>
    <row r="44" spans="1:10">
      <c r="A44" s="76" t="s">
        <v>515</v>
      </c>
      <c r="B44" s="77">
        <v>9573</v>
      </c>
      <c r="C44" s="77" t="s">
        <v>399</v>
      </c>
      <c r="D44" s="77">
        <v>277601</v>
      </c>
      <c r="E44" s="77">
        <v>942</v>
      </c>
      <c r="F44" s="77" t="s">
        <v>399</v>
      </c>
      <c r="G44" s="77">
        <v>12341</v>
      </c>
      <c r="H44" s="77">
        <v>1569</v>
      </c>
      <c r="I44" s="77">
        <v>504</v>
      </c>
      <c r="J44" s="78">
        <v>33969</v>
      </c>
    </row>
    <row r="45" spans="1:10">
      <c r="A45" s="66"/>
      <c r="B45" s="48"/>
      <c r="C45" s="48"/>
      <c r="D45" s="48"/>
      <c r="E45" s="48"/>
      <c r="F45" s="48"/>
      <c r="G45" s="48"/>
      <c r="H45" s="48"/>
      <c r="I45" s="48"/>
      <c r="J45" s="49"/>
    </row>
    <row r="46" spans="1:10">
      <c r="A46" s="66" t="s">
        <v>516</v>
      </c>
      <c r="B46" s="48">
        <v>264</v>
      </c>
      <c r="C46" s="48">
        <v>19550</v>
      </c>
      <c r="D46" s="48">
        <v>4156</v>
      </c>
      <c r="E46" s="48" t="s">
        <v>399</v>
      </c>
      <c r="F46" s="48" t="s">
        <v>399</v>
      </c>
      <c r="G46" s="48" t="s">
        <v>399</v>
      </c>
      <c r="H46" s="48" t="s">
        <v>399</v>
      </c>
      <c r="I46" s="48" t="s">
        <v>399</v>
      </c>
      <c r="J46" s="49" t="s">
        <v>399</v>
      </c>
    </row>
    <row r="47" spans="1:10">
      <c r="A47" s="66" t="s">
        <v>517</v>
      </c>
      <c r="B47" s="48">
        <v>4</v>
      </c>
      <c r="C47" s="48">
        <v>1225</v>
      </c>
      <c r="D47" s="48">
        <v>39</v>
      </c>
      <c r="E47" s="48" t="s">
        <v>399</v>
      </c>
      <c r="F47" s="48" t="s">
        <v>399</v>
      </c>
      <c r="G47" s="48" t="s">
        <v>399</v>
      </c>
      <c r="H47" s="48">
        <v>30</v>
      </c>
      <c r="I47" s="48">
        <v>7404</v>
      </c>
      <c r="J47" s="49">
        <v>266</v>
      </c>
    </row>
    <row r="48" spans="1:10">
      <c r="A48" s="76" t="s">
        <v>518</v>
      </c>
      <c r="B48" s="77">
        <v>268</v>
      </c>
      <c r="C48" s="77">
        <v>20775</v>
      </c>
      <c r="D48" s="77">
        <v>4195</v>
      </c>
      <c r="E48" s="77" t="s">
        <v>399</v>
      </c>
      <c r="F48" s="77" t="s">
        <v>399</v>
      </c>
      <c r="G48" s="77" t="s">
        <v>399</v>
      </c>
      <c r="H48" s="77">
        <v>30</v>
      </c>
      <c r="I48" s="77">
        <v>7404</v>
      </c>
      <c r="J48" s="78">
        <v>266</v>
      </c>
    </row>
    <row r="49" spans="1:10">
      <c r="A49" s="68"/>
      <c r="B49" s="48"/>
      <c r="C49" s="48"/>
      <c r="D49" s="48"/>
      <c r="E49" s="48"/>
      <c r="F49" s="48"/>
      <c r="G49" s="48"/>
      <c r="H49" s="48"/>
      <c r="I49" s="48"/>
      <c r="J49" s="49"/>
    </row>
    <row r="50" spans="1:10" ht="13.5" thickBot="1">
      <c r="A50" s="69" t="s">
        <v>519</v>
      </c>
      <c r="B50" s="55">
        <v>12907</v>
      </c>
      <c r="C50" s="55">
        <v>21205</v>
      </c>
      <c r="D50" s="55">
        <v>355715</v>
      </c>
      <c r="E50" s="55">
        <v>984</v>
      </c>
      <c r="F50" s="55">
        <v>600</v>
      </c>
      <c r="G50" s="55">
        <v>13131</v>
      </c>
      <c r="H50" s="55">
        <v>1726</v>
      </c>
      <c r="I50" s="55">
        <v>29308</v>
      </c>
      <c r="J50" s="56">
        <v>35998</v>
      </c>
    </row>
  </sheetData>
  <mergeCells count="13">
    <mergeCell ref="I7:I10"/>
    <mergeCell ref="J7:J10"/>
    <mergeCell ref="A2:J2"/>
    <mergeCell ref="C7:C10"/>
    <mergeCell ref="D7:D10"/>
    <mergeCell ref="F7:F10"/>
    <mergeCell ref="G7:G10"/>
    <mergeCell ref="A1:J1"/>
    <mergeCell ref="B5:G5"/>
    <mergeCell ref="H5:J6"/>
    <mergeCell ref="A3:J3"/>
    <mergeCell ref="B6:D6"/>
    <mergeCell ref="E6:G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>
  <sheetPr codeName="Hoja249">
    <pageSetUpPr fitToPage="1"/>
  </sheetPr>
  <dimension ref="A1:M38"/>
  <sheetViews>
    <sheetView view="pageBreakPreview" zoomScale="75" zoomScaleNormal="75" zoomScaleSheetLayoutView="75" workbookViewId="0">
      <selection activeCell="A3" sqref="A3:J3"/>
    </sheetView>
  </sheetViews>
  <sheetFormatPr baseColWidth="10" defaultRowHeight="12.75"/>
  <cols>
    <col min="1" max="1" width="37.140625" style="37" customWidth="1"/>
    <col min="2" max="10" width="18.42578125" style="271" customWidth="1"/>
    <col min="11" max="16384" width="11.42578125" style="271"/>
  </cols>
  <sheetData>
    <row r="1" spans="1:13" s="90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  <c r="I1" s="1485"/>
      <c r="J1" s="1485"/>
      <c r="K1" s="70"/>
      <c r="L1" s="70"/>
      <c r="M1" s="70"/>
    </row>
    <row r="2" spans="1:13">
      <c r="A2" s="1716"/>
      <c r="B2" s="1716"/>
      <c r="C2" s="1716"/>
      <c r="D2" s="1716"/>
      <c r="E2" s="1716"/>
      <c r="F2" s="1716"/>
      <c r="G2" s="1716"/>
      <c r="H2" s="1716"/>
      <c r="I2" s="1716"/>
      <c r="J2" s="1716"/>
    </row>
    <row r="3" spans="1:13" s="91" customFormat="1" ht="15" customHeight="1">
      <c r="A3" s="1504" t="s">
        <v>1530</v>
      </c>
      <c r="B3" s="1504"/>
      <c r="C3" s="1504"/>
      <c r="D3" s="1504"/>
      <c r="E3" s="1504"/>
      <c r="F3" s="1504"/>
      <c r="G3" s="1504"/>
      <c r="H3" s="1504"/>
      <c r="I3" s="1504"/>
      <c r="J3" s="1504"/>
      <c r="K3" s="134"/>
      <c r="L3" s="134"/>
      <c r="M3" s="134"/>
    </row>
    <row r="4" spans="1:13" s="91" customFormat="1" ht="13.5" customHeight="1" thickBot="1">
      <c r="A4" s="30"/>
      <c r="B4" s="343"/>
      <c r="C4" s="343"/>
      <c r="D4" s="343"/>
      <c r="E4" s="343"/>
      <c r="F4" s="343"/>
      <c r="G4" s="343"/>
      <c r="H4" s="343"/>
      <c r="I4" s="343"/>
      <c r="J4" s="343"/>
    </row>
    <row r="5" spans="1:13" ht="24" customHeight="1">
      <c r="A5" s="1427"/>
      <c r="B5" s="1553" t="s">
        <v>1186</v>
      </c>
      <c r="C5" s="1493"/>
      <c r="D5" s="1494"/>
      <c r="E5" s="1490" t="s">
        <v>1187</v>
      </c>
      <c r="F5" s="1491"/>
      <c r="G5" s="1491"/>
      <c r="H5" s="1491"/>
      <c r="I5" s="1491"/>
      <c r="J5" s="1491"/>
    </row>
    <row r="6" spans="1:13" ht="24.75" customHeight="1">
      <c r="A6" s="1430"/>
      <c r="B6" s="1658"/>
      <c r="C6" s="1659"/>
      <c r="D6" s="1660"/>
      <c r="E6" s="1513" t="s">
        <v>1188</v>
      </c>
      <c r="F6" s="1514"/>
      <c r="G6" s="1518"/>
      <c r="H6" s="1513" t="s">
        <v>1189</v>
      </c>
      <c r="I6" s="1514"/>
      <c r="J6" s="1514"/>
    </row>
    <row r="7" spans="1:13">
      <c r="A7" s="1430" t="s">
        <v>560</v>
      </c>
      <c r="B7" s="1437" t="s">
        <v>379</v>
      </c>
      <c r="C7" s="1499" t="s">
        <v>1178</v>
      </c>
      <c r="D7" s="1499" t="s">
        <v>387</v>
      </c>
      <c r="E7" s="1437" t="s">
        <v>379</v>
      </c>
      <c r="F7" s="1499" t="s">
        <v>1178</v>
      </c>
      <c r="G7" s="1499" t="s">
        <v>387</v>
      </c>
      <c r="H7" s="1437" t="s">
        <v>379</v>
      </c>
      <c r="I7" s="1499" t="s">
        <v>1178</v>
      </c>
      <c r="J7" s="1670" t="s">
        <v>387</v>
      </c>
    </row>
    <row r="8" spans="1:13">
      <c r="A8" s="1430" t="s">
        <v>538</v>
      </c>
      <c r="B8" s="1438" t="s">
        <v>1179</v>
      </c>
      <c r="C8" s="1628"/>
      <c r="D8" s="1628"/>
      <c r="E8" s="1438" t="s">
        <v>1179</v>
      </c>
      <c r="F8" s="1628"/>
      <c r="G8" s="1628"/>
      <c r="H8" s="1438" t="s">
        <v>1179</v>
      </c>
      <c r="I8" s="1628"/>
      <c r="J8" s="1502"/>
    </row>
    <row r="9" spans="1:13">
      <c r="A9" s="870"/>
      <c r="B9" s="1438" t="s">
        <v>1180</v>
      </c>
      <c r="C9" s="1628"/>
      <c r="D9" s="1628"/>
      <c r="E9" s="1438" t="s">
        <v>1180</v>
      </c>
      <c r="F9" s="1628"/>
      <c r="G9" s="1628"/>
      <c r="H9" s="1438" t="s">
        <v>1180</v>
      </c>
      <c r="I9" s="1628"/>
      <c r="J9" s="1502"/>
    </row>
    <row r="10" spans="1:13" ht="13.5" thickBot="1">
      <c r="A10" s="869"/>
      <c r="B10" s="1440" t="s">
        <v>389</v>
      </c>
      <c r="C10" s="1500"/>
      <c r="D10" s="1500"/>
      <c r="E10" s="1440" t="s">
        <v>389</v>
      </c>
      <c r="F10" s="1500"/>
      <c r="G10" s="1500"/>
      <c r="H10" s="1440" t="s">
        <v>389</v>
      </c>
      <c r="I10" s="1500"/>
      <c r="J10" s="1503"/>
    </row>
    <row r="11" spans="1:13" ht="18" customHeight="1">
      <c r="A11" s="1135" t="s">
        <v>468</v>
      </c>
      <c r="B11" s="83" t="s">
        <v>399</v>
      </c>
      <c r="C11" s="83" t="s">
        <v>399</v>
      </c>
      <c r="D11" s="49" t="s">
        <v>399</v>
      </c>
      <c r="E11" s="49" t="s">
        <v>399</v>
      </c>
      <c r="F11" s="49">
        <v>210</v>
      </c>
      <c r="G11" s="49">
        <v>4</v>
      </c>
      <c r="H11" s="49" t="s">
        <v>399</v>
      </c>
      <c r="I11" s="49" t="s">
        <v>399</v>
      </c>
      <c r="J11" s="49" t="s">
        <v>399</v>
      </c>
    </row>
    <row r="12" spans="1:13">
      <c r="A12" s="76" t="s">
        <v>1528</v>
      </c>
      <c r="B12" s="77" t="s">
        <v>399</v>
      </c>
      <c r="C12" s="77" t="s">
        <v>399</v>
      </c>
      <c r="D12" s="78" t="s">
        <v>399</v>
      </c>
      <c r="E12" s="78" t="s">
        <v>399</v>
      </c>
      <c r="F12" s="78">
        <v>210</v>
      </c>
      <c r="G12" s="78">
        <v>4</v>
      </c>
      <c r="H12" s="78" t="s">
        <v>399</v>
      </c>
      <c r="I12" s="78" t="s">
        <v>399</v>
      </c>
      <c r="J12" s="78" t="s">
        <v>399</v>
      </c>
    </row>
    <row r="13" spans="1:13">
      <c r="A13" s="66"/>
      <c r="B13" s="83"/>
      <c r="C13" s="83"/>
      <c r="D13" s="49"/>
      <c r="E13" s="49"/>
      <c r="F13" s="49"/>
      <c r="G13" s="49"/>
      <c r="H13" s="49"/>
      <c r="I13" s="49"/>
      <c r="J13" s="49"/>
    </row>
    <row r="14" spans="1:13">
      <c r="A14" s="1135" t="s">
        <v>1529</v>
      </c>
      <c r="B14" s="83" t="s">
        <v>399</v>
      </c>
      <c r="C14" s="83" t="s">
        <v>399</v>
      </c>
      <c r="D14" s="49" t="s">
        <v>399</v>
      </c>
      <c r="E14" s="49" t="s">
        <v>399</v>
      </c>
      <c r="F14" s="49" t="s">
        <v>399</v>
      </c>
      <c r="G14" s="49" t="s">
        <v>399</v>
      </c>
      <c r="H14" s="49">
        <v>274</v>
      </c>
      <c r="I14" s="49" t="s">
        <v>399</v>
      </c>
      <c r="J14" s="49">
        <v>5348</v>
      </c>
    </row>
    <row r="15" spans="1:13">
      <c r="A15" s="76" t="s">
        <v>480</v>
      </c>
      <c r="B15" s="77" t="s">
        <v>399</v>
      </c>
      <c r="C15" s="77" t="s">
        <v>399</v>
      </c>
      <c r="D15" s="78" t="s">
        <v>399</v>
      </c>
      <c r="E15" s="78" t="s">
        <v>399</v>
      </c>
      <c r="F15" s="78" t="s">
        <v>399</v>
      </c>
      <c r="G15" s="78" t="s">
        <v>399</v>
      </c>
      <c r="H15" s="78">
        <v>274</v>
      </c>
      <c r="I15" s="78" t="s">
        <v>399</v>
      </c>
      <c r="J15" s="78">
        <v>5348</v>
      </c>
    </row>
    <row r="16" spans="1:13">
      <c r="A16" s="66"/>
      <c r="B16" s="48"/>
      <c r="C16" s="48"/>
      <c r="D16" s="49"/>
      <c r="E16" s="49"/>
      <c r="F16" s="49"/>
      <c r="G16" s="49"/>
      <c r="H16" s="49"/>
      <c r="I16" s="49"/>
      <c r="J16" s="49"/>
    </row>
    <row r="17" spans="1:10">
      <c r="A17" s="76" t="s">
        <v>481</v>
      </c>
      <c r="B17" s="81" t="s">
        <v>399</v>
      </c>
      <c r="C17" s="81" t="s">
        <v>399</v>
      </c>
      <c r="D17" s="78" t="s">
        <v>399</v>
      </c>
      <c r="E17" s="78">
        <v>25</v>
      </c>
      <c r="F17" s="78">
        <v>215</v>
      </c>
      <c r="G17" s="78">
        <v>104</v>
      </c>
      <c r="H17" s="78">
        <v>227</v>
      </c>
      <c r="I17" s="78">
        <v>1715</v>
      </c>
      <c r="J17" s="78">
        <v>1768</v>
      </c>
    </row>
    <row r="18" spans="1:10">
      <c r="A18" s="66"/>
      <c r="B18" s="48"/>
      <c r="C18" s="48"/>
      <c r="D18" s="49"/>
      <c r="E18" s="49"/>
      <c r="F18" s="49"/>
      <c r="G18" s="49"/>
      <c r="H18" s="49"/>
      <c r="I18" s="49"/>
      <c r="J18" s="49"/>
    </row>
    <row r="19" spans="1:10">
      <c r="A19" s="66" t="s">
        <v>499</v>
      </c>
      <c r="B19" s="48">
        <v>87</v>
      </c>
      <c r="C19" s="12" t="s">
        <v>399</v>
      </c>
      <c r="D19" s="13">
        <v>839</v>
      </c>
      <c r="E19" s="13" t="s">
        <v>399</v>
      </c>
      <c r="F19" s="13" t="s">
        <v>399</v>
      </c>
      <c r="G19" s="13" t="s">
        <v>399</v>
      </c>
      <c r="H19" s="13">
        <v>2179</v>
      </c>
      <c r="I19" s="13" t="s">
        <v>399</v>
      </c>
      <c r="J19" s="13">
        <v>45103</v>
      </c>
    </row>
    <row r="20" spans="1:10">
      <c r="A20" s="66" t="s">
        <v>500</v>
      </c>
      <c r="B20" s="12">
        <v>20</v>
      </c>
      <c r="C20" s="12" t="s">
        <v>399</v>
      </c>
      <c r="D20" s="49">
        <v>232</v>
      </c>
      <c r="E20" s="49" t="s">
        <v>399</v>
      </c>
      <c r="F20" s="49" t="s">
        <v>399</v>
      </c>
      <c r="G20" s="49" t="s">
        <v>399</v>
      </c>
      <c r="H20" s="49">
        <v>850</v>
      </c>
      <c r="I20" s="49" t="s">
        <v>399</v>
      </c>
      <c r="J20" s="49">
        <v>23347</v>
      </c>
    </row>
    <row r="21" spans="1:10">
      <c r="A21" s="66" t="s">
        <v>501</v>
      </c>
      <c r="B21" s="48">
        <v>166</v>
      </c>
      <c r="C21" s="12" t="s">
        <v>399</v>
      </c>
      <c r="D21" s="49">
        <v>4085</v>
      </c>
      <c r="E21" s="49" t="s">
        <v>399</v>
      </c>
      <c r="F21" s="49" t="s">
        <v>399</v>
      </c>
      <c r="G21" s="49" t="s">
        <v>399</v>
      </c>
      <c r="H21" s="49">
        <v>6646</v>
      </c>
      <c r="I21" s="49" t="s">
        <v>399</v>
      </c>
      <c r="J21" s="49">
        <v>184598</v>
      </c>
    </row>
    <row r="22" spans="1:10">
      <c r="A22" s="76" t="s">
        <v>502</v>
      </c>
      <c r="B22" s="77">
        <v>273</v>
      </c>
      <c r="C22" s="77" t="s">
        <v>399</v>
      </c>
      <c r="D22" s="78">
        <v>5156</v>
      </c>
      <c r="E22" s="78" t="s">
        <v>399</v>
      </c>
      <c r="F22" s="78" t="s">
        <v>399</v>
      </c>
      <c r="G22" s="78" t="s">
        <v>399</v>
      </c>
      <c r="H22" s="78">
        <v>9675</v>
      </c>
      <c r="I22" s="78" t="s">
        <v>399</v>
      </c>
      <c r="J22" s="78">
        <v>253048</v>
      </c>
    </row>
    <row r="23" spans="1:10">
      <c r="A23" s="66"/>
      <c r="B23" s="48"/>
      <c r="C23" s="48"/>
      <c r="D23" s="49"/>
      <c r="E23" s="49"/>
      <c r="F23" s="49"/>
      <c r="G23" s="49"/>
      <c r="H23" s="49"/>
      <c r="I23" s="49"/>
      <c r="J23" s="49"/>
    </row>
    <row r="24" spans="1:10">
      <c r="A24" s="76" t="s">
        <v>503</v>
      </c>
      <c r="B24" s="77">
        <v>40</v>
      </c>
      <c r="C24" s="81" t="s">
        <v>399</v>
      </c>
      <c r="D24" s="78">
        <v>902</v>
      </c>
      <c r="E24" s="78" t="s">
        <v>399</v>
      </c>
      <c r="F24" s="78" t="s">
        <v>399</v>
      </c>
      <c r="G24" s="78" t="s">
        <v>399</v>
      </c>
      <c r="H24" s="78">
        <v>2655</v>
      </c>
      <c r="I24" s="78" t="s">
        <v>399</v>
      </c>
      <c r="J24" s="78">
        <v>44034</v>
      </c>
    </row>
    <row r="25" spans="1:10">
      <c r="A25" s="66"/>
      <c r="B25" s="48"/>
      <c r="C25" s="48"/>
      <c r="D25" s="49"/>
      <c r="E25" s="49"/>
      <c r="F25" s="49"/>
      <c r="G25" s="49"/>
      <c r="H25" s="49"/>
      <c r="I25" s="49"/>
      <c r="J25" s="49"/>
    </row>
    <row r="26" spans="1:10">
      <c r="A26" s="66" t="s">
        <v>507</v>
      </c>
      <c r="B26" s="48" t="s">
        <v>399</v>
      </c>
      <c r="C26" s="12" t="s">
        <v>399</v>
      </c>
      <c r="D26" s="13" t="s">
        <v>399</v>
      </c>
      <c r="E26" s="13" t="s">
        <v>399</v>
      </c>
      <c r="F26" s="13" t="s">
        <v>399</v>
      </c>
      <c r="G26" s="13" t="s">
        <v>399</v>
      </c>
      <c r="H26" s="17">
        <v>368</v>
      </c>
      <c r="I26" s="13" t="s">
        <v>399</v>
      </c>
      <c r="J26" s="13">
        <v>9293</v>
      </c>
    </row>
    <row r="27" spans="1:10">
      <c r="A27" s="66" t="s">
        <v>508</v>
      </c>
      <c r="B27" s="48">
        <v>260</v>
      </c>
      <c r="C27" s="12" t="s">
        <v>399</v>
      </c>
      <c r="D27" s="49">
        <v>2397</v>
      </c>
      <c r="E27" s="49">
        <v>96</v>
      </c>
      <c r="F27" s="49" t="s">
        <v>399</v>
      </c>
      <c r="G27" s="49">
        <v>1395</v>
      </c>
      <c r="H27" s="49">
        <v>694</v>
      </c>
      <c r="I27" s="49" t="s">
        <v>399</v>
      </c>
      <c r="J27" s="49">
        <v>13110</v>
      </c>
    </row>
    <row r="28" spans="1:10">
      <c r="A28" s="66" t="s">
        <v>509</v>
      </c>
      <c r="B28" s="12">
        <v>8</v>
      </c>
      <c r="C28" s="12" t="s">
        <v>399</v>
      </c>
      <c r="D28" s="49">
        <v>174</v>
      </c>
      <c r="E28" s="49" t="s">
        <v>399</v>
      </c>
      <c r="F28" s="49" t="s">
        <v>399</v>
      </c>
      <c r="G28" s="49" t="s">
        <v>399</v>
      </c>
      <c r="H28" s="49">
        <v>1657</v>
      </c>
      <c r="I28" s="49" t="s">
        <v>399</v>
      </c>
      <c r="J28" s="49">
        <v>50540</v>
      </c>
    </row>
    <row r="29" spans="1:10">
      <c r="A29" s="66" t="s">
        <v>534</v>
      </c>
      <c r="B29" s="12">
        <v>209</v>
      </c>
      <c r="C29" s="12" t="s">
        <v>399</v>
      </c>
      <c r="D29" s="49">
        <v>8521</v>
      </c>
      <c r="E29" s="49">
        <v>2</v>
      </c>
      <c r="F29" s="49" t="s">
        <v>399</v>
      </c>
      <c r="G29" s="49">
        <v>57</v>
      </c>
      <c r="H29" s="49">
        <v>3346</v>
      </c>
      <c r="I29" s="49" t="s">
        <v>399</v>
      </c>
      <c r="J29" s="49">
        <v>72632</v>
      </c>
    </row>
    <row r="30" spans="1:10">
      <c r="A30" s="66" t="s">
        <v>513</v>
      </c>
      <c r="B30" s="48" t="s">
        <v>399</v>
      </c>
      <c r="C30" s="12" t="s">
        <v>399</v>
      </c>
      <c r="D30" s="49" t="s">
        <v>399</v>
      </c>
      <c r="E30" s="49">
        <v>446</v>
      </c>
      <c r="F30" s="49" t="s">
        <v>399</v>
      </c>
      <c r="G30" s="49">
        <v>6467</v>
      </c>
      <c r="H30" s="49">
        <v>1706</v>
      </c>
      <c r="I30" s="49" t="s">
        <v>399</v>
      </c>
      <c r="J30" s="49">
        <v>30026</v>
      </c>
    </row>
    <row r="31" spans="1:10">
      <c r="A31" s="66" t="s">
        <v>514</v>
      </c>
      <c r="B31" s="48">
        <v>45</v>
      </c>
      <c r="C31" s="12" t="s">
        <v>399</v>
      </c>
      <c r="D31" s="49">
        <v>896</v>
      </c>
      <c r="E31" s="49">
        <v>15</v>
      </c>
      <c r="F31" s="49" t="s">
        <v>399</v>
      </c>
      <c r="G31" s="49">
        <v>171</v>
      </c>
      <c r="H31" s="49">
        <v>2821</v>
      </c>
      <c r="I31" s="49" t="s">
        <v>399</v>
      </c>
      <c r="J31" s="49">
        <v>87403</v>
      </c>
    </row>
    <row r="32" spans="1:10">
      <c r="A32" s="76" t="s">
        <v>515</v>
      </c>
      <c r="B32" s="77">
        <v>522</v>
      </c>
      <c r="C32" s="77" t="s">
        <v>399</v>
      </c>
      <c r="D32" s="78">
        <v>11988</v>
      </c>
      <c r="E32" s="78">
        <v>559</v>
      </c>
      <c r="F32" s="78" t="s">
        <v>399</v>
      </c>
      <c r="G32" s="78">
        <v>8090</v>
      </c>
      <c r="H32" s="78">
        <v>10592</v>
      </c>
      <c r="I32" s="77" t="s">
        <v>399</v>
      </c>
      <c r="J32" s="78">
        <v>263004</v>
      </c>
    </row>
    <row r="33" spans="1:10">
      <c r="A33" s="66"/>
      <c r="B33" s="48"/>
      <c r="C33" s="48"/>
      <c r="D33" s="49"/>
      <c r="E33" s="49"/>
      <c r="F33" s="49"/>
      <c r="G33" s="49"/>
      <c r="H33" s="49"/>
      <c r="I33" s="49"/>
      <c r="J33" s="49"/>
    </row>
    <row r="34" spans="1:10">
      <c r="A34" s="66" t="s">
        <v>516</v>
      </c>
      <c r="B34" s="48" t="s">
        <v>399</v>
      </c>
      <c r="C34" s="12" t="s">
        <v>399</v>
      </c>
      <c r="D34" s="49" t="s">
        <v>399</v>
      </c>
      <c r="E34" s="49" t="s">
        <v>399</v>
      </c>
      <c r="F34" s="49" t="s">
        <v>399</v>
      </c>
      <c r="G34" s="49" t="s">
        <v>399</v>
      </c>
      <c r="H34" s="49">
        <v>33</v>
      </c>
      <c r="I34" s="49">
        <v>2195</v>
      </c>
      <c r="J34" s="49">
        <v>517</v>
      </c>
    </row>
    <row r="35" spans="1:10">
      <c r="A35" s="66" t="s">
        <v>517</v>
      </c>
      <c r="B35" s="12" t="s">
        <v>399</v>
      </c>
      <c r="C35" s="12" t="s">
        <v>399</v>
      </c>
      <c r="D35" s="49" t="s">
        <v>399</v>
      </c>
      <c r="E35" s="49" t="s">
        <v>399</v>
      </c>
      <c r="F35" s="49" t="s">
        <v>399</v>
      </c>
      <c r="G35" s="49" t="s">
        <v>399</v>
      </c>
      <c r="H35" s="49">
        <v>111</v>
      </c>
      <c r="I35" s="49">
        <v>23890</v>
      </c>
      <c r="J35" s="49">
        <v>1334</v>
      </c>
    </row>
    <row r="36" spans="1:10">
      <c r="A36" s="76" t="s">
        <v>518</v>
      </c>
      <c r="B36" s="81" t="s">
        <v>399</v>
      </c>
      <c r="C36" s="81" t="s">
        <v>399</v>
      </c>
      <c r="D36" s="78" t="s">
        <v>399</v>
      </c>
      <c r="E36" s="78" t="s">
        <v>399</v>
      </c>
      <c r="F36" s="78" t="s">
        <v>399</v>
      </c>
      <c r="G36" s="78" t="s">
        <v>399</v>
      </c>
      <c r="H36" s="78">
        <v>144</v>
      </c>
      <c r="I36" s="78">
        <v>26085</v>
      </c>
      <c r="J36" s="78">
        <v>1851</v>
      </c>
    </row>
    <row r="37" spans="1:10">
      <c r="A37" s="66"/>
      <c r="B37" s="48"/>
      <c r="C37" s="48"/>
      <c r="D37" s="49"/>
      <c r="E37" s="49"/>
      <c r="F37" s="49"/>
      <c r="G37" s="49"/>
      <c r="H37" s="49"/>
      <c r="I37" s="49"/>
      <c r="J37" s="49"/>
    </row>
    <row r="38" spans="1:10" ht="13.5" thickBot="1">
      <c r="A38" s="69" t="s">
        <v>519</v>
      </c>
      <c r="B38" s="55">
        <v>835</v>
      </c>
      <c r="C38" s="55" t="s">
        <v>399</v>
      </c>
      <c r="D38" s="56">
        <v>18046</v>
      </c>
      <c r="E38" s="56">
        <v>584</v>
      </c>
      <c r="F38" s="56">
        <v>425</v>
      </c>
      <c r="G38" s="56">
        <v>8198</v>
      </c>
      <c r="H38" s="56">
        <v>23567</v>
      </c>
      <c r="I38" s="56">
        <v>27800</v>
      </c>
      <c r="J38" s="56">
        <v>569053</v>
      </c>
    </row>
  </sheetData>
  <mergeCells count="13">
    <mergeCell ref="I7:I10"/>
    <mergeCell ref="J7:J10"/>
    <mergeCell ref="A2:J2"/>
    <mergeCell ref="C7:C10"/>
    <mergeCell ref="D7:D10"/>
    <mergeCell ref="F7:F10"/>
    <mergeCell ref="G7:G10"/>
    <mergeCell ref="A1:J1"/>
    <mergeCell ref="B5:D6"/>
    <mergeCell ref="E5:J5"/>
    <mergeCell ref="A3:J3"/>
    <mergeCell ref="E6:G6"/>
    <mergeCell ref="H6:J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>
  <sheetPr codeName="Hoja250">
    <pageSetUpPr fitToPage="1"/>
  </sheetPr>
  <dimension ref="A1:Q87"/>
  <sheetViews>
    <sheetView showGridLines="0" view="pageBreakPreview" topLeftCell="A4" zoomScale="75" zoomScaleNormal="75" zoomScaleSheetLayoutView="75" workbookViewId="0">
      <selection activeCell="A6" sqref="A6:F9"/>
    </sheetView>
  </sheetViews>
  <sheetFormatPr baseColWidth="10" defaultRowHeight="12.75"/>
  <cols>
    <col min="1" max="1" width="21.28515625" style="160" customWidth="1"/>
    <col min="2" max="6" width="25" style="160" customWidth="1"/>
    <col min="7" max="7" width="11.42578125" style="187"/>
    <col min="8" max="8" width="13.85546875" style="160" customWidth="1"/>
    <col min="9" max="9" width="23" style="160" customWidth="1"/>
    <col min="10" max="15" width="14.85546875" style="160" customWidth="1"/>
    <col min="16" max="17" width="12.5703125" style="160" customWidth="1"/>
    <col min="18" max="16384" width="11.42578125" style="160"/>
  </cols>
  <sheetData>
    <row r="1" spans="1:8" s="2" customFormat="1" ht="18">
      <c r="A1" s="1481" t="s">
        <v>375</v>
      </c>
      <c r="B1" s="1481"/>
      <c r="C1" s="1481"/>
      <c r="D1" s="1481"/>
      <c r="E1" s="1481"/>
      <c r="F1" s="1481"/>
      <c r="G1" s="335"/>
      <c r="H1" s="1"/>
    </row>
    <row r="3" spans="1:8" s="3" customFormat="1" ht="15" customHeight="1">
      <c r="A3" s="1560" t="s">
        <v>1190</v>
      </c>
      <c r="B3" s="1560"/>
      <c r="C3" s="1560"/>
      <c r="D3" s="1560"/>
      <c r="E3" s="1560"/>
      <c r="F3" s="1560"/>
      <c r="G3" s="185"/>
    </row>
    <row r="4" spans="1:8" s="3" customFormat="1" ht="15" customHeight="1">
      <c r="A4" s="1560" t="s">
        <v>1191</v>
      </c>
      <c r="B4" s="1560"/>
      <c r="C4" s="1560"/>
      <c r="D4" s="1560"/>
      <c r="E4" s="1560"/>
      <c r="F4" s="1560"/>
      <c r="G4" s="185"/>
    </row>
    <row r="5" spans="1:8" s="3" customFormat="1" ht="14.25" customHeight="1" thickBot="1">
      <c r="A5" s="5"/>
      <c r="B5" s="6"/>
      <c r="C5" s="6"/>
      <c r="D5" s="6"/>
      <c r="E5" s="6"/>
      <c r="F5" s="6"/>
      <c r="G5" s="185"/>
    </row>
    <row r="6" spans="1:8">
      <c r="A6" s="1649" t="s">
        <v>378</v>
      </c>
      <c r="B6" s="1311" t="s">
        <v>1150</v>
      </c>
      <c r="C6" s="920"/>
      <c r="D6" s="1627" t="s">
        <v>1164</v>
      </c>
      <c r="E6" s="1436" t="s">
        <v>386</v>
      </c>
      <c r="F6" s="1728" t="s">
        <v>1192</v>
      </c>
    </row>
    <row r="7" spans="1:8" ht="19.5" customHeight="1">
      <c r="A7" s="1650"/>
      <c r="B7" s="1313" t="s">
        <v>1165</v>
      </c>
      <c r="C7" s="924"/>
      <c r="D7" s="1628"/>
      <c r="E7" s="1438" t="s">
        <v>1166</v>
      </c>
      <c r="F7" s="1729"/>
    </row>
    <row r="8" spans="1:8">
      <c r="A8" s="1650"/>
      <c r="B8" s="1439" t="s">
        <v>395</v>
      </c>
      <c r="C8" s="1439" t="s">
        <v>1123</v>
      </c>
      <c r="D8" s="1628"/>
      <c r="E8" s="1438" t="s">
        <v>1167</v>
      </c>
      <c r="F8" s="1729"/>
    </row>
    <row r="9" spans="1:8" ht="22.5" customHeight="1" thickBot="1">
      <c r="A9" s="1651"/>
      <c r="B9" s="1441" t="s">
        <v>382</v>
      </c>
      <c r="C9" s="1441" t="s">
        <v>382</v>
      </c>
      <c r="D9" s="1500"/>
      <c r="E9" s="1440" t="s">
        <v>524</v>
      </c>
      <c r="F9" s="1730"/>
    </row>
    <row r="10" spans="1:8" ht="18.75" customHeight="1">
      <c r="A10" s="14">
        <v>2003</v>
      </c>
      <c r="B10" s="486">
        <v>0.92800000000000005</v>
      </c>
      <c r="C10" s="486">
        <v>0.88600000000000001</v>
      </c>
      <c r="D10" s="12">
        <v>10.706</v>
      </c>
      <c r="E10" s="12">
        <v>204.79683972911965</v>
      </c>
      <c r="F10" s="487">
        <v>18.145</v>
      </c>
      <c r="G10" s="230"/>
    </row>
    <row r="11" spans="1:8" ht="13.5" customHeight="1">
      <c r="A11" s="14">
        <v>2004</v>
      </c>
      <c r="B11" s="486">
        <v>1.1559999999999999</v>
      </c>
      <c r="C11" s="486">
        <v>1.099</v>
      </c>
      <c r="D11" s="12">
        <v>16.391999999999999</v>
      </c>
      <c r="E11" s="12">
        <v>180.22747952684256</v>
      </c>
      <c r="F11" s="487">
        <v>19.806999999999999</v>
      </c>
      <c r="G11" s="230"/>
    </row>
    <row r="12" spans="1:8">
      <c r="A12" s="14">
        <v>2005</v>
      </c>
      <c r="B12" s="486">
        <v>1.1259999999999999</v>
      </c>
      <c r="C12" s="486">
        <v>1.089</v>
      </c>
      <c r="D12" s="12">
        <v>14</v>
      </c>
      <c r="E12" s="12">
        <v>169.77961432506888</v>
      </c>
      <c r="F12" s="487">
        <v>18.489000000000001</v>
      </c>
      <c r="G12" s="230"/>
    </row>
    <row r="13" spans="1:8">
      <c r="A13" s="14">
        <v>2006</v>
      </c>
      <c r="B13" s="486">
        <v>1.151</v>
      </c>
      <c r="C13" s="486">
        <v>0.92600000000000005</v>
      </c>
      <c r="D13" s="12">
        <v>16.448</v>
      </c>
      <c r="E13" s="12">
        <v>184.2008639308855</v>
      </c>
      <c r="F13" s="487">
        <v>17.056999999999999</v>
      </c>
      <c r="G13" s="230"/>
    </row>
    <row r="14" spans="1:8">
      <c r="A14" s="14">
        <v>2007</v>
      </c>
      <c r="B14" s="486">
        <v>0.97499999999999998</v>
      </c>
      <c r="C14" s="486">
        <v>0.83299999999999996</v>
      </c>
      <c r="D14" s="12">
        <v>16.411000000000001</v>
      </c>
      <c r="E14" s="12">
        <v>180.52821128451382</v>
      </c>
      <c r="F14" s="487">
        <v>15.038</v>
      </c>
      <c r="G14" s="230"/>
    </row>
    <row r="15" spans="1:8">
      <c r="A15" s="14">
        <v>2008</v>
      </c>
      <c r="B15" s="486">
        <v>0.51900000000000002</v>
      </c>
      <c r="C15" s="486">
        <v>0.51300000000000001</v>
      </c>
      <c r="D15" s="12">
        <v>14.739000000000001</v>
      </c>
      <c r="E15" s="12">
        <v>181.03313840155948</v>
      </c>
      <c r="F15" s="487">
        <v>9.2870000000000008</v>
      </c>
      <c r="G15" s="230"/>
    </row>
    <row r="16" spans="1:8">
      <c r="A16" s="14">
        <v>2009</v>
      </c>
      <c r="B16" s="486">
        <v>0.63900000000000001</v>
      </c>
      <c r="C16" s="486">
        <v>0.63400000000000001</v>
      </c>
      <c r="D16" s="12">
        <v>15.866</v>
      </c>
      <c r="E16" s="12">
        <v>103.23343848580441</v>
      </c>
      <c r="F16" s="487">
        <v>6.5449999999999999</v>
      </c>
      <c r="G16" s="230"/>
    </row>
    <row r="17" spans="1:7">
      <c r="A17" s="14">
        <v>2010</v>
      </c>
      <c r="B17" s="486">
        <v>0.51800000000000002</v>
      </c>
      <c r="C17" s="486">
        <v>0.51300000000000001</v>
      </c>
      <c r="D17" s="12">
        <v>14.83</v>
      </c>
      <c r="E17" s="12">
        <v>132.7485380116959</v>
      </c>
      <c r="F17" s="487">
        <v>6.81</v>
      </c>
      <c r="G17" s="230"/>
    </row>
    <row r="18" spans="1:7">
      <c r="A18" s="14">
        <v>2011</v>
      </c>
      <c r="B18" s="486">
        <v>0.64400000000000002</v>
      </c>
      <c r="C18" s="486">
        <v>0.50600000000000001</v>
      </c>
      <c r="D18" s="12">
        <v>12.802</v>
      </c>
      <c r="E18" s="12">
        <v>128.47826086956522</v>
      </c>
      <c r="F18" s="487">
        <v>6.5010000000000003</v>
      </c>
      <c r="G18" s="230"/>
    </row>
    <row r="19" spans="1:7">
      <c r="A19" s="14">
        <v>2012</v>
      </c>
      <c r="B19" s="486">
        <v>0.57499999999999996</v>
      </c>
      <c r="C19" s="486">
        <v>0.48299999999999998</v>
      </c>
      <c r="D19" s="12">
        <v>12.898999999999999</v>
      </c>
      <c r="E19" s="12">
        <v>161.44927536231882</v>
      </c>
      <c r="F19" s="487">
        <v>7.798</v>
      </c>
      <c r="G19" s="230"/>
    </row>
    <row r="20" spans="1:7" ht="13.5" thickBot="1">
      <c r="A20" s="337">
        <v>2013</v>
      </c>
      <c r="B20" s="492">
        <v>0.55200000000000005</v>
      </c>
      <c r="C20" s="492">
        <v>0.48399999999999999</v>
      </c>
      <c r="D20" s="393">
        <v>12.898999999999999</v>
      </c>
      <c r="E20" s="393">
        <f>F20/C20*10</f>
        <v>228.32644628099175</v>
      </c>
      <c r="F20" s="488">
        <v>11.051</v>
      </c>
      <c r="G20" s="230"/>
    </row>
    <row r="21" spans="1:7">
      <c r="A21" s="1489" t="s">
        <v>1193</v>
      </c>
      <c r="B21" s="1489"/>
      <c r="C21" s="1489"/>
      <c r="D21" s="1489"/>
      <c r="E21" s="1489"/>
      <c r="F21" s="1489"/>
      <c r="G21" s="1489"/>
    </row>
    <row r="41" spans="14:15">
      <c r="N41" s="644"/>
      <c r="O41" s="644"/>
    </row>
    <row r="42" spans="14:15">
      <c r="N42" s="644"/>
      <c r="O42" s="644"/>
    </row>
    <row r="43" spans="14:15">
      <c r="N43" s="644"/>
      <c r="O43" s="644"/>
    </row>
    <row r="47" spans="14:15">
      <c r="N47" s="644"/>
      <c r="O47" s="644"/>
    </row>
    <row r="48" spans="14:15">
      <c r="N48" s="644"/>
      <c r="O48" s="644"/>
    </row>
    <row r="49" spans="11:17">
      <c r="N49" s="644"/>
      <c r="O49" s="644"/>
    </row>
    <row r="50" spans="11:17">
      <c r="N50" s="644"/>
      <c r="O50" s="644"/>
    </row>
    <row r="51" spans="11:17">
      <c r="N51" s="644"/>
      <c r="O51" s="644"/>
    </row>
    <row r="52" spans="11:17">
      <c r="N52" s="644"/>
      <c r="O52" s="644"/>
    </row>
    <row r="53" spans="11:17">
      <c r="N53" s="644"/>
      <c r="O53" s="644"/>
    </row>
    <row r="54" spans="11:17">
      <c r="N54" s="644"/>
      <c r="O54" s="644"/>
    </row>
    <row r="55" spans="11:17">
      <c r="N55" s="644"/>
      <c r="O55" s="644"/>
    </row>
    <row r="56" spans="11:17">
      <c r="N56" s="644"/>
      <c r="O56" s="644"/>
    </row>
    <row r="57" spans="11:17">
      <c r="N57" s="644"/>
      <c r="O57" s="644"/>
    </row>
    <row r="58" spans="11:17">
      <c r="N58" s="644"/>
      <c r="O58" s="644"/>
    </row>
    <row r="59" spans="11:17">
      <c r="N59" s="644"/>
      <c r="O59" s="644"/>
    </row>
    <row r="60" spans="11:17">
      <c r="N60" s="644"/>
      <c r="O60" s="644"/>
    </row>
    <row r="61" spans="11:17">
      <c r="N61" s="644"/>
      <c r="O61" s="644"/>
    </row>
    <row r="62" spans="11:17">
      <c r="N62" s="644"/>
      <c r="O62" s="644"/>
    </row>
    <row r="63" spans="11:17">
      <c r="N63" s="644"/>
      <c r="O63" s="644"/>
    </row>
    <row r="64" spans="11:17">
      <c r="K64" s="644"/>
      <c r="L64" s="644"/>
      <c r="M64" s="644"/>
      <c r="N64" s="644"/>
      <c r="O64" s="644"/>
      <c r="Q64" s="644"/>
    </row>
    <row r="65" spans="11:17">
      <c r="K65" s="644"/>
      <c r="L65" s="644"/>
      <c r="M65" s="644"/>
      <c r="N65" s="644"/>
      <c r="O65" s="644"/>
      <c r="Q65" s="644"/>
    </row>
    <row r="66" spans="11:17">
      <c r="N66" s="644"/>
      <c r="O66" s="644"/>
    </row>
    <row r="67" spans="11:17">
      <c r="N67" s="644"/>
      <c r="O67" s="644"/>
    </row>
    <row r="68" spans="11:17">
      <c r="N68" s="644"/>
      <c r="O68" s="644"/>
    </row>
    <row r="69" spans="11:17">
      <c r="N69" s="644"/>
      <c r="O69" s="644"/>
    </row>
    <row r="70" spans="11:17">
      <c r="N70" s="644"/>
      <c r="O70" s="644"/>
    </row>
    <row r="71" spans="11:17">
      <c r="N71" s="644"/>
      <c r="O71" s="644"/>
    </row>
    <row r="72" spans="11:17">
      <c r="N72" s="644"/>
      <c r="O72" s="644"/>
    </row>
    <row r="73" spans="11:17">
      <c r="N73" s="644"/>
      <c r="O73" s="644"/>
    </row>
    <row r="74" spans="11:17">
      <c r="N74" s="644"/>
      <c r="O74" s="644"/>
    </row>
    <row r="75" spans="11:17">
      <c r="N75" s="644"/>
      <c r="O75" s="644"/>
    </row>
    <row r="76" spans="11:17">
      <c r="N76" s="644"/>
      <c r="O76" s="644"/>
    </row>
    <row r="77" spans="11:17">
      <c r="N77" s="644"/>
      <c r="O77" s="644"/>
    </row>
    <row r="78" spans="11:17">
      <c r="N78" s="644"/>
      <c r="O78" s="644"/>
    </row>
    <row r="79" spans="11:17">
      <c r="N79" s="644"/>
      <c r="O79" s="644"/>
    </row>
    <row r="80" spans="11:17">
      <c r="N80" s="644"/>
      <c r="O80" s="644"/>
    </row>
    <row r="81" spans="5:15">
      <c r="N81" s="644"/>
      <c r="O81" s="644"/>
    </row>
    <row r="85" spans="5:15">
      <c r="N85" s="644"/>
      <c r="O85" s="644"/>
    </row>
    <row r="87" spans="5:15">
      <c r="E87" s="645"/>
    </row>
  </sheetData>
  <mergeCells count="7">
    <mergeCell ref="A21:G21"/>
    <mergeCell ref="A1:F1"/>
    <mergeCell ref="A3:F3"/>
    <mergeCell ref="A6:A9"/>
    <mergeCell ref="D6:D9"/>
    <mergeCell ref="F6:F9"/>
    <mergeCell ref="A4:F4"/>
  </mergeCells>
  <phoneticPr fontId="0" type="noConversion"/>
  <printOptions horizontalCentered="1" gridLinesSet="0"/>
  <pageMargins left="0.75" right="0.51181102362204722" top="0.59055118110236227" bottom="1" header="0" footer="0"/>
  <pageSetup paperSize="9" scale="57" orientation="portrait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>
  <sheetPr codeName="Hoja252">
    <pageSetUpPr fitToPage="1"/>
  </sheetPr>
  <dimension ref="A1:I32"/>
  <sheetViews>
    <sheetView view="pageBreakPreview" zoomScale="75" zoomScaleNormal="75" zoomScaleSheetLayoutView="75" workbookViewId="0">
      <selection activeCell="B18" sqref="B18"/>
    </sheetView>
  </sheetViews>
  <sheetFormatPr baseColWidth="10" defaultRowHeight="12.75"/>
  <cols>
    <col min="1" max="1" width="34.42578125" style="37" customWidth="1"/>
    <col min="2" max="4" width="17" style="37" customWidth="1"/>
    <col min="5" max="6" width="18.85546875" style="37" customWidth="1"/>
    <col min="7" max="7" width="17" style="37" customWidth="1"/>
    <col min="8" max="9" width="17" style="271" customWidth="1"/>
    <col min="10" max="16384" width="11.42578125" style="271"/>
  </cols>
  <sheetData>
    <row r="1" spans="1:9" s="90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  <c r="I1" s="1485"/>
    </row>
    <row r="2" spans="1:9">
      <c r="A2" s="1716"/>
      <c r="B2" s="1716"/>
      <c r="C2" s="1716"/>
      <c r="D2" s="1716"/>
      <c r="E2" s="1716"/>
      <c r="F2" s="1716"/>
      <c r="G2" s="1716"/>
    </row>
    <row r="3" spans="1:9" s="91" customFormat="1" ht="15" customHeight="1">
      <c r="A3" s="1504" t="s">
        <v>1194</v>
      </c>
      <c r="B3" s="1504"/>
      <c r="C3" s="1504"/>
      <c r="D3" s="1504"/>
      <c r="E3" s="1504"/>
      <c r="F3" s="1504"/>
      <c r="G3" s="1504"/>
      <c r="H3" s="1504"/>
      <c r="I3" s="1504"/>
    </row>
    <row r="4" spans="1:9" s="91" customFormat="1" ht="15" customHeight="1">
      <c r="A4" s="1504" t="s">
        <v>1433</v>
      </c>
      <c r="B4" s="1504"/>
      <c r="C4" s="1504"/>
      <c r="D4" s="1504"/>
      <c r="E4" s="1504"/>
      <c r="F4" s="1504"/>
      <c r="G4" s="1504"/>
      <c r="H4" s="1504"/>
      <c r="I4" s="1504"/>
    </row>
    <row r="5" spans="1:9" s="91" customFormat="1" ht="14.25" customHeight="1" thickBot="1">
      <c r="A5" s="1717"/>
      <c r="B5" s="1717"/>
      <c r="C5" s="1717"/>
      <c r="D5" s="1717"/>
      <c r="E5" s="1717"/>
      <c r="F5" s="1717"/>
      <c r="G5" s="1717"/>
    </row>
    <row r="6" spans="1:9" ht="27.75" customHeight="1">
      <c r="A6" s="1446"/>
      <c r="B6" s="1731" t="s">
        <v>1116</v>
      </c>
      <c r="C6" s="1731"/>
      <c r="D6" s="1447" t="s">
        <v>1151</v>
      </c>
      <c r="E6" s="1731" t="s">
        <v>386</v>
      </c>
      <c r="F6" s="1731"/>
      <c r="G6" s="1544" t="s">
        <v>387</v>
      </c>
      <c r="H6" s="1544"/>
      <c r="I6" s="1642"/>
    </row>
    <row r="7" spans="1:9" ht="12.75" customHeight="1">
      <c r="A7" s="1160" t="s">
        <v>560</v>
      </c>
      <c r="B7" s="1724" t="s">
        <v>1170</v>
      </c>
      <c r="C7" s="1724"/>
      <c r="D7" s="1443" t="s">
        <v>1120</v>
      </c>
      <c r="E7" s="1442" t="s">
        <v>1171</v>
      </c>
      <c r="F7" s="1442" t="s">
        <v>1172</v>
      </c>
      <c r="G7" s="1499" t="s">
        <v>1173</v>
      </c>
      <c r="H7" s="1499" t="s">
        <v>1153</v>
      </c>
      <c r="I7" s="1499" t="s">
        <v>1154</v>
      </c>
    </row>
    <row r="8" spans="1:9">
      <c r="A8" s="1160" t="s">
        <v>538</v>
      </c>
      <c r="B8" s="1723" t="s">
        <v>395</v>
      </c>
      <c r="C8" s="1723" t="s">
        <v>1123</v>
      </c>
      <c r="D8" s="1724" t="s">
        <v>1124</v>
      </c>
      <c r="E8" s="1443" t="s">
        <v>1167</v>
      </c>
      <c r="F8" s="1443" t="s">
        <v>1120</v>
      </c>
      <c r="G8" s="1628"/>
      <c r="H8" s="1628"/>
      <c r="I8" s="1628"/>
    </row>
    <row r="9" spans="1:9" ht="13.5" thickBot="1">
      <c r="A9" s="1450"/>
      <c r="B9" s="1724"/>
      <c r="C9" s="1724"/>
      <c r="D9" s="1724"/>
      <c r="E9" s="1443" t="s">
        <v>390</v>
      </c>
      <c r="F9" s="1443" t="s">
        <v>1159</v>
      </c>
      <c r="G9" s="1628"/>
      <c r="H9" s="1628"/>
      <c r="I9" s="1628"/>
    </row>
    <row r="10" spans="1:9" ht="21.75" customHeight="1">
      <c r="A10" s="75" t="s">
        <v>459</v>
      </c>
      <c r="B10" s="45" t="s">
        <v>399</v>
      </c>
      <c r="C10" s="45" t="s">
        <v>399</v>
      </c>
      <c r="D10" s="45">
        <v>4227</v>
      </c>
      <c r="E10" s="131" t="s">
        <v>399</v>
      </c>
      <c r="F10" s="131">
        <v>70</v>
      </c>
      <c r="G10" s="131" t="s">
        <v>399</v>
      </c>
      <c r="H10" s="131">
        <v>296</v>
      </c>
      <c r="I10" s="46">
        <v>296</v>
      </c>
    </row>
    <row r="11" spans="1:9">
      <c r="A11" s="66" t="s">
        <v>460</v>
      </c>
      <c r="B11" s="12" t="s">
        <v>399</v>
      </c>
      <c r="C11" s="12" t="s">
        <v>399</v>
      </c>
      <c r="D11" s="48">
        <v>97</v>
      </c>
      <c r="E11" s="12" t="s">
        <v>399</v>
      </c>
      <c r="F11" s="12">
        <v>70</v>
      </c>
      <c r="G11" s="12" t="s">
        <v>399</v>
      </c>
      <c r="H11" s="12">
        <v>7</v>
      </c>
      <c r="I11" s="13">
        <v>7</v>
      </c>
    </row>
    <row r="12" spans="1:9">
      <c r="A12" s="66" t="s">
        <v>461</v>
      </c>
      <c r="B12" s="48" t="s">
        <v>399</v>
      </c>
      <c r="C12" s="48" t="s">
        <v>399</v>
      </c>
      <c r="D12" s="48">
        <v>312</v>
      </c>
      <c r="E12" s="12" t="s">
        <v>399</v>
      </c>
      <c r="F12" s="12">
        <v>70</v>
      </c>
      <c r="G12" s="12" t="s">
        <v>399</v>
      </c>
      <c r="H12" s="12">
        <v>22</v>
      </c>
      <c r="I12" s="49">
        <v>22</v>
      </c>
    </row>
    <row r="13" spans="1:9">
      <c r="A13" s="66" t="s">
        <v>462</v>
      </c>
      <c r="B13" s="12" t="s">
        <v>399</v>
      </c>
      <c r="C13" s="12" t="s">
        <v>399</v>
      </c>
      <c r="D13" s="48">
        <v>1338</v>
      </c>
      <c r="E13" s="12" t="s">
        <v>399</v>
      </c>
      <c r="F13" s="12">
        <v>70</v>
      </c>
      <c r="G13" s="12" t="s">
        <v>399</v>
      </c>
      <c r="H13" s="12">
        <v>94</v>
      </c>
      <c r="I13" s="13">
        <v>94</v>
      </c>
    </row>
    <row r="14" spans="1:9">
      <c r="A14" s="76" t="s">
        <v>463</v>
      </c>
      <c r="B14" s="77" t="s">
        <v>399</v>
      </c>
      <c r="C14" s="77" t="s">
        <v>399</v>
      </c>
      <c r="D14" s="77">
        <v>5974</v>
      </c>
      <c r="E14" s="81" t="s">
        <v>399</v>
      </c>
      <c r="F14" s="81">
        <v>70</v>
      </c>
      <c r="G14" s="81" t="s">
        <v>399</v>
      </c>
      <c r="H14" s="81">
        <v>419</v>
      </c>
      <c r="I14" s="78">
        <v>419</v>
      </c>
    </row>
    <row r="15" spans="1:9">
      <c r="A15" s="68"/>
      <c r="B15" s="73"/>
      <c r="C15" s="73"/>
      <c r="D15" s="73"/>
      <c r="E15" s="79"/>
      <c r="F15" s="79"/>
      <c r="G15" s="79"/>
      <c r="H15" s="79"/>
      <c r="I15" s="74"/>
    </row>
    <row r="16" spans="1:9">
      <c r="A16" s="76" t="s">
        <v>464</v>
      </c>
      <c r="B16" s="77" t="s">
        <v>399</v>
      </c>
      <c r="C16" s="77" t="s">
        <v>399</v>
      </c>
      <c r="D16" s="77">
        <v>6000</v>
      </c>
      <c r="E16" s="81" t="s">
        <v>399</v>
      </c>
      <c r="F16" s="81">
        <v>4</v>
      </c>
      <c r="G16" s="81" t="s">
        <v>399</v>
      </c>
      <c r="H16" s="81">
        <v>24</v>
      </c>
      <c r="I16" s="78">
        <v>24</v>
      </c>
    </row>
    <row r="17" spans="1:9">
      <c r="A17" s="68"/>
      <c r="B17" s="73"/>
      <c r="C17" s="73"/>
      <c r="D17" s="73"/>
      <c r="E17" s="79"/>
      <c r="F17" s="79"/>
      <c r="G17" s="79"/>
      <c r="H17" s="79"/>
      <c r="I17" s="74"/>
    </row>
    <row r="18" spans="1:9">
      <c r="A18" s="76" t="s">
        <v>481</v>
      </c>
      <c r="B18" s="77" t="s">
        <v>399</v>
      </c>
      <c r="C18" s="77" t="s">
        <v>399</v>
      </c>
      <c r="D18" s="77">
        <v>300</v>
      </c>
      <c r="E18" s="81" t="s">
        <v>399</v>
      </c>
      <c r="F18" s="81">
        <v>9</v>
      </c>
      <c r="G18" s="81" t="s">
        <v>399</v>
      </c>
      <c r="H18" s="81">
        <v>3</v>
      </c>
      <c r="I18" s="78">
        <v>3</v>
      </c>
    </row>
    <row r="19" spans="1:9">
      <c r="A19" s="68"/>
      <c r="B19" s="73"/>
      <c r="C19" s="73"/>
      <c r="D19" s="73"/>
      <c r="E19" s="79"/>
      <c r="F19" s="79"/>
      <c r="G19" s="79"/>
      <c r="H19" s="79"/>
      <c r="I19" s="74"/>
    </row>
    <row r="20" spans="1:9">
      <c r="A20" s="66" t="s">
        <v>507</v>
      </c>
      <c r="B20" s="85">
        <v>13</v>
      </c>
      <c r="C20" s="48">
        <v>13</v>
      </c>
      <c r="D20" s="48" t="s">
        <v>399</v>
      </c>
      <c r="E20" s="85">
        <v>17538</v>
      </c>
      <c r="F20" s="12" t="s">
        <v>399</v>
      </c>
      <c r="G20" s="12">
        <v>228</v>
      </c>
      <c r="H20" s="12" t="s">
        <v>399</v>
      </c>
      <c r="I20" s="49">
        <v>228</v>
      </c>
    </row>
    <row r="21" spans="1:9">
      <c r="A21" s="66" t="s">
        <v>508</v>
      </c>
      <c r="B21" s="85">
        <v>1</v>
      </c>
      <c r="C21" s="48">
        <v>1</v>
      </c>
      <c r="D21" s="48" t="s">
        <v>399</v>
      </c>
      <c r="E21" s="85">
        <v>16000</v>
      </c>
      <c r="F21" s="12" t="s">
        <v>399</v>
      </c>
      <c r="G21" s="12">
        <v>16</v>
      </c>
      <c r="H21" s="12" t="s">
        <v>399</v>
      </c>
      <c r="I21" s="49">
        <v>16</v>
      </c>
    </row>
    <row r="22" spans="1:9">
      <c r="A22" s="66" t="s">
        <v>509</v>
      </c>
      <c r="B22" s="12">
        <v>3</v>
      </c>
      <c r="C22" s="12">
        <v>3</v>
      </c>
      <c r="D22" s="48" t="s">
        <v>399</v>
      </c>
      <c r="E22" s="12">
        <v>24330</v>
      </c>
      <c r="F22" s="12" t="s">
        <v>399</v>
      </c>
      <c r="G22" s="12">
        <v>73</v>
      </c>
      <c r="H22" s="12" t="s">
        <v>399</v>
      </c>
      <c r="I22" s="13">
        <v>73</v>
      </c>
    </row>
    <row r="23" spans="1:9">
      <c r="A23" s="66" t="s">
        <v>510</v>
      </c>
      <c r="B23" s="12" t="s">
        <v>399</v>
      </c>
      <c r="C23" s="12" t="s">
        <v>399</v>
      </c>
      <c r="D23" s="48">
        <v>500</v>
      </c>
      <c r="E23" s="12" t="s">
        <v>399</v>
      </c>
      <c r="F23" s="12">
        <v>31</v>
      </c>
      <c r="G23" s="12" t="s">
        <v>399</v>
      </c>
      <c r="H23" s="12">
        <v>16</v>
      </c>
      <c r="I23" s="13">
        <v>16</v>
      </c>
    </row>
    <row r="24" spans="1:9">
      <c r="A24" s="66" t="s">
        <v>512</v>
      </c>
      <c r="B24" s="48" t="s">
        <v>399</v>
      </c>
      <c r="C24" s="48" t="s">
        <v>399</v>
      </c>
      <c r="D24" s="48">
        <v>25</v>
      </c>
      <c r="E24" s="12" t="s">
        <v>399</v>
      </c>
      <c r="F24" s="12" t="s">
        <v>399</v>
      </c>
      <c r="G24" s="12" t="s">
        <v>399</v>
      </c>
      <c r="H24" s="12" t="s">
        <v>399</v>
      </c>
      <c r="I24" s="49" t="s">
        <v>399</v>
      </c>
    </row>
    <row r="25" spans="1:9">
      <c r="A25" s="66" t="s">
        <v>513</v>
      </c>
      <c r="B25" s="85">
        <v>127</v>
      </c>
      <c r="C25" s="48">
        <v>59</v>
      </c>
      <c r="D25" s="48" t="s">
        <v>399</v>
      </c>
      <c r="E25" s="48" t="s">
        <v>399</v>
      </c>
      <c r="F25" s="12" t="s">
        <v>399</v>
      </c>
      <c r="G25" s="12" t="s">
        <v>399</v>
      </c>
      <c r="H25" s="12" t="s">
        <v>399</v>
      </c>
      <c r="I25" s="49" t="s">
        <v>399</v>
      </c>
    </row>
    <row r="26" spans="1:9">
      <c r="A26" s="66" t="s">
        <v>514</v>
      </c>
      <c r="B26" s="85">
        <v>408</v>
      </c>
      <c r="C26" s="12">
        <v>408</v>
      </c>
      <c r="D26" s="48" t="s">
        <v>399</v>
      </c>
      <c r="E26" s="85">
        <v>25176</v>
      </c>
      <c r="F26" s="12" t="s">
        <v>399</v>
      </c>
      <c r="G26" s="12">
        <v>10272</v>
      </c>
      <c r="H26" s="12" t="s">
        <v>399</v>
      </c>
      <c r="I26" s="13">
        <v>10272</v>
      </c>
    </row>
    <row r="27" spans="1:9">
      <c r="A27" s="76" t="s">
        <v>515</v>
      </c>
      <c r="B27" s="77">
        <v>552</v>
      </c>
      <c r="C27" s="77">
        <v>484</v>
      </c>
      <c r="D27" s="77">
        <v>525</v>
      </c>
      <c r="E27" s="81">
        <v>21878</v>
      </c>
      <c r="F27" s="81">
        <v>30</v>
      </c>
      <c r="G27" s="81">
        <v>10589</v>
      </c>
      <c r="H27" s="81">
        <v>16</v>
      </c>
      <c r="I27" s="78">
        <v>10605</v>
      </c>
    </row>
    <row r="28" spans="1:9">
      <c r="A28" s="66"/>
      <c r="B28" s="48"/>
      <c r="C28" s="48"/>
      <c r="D28" s="48"/>
      <c r="E28" s="12"/>
      <c r="F28" s="12"/>
      <c r="G28" s="12"/>
      <c r="H28" s="12"/>
      <c r="I28" s="49"/>
    </row>
    <row r="29" spans="1:9">
      <c r="A29" s="66" t="s">
        <v>516</v>
      </c>
      <c r="B29" s="48" t="s">
        <v>399</v>
      </c>
      <c r="C29" s="48" t="s">
        <v>399</v>
      </c>
      <c r="D29" s="48">
        <v>100</v>
      </c>
      <c r="E29" s="12" t="s">
        <v>399</v>
      </c>
      <c r="F29" s="12" t="s">
        <v>399</v>
      </c>
      <c r="G29" s="12" t="s">
        <v>399</v>
      </c>
      <c r="H29" s="12" t="s">
        <v>399</v>
      </c>
      <c r="I29" s="49" t="s">
        <v>399</v>
      </c>
    </row>
    <row r="30" spans="1:9">
      <c r="A30" s="76" t="s">
        <v>518</v>
      </c>
      <c r="B30" s="77" t="s">
        <v>399</v>
      </c>
      <c r="C30" s="77" t="s">
        <v>399</v>
      </c>
      <c r="D30" s="77">
        <v>100</v>
      </c>
      <c r="E30" s="81" t="s">
        <v>399</v>
      </c>
      <c r="F30" s="81" t="s">
        <v>399</v>
      </c>
      <c r="G30" s="81" t="s">
        <v>399</v>
      </c>
      <c r="H30" s="81" t="s">
        <v>399</v>
      </c>
      <c r="I30" s="78" t="s">
        <v>399</v>
      </c>
    </row>
    <row r="31" spans="1:9">
      <c r="A31" s="68"/>
      <c r="B31" s="73"/>
      <c r="C31" s="73"/>
      <c r="D31" s="73"/>
      <c r="E31" s="79"/>
      <c r="F31" s="79"/>
      <c r="G31" s="79"/>
      <c r="H31" s="79"/>
      <c r="I31" s="74"/>
    </row>
    <row r="32" spans="1:9" ht="13.5" thickBot="1">
      <c r="A32" s="69" t="s">
        <v>519</v>
      </c>
      <c r="B32" s="55">
        <v>552</v>
      </c>
      <c r="C32" s="55">
        <v>484</v>
      </c>
      <c r="D32" s="55">
        <v>12899</v>
      </c>
      <c r="E32" s="226">
        <v>21878</v>
      </c>
      <c r="F32" s="226">
        <v>36</v>
      </c>
      <c r="G32" s="226">
        <v>10589</v>
      </c>
      <c r="H32" s="226">
        <v>462</v>
      </c>
      <c r="I32" s="56">
        <v>11051</v>
      </c>
    </row>
  </sheetData>
  <mergeCells count="15">
    <mergeCell ref="B7:C7"/>
    <mergeCell ref="B8:B9"/>
    <mergeCell ref="C8:C9"/>
    <mergeCell ref="D8:D9"/>
    <mergeCell ref="G6:I6"/>
    <mergeCell ref="G7:G9"/>
    <mergeCell ref="H7:H9"/>
    <mergeCell ref="I7:I9"/>
    <mergeCell ref="B6:C6"/>
    <mergeCell ref="E6:F6"/>
    <mergeCell ref="A2:G2"/>
    <mergeCell ref="A5:G5"/>
    <mergeCell ref="A1:I1"/>
    <mergeCell ref="A3:I3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>
  <sheetPr codeName="Hoja253">
    <pageSetUpPr fitToPage="1"/>
  </sheetPr>
  <dimension ref="A1:K86"/>
  <sheetViews>
    <sheetView showGridLines="0" view="pageBreakPreview" topLeftCell="A2" zoomScale="75" zoomScaleNormal="75" zoomScaleSheetLayoutView="75" workbookViewId="0">
      <selection activeCell="H20" sqref="H20"/>
    </sheetView>
  </sheetViews>
  <sheetFormatPr baseColWidth="10" defaultRowHeight="12.75"/>
  <cols>
    <col min="1" max="1" width="17.42578125" style="160" customWidth="1"/>
    <col min="2" max="8" width="22.140625" style="160" customWidth="1"/>
    <col min="9" max="10" width="11.42578125" style="160"/>
    <col min="11" max="11" width="14.85546875" style="160" customWidth="1"/>
    <col min="12" max="16384" width="11.42578125" style="160"/>
  </cols>
  <sheetData>
    <row r="1" spans="1:8" s="2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</row>
    <row r="3" spans="1:8" s="483" customFormat="1" ht="15" customHeight="1">
      <c r="A3" s="1560" t="s">
        <v>1195</v>
      </c>
      <c r="B3" s="1560"/>
      <c r="C3" s="1560"/>
      <c r="D3" s="1560"/>
      <c r="E3" s="1560"/>
      <c r="F3" s="1560"/>
      <c r="G3" s="1560"/>
      <c r="H3" s="1560"/>
    </row>
    <row r="4" spans="1:8" s="483" customFormat="1" ht="15" customHeight="1">
      <c r="A4" s="1560" t="s">
        <v>1196</v>
      </c>
      <c r="B4" s="1560"/>
      <c r="C4" s="1560"/>
      <c r="D4" s="1560"/>
      <c r="E4" s="1560"/>
      <c r="F4" s="1560"/>
      <c r="G4" s="1560"/>
      <c r="H4" s="1560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s="1312" customFormat="1" ht="18.75" customHeight="1">
      <c r="A6" s="1649" t="s">
        <v>378</v>
      </c>
      <c r="B6" s="1311" t="s">
        <v>1150</v>
      </c>
      <c r="C6" s="920"/>
      <c r="D6" s="1627" t="s">
        <v>1164</v>
      </c>
      <c r="E6" s="1436" t="s">
        <v>386</v>
      </c>
      <c r="F6" s="1732" t="s">
        <v>1192</v>
      </c>
      <c r="G6" s="852" t="s">
        <v>521</v>
      </c>
      <c r="H6" s="1728" t="s">
        <v>1197</v>
      </c>
    </row>
    <row r="7" spans="1:8" s="1312" customFormat="1" ht="18.75" customHeight="1">
      <c r="A7" s="1650"/>
      <c r="B7" s="1313" t="s">
        <v>1165</v>
      </c>
      <c r="C7" s="924"/>
      <c r="D7" s="1628"/>
      <c r="E7" s="1438" t="s">
        <v>1166</v>
      </c>
      <c r="F7" s="1687"/>
      <c r="G7" s="909" t="s">
        <v>522</v>
      </c>
      <c r="H7" s="1729"/>
    </row>
    <row r="8" spans="1:8" s="1312" customFormat="1" ht="18.75" customHeight="1">
      <c r="A8" s="1650"/>
      <c r="B8" s="1439" t="s">
        <v>395</v>
      </c>
      <c r="C8" s="1439" t="s">
        <v>1123</v>
      </c>
      <c r="D8" s="1628"/>
      <c r="E8" s="1438" t="s">
        <v>1167</v>
      </c>
      <c r="F8" s="1687"/>
      <c r="G8" s="909" t="s">
        <v>525</v>
      </c>
      <c r="H8" s="1729"/>
    </row>
    <row r="9" spans="1:8" s="1312" customFormat="1" ht="18.75" customHeight="1" thickBot="1">
      <c r="A9" s="1651"/>
      <c r="B9" s="1441" t="s">
        <v>382</v>
      </c>
      <c r="C9" s="1441" t="s">
        <v>382</v>
      </c>
      <c r="D9" s="1500"/>
      <c r="E9" s="1440" t="s">
        <v>524</v>
      </c>
      <c r="F9" s="1612"/>
      <c r="G9" s="1441" t="s">
        <v>526</v>
      </c>
      <c r="H9" s="1730"/>
    </row>
    <row r="10" spans="1:8" ht="24" customHeight="1">
      <c r="A10" s="14">
        <v>2003</v>
      </c>
      <c r="B10" s="486">
        <v>118.639</v>
      </c>
      <c r="C10" s="486">
        <v>99.992000000000004</v>
      </c>
      <c r="D10" s="12">
        <v>51.956000000000003</v>
      </c>
      <c r="E10" s="230">
        <v>206.05398431874548</v>
      </c>
      <c r="F10" s="486">
        <v>2060.375</v>
      </c>
      <c r="G10" s="493">
        <v>26.66</v>
      </c>
      <c r="H10" s="13">
        <v>549295.97500000009</v>
      </c>
    </row>
    <row r="11" spans="1:8">
      <c r="A11" s="14">
        <v>2004</v>
      </c>
      <c r="B11" s="486">
        <v>118.35599999999999</v>
      </c>
      <c r="C11" s="486">
        <v>104.17100000000001</v>
      </c>
      <c r="D11" s="12">
        <v>51.094000000000001</v>
      </c>
      <c r="E11" s="230">
        <v>236.13289687149012</v>
      </c>
      <c r="F11" s="486">
        <v>2459.8200000000002</v>
      </c>
      <c r="G11" s="493">
        <v>25.51</v>
      </c>
      <c r="H11" s="13">
        <v>627500.08200000017</v>
      </c>
    </row>
    <row r="12" spans="1:8">
      <c r="A12" s="14">
        <v>2005</v>
      </c>
      <c r="B12" s="486">
        <v>121.044</v>
      </c>
      <c r="C12" s="486">
        <v>105.3</v>
      </c>
      <c r="D12" s="12">
        <v>50.363</v>
      </c>
      <c r="E12" s="230">
        <v>185.84264007597341</v>
      </c>
      <c r="F12" s="486">
        <v>1956.923</v>
      </c>
      <c r="G12" s="493">
        <v>25.08</v>
      </c>
      <c r="H12" s="13">
        <v>490796.28839999996</v>
      </c>
    </row>
    <row r="13" spans="1:8">
      <c r="A13" s="14">
        <v>2006</v>
      </c>
      <c r="B13" s="486">
        <v>121.292</v>
      </c>
      <c r="C13" s="486">
        <v>105.462</v>
      </c>
      <c r="D13" s="12">
        <v>40.195</v>
      </c>
      <c r="E13" s="230">
        <v>237.81542166846828</v>
      </c>
      <c r="F13" s="486">
        <v>2508.049</v>
      </c>
      <c r="G13" s="493">
        <v>19.89</v>
      </c>
      <c r="H13" s="13">
        <v>498850.9461</v>
      </c>
    </row>
    <row r="14" spans="1:8">
      <c r="A14" s="14">
        <v>2007</v>
      </c>
      <c r="B14" s="486">
        <v>121.727</v>
      </c>
      <c r="C14" s="486">
        <v>107.431</v>
      </c>
      <c r="D14" s="12">
        <v>38.76</v>
      </c>
      <c r="E14" s="230">
        <v>184.99613705541233</v>
      </c>
      <c r="F14" s="486">
        <v>1987.432</v>
      </c>
      <c r="G14" s="493">
        <v>22.25</v>
      </c>
      <c r="H14" s="13">
        <v>442203.62</v>
      </c>
    </row>
    <row r="15" spans="1:8">
      <c r="A15" s="14">
        <v>2008</v>
      </c>
      <c r="B15" s="486">
        <v>119.875</v>
      </c>
      <c r="C15" s="486">
        <v>105.578</v>
      </c>
      <c r="D15" s="12">
        <v>42.344999999999999</v>
      </c>
      <c r="E15" s="230">
        <v>211.020856617856</v>
      </c>
      <c r="F15" s="486">
        <v>2227.9160000000002</v>
      </c>
      <c r="G15" s="493">
        <v>25.63</v>
      </c>
      <c r="H15" s="13">
        <v>571014.87080000003</v>
      </c>
    </row>
    <row r="16" spans="1:8">
      <c r="A16" s="14">
        <v>2009</v>
      </c>
      <c r="B16" s="486">
        <v>119.154</v>
      </c>
      <c r="C16" s="486">
        <v>105.039</v>
      </c>
      <c r="D16" s="12">
        <v>43.656999999999996</v>
      </c>
      <c r="E16" s="230">
        <v>190.41965365245289</v>
      </c>
      <c r="F16" s="486">
        <v>2000.1489999999999</v>
      </c>
      <c r="G16" s="493">
        <v>28.83</v>
      </c>
      <c r="H16" s="13">
        <v>576642.95669999998</v>
      </c>
    </row>
    <row r="17" spans="1:8">
      <c r="A17" s="14">
        <v>2010</v>
      </c>
      <c r="B17" s="486">
        <v>120.256</v>
      </c>
      <c r="C17" s="486">
        <v>108.166</v>
      </c>
      <c r="D17" s="12">
        <v>43.497999999999998</v>
      </c>
      <c r="E17" s="230">
        <v>203.10356304199101</v>
      </c>
      <c r="F17" s="486">
        <v>2196.89</v>
      </c>
      <c r="G17" s="493">
        <v>27.52</v>
      </c>
      <c r="H17" s="13">
        <v>604584.12800000003</v>
      </c>
    </row>
    <row r="18" spans="1:8">
      <c r="A18" s="14">
        <v>2011</v>
      </c>
      <c r="B18" s="486">
        <v>120.212</v>
      </c>
      <c r="C18" s="486">
        <v>108.36499999999999</v>
      </c>
      <c r="D18" s="12">
        <v>39.508000000000003</v>
      </c>
      <c r="E18" s="230">
        <v>195.36926129285288</v>
      </c>
      <c r="F18" s="486">
        <v>2117.1190000000001</v>
      </c>
      <c r="G18" s="493">
        <v>24.06</v>
      </c>
      <c r="H18" s="13">
        <v>509378.83139999997</v>
      </c>
    </row>
    <row r="19" spans="1:8">
      <c r="A19" s="14">
        <v>2012</v>
      </c>
      <c r="B19" s="486">
        <v>115.92700000000001</v>
      </c>
      <c r="C19" s="486">
        <v>104.389</v>
      </c>
      <c r="D19" s="12">
        <v>32.033999999999999</v>
      </c>
      <c r="E19" s="230">
        <v>179.2588299533476</v>
      </c>
      <c r="F19" s="486">
        <v>1871.2650000000001</v>
      </c>
      <c r="G19" s="493">
        <v>21.87</v>
      </c>
      <c r="H19" s="13">
        <v>409245.65550000005</v>
      </c>
    </row>
    <row r="20" spans="1:8" ht="13.5" thickBot="1">
      <c r="A20" s="337">
        <v>2013</v>
      </c>
      <c r="B20" s="486">
        <v>114.07599999999999</v>
      </c>
      <c r="C20" s="486">
        <v>103.117</v>
      </c>
      <c r="D20" s="12">
        <v>32.107999999999997</v>
      </c>
      <c r="E20" s="230">
        <f>+F20/C20*10</f>
        <v>213.24573057788723</v>
      </c>
      <c r="F20" s="486">
        <v>2198.9259999999999</v>
      </c>
      <c r="G20" s="1415">
        <v>25.38</v>
      </c>
      <c r="H20" s="17">
        <f>G20*F20*10</f>
        <v>558087.41879999998</v>
      </c>
    </row>
    <row r="21" spans="1:8">
      <c r="A21" s="163" t="s">
        <v>1193</v>
      </c>
      <c r="B21" s="163"/>
      <c r="C21" s="163"/>
      <c r="D21" s="163"/>
      <c r="E21" s="163"/>
      <c r="F21" s="163"/>
      <c r="G21" s="163"/>
      <c r="H21" s="163"/>
    </row>
    <row r="22" spans="1:8">
      <c r="E22" s="230"/>
    </row>
    <row r="63" spans="11:11">
      <c r="K63" s="644"/>
    </row>
    <row r="64" spans="11:11">
      <c r="K64" s="644"/>
    </row>
    <row r="86" spans="5:5">
      <c r="E86" s="645"/>
    </row>
  </sheetData>
  <mergeCells count="7">
    <mergeCell ref="A1:H1"/>
    <mergeCell ref="A3:H3"/>
    <mergeCell ref="A4:H4"/>
    <mergeCell ref="A6:A9"/>
    <mergeCell ref="D6:D9"/>
    <mergeCell ref="F6:F9"/>
    <mergeCell ref="H6:H9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49" orientation="portrait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>
  <sheetPr codeName="Hoja254">
    <pageSetUpPr fitToPage="1"/>
  </sheetPr>
  <dimension ref="A1:I46"/>
  <sheetViews>
    <sheetView view="pageBreakPreview" zoomScale="75" zoomScaleNormal="75" zoomScaleSheetLayoutView="75" workbookViewId="0">
      <selection activeCell="B10" sqref="B10:I46"/>
    </sheetView>
  </sheetViews>
  <sheetFormatPr baseColWidth="10" defaultRowHeight="12.75"/>
  <cols>
    <col min="1" max="1" width="31.42578125" style="37" customWidth="1"/>
    <col min="2" max="7" width="16.85546875" style="37" customWidth="1"/>
    <col min="8" max="9" width="16.85546875" style="271" customWidth="1"/>
    <col min="10" max="16384" width="11.42578125" style="271"/>
  </cols>
  <sheetData>
    <row r="1" spans="1:9" s="90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  <c r="I1" s="1485"/>
    </row>
    <row r="2" spans="1:9">
      <c r="A2" s="1716"/>
      <c r="B2" s="1716"/>
      <c r="C2" s="1716"/>
      <c r="D2" s="1716"/>
      <c r="E2" s="1716"/>
      <c r="F2" s="1716"/>
      <c r="G2" s="1716"/>
    </row>
    <row r="3" spans="1:9" s="91" customFormat="1" ht="15" customHeight="1">
      <c r="A3" s="1504" t="s">
        <v>1198</v>
      </c>
      <c r="B3" s="1504"/>
      <c r="C3" s="1504"/>
      <c r="D3" s="1504"/>
      <c r="E3" s="1504"/>
      <c r="F3" s="1504"/>
      <c r="G3" s="1504"/>
      <c r="H3" s="1504"/>
      <c r="I3" s="1504"/>
    </row>
    <row r="4" spans="1:9" s="91" customFormat="1" ht="15" customHeight="1">
      <c r="A4" s="1504" t="s">
        <v>1433</v>
      </c>
      <c r="B4" s="1504"/>
      <c r="C4" s="1504"/>
      <c r="D4" s="1504"/>
      <c r="E4" s="1504"/>
      <c r="F4" s="1504"/>
      <c r="G4" s="1504"/>
      <c r="H4" s="1504"/>
      <c r="I4" s="1504"/>
    </row>
    <row r="5" spans="1:9" s="91" customFormat="1" ht="14.25" customHeight="1" thickBot="1">
      <c r="A5" s="1717"/>
      <c r="B5" s="1717"/>
      <c r="C5" s="1717"/>
      <c r="D5" s="1717"/>
      <c r="E5" s="1717"/>
      <c r="F5" s="1717"/>
      <c r="G5" s="1717"/>
    </row>
    <row r="6" spans="1:9" ht="22.5" customHeight="1">
      <c r="A6" s="1446"/>
      <c r="B6" s="1731" t="s">
        <v>1116</v>
      </c>
      <c r="C6" s="1731"/>
      <c r="D6" s="1447" t="s">
        <v>1151</v>
      </c>
      <c r="E6" s="1731" t="s">
        <v>386</v>
      </c>
      <c r="F6" s="1731"/>
      <c r="G6" s="1733" t="s">
        <v>387</v>
      </c>
      <c r="H6" s="1733"/>
      <c r="I6" s="1490"/>
    </row>
    <row r="7" spans="1:9" ht="22.5" customHeight="1">
      <c r="A7" s="1160" t="s">
        <v>560</v>
      </c>
      <c r="B7" s="1724" t="s">
        <v>1170</v>
      </c>
      <c r="C7" s="1724"/>
      <c r="D7" s="1443" t="s">
        <v>1120</v>
      </c>
      <c r="E7" s="1442" t="s">
        <v>1171</v>
      </c>
      <c r="F7" s="1442" t="s">
        <v>1172</v>
      </c>
      <c r="G7" s="1499" t="s">
        <v>1173</v>
      </c>
      <c r="H7" s="1499" t="s">
        <v>1153</v>
      </c>
      <c r="I7" s="1670" t="s">
        <v>1154</v>
      </c>
    </row>
    <row r="8" spans="1:9" ht="22.5" customHeight="1">
      <c r="A8" s="1160" t="s">
        <v>538</v>
      </c>
      <c r="B8" s="1723" t="s">
        <v>395</v>
      </c>
      <c r="C8" s="1723" t="s">
        <v>1123</v>
      </c>
      <c r="D8" s="1724" t="s">
        <v>1124</v>
      </c>
      <c r="E8" s="1443" t="s">
        <v>1167</v>
      </c>
      <c r="F8" s="1443" t="s">
        <v>1120</v>
      </c>
      <c r="G8" s="1628"/>
      <c r="H8" s="1628"/>
      <c r="I8" s="1502"/>
    </row>
    <row r="9" spans="1:9" ht="22.5" customHeight="1" thickBot="1">
      <c r="A9" s="1450"/>
      <c r="B9" s="1724"/>
      <c r="C9" s="1724"/>
      <c r="D9" s="1724"/>
      <c r="E9" s="1443" t="s">
        <v>390</v>
      </c>
      <c r="F9" s="1443" t="s">
        <v>1159</v>
      </c>
      <c r="G9" s="1628"/>
      <c r="H9" s="1628"/>
      <c r="I9" s="1503"/>
    </row>
    <row r="10" spans="1:9" ht="21.75" customHeight="1">
      <c r="A10" s="75" t="s">
        <v>459</v>
      </c>
      <c r="B10" s="45" t="s">
        <v>399</v>
      </c>
      <c r="C10" s="45" t="s">
        <v>399</v>
      </c>
      <c r="D10" s="45">
        <v>8455</v>
      </c>
      <c r="E10" s="131" t="s">
        <v>399</v>
      </c>
      <c r="F10" s="131">
        <v>20</v>
      </c>
      <c r="G10" s="131" t="s">
        <v>399</v>
      </c>
      <c r="H10" s="131">
        <v>169</v>
      </c>
      <c r="I10" s="46">
        <v>169</v>
      </c>
    </row>
    <row r="11" spans="1:9">
      <c r="A11" s="66" t="s">
        <v>460</v>
      </c>
      <c r="B11" s="12" t="s">
        <v>399</v>
      </c>
      <c r="C11" s="12" t="s">
        <v>399</v>
      </c>
      <c r="D11" s="48">
        <v>195</v>
      </c>
      <c r="E11" s="12" t="s">
        <v>399</v>
      </c>
      <c r="F11" s="12">
        <v>20</v>
      </c>
      <c r="G11" s="12" t="s">
        <v>399</v>
      </c>
      <c r="H11" s="12">
        <v>4</v>
      </c>
      <c r="I11" s="13">
        <v>4</v>
      </c>
    </row>
    <row r="12" spans="1:9">
      <c r="A12" s="66" t="s">
        <v>461</v>
      </c>
      <c r="B12" s="48" t="s">
        <v>399</v>
      </c>
      <c r="C12" s="48" t="s">
        <v>399</v>
      </c>
      <c r="D12" s="48">
        <v>624</v>
      </c>
      <c r="E12" s="12" t="s">
        <v>399</v>
      </c>
      <c r="F12" s="12">
        <v>20</v>
      </c>
      <c r="G12" s="12" t="s">
        <v>399</v>
      </c>
      <c r="H12" s="12">
        <v>12</v>
      </c>
      <c r="I12" s="49">
        <v>12</v>
      </c>
    </row>
    <row r="13" spans="1:9">
      <c r="A13" s="66" t="s">
        <v>462</v>
      </c>
      <c r="B13" s="12" t="s">
        <v>399</v>
      </c>
      <c r="C13" s="12" t="s">
        <v>399</v>
      </c>
      <c r="D13" s="48">
        <v>2676</v>
      </c>
      <c r="E13" s="12" t="s">
        <v>399</v>
      </c>
      <c r="F13" s="12">
        <v>20</v>
      </c>
      <c r="G13" s="12" t="s">
        <v>399</v>
      </c>
      <c r="H13" s="12">
        <v>54</v>
      </c>
      <c r="I13" s="13">
        <v>54</v>
      </c>
    </row>
    <row r="14" spans="1:9">
      <c r="A14" s="76" t="s">
        <v>463</v>
      </c>
      <c r="B14" s="77" t="s">
        <v>399</v>
      </c>
      <c r="C14" s="77" t="s">
        <v>399</v>
      </c>
      <c r="D14" s="77">
        <v>11950</v>
      </c>
      <c r="E14" s="81" t="s">
        <v>399</v>
      </c>
      <c r="F14" s="81">
        <v>20</v>
      </c>
      <c r="G14" s="81" t="s">
        <v>399</v>
      </c>
      <c r="H14" s="81">
        <v>239</v>
      </c>
      <c r="I14" s="78">
        <v>239</v>
      </c>
    </row>
    <row r="15" spans="1:9">
      <c r="A15" s="68"/>
      <c r="B15" s="73"/>
      <c r="C15" s="73"/>
      <c r="D15" s="73"/>
      <c r="E15" s="79"/>
      <c r="F15" s="79"/>
      <c r="G15" s="79"/>
      <c r="H15" s="79"/>
      <c r="I15" s="74"/>
    </row>
    <row r="16" spans="1:9">
      <c r="A16" s="66" t="s">
        <v>476</v>
      </c>
      <c r="B16" s="83">
        <v>1</v>
      </c>
      <c r="C16" s="83">
        <v>1</v>
      </c>
      <c r="D16" s="48" t="s">
        <v>399</v>
      </c>
      <c r="E16" s="83">
        <v>22698</v>
      </c>
      <c r="F16" s="83" t="s">
        <v>399</v>
      </c>
      <c r="G16" s="83">
        <v>23</v>
      </c>
      <c r="H16" s="83" t="s">
        <v>399</v>
      </c>
      <c r="I16" s="84">
        <v>23</v>
      </c>
    </row>
    <row r="17" spans="1:9">
      <c r="A17" s="66" t="s">
        <v>479</v>
      </c>
      <c r="B17" s="83">
        <v>7248</v>
      </c>
      <c r="C17" s="83">
        <v>6979</v>
      </c>
      <c r="D17" s="48" t="s">
        <v>399</v>
      </c>
      <c r="E17" s="83">
        <v>17459</v>
      </c>
      <c r="F17" s="83" t="s">
        <v>399</v>
      </c>
      <c r="G17" s="83">
        <v>121846</v>
      </c>
      <c r="H17" s="83" t="s">
        <v>399</v>
      </c>
      <c r="I17" s="13">
        <v>121846</v>
      </c>
    </row>
    <row r="18" spans="1:9">
      <c r="A18" s="76" t="s">
        <v>480</v>
      </c>
      <c r="B18" s="77">
        <v>7249</v>
      </c>
      <c r="C18" s="77">
        <v>6980</v>
      </c>
      <c r="D18" s="77" t="s">
        <v>399</v>
      </c>
      <c r="E18" s="81">
        <v>17460</v>
      </c>
      <c r="F18" s="81" t="s">
        <v>399</v>
      </c>
      <c r="G18" s="81">
        <v>121869</v>
      </c>
      <c r="H18" s="81" t="s">
        <v>399</v>
      </c>
      <c r="I18" s="78">
        <v>121869</v>
      </c>
    </row>
    <row r="19" spans="1:9">
      <c r="A19" s="68"/>
      <c r="B19" s="73"/>
      <c r="C19" s="73"/>
      <c r="D19" s="73"/>
      <c r="E19" s="79"/>
      <c r="F19" s="79"/>
      <c r="G19" s="79"/>
      <c r="H19" s="79"/>
      <c r="I19" s="74"/>
    </row>
    <row r="20" spans="1:9">
      <c r="A20" s="76" t="s">
        <v>481</v>
      </c>
      <c r="B20" s="77">
        <v>261</v>
      </c>
      <c r="C20" s="77">
        <v>235</v>
      </c>
      <c r="D20" s="77">
        <v>4388</v>
      </c>
      <c r="E20" s="81" t="s">
        <v>399</v>
      </c>
      <c r="F20" s="81" t="s">
        <v>399</v>
      </c>
      <c r="G20" s="81">
        <v>1190</v>
      </c>
      <c r="H20" s="81">
        <v>27</v>
      </c>
      <c r="I20" s="78">
        <v>1217</v>
      </c>
    </row>
    <row r="21" spans="1:9">
      <c r="A21" s="66"/>
      <c r="B21" s="48"/>
      <c r="C21" s="48"/>
      <c r="D21" s="48"/>
      <c r="E21" s="12"/>
      <c r="F21" s="12"/>
      <c r="G21" s="12"/>
      <c r="H21" s="12"/>
      <c r="I21" s="49"/>
    </row>
    <row r="22" spans="1:9">
      <c r="A22" s="66" t="s">
        <v>499</v>
      </c>
      <c r="B22" s="83">
        <v>7020</v>
      </c>
      <c r="C22" s="83">
        <v>5945</v>
      </c>
      <c r="D22" s="48" t="s">
        <v>399</v>
      </c>
      <c r="E22" s="83">
        <v>19141</v>
      </c>
      <c r="F22" s="83" t="s">
        <v>399</v>
      </c>
      <c r="G22" s="83">
        <v>113795</v>
      </c>
      <c r="H22" s="83" t="s">
        <v>399</v>
      </c>
      <c r="I22" s="13">
        <v>113795</v>
      </c>
    </row>
    <row r="23" spans="1:9">
      <c r="A23" s="66" t="s">
        <v>500</v>
      </c>
      <c r="B23" s="83">
        <v>31840</v>
      </c>
      <c r="C23" s="83">
        <v>29298</v>
      </c>
      <c r="D23" s="48" t="s">
        <v>399</v>
      </c>
      <c r="E23" s="83">
        <v>22186</v>
      </c>
      <c r="F23" s="83" t="s">
        <v>399</v>
      </c>
      <c r="G23" s="83">
        <v>650008</v>
      </c>
      <c r="H23" s="83" t="s">
        <v>399</v>
      </c>
      <c r="I23" s="13">
        <v>650008</v>
      </c>
    </row>
    <row r="24" spans="1:9">
      <c r="A24" s="66" t="s">
        <v>501</v>
      </c>
      <c r="B24" s="85">
        <v>44984</v>
      </c>
      <c r="C24" s="85">
        <v>39538</v>
      </c>
      <c r="D24" s="48" t="s">
        <v>399</v>
      </c>
      <c r="E24" s="85">
        <v>21447</v>
      </c>
      <c r="F24" s="48" t="s">
        <v>399</v>
      </c>
      <c r="G24" s="85">
        <v>847960</v>
      </c>
      <c r="H24" s="48" t="s">
        <v>399</v>
      </c>
      <c r="I24" s="133">
        <v>847960</v>
      </c>
    </row>
    <row r="25" spans="1:9">
      <c r="A25" s="76" t="s">
        <v>502</v>
      </c>
      <c r="B25" s="77">
        <v>83844</v>
      </c>
      <c r="C25" s="77">
        <v>74781</v>
      </c>
      <c r="D25" s="77" t="s">
        <v>399</v>
      </c>
      <c r="E25" s="81">
        <v>21553</v>
      </c>
      <c r="F25" s="81" t="s">
        <v>399</v>
      </c>
      <c r="G25" s="81">
        <v>1611763</v>
      </c>
      <c r="H25" s="81" t="s">
        <v>399</v>
      </c>
      <c r="I25" s="78">
        <v>1611763</v>
      </c>
    </row>
    <row r="26" spans="1:9">
      <c r="A26" s="68"/>
      <c r="B26" s="73"/>
      <c r="C26" s="73"/>
      <c r="D26" s="73"/>
      <c r="E26" s="79"/>
      <c r="F26" s="79"/>
      <c r="G26" s="79"/>
      <c r="H26" s="79"/>
      <c r="I26" s="74"/>
    </row>
    <row r="27" spans="1:9">
      <c r="A27" s="76" t="s">
        <v>503</v>
      </c>
      <c r="B27" s="77">
        <v>5395</v>
      </c>
      <c r="C27" s="77">
        <v>4653</v>
      </c>
      <c r="D27" s="77" t="s">
        <v>399</v>
      </c>
      <c r="E27" s="81">
        <v>20546</v>
      </c>
      <c r="F27" s="81" t="s">
        <v>399</v>
      </c>
      <c r="G27" s="81">
        <v>95602</v>
      </c>
      <c r="H27" s="81" t="s">
        <v>399</v>
      </c>
      <c r="I27" s="78">
        <v>95602</v>
      </c>
    </row>
    <row r="28" spans="1:9">
      <c r="A28" s="66"/>
      <c r="B28" s="48"/>
      <c r="C28" s="48"/>
      <c r="D28" s="48"/>
      <c r="E28" s="12"/>
      <c r="F28" s="12"/>
      <c r="G28" s="12"/>
      <c r="H28" s="12"/>
      <c r="I28" s="49"/>
    </row>
    <row r="29" spans="1:9">
      <c r="A29" s="66" t="s">
        <v>504</v>
      </c>
      <c r="B29" s="85">
        <v>10</v>
      </c>
      <c r="C29" s="12">
        <v>10</v>
      </c>
      <c r="D29" s="48" t="s">
        <v>399</v>
      </c>
      <c r="E29" s="85">
        <v>18860</v>
      </c>
      <c r="F29" s="12" t="s">
        <v>399</v>
      </c>
      <c r="G29" s="12">
        <v>189</v>
      </c>
      <c r="H29" s="12" t="s">
        <v>399</v>
      </c>
      <c r="I29" s="13">
        <v>189</v>
      </c>
    </row>
    <row r="30" spans="1:9">
      <c r="A30" s="76" t="s">
        <v>506</v>
      </c>
      <c r="B30" s="77">
        <v>10</v>
      </c>
      <c r="C30" s="77">
        <v>10</v>
      </c>
      <c r="D30" s="77" t="s">
        <v>399</v>
      </c>
      <c r="E30" s="81">
        <v>18860</v>
      </c>
      <c r="F30" s="81" t="s">
        <v>399</v>
      </c>
      <c r="G30" s="81">
        <v>189</v>
      </c>
      <c r="H30" s="81" t="s">
        <v>399</v>
      </c>
      <c r="I30" s="78">
        <v>189</v>
      </c>
    </row>
    <row r="31" spans="1:9">
      <c r="A31" s="66"/>
      <c r="B31" s="48"/>
      <c r="C31" s="48"/>
      <c r="D31" s="48"/>
      <c r="E31" s="12"/>
      <c r="F31" s="12"/>
      <c r="G31" s="12"/>
      <c r="H31" s="12"/>
      <c r="I31" s="49"/>
    </row>
    <row r="32" spans="1:9">
      <c r="A32" s="66" t="s">
        <v>507</v>
      </c>
      <c r="B32" s="85">
        <v>2447</v>
      </c>
      <c r="C32" s="48">
        <v>2406</v>
      </c>
      <c r="D32" s="48" t="s">
        <v>399</v>
      </c>
      <c r="E32" s="85">
        <v>29555</v>
      </c>
      <c r="F32" s="12" t="s">
        <v>399</v>
      </c>
      <c r="G32" s="12">
        <v>71110</v>
      </c>
      <c r="H32" s="12" t="s">
        <v>399</v>
      </c>
      <c r="I32" s="49">
        <v>71110</v>
      </c>
    </row>
    <row r="33" spans="1:9">
      <c r="A33" s="66" t="s">
        <v>508</v>
      </c>
      <c r="B33" s="85">
        <v>583</v>
      </c>
      <c r="C33" s="48">
        <v>540</v>
      </c>
      <c r="D33" s="48" t="s">
        <v>399</v>
      </c>
      <c r="E33" s="85">
        <v>13269</v>
      </c>
      <c r="F33" s="12" t="s">
        <v>399</v>
      </c>
      <c r="G33" s="12">
        <v>7165</v>
      </c>
      <c r="H33" s="12" t="s">
        <v>399</v>
      </c>
      <c r="I33" s="49">
        <v>7165</v>
      </c>
    </row>
    <row r="34" spans="1:9">
      <c r="A34" s="66" t="s">
        <v>509</v>
      </c>
      <c r="B34" s="12">
        <v>484</v>
      </c>
      <c r="C34" s="12">
        <v>471</v>
      </c>
      <c r="D34" s="48" t="s">
        <v>399</v>
      </c>
      <c r="E34" s="12">
        <v>8990</v>
      </c>
      <c r="F34" s="12" t="s">
        <v>399</v>
      </c>
      <c r="G34" s="12">
        <v>4246</v>
      </c>
      <c r="H34" s="12" t="s">
        <v>399</v>
      </c>
      <c r="I34" s="13">
        <v>4246</v>
      </c>
    </row>
    <row r="35" spans="1:9">
      <c r="A35" s="66" t="s">
        <v>510</v>
      </c>
      <c r="B35" s="85">
        <v>13</v>
      </c>
      <c r="C35" s="48">
        <v>13</v>
      </c>
      <c r="D35" s="48">
        <v>33</v>
      </c>
      <c r="E35" s="85">
        <v>14174</v>
      </c>
      <c r="F35" s="12">
        <v>23</v>
      </c>
      <c r="G35" s="12">
        <v>184</v>
      </c>
      <c r="H35" s="12">
        <v>1</v>
      </c>
      <c r="I35" s="49">
        <v>185</v>
      </c>
    </row>
    <row r="36" spans="1:9">
      <c r="A36" s="66" t="s">
        <v>511</v>
      </c>
      <c r="B36" s="48">
        <v>8207</v>
      </c>
      <c r="C36" s="48">
        <v>7599</v>
      </c>
      <c r="D36" s="48" t="s">
        <v>399</v>
      </c>
      <c r="E36" s="12">
        <v>27692</v>
      </c>
      <c r="F36" s="12" t="s">
        <v>399</v>
      </c>
      <c r="G36" s="12">
        <v>210431</v>
      </c>
      <c r="H36" s="12" t="s">
        <v>399</v>
      </c>
      <c r="I36" s="49">
        <v>210431</v>
      </c>
    </row>
    <row r="37" spans="1:9">
      <c r="A37" s="66" t="s">
        <v>512</v>
      </c>
      <c r="B37" s="48" t="s">
        <v>399</v>
      </c>
      <c r="C37" s="48" t="s">
        <v>399</v>
      </c>
      <c r="D37" s="48">
        <v>67</v>
      </c>
      <c r="E37" s="12" t="s">
        <v>399</v>
      </c>
      <c r="F37" s="12" t="s">
        <v>399</v>
      </c>
      <c r="G37" s="12" t="s">
        <v>399</v>
      </c>
      <c r="H37" s="12" t="s">
        <v>399</v>
      </c>
      <c r="I37" s="49" t="s">
        <v>399</v>
      </c>
    </row>
    <row r="38" spans="1:9">
      <c r="A38" s="66" t="s">
        <v>513</v>
      </c>
      <c r="B38" s="85">
        <v>1735</v>
      </c>
      <c r="C38" s="48">
        <v>1732</v>
      </c>
      <c r="D38" s="48" t="s">
        <v>399</v>
      </c>
      <c r="E38" s="85">
        <v>14163</v>
      </c>
      <c r="F38" s="12" t="s">
        <v>399</v>
      </c>
      <c r="G38" s="12">
        <v>24530</v>
      </c>
      <c r="H38" s="12" t="s">
        <v>399</v>
      </c>
      <c r="I38" s="49">
        <v>24530</v>
      </c>
    </row>
    <row r="39" spans="1:9">
      <c r="A39" s="66" t="s">
        <v>514</v>
      </c>
      <c r="B39" s="85">
        <v>3761</v>
      </c>
      <c r="C39" s="12">
        <v>3611</v>
      </c>
      <c r="D39" s="48" t="s">
        <v>399</v>
      </c>
      <c r="E39" s="85">
        <v>13687</v>
      </c>
      <c r="F39" s="12" t="s">
        <v>399</v>
      </c>
      <c r="G39" s="12">
        <v>49424</v>
      </c>
      <c r="H39" s="12" t="s">
        <v>399</v>
      </c>
      <c r="I39" s="13">
        <v>49424</v>
      </c>
    </row>
    <row r="40" spans="1:9">
      <c r="A40" s="76" t="s">
        <v>515</v>
      </c>
      <c r="B40" s="77">
        <v>17230</v>
      </c>
      <c r="C40" s="77">
        <v>16372</v>
      </c>
      <c r="D40" s="77">
        <v>100</v>
      </c>
      <c r="E40" s="81">
        <v>22421</v>
      </c>
      <c r="F40" s="81">
        <v>8</v>
      </c>
      <c r="G40" s="81">
        <v>367090</v>
      </c>
      <c r="H40" s="81">
        <v>1</v>
      </c>
      <c r="I40" s="78">
        <v>367091</v>
      </c>
    </row>
    <row r="41" spans="1:9">
      <c r="A41" s="66"/>
      <c r="B41" s="48"/>
      <c r="C41" s="48"/>
      <c r="D41" s="48"/>
      <c r="E41" s="12"/>
      <c r="F41" s="12"/>
      <c r="G41" s="12"/>
      <c r="H41" s="12"/>
      <c r="I41" s="49"/>
    </row>
    <row r="42" spans="1:9">
      <c r="A42" s="66" t="s">
        <v>516</v>
      </c>
      <c r="B42" s="48">
        <v>56</v>
      </c>
      <c r="C42" s="48">
        <v>56</v>
      </c>
      <c r="D42" s="48">
        <v>5835</v>
      </c>
      <c r="E42" s="12">
        <v>11000</v>
      </c>
      <c r="F42" s="12">
        <v>4</v>
      </c>
      <c r="G42" s="12">
        <v>613</v>
      </c>
      <c r="H42" s="12">
        <v>22</v>
      </c>
      <c r="I42" s="49">
        <v>635</v>
      </c>
    </row>
    <row r="43" spans="1:9">
      <c r="A43" s="66" t="s">
        <v>517</v>
      </c>
      <c r="B43" s="12">
        <v>31</v>
      </c>
      <c r="C43" s="12">
        <v>30</v>
      </c>
      <c r="D43" s="48">
        <v>9835</v>
      </c>
      <c r="E43" s="12">
        <v>8437</v>
      </c>
      <c r="F43" s="12">
        <v>7</v>
      </c>
      <c r="G43" s="12">
        <v>253</v>
      </c>
      <c r="H43" s="12">
        <v>68</v>
      </c>
      <c r="I43" s="13">
        <v>321</v>
      </c>
    </row>
    <row r="44" spans="1:9">
      <c r="A44" s="76" t="s">
        <v>518</v>
      </c>
      <c r="B44" s="77">
        <v>87</v>
      </c>
      <c r="C44" s="77">
        <v>86</v>
      </c>
      <c r="D44" s="77">
        <v>15670</v>
      </c>
      <c r="E44" s="81">
        <v>10106</v>
      </c>
      <c r="F44" s="81">
        <v>6</v>
      </c>
      <c r="G44" s="81">
        <v>866</v>
      </c>
      <c r="H44" s="81">
        <v>90</v>
      </c>
      <c r="I44" s="78">
        <v>956</v>
      </c>
    </row>
    <row r="45" spans="1:9">
      <c r="A45" s="68"/>
      <c r="B45" s="73"/>
      <c r="C45" s="73"/>
      <c r="D45" s="73"/>
      <c r="E45" s="79"/>
      <c r="F45" s="79"/>
      <c r="G45" s="79"/>
      <c r="H45" s="79"/>
      <c r="I45" s="74"/>
    </row>
    <row r="46" spans="1:9" ht="13.5" thickBot="1">
      <c r="A46" s="69" t="s">
        <v>519</v>
      </c>
      <c r="B46" s="55">
        <v>114076</v>
      </c>
      <c r="C46" s="55">
        <v>103117</v>
      </c>
      <c r="D46" s="55">
        <v>32108</v>
      </c>
      <c r="E46" s="226">
        <v>21310</v>
      </c>
      <c r="F46" s="226">
        <v>10</v>
      </c>
      <c r="G46" s="226">
        <v>2198569</v>
      </c>
      <c r="H46" s="226">
        <v>357</v>
      </c>
      <c r="I46" s="56">
        <v>2198926</v>
      </c>
    </row>
  </sheetData>
  <mergeCells count="15">
    <mergeCell ref="B8:B9"/>
    <mergeCell ref="C8:C9"/>
    <mergeCell ref="D8:D9"/>
    <mergeCell ref="G6:I6"/>
    <mergeCell ref="G7:G9"/>
    <mergeCell ref="H7:H9"/>
    <mergeCell ref="I7:I9"/>
    <mergeCell ref="A1:I1"/>
    <mergeCell ref="B6:C6"/>
    <mergeCell ref="E6:F6"/>
    <mergeCell ref="B7:C7"/>
    <mergeCell ref="A2:G2"/>
    <mergeCell ref="A5:G5"/>
    <mergeCell ref="A4:I4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>
  <sheetPr codeName="Hoja255">
    <pageSetUpPr fitToPage="1"/>
  </sheetPr>
  <dimension ref="A1:L47"/>
  <sheetViews>
    <sheetView view="pageBreakPreview" zoomScale="75" zoomScaleNormal="75" zoomScaleSheetLayoutView="75" workbookViewId="0">
      <selection activeCell="D52" sqref="D52"/>
    </sheetView>
  </sheetViews>
  <sheetFormatPr baseColWidth="10" defaultRowHeight="12.75"/>
  <cols>
    <col min="1" max="1" width="35.140625" style="37" customWidth="1"/>
    <col min="2" max="10" width="15.85546875" style="271" customWidth="1"/>
    <col min="11" max="16384" width="11.42578125" style="271"/>
  </cols>
  <sheetData>
    <row r="1" spans="1:12" s="90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  <c r="I1" s="1485"/>
      <c r="J1" s="1485"/>
    </row>
    <row r="3" spans="1:12" s="91" customFormat="1" ht="15" customHeight="1">
      <c r="A3" s="1504" t="s">
        <v>1531</v>
      </c>
      <c r="B3" s="1504"/>
      <c r="C3" s="1504"/>
      <c r="D3" s="1504"/>
      <c r="E3" s="1504"/>
      <c r="F3" s="1504"/>
      <c r="G3" s="1504"/>
      <c r="H3" s="1504"/>
      <c r="I3" s="1504"/>
      <c r="J3" s="1504"/>
      <c r="K3" s="134"/>
      <c r="L3" s="134"/>
    </row>
    <row r="4" spans="1:12" s="91" customFormat="1" ht="13.5" customHeight="1" thickBot="1">
      <c r="A4" s="30"/>
      <c r="B4" s="343"/>
      <c r="C4" s="343"/>
      <c r="D4" s="343"/>
      <c r="E4" s="343"/>
      <c r="F4" s="343"/>
      <c r="G4" s="343"/>
      <c r="H4" s="343"/>
      <c r="I4" s="343"/>
      <c r="J4" s="343"/>
    </row>
    <row r="5" spans="1:12" ht="21" customHeight="1">
      <c r="A5" s="918"/>
      <c r="B5" s="1553" t="s">
        <v>1199</v>
      </c>
      <c r="C5" s="1493"/>
      <c r="D5" s="1494"/>
      <c r="E5" s="1553" t="s">
        <v>1200</v>
      </c>
      <c r="F5" s="1493"/>
      <c r="G5" s="1494"/>
      <c r="H5" s="1553" t="s">
        <v>1201</v>
      </c>
      <c r="I5" s="1493"/>
      <c r="J5" s="1493"/>
      <c r="K5" s="37"/>
    </row>
    <row r="6" spans="1:12" ht="21" customHeight="1">
      <c r="A6" s="1430"/>
      <c r="B6" s="1658"/>
      <c r="C6" s="1659"/>
      <c r="D6" s="1660"/>
      <c r="E6" s="1658"/>
      <c r="F6" s="1659"/>
      <c r="G6" s="1660"/>
      <c r="H6" s="1658"/>
      <c r="I6" s="1659"/>
      <c r="J6" s="1659"/>
      <c r="K6" s="37"/>
    </row>
    <row r="7" spans="1:12" ht="21" customHeight="1">
      <c r="A7" s="1430" t="s">
        <v>560</v>
      </c>
      <c r="B7" s="1437" t="s">
        <v>379</v>
      </c>
      <c r="C7" s="1499" t="s">
        <v>1178</v>
      </c>
      <c r="D7" s="1499" t="s">
        <v>387</v>
      </c>
      <c r="E7" s="1437" t="s">
        <v>379</v>
      </c>
      <c r="F7" s="1499" t="s">
        <v>1178</v>
      </c>
      <c r="G7" s="1499" t="s">
        <v>387</v>
      </c>
      <c r="H7" s="1437" t="s">
        <v>379</v>
      </c>
      <c r="I7" s="1499" t="s">
        <v>1178</v>
      </c>
      <c r="J7" s="1670" t="s">
        <v>387</v>
      </c>
      <c r="K7" s="37"/>
    </row>
    <row r="8" spans="1:12" ht="21" customHeight="1">
      <c r="A8" s="1430" t="s">
        <v>538</v>
      </c>
      <c r="B8" s="1438" t="s">
        <v>1179</v>
      </c>
      <c r="C8" s="1628"/>
      <c r="D8" s="1628"/>
      <c r="E8" s="1438" t="s">
        <v>1179</v>
      </c>
      <c r="F8" s="1628"/>
      <c r="G8" s="1628"/>
      <c r="H8" s="1438" t="s">
        <v>1179</v>
      </c>
      <c r="I8" s="1628"/>
      <c r="J8" s="1502"/>
      <c r="K8" s="37"/>
    </row>
    <row r="9" spans="1:12" ht="21" customHeight="1">
      <c r="A9" s="870"/>
      <c r="B9" s="1438" t="s">
        <v>1180</v>
      </c>
      <c r="C9" s="1628"/>
      <c r="D9" s="1628"/>
      <c r="E9" s="1438" t="s">
        <v>1180</v>
      </c>
      <c r="F9" s="1628"/>
      <c r="G9" s="1628"/>
      <c r="H9" s="1438" t="s">
        <v>1180</v>
      </c>
      <c r="I9" s="1628"/>
      <c r="J9" s="1502"/>
      <c r="K9" s="37"/>
    </row>
    <row r="10" spans="1:12" ht="21" customHeight="1" thickBot="1">
      <c r="A10" s="870"/>
      <c r="B10" s="1438" t="s">
        <v>389</v>
      </c>
      <c r="C10" s="1628"/>
      <c r="D10" s="1628"/>
      <c r="E10" s="1438" t="s">
        <v>389</v>
      </c>
      <c r="F10" s="1628"/>
      <c r="G10" s="1628"/>
      <c r="H10" s="1438" t="s">
        <v>389</v>
      </c>
      <c r="I10" s="1628"/>
      <c r="J10" s="1502"/>
      <c r="K10" s="37"/>
    </row>
    <row r="11" spans="1:12" ht="21" customHeight="1">
      <c r="A11" s="75" t="s">
        <v>459</v>
      </c>
      <c r="B11" s="45" t="s">
        <v>399</v>
      </c>
      <c r="C11" s="45" t="s">
        <v>399</v>
      </c>
      <c r="D11" s="45" t="s">
        <v>399</v>
      </c>
      <c r="E11" s="45" t="s">
        <v>399</v>
      </c>
      <c r="F11" s="45" t="s">
        <v>399</v>
      </c>
      <c r="G11" s="45" t="s">
        <v>399</v>
      </c>
      <c r="H11" s="45" t="s">
        <v>399</v>
      </c>
      <c r="I11" s="45">
        <v>8455</v>
      </c>
      <c r="J11" s="46">
        <v>169</v>
      </c>
      <c r="K11" s="37"/>
    </row>
    <row r="12" spans="1:12">
      <c r="A12" s="66" t="s">
        <v>460</v>
      </c>
      <c r="B12" s="48" t="s">
        <v>399</v>
      </c>
      <c r="C12" s="48" t="s">
        <v>399</v>
      </c>
      <c r="D12" s="48" t="s">
        <v>399</v>
      </c>
      <c r="E12" s="48" t="s">
        <v>399</v>
      </c>
      <c r="F12" s="48" t="s">
        <v>399</v>
      </c>
      <c r="G12" s="48" t="s">
        <v>399</v>
      </c>
      <c r="H12" s="48" t="s">
        <v>399</v>
      </c>
      <c r="I12" s="48">
        <v>195</v>
      </c>
      <c r="J12" s="49">
        <v>4</v>
      </c>
      <c r="K12" s="37"/>
    </row>
    <row r="13" spans="1:12">
      <c r="A13" s="66" t="s">
        <v>461</v>
      </c>
      <c r="B13" s="48" t="s">
        <v>399</v>
      </c>
      <c r="C13" s="48" t="s">
        <v>399</v>
      </c>
      <c r="D13" s="48" t="s">
        <v>399</v>
      </c>
      <c r="E13" s="48" t="s">
        <v>399</v>
      </c>
      <c r="F13" s="48" t="s">
        <v>399</v>
      </c>
      <c r="G13" s="48" t="s">
        <v>399</v>
      </c>
      <c r="H13" s="48" t="s">
        <v>399</v>
      </c>
      <c r="I13" s="48">
        <v>624</v>
      </c>
      <c r="J13" s="49">
        <v>12</v>
      </c>
      <c r="K13" s="37"/>
    </row>
    <row r="14" spans="1:12">
      <c r="A14" s="66" t="s">
        <v>462</v>
      </c>
      <c r="B14" s="48" t="s">
        <v>399</v>
      </c>
      <c r="C14" s="48" t="s">
        <v>399</v>
      </c>
      <c r="D14" s="48" t="s">
        <v>399</v>
      </c>
      <c r="E14" s="48" t="s">
        <v>399</v>
      </c>
      <c r="F14" s="48" t="s">
        <v>399</v>
      </c>
      <c r="G14" s="48" t="s">
        <v>399</v>
      </c>
      <c r="H14" s="48" t="s">
        <v>399</v>
      </c>
      <c r="I14" s="48">
        <v>2676</v>
      </c>
      <c r="J14" s="49">
        <v>54</v>
      </c>
    </row>
    <row r="15" spans="1:12">
      <c r="A15" s="76" t="s">
        <v>463</v>
      </c>
      <c r="B15" s="77" t="s">
        <v>399</v>
      </c>
      <c r="C15" s="77" t="s">
        <v>399</v>
      </c>
      <c r="D15" s="77" t="s">
        <v>399</v>
      </c>
      <c r="E15" s="77" t="s">
        <v>399</v>
      </c>
      <c r="F15" s="77" t="s">
        <v>399</v>
      </c>
      <c r="G15" s="77" t="s">
        <v>399</v>
      </c>
      <c r="H15" s="77" t="s">
        <v>399</v>
      </c>
      <c r="I15" s="77">
        <v>11950</v>
      </c>
      <c r="J15" s="78">
        <v>239</v>
      </c>
    </row>
    <row r="16" spans="1:12">
      <c r="A16" s="68"/>
      <c r="B16" s="48"/>
      <c r="C16" s="48"/>
      <c r="D16" s="48"/>
      <c r="E16" s="48"/>
      <c r="F16" s="48"/>
      <c r="G16" s="48"/>
      <c r="H16" s="48"/>
      <c r="I16" s="48"/>
      <c r="J16" s="49"/>
    </row>
    <row r="17" spans="1:11">
      <c r="A17" s="66" t="s">
        <v>476</v>
      </c>
      <c r="B17" s="48" t="s">
        <v>399</v>
      </c>
      <c r="C17" s="48" t="s">
        <v>399</v>
      </c>
      <c r="D17" s="48" t="s">
        <v>399</v>
      </c>
      <c r="E17" s="48" t="s">
        <v>399</v>
      </c>
      <c r="F17" s="48" t="s">
        <v>399</v>
      </c>
      <c r="G17" s="48" t="s">
        <v>399</v>
      </c>
      <c r="H17" s="48">
        <v>1</v>
      </c>
      <c r="I17" s="48" t="s">
        <v>399</v>
      </c>
      <c r="J17" s="49">
        <v>23</v>
      </c>
    </row>
    <row r="18" spans="1:11">
      <c r="A18" s="66" t="s">
        <v>479</v>
      </c>
      <c r="B18" s="48">
        <v>290</v>
      </c>
      <c r="C18" s="48" t="s">
        <v>399</v>
      </c>
      <c r="D18" s="48">
        <v>4874</v>
      </c>
      <c r="E18" s="48">
        <v>6523</v>
      </c>
      <c r="F18" s="48" t="s">
        <v>399</v>
      </c>
      <c r="G18" s="48">
        <v>109659</v>
      </c>
      <c r="H18" s="48">
        <v>435</v>
      </c>
      <c r="I18" s="48" t="s">
        <v>399</v>
      </c>
      <c r="J18" s="49">
        <v>7313</v>
      </c>
    </row>
    <row r="19" spans="1:11">
      <c r="A19" s="76" t="s">
        <v>480</v>
      </c>
      <c r="B19" s="77">
        <v>290</v>
      </c>
      <c r="C19" s="77" t="s">
        <v>399</v>
      </c>
      <c r="D19" s="77">
        <v>4874</v>
      </c>
      <c r="E19" s="77">
        <v>6523</v>
      </c>
      <c r="F19" s="77" t="s">
        <v>399</v>
      </c>
      <c r="G19" s="77">
        <v>109659</v>
      </c>
      <c r="H19" s="77">
        <v>436</v>
      </c>
      <c r="I19" s="77" t="s">
        <v>399</v>
      </c>
      <c r="J19" s="78">
        <v>7336</v>
      </c>
    </row>
    <row r="20" spans="1:11">
      <c r="A20" s="68"/>
      <c r="B20" s="48"/>
      <c r="C20" s="48"/>
      <c r="D20" s="48"/>
      <c r="E20" s="48"/>
      <c r="F20" s="48"/>
      <c r="G20" s="48"/>
      <c r="H20" s="48"/>
      <c r="I20" s="48"/>
      <c r="J20" s="49"/>
    </row>
    <row r="21" spans="1:11">
      <c r="A21" s="76" t="s">
        <v>481</v>
      </c>
      <c r="B21" s="77" t="s">
        <v>399</v>
      </c>
      <c r="C21" s="77" t="s">
        <v>399</v>
      </c>
      <c r="D21" s="77" t="s">
        <v>399</v>
      </c>
      <c r="E21" s="77">
        <v>206</v>
      </c>
      <c r="F21" s="77">
        <v>3375</v>
      </c>
      <c r="G21" s="77">
        <v>945</v>
      </c>
      <c r="H21" s="77">
        <v>55</v>
      </c>
      <c r="I21" s="77">
        <v>1013</v>
      </c>
      <c r="J21" s="78">
        <v>272</v>
      </c>
    </row>
    <row r="22" spans="1:11">
      <c r="A22" s="66"/>
      <c r="B22" s="48"/>
      <c r="C22" s="48"/>
      <c r="D22" s="48"/>
      <c r="E22" s="48"/>
      <c r="F22" s="48"/>
      <c r="G22" s="48"/>
      <c r="H22" s="48"/>
      <c r="I22" s="48"/>
      <c r="J22" s="49"/>
    </row>
    <row r="23" spans="1:11">
      <c r="A23" s="66" t="s">
        <v>499</v>
      </c>
      <c r="B23" s="48">
        <v>310</v>
      </c>
      <c r="C23" s="48" t="s">
        <v>399</v>
      </c>
      <c r="D23" s="48">
        <v>7221</v>
      </c>
      <c r="E23" s="48">
        <v>2989</v>
      </c>
      <c r="F23" s="48" t="s">
        <v>399</v>
      </c>
      <c r="G23" s="48">
        <v>47712</v>
      </c>
      <c r="H23" s="48">
        <v>3721</v>
      </c>
      <c r="I23" s="48" t="s">
        <v>399</v>
      </c>
      <c r="J23" s="49">
        <v>58862</v>
      </c>
      <c r="K23" s="37"/>
    </row>
    <row r="24" spans="1:11">
      <c r="A24" s="66" t="s">
        <v>500</v>
      </c>
      <c r="B24" s="48">
        <v>125</v>
      </c>
      <c r="C24" s="48" t="s">
        <v>399</v>
      </c>
      <c r="D24" s="48">
        <v>3282</v>
      </c>
      <c r="E24" s="48">
        <v>28600</v>
      </c>
      <c r="F24" s="48" t="s">
        <v>399</v>
      </c>
      <c r="G24" s="48">
        <v>587065</v>
      </c>
      <c r="H24" s="48">
        <v>3115</v>
      </c>
      <c r="I24" s="48" t="s">
        <v>399</v>
      </c>
      <c r="J24" s="49">
        <v>59661</v>
      </c>
    </row>
    <row r="25" spans="1:11">
      <c r="A25" s="66" t="s">
        <v>501</v>
      </c>
      <c r="B25" s="48">
        <v>6240</v>
      </c>
      <c r="C25" s="48" t="s">
        <v>399</v>
      </c>
      <c r="D25" s="48">
        <v>163355</v>
      </c>
      <c r="E25" s="48">
        <v>26474</v>
      </c>
      <c r="F25" s="48" t="s">
        <v>399</v>
      </c>
      <c r="G25" s="48">
        <v>463411</v>
      </c>
      <c r="H25" s="48">
        <v>12270</v>
      </c>
      <c r="I25" s="48" t="s">
        <v>399</v>
      </c>
      <c r="J25" s="49">
        <v>221194</v>
      </c>
    </row>
    <row r="26" spans="1:11">
      <c r="A26" s="76" t="s">
        <v>502</v>
      </c>
      <c r="B26" s="77">
        <v>6675</v>
      </c>
      <c r="C26" s="77" t="s">
        <v>399</v>
      </c>
      <c r="D26" s="77">
        <v>173858</v>
      </c>
      <c r="E26" s="77">
        <v>58063</v>
      </c>
      <c r="F26" s="77" t="s">
        <v>399</v>
      </c>
      <c r="G26" s="77">
        <v>1098188</v>
      </c>
      <c r="H26" s="77">
        <v>19106</v>
      </c>
      <c r="I26" s="77" t="s">
        <v>399</v>
      </c>
      <c r="J26" s="78">
        <v>339717</v>
      </c>
    </row>
    <row r="27" spans="1:11">
      <c r="A27" s="68"/>
      <c r="B27" s="48"/>
      <c r="C27" s="48"/>
      <c r="D27" s="48"/>
      <c r="E27" s="48"/>
      <c r="F27" s="48"/>
      <c r="G27" s="48"/>
      <c r="H27" s="48"/>
      <c r="I27" s="48"/>
      <c r="J27" s="49"/>
    </row>
    <row r="28" spans="1:11">
      <c r="A28" s="76" t="s">
        <v>503</v>
      </c>
      <c r="B28" s="77">
        <v>189</v>
      </c>
      <c r="C28" s="77" t="s">
        <v>399</v>
      </c>
      <c r="D28" s="77">
        <v>5749</v>
      </c>
      <c r="E28" s="77">
        <v>3604</v>
      </c>
      <c r="F28" s="77" t="s">
        <v>399</v>
      </c>
      <c r="G28" s="77">
        <v>50217</v>
      </c>
      <c r="H28" s="77">
        <v>1602</v>
      </c>
      <c r="I28" s="77" t="s">
        <v>399</v>
      </c>
      <c r="J28" s="78">
        <v>39636</v>
      </c>
    </row>
    <row r="29" spans="1:11">
      <c r="A29" s="66"/>
      <c r="B29" s="48"/>
      <c r="C29" s="48"/>
      <c r="D29" s="48"/>
      <c r="E29" s="48"/>
      <c r="F29" s="48"/>
      <c r="G29" s="48"/>
      <c r="H29" s="48"/>
      <c r="I29" s="48"/>
      <c r="J29" s="49"/>
    </row>
    <row r="30" spans="1:11">
      <c r="A30" s="66" t="s">
        <v>504</v>
      </c>
      <c r="B30" s="48" t="s">
        <v>399</v>
      </c>
      <c r="C30" s="48" t="s">
        <v>399</v>
      </c>
      <c r="D30" s="48" t="s">
        <v>399</v>
      </c>
      <c r="E30" s="48" t="s">
        <v>399</v>
      </c>
      <c r="F30" s="48" t="s">
        <v>399</v>
      </c>
      <c r="G30" s="48" t="s">
        <v>399</v>
      </c>
      <c r="H30" s="48">
        <v>10</v>
      </c>
      <c r="I30" s="48" t="s">
        <v>399</v>
      </c>
      <c r="J30" s="49">
        <v>189</v>
      </c>
    </row>
    <row r="31" spans="1:11">
      <c r="A31" s="76" t="s">
        <v>506</v>
      </c>
      <c r="B31" s="77" t="s">
        <v>399</v>
      </c>
      <c r="C31" s="77" t="s">
        <v>399</v>
      </c>
      <c r="D31" s="77" t="s">
        <v>399</v>
      </c>
      <c r="E31" s="77" t="s">
        <v>399</v>
      </c>
      <c r="F31" s="77" t="s">
        <v>399</v>
      </c>
      <c r="G31" s="77" t="s">
        <v>399</v>
      </c>
      <c r="H31" s="77">
        <v>10</v>
      </c>
      <c r="I31" s="77" t="s">
        <v>399</v>
      </c>
      <c r="J31" s="78">
        <v>189</v>
      </c>
    </row>
    <row r="32" spans="1:11">
      <c r="A32" s="66"/>
      <c r="B32" s="48"/>
      <c r="C32" s="48"/>
      <c r="D32" s="48"/>
      <c r="E32" s="48"/>
      <c r="F32" s="48"/>
      <c r="G32" s="48"/>
      <c r="H32" s="48"/>
      <c r="I32" s="48"/>
      <c r="J32" s="49"/>
    </row>
    <row r="33" spans="1:10">
      <c r="A33" s="66" t="s">
        <v>507</v>
      </c>
      <c r="B33" s="48">
        <v>51</v>
      </c>
      <c r="C33" s="48" t="s">
        <v>399</v>
      </c>
      <c r="D33" s="48">
        <v>1349</v>
      </c>
      <c r="E33" s="48">
        <v>1647</v>
      </c>
      <c r="F33" s="48" t="s">
        <v>399</v>
      </c>
      <c r="G33" s="48">
        <v>45073</v>
      </c>
      <c r="H33" s="48">
        <v>749</v>
      </c>
      <c r="I33" s="48" t="s">
        <v>399</v>
      </c>
      <c r="J33" s="49">
        <v>24688</v>
      </c>
    </row>
    <row r="34" spans="1:10">
      <c r="A34" s="66" t="s">
        <v>508</v>
      </c>
      <c r="B34" s="48">
        <v>130</v>
      </c>
      <c r="C34" s="48" t="s">
        <v>399</v>
      </c>
      <c r="D34" s="48">
        <v>1625</v>
      </c>
      <c r="E34" s="48">
        <v>213</v>
      </c>
      <c r="F34" s="48" t="s">
        <v>399</v>
      </c>
      <c r="G34" s="48">
        <v>2600</v>
      </c>
      <c r="H34" s="48">
        <v>240</v>
      </c>
      <c r="I34" s="48" t="s">
        <v>399</v>
      </c>
      <c r="J34" s="49">
        <v>2940</v>
      </c>
    </row>
    <row r="35" spans="1:10">
      <c r="A35" s="66" t="s">
        <v>509</v>
      </c>
      <c r="B35" s="48">
        <v>3</v>
      </c>
      <c r="C35" s="48" t="s">
        <v>399</v>
      </c>
      <c r="D35" s="48">
        <v>15</v>
      </c>
      <c r="E35" s="48">
        <v>307</v>
      </c>
      <c r="F35" s="48" t="s">
        <v>399</v>
      </c>
      <c r="G35" s="48">
        <v>3052</v>
      </c>
      <c r="H35" s="48">
        <v>174</v>
      </c>
      <c r="I35" s="48" t="s">
        <v>399</v>
      </c>
      <c r="J35" s="49">
        <v>1179</v>
      </c>
    </row>
    <row r="36" spans="1:10">
      <c r="A36" s="66" t="s">
        <v>510</v>
      </c>
      <c r="B36" s="48" t="s">
        <v>399</v>
      </c>
      <c r="C36" s="48" t="s">
        <v>399</v>
      </c>
      <c r="D36" s="48" t="s">
        <v>399</v>
      </c>
      <c r="E36" s="48">
        <v>11</v>
      </c>
      <c r="F36" s="48" t="s">
        <v>399</v>
      </c>
      <c r="G36" s="48">
        <v>156</v>
      </c>
      <c r="H36" s="48">
        <v>2</v>
      </c>
      <c r="I36" s="48">
        <v>33</v>
      </c>
      <c r="J36" s="49">
        <v>29</v>
      </c>
    </row>
    <row r="37" spans="1:10">
      <c r="A37" s="66" t="s">
        <v>511</v>
      </c>
      <c r="B37" s="48">
        <v>265</v>
      </c>
      <c r="C37" s="48" t="s">
        <v>399</v>
      </c>
      <c r="D37" s="48">
        <v>5776</v>
      </c>
      <c r="E37" s="48">
        <v>4524</v>
      </c>
      <c r="F37" s="48" t="s">
        <v>399</v>
      </c>
      <c r="G37" s="48">
        <v>114535</v>
      </c>
      <c r="H37" s="48">
        <v>3418</v>
      </c>
      <c r="I37" s="48" t="s">
        <v>399</v>
      </c>
      <c r="J37" s="49">
        <v>90120</v>
      </c>
    </row>
    <row r="38" spans="1:10">
      <c r="A38" s="66" t="s">
        <v>512</v>
      </c>
      <c r="B38" s="48" t="s">
        <v>399</v>
      </c>
      <c r="C38" s="48" t="s">
        <v>399</v>
      </c>
      <c r="D38" s="48" t="s">
        <v>399</v>
      </c>
      <c r="E38" s="48" t="s">
        <v>399</v>
      </c>
      <c r="F38" s="48" t="s">
        <v>399</v>
      </c>
      <c r="G38" s="48" t="s">
        <v>399</v>
      </c>
      <c r="H38" s="48" t="s">
        <v>399</v>
      </c>
      <c r="I38" s="48">
        <v>67</v>
      </c>
      <c r="J38" s="49" t="s">
        <v>399</v>
      </c>
    </row>
    <row r="39" spans="1:10">
      <c r="A39" s="66" t="s">
        <v>513</v>
      </c>
      <c r="B39" s="48">
        <v>47</v>
      </c>
      <c r="C39" s="48" t="s">
        <v>399</v>
      </c>
      <c r="D39" s="48">
        <v>580</v>
      </c>
      <c r="E39" s="48">
        <v>1192</v>
      </c>
      <c r="F39" s="48" t="s">
        <v>399</v>
      </c>
      <c r="G39" s="48">
        <v>17999</v>
      </c>
      <c r="H39" s="48">
        <v>496</v>
      </c>
      <c r="I39" s="48" t="s">
        <v>399</v>
      </c>
      <c r="J39" s="49">
        <v>5951</v>
      </c>
    </row>
    <row r="40" spans="1:10">
      <c r="A40" s="66" t="s">
        <v>514</v>
      </c>
      <c r="B40" s="48">
        <v>250</v>
      </c>
      <c r="C40" s="48" t="s">
        <v>399</v>
      </c>
      <c r="D40" s="48">
        <v>1369</v>
      </c>
      <c r="E40" s="48">
        <v>2290</v>
      </c>
      <c r="F40" s="48" t="s">
        <v>399</v>
      </c>
      <c r="G40" s="48">
        <v>35298</v>
      </c>
      <c r="H40" s="48">
        <v>1221</v>
      </c>
      <c r="I40" s="48" t="s">
        <v>399</v>
      </c>
      <c r="J40" s="49">
        <v>12757</v>
      </c>
    </row>
    <row r="41" spans="1:10">
      <c r="A41" s="76" t="s">
        <v>515</v>
      </c>
      <c r="B41" s="77">
        <v>746</v>
      </c>
      <c r="C41" s="77" t="s">
        <v>399</v>
      </c>
      <c r="D41" s="77">
        <v>10714</v>
      </c>
      <c r="E41" s="77">
        <v>10184</v>
      </c>
      <c r="F41" s="77" t="s">
        <v>399</v>
      </c>
      <c r="G41" s="77">
        <v>218713</v>
      </c>
      <c r="H41" s="77">
        <v>6300</v>
      </c>
      <c r="I41" s="77">
        <v>100</v>
      </c>
      <c r="J41" s="78">
        <v>137664</v>
      </c>
    </row>
    <row r="42" spans="1:10">
      <c r="A42" s="66"/>
      <c r="B42" s="48"/>
      <c r="C42" s="48"/>
      <c r="D42" s="48"/>
      <c r="E42" s="48"/>
      <c r="F42" s="48"/>
      <c r="G42" s="48"/>
      <c r="H42" s="48"/>
      <c r="I42" s="48"/>
      <c r="J42" s="49"/>
    </row>
    <row r="43" spans="1:10">
      <c r="A43" s="66" t="s">
        <v>516</v>
      </c>
      <c r="B43" s="48">
        <v>19</v>
      </c>
      <c r="C43" s="48">
        <v>1867</v>
      </c>
      <c r="D43" s="48">
        <v>213</v>
      </c>
      <c r="E43" s="48">
        <v>16</v>
      </c>
      <c r="F43" s="48">
        <v>1617</v>
      </c>
      <c r="G43" s="48">
        <v>182</v>
      </c>
      <c r="H43" s="48">
        <v>21</v>
      </c>
      <c r="I43" s="48">
        <v>2351</v>
      </c>
      <c r="J43" s="49">
        <v>240</v>
      </c>
    </row>
    <row r="44" spans="1:10">
      <c r="A44" s="66" t="s">
        <v>517</v>
      </c>
      <c r="B44" s="48">
        <v>15</v>
      </c>
      <c r="C44" s="48">
        <v>3880</v>
      </c>
      <c r="D44" s="48">
        <v>139</v>
      </c>
      <c r="E44" s="48">
        <v>7</v>
      </c>
      <c r="F44" s="48">
        <v>2042</v>
      </c>
      <c r="G44" s="48">
        <v>71</v>
      </c>
      <c r="H44" s="48">
        <v>10</v>
      </c>
      <c r="I44" s="48">
        <v>3913</v>
      </c>
      <c r="J44" s="49">
        <v>111</v>
      </c>
    </row>
    <row r="45" spans="1:10">
      <c r="A45" s="76" t="s">
        <v>518</v>
      </c>
      <c r="B45" s="77">
        <v>34</v>
      </c>
      <c r="C45" s="77">
        <v>5747</v>
      </c>
      <c r="D45" s="77">
        <v>352</v>
      </c>
      <c r="E45" s="77">
        <v>23</v>
      </c>
      <c r="F45" s="77">
        <v>3659</v>
      </c>
      <c r="G45" s="77">
        <v>253</v>
      </c>
      <c r="H45" s="77">
        <v>31</v>
      </c>
      <c r="I45" s="77">
        <v>6264</v>
      </c>
      <c r="J45" s="78">
        <v>351</v>
      </c>
    </row>
    <row r="46" spans="1:10">
      <c r="A46" s="68"/>
      <c r="B46" s="48"/>
      <c r="C46" s="48"/>
      <c r="D46" s="48"/>
      <c r="E46" s="48"/>
      <c r="F46" s="48"/>
      <c r="G46" s="48"/>
      <c r="H46" s="48"/>
      <c r="I46" s="48"/>
      <c r="J46" s="49"/>
    </row>
    <row r="47" spans="1:10" ht="13.5" thickBot="1">
      <c r="A47" s="69" t="s">
        <v>519</v>
      </c>
      <c r="B47" s="55">
        <v>7934</v>
      </c>
      <c r="C47" s="55">
        <v>5747</v>
      </c>
      <c r="D47" s="55">
        <v>195547</v>
      </c>
      <c r="E47" s="55">
        <v>78603</v>
      </c>
      <c r="F47" s="55">
        <v>7034</v>
      </c>
      <c r="G47" s="55">
        <v>1477975</v>
      </c>
      <c r="H47" s="55">
        <v>27540</v>
      </c>
      <c r="I47" s="55">
        <v>19327</v>
      </c>
      <c r="J47" s="56">
        <v>525404</v>
      </c>
    </row>
  </sheetData>
  <mergeCells count="11">
    <mergeCell ref="C7:C10"/>
    <mergeCell ref="D7:D10"/>
    <mergeCell ref="F7:F10"/>
    <mergeCell ref="G7:G10"/>
    <mergeCell ref="A1:J1"/>
    <mergeCell ref="B5:D6"/>
    <mergeCell ref="E5:G6"/>
    <mergeCell ref="H5:J6"/>
    <mergeCell ref="A3:J3"/>
    <mergeCell ref="I7:I10"/>
    <mergeCell ref="J7:J1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>
  <sheetPr codeName="Hoja256">
    <pageSetUpPr fitToPage="1"/>
  </sheetPr>
  <dimension ref="A1:H86"/>
  <sheetViews>
    <sheetView showGridLines="0" view="pageBreakPreview" zoomScale="75" zoomScaleNormal="75" zoomScaleSheetLayoutView="75" workbookViewId="0">
      <selection activeCell="B5" sqref="B5"/>
    </sheetView>
  </sheetViews>
  <sheetFormatPr baseColWidth="10" defaultRowHeight="12.75"/>
  <cols>
    <col min="1" max="1" width="18.5703125" style="160" customWidth="1"/>
    <col min="2" max="8" width="20.42578125" style="160" customWidth="1"/>
    <col min="9" max="16384" width="11.42578125" style="160"/>
  </cols>
  <sheetData>
    <row r="1" spans="1:8" s="2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</row>
    <row r="3" spans="1:8" s="3" customFormat="1" ht="15" customHeight="1">
      <c r="A3" s="1560" t="s">
        <v>1532</v>
      </c>
      <c r="B3" s="1560"/>
      <c r="C3" s="1560"/>
      <c r="D3" s="1560"/>
      <c r="E3" s="1560"/>
      <c r="F3" s="1560"/>
      <c r="G3" s="1560"/>
      <c r="H3" s="1560"/>
    </row>
    <row r="4" spans="1:8" s="3" customFormat="1" ht="15" customHeight="1">
      <c r="A4" s="1560" t="s">
        <v>1435</v>
      </c>
      <c r="B4" s="1560"/>
      <c r="C4" s="1560"/>
      <c r="D4" s="1560"/>
      <c r="E4" s="1560"/>
      <c r="F4" s="1560"/>
      <c r="G4" s="1560"/>
      <c r="H4" s="1560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s="1312" customFormat="1" ht="18" customHeight="1">
      <c r="A6" s="1649" t="s">
        <v>378</v>
      </c>
      <c r="B6" s="1311" t="s">
        <v>1150</v>
      </c>
      <c r="C6" s="920"/>
      <c r="D6" s="1734" t="s">
        <v>1164</v>
      </c>
      <c r="E6" s="1436" t="s">
        <v>386</v>
      </c>
      <c r="F6" s="1732" t="s">
        <v>1192</v>
      </c>
      <c r="G6" s="852" t="s">
        <v>521</v>
      </c>
      <c r="H6" s="1728" t="s">
        <v>1197</v>
      </c>
    </row>
    <row r="7" spans="1:8" s="1312" customFormat="1" ht="18" customHeight="1">
      <c r="A7" s="1650"/>
      <c r="B7" s="1313" t="s">
        <v>1165</v>
      </c>
      <c r="C7" s="924"/>
      <c r="D7" s="1695"/>
      <c r="E7" s="1438" t="s">
        <v>1166</v>
      </c>
      <c r="F7" s="1687"/>
      <c r="G7" s="909" t="s">
        <v>522</v>
      </c>
      <c r="H7" s="1729"/>
    </row>
    <row r="8" spans="1:8" s="1312" customFormat="1" ht="18" customHeight="1">
      <c r="A8" s="1650"/>
      <c r="B8" s="1439" t="s">
        <v>395</v>
      </c>
      <c r="C8" s="1439" t="s">
        <v>1123</v>
      </c>
      <c r="D8" s="1695"/>
      <c r="E8" s="1438" t="s">
        <v>1167</v>
      </c>
      <c r="F8" s="1687"/>
      <c r="G8" s="909" t="s">
        <v>525</v>
      </c>
      <c r="H8" s="1729"/>
    </row>
    <row r="9" spans="1:8" s="1312" customFormat="1" ht="18" customHeight="1" thickBot="1">
      <c r="A9" s="1651"/>
      <c r="B9" s="1441" t="s">
        <v>382</v>
      </c>
      <c r="C9" s="1441" t="s">
        <v>382</v>
      </c>
      <c r="D9" s="1735"/>
      <c r="E9" s="1440" t="s">
        <v>524</v>
      </c>
      <c r="F9" s="1612"/>
      <c r="G9" s="1441" t="s">
        <v>526</v>
      </c>
      <c r="H9" s="1730"/>
    </row>
    <row r="10" spans="1:8" ht="22.5" customHeight="1">
      <c r="A10" s="14">
        <v>2003</v>
      </c>
      <c r="B10" s="486">
        <v>47.368000000000002</v>
      </c>
      <c r="C10" s="486">
        <v>45.768000000000001</v>
      </c>
      <c r="D10" s="12">
        <v>197.654</v>
      </c>
      <c r="E10" s="12">
        <v>246.80868729243142</v>
      </c>
      <c r="F10" s="636">
        <v>1129.5940000000001</v>
      </c>
      <c r="G10" s="493">
        <v>25.24</v>
      </c>
      <c r="H10" s="340">
        <v>285109.52559999999</v>
      </c>
    </row>
    <row r="11" spans="1:8">
      <c r="A11" s="14">
        <v>2004</v>
      </c>
      <c r="B11" s="486">
        <v>47.313000000000002</v>
      </c>
      <c r="C11" s="486">
        <v>45.677999999999997</v>
      </c>
      <c r="D11" s="12">
        <v>195.35900000000001</v>
      </c>
      <c r="E11" s="12">
        <v>177.38583125355751</v>
      </c>
      <c r="F11" s="636">
        <v>810.26300000000003</v>
      </c>
      <c r="G11" s="493">
        <v>21.29</v>
      </c>
      <c r="H11" s="340">
        <v>172504.9927</v>
      </c>
    </row>
    <row r="12" spans="1:8">
      <c r="A12" s="14">
        <v>2005</v>
      </c>
      <c r="B12" s="486">
        <v>45.170999999999999</v>
      </c>
      <c r="C12" s="486">
        <v>42.814</v>
      </c>
      <c r="D12" s="12">
        <v>178.447</v>
      </c>
      <c r="E12" s="12">
        <v>220.68388844770402</v>
      </c>
      <c r="F12" s="636">
        <v>944.83600000000001</v>
      </c>
      <c r="G12" s="493">
        <v>25.89</v>
      </c>
      <c r="H12" s="340">
        <v>244618.0404</v>
      </c>
    </row>
    <row r="13" spans="1:8">
      <c r="A13" s="14">
        <v>2006</v>
      </c>
      <c r="B13" s="486">
        <v>43.247</v>
      </c>
      <c r="C13" s="486">
        <v>41.731999999999999</v>
      </c>
      <c r="D13" s="12">
        <v>185.33099999999999</v>
      </c>
      <c r="E13" s="12">
        <v>210.18259369308925</v>
      </c>
      <c r="F13" s="636">
        <v>877.13400000000001</v>
      </c>
      <c r="G13" s="493">
        <v>13.81</v>
      </c>
      <c r="H13" s="340">
        <v>121132.20540000001</v>
      </c>
    </row>
    <row r="14" spans="1:8">
      <c r="A14" s="14">
        <v>2007</v>
      </c>
      <c r="B14" s="486">
        <v>41.996000000000002</v>
      </c>
      <c r="C14" s="486">
        <v>40.213000000000001</v>
      </c>
      <c r="D14" s="12">
        <v>177.66200000000001</v>
      </c>
      <c r="E14" s="12">
        <v>126.00377987218064</v>
      </c>
      <c r="F14" s="636">
        <v>506.69900000000001</v>
      </c>
      <c r="G14" s="493">
        <v>27.67</v>
      </c>
      <c r="H14" s="340">
        <v>140203.61330000003</v>
      </c>
    </row>
    <row r="15" spans="1:8">
      <c r="A15" s="14">
        <v>2008</v>
      </c>
      <c r="B15" s="486">
        <v>40.689</v>
      </c>
      <c r="C15" s="486">
        <v>39.033999999999999</v>
      </c>
      <c r="D15" s="12">
        <v>172.27799999999999</v>
      </c>
      <c r="E15" s="12">
        <v>176.24020085054056</v>
      </c>
      <c r="F15" s="636">
        <v>687.93600000000004</v>
      </c>
      <c r="G15" s="493">
        <v>48.09</v>
      </c>
      <c r="H15" s="340">
        <v>330828.42240000004</v>
      </c>
    </row>
    <row r="16" spans="1:8">
      <c r="A16" s="14">
        <v>2009</v>
      </c>
      <c r="B16" s="486">
        <v>39.371000000000002</v>
      </c>
      <c r="C16" s="486">
        <v>37.6</v>
      </c>
      <c r="D16" s="12">
        <v>173.727</v>
      </c>
      <c r="E16" s="12">
        <v>148.45212765957444</v>
      </c>
      <c r="F16" s="636">
        <v>558.17999999999995</v>
      </c>
      <c r="G16" s="493">
        <v>19.87</v>
      </c>
      <c r="H16" s="340">
        <v>110910.36599999999</v>
      </c>
    </row>
    <row r="17" spans="1:8">
      <c r="A17" s="14">
        <v>2010</v>
      </c>
      <c r="B17" s="486">
        <v>40.801000000000002</v>
      </c>
      <c r="C17" s="486">
        <v>38.692999999999998</v>
      </c>
      <c r="D17" s="12">
        <v>172.875</v>
      </c>
      <c r="E17" s="12">
        <v>185.53898637996537</v>
      </c>
      <c r="F17" s="636">
        <v>717.90599999999995</v>
      </c>
      <c r="G17" s="493">
        <v>29.9</v>
      </c>
      <c r="H17" s="340">
        <v>214653.89399999997</v>
      </c>
    </row>
    <row r="18" spans="1:8">
      <c r="A18" s="14">
        <v>2011</v>
      </c>
      <c r="B18" s="486">
        <v>39.570999999999998</v>
      </c>
      <c r="C18" s="486">
        <v>37.325000000000003</v>
      </c>
      <c r="D18" s="12">
        <v>169.255</v>
      </c>
      <c r="E18" s="12">
        <v>197.23991962491624</v>
      </c>
      <c r="F18" s="636">
        <v>736.19799999999998</v>
      </c>
      <c r="G18" s="493">
        <v>16.440000000000001</v>
      </c>
      <c r="H18" s="340">
        <v>121030.9512</v>
      </c>
    </row>
    <row r="19" spans="1:8">
      <c r="A19" s="14">
        <v>2012</v>
      </c>
      <c r="B19" s="486">
        <v>39.463000000000001</v>
      </c>
      <c r="C19" s="486">
        <v>37.088999999999999</v>
      </c>
      <c r="D19" s="12">
        <v>162.226</v>
      </c>
      <c r="E19" s="12">
        <v>184.3144867750546</v>
      </c>
      <c r="F19" s="636">
        <v>683.60400000000004</v>
      </c>
      <c r="G19" s="493">
        <v>23.36</v>
      </c>
      <c r="H19" s="340">
        <v>159689.89440000002</v>
      </c>
    </row>
    <row r="20" spans="1:8" ht="13.5" thickBot="1">
      <c r="A20" s="337">
        <v>2013</v>
      </c>
      <c r="B20" s="486">
        <v>38.319000000000003</v>
      </c>
      <c r="C20" s="486">
        <v>36.860999999999997</v>
      </c>
      <c r="D20" s="12">
        <v>157.45099999999999</v>
      </c>
      <c r="E20" s="12">
        <f>+F20/C20*10</f>
        <v>222.04742139388514</v>
      </c>
      <c r="F20" s="636">
        <v>818.48900000000003</v>
      </c>
      <c r="G20" s="649">
        <v>33.049999999999997</v>
      </c>
      <c r="H20" s="1418">
        <f>G20*F20*10</f>
        <v>270510.61449999997</v>
      </c>
    </row>
    <row r="21" spans="1:8">
      <c r="A21" s="163" t="s">
        <v>1193</v>
      </c>
      <c r="B21" s="163"/>
      <c r="C21" s="163"/>
      <c r="D21" s="163"/>
      <c r="E21" s="163"/>
      <c r="F21" s="163"/>
      <c r="G21" s="163"/>
      <c r="H21" s="163"/>
    </row>
    <row r="22" spans="1:8">
      <c r="A22" s="271" t="s">
        <v>1203</v>
      </c>
      <c r="B22" s="271"/>
      <c r="C22" s="271"/>
      <c r="D22" s="271"/>
      <c r="E22" s="271"/>
      <c r="F22" s="271"/>
      <c r="G22" s="271"/>
      <c r="H22" s="271"/>
    </row>
    <row r="34" spans="8:8">
      <c r="H34" s="645"/>
    </row>
    <row r="86" spans="5:5">
      <c r="E86" s="645"/>
    </row>
  </sheetData>
  <mergeCells count="7">
    <mergeCell ref="A1:H1"/>
    <mergeCell ref="A3:H3"/>
    <mergeCell ref="A6:A9"/>
    <mergeCell ref="D6:D9"/>
    <mergeCell ref="F6:F9"/>
    <mergeCell ref="H6:H9"/>
    <mergeCell ref="A4:H4"/>
  </mergeCells>
  <phoneticPr fontId="0" type="noConversion"/>
  <printOptions horizontalCentered="1" gridLinesSet="0"/>
  <pageMargins left="0.75" right="0.51181102362204722" top="0.59055118110236227" bottom="1" header="0" footer="0"/>
  <pageSetup paperSize="9" scale="56" orientation="portrait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>
  <sheetPr codeName="Hoja257">
    <pageSetUpPr fitToPage="1"/>
  </sheetPr>
  <dimension ref="A1:I53"/>
  <sheetViews>
    <sheetView view="pageBreakPreview" zoomScale="75" zoomScaleNormal="75" zoomScaleSheetLayoutView="75" workbookViewId="0">
      <selection activeCell="A4" sqref="A4:H4"/>
    </sheetView>
  </sheetViews>
  <sheetFormatPr baseColWidth="10" defaultRowHeight="12.75"/>
  <cols>
    <col min="1" max="1" width="29" style="37" customWidth="1"/>
    <col min="2" max="7" width="18.7109375" style="37" customWidth="1"/>
    <col min="8" max="9" width="18.7109375" style="271" customWidth="1"/>
    <col min="10" max="16384" width="11.42578125" style="271"/>
  </cols>
  <sheetData>
    <row r="1" spans="1:9" s="90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  <c r="I1" s="1485"/>
    </row>
    <row r="2" spans="1:9">
      <c r="A2" s="1716"/>
      <c r="B2" s="1716"/>
      <c r="C2" s="1716"/>
      <c r="D2" s="1716"/>
      <c r="E2" s="1716"/>
      <c r="F2" s="1716"/>
      <c r="G2" s="1716"/>
    </row>
    <row r="3" spans="1:9" s="91" customFormat="1" ht="15" customHeight="1">
      <c r="A3" s="1504" t="s">
        <v>1204</v>
      </c>
      <c r="B3" s="1504"/>
      <c r="C3" s="1504"/>
      <c r="D3" s="1504"/>
      <c r="E3" s="1504"/>
      <c r="F3" s="1504"/>
      <c r="G3" s="1504"/>
      <c r="H3" s="1504"/>
      <c r="I3" s="1504"/>
    </row>
    <row r="4" spans="1:9" s="91" customFormat="1" ht="15" customHeight="1">
      <c r="A4" s="1504" t="s">
        <v>1205</v>
      </c>
      <c r="B4" s="1504"/>
      <c r="C4" s="1504"/>
      <c r="D4" s="1504"/>
      <c r="E4" s="1504"/>
      <c r="F4" s="1504"/>
      <c r="G4" s="1504"/>
      <c r="H4" s="1504"/>
      <c r="I4" s="1504"/>
    </row>
    <row r="5" spans="1:9" s="91" customFormat="1" ht="14.25" customHeight="1" thickBot="1">
      <c r="A5" s="1717"/>
      <c r="B5" s="1717"/>
      <c r="C5" s="1717"/>
      <c r="D5" s="1717"/>
      <c r="E5" s="1717"/>
      <c r="F5" s="1717"/>
      <c r="G5" s="1717"/>
    </row>
    <row r="6" spans="1:9" ht="19.5" customHeight="1">
      <c r="A6" s="1446"/>
      <c r="B6" s="1731" t="s">
        <v>1116</v>
      </c>
      <c r="C6" s="1731"/>
      <c r="D6" s="1447" t="s">
        <v>1151</v>
      </c>
      <c r="E6" s="1731" t="s">
        <v>386</v>
      </c>
      <c r="F6" s="1731"/>
      <c r="G6" s="1733" t="s">
        <v>387</v>
      </c>
      <c r="H6" s="1733"/>
      <c r="I6" s="1490"/>
    </row>
    <row r="7" spans="1:9" ht="21" customHeight="1">
      <c r="A7" s="1160" t="s">
        <v>560</v>
      </c>
      <c r="B7" s="1724" t="s">
        <v>1170</v>
      </c>
      <c r="C7" s="1724"/>
      <c r="D7" s="1443" t="s">
        <v>1120</v>
      </c>
      <c r="E7" s="1442" t="s">
        <v>1171</v>
      </c>
      <c r="F7" s="1442" t="s">
        <v>1172</v>
      </c>
      <c r="G7" s="1499" t="s">
        <v>1173</v>
      </c>
      <c r="H7" s="1499" t="s">
        <v>1153</v>
      </c>
      <c r="I7" s="1670" t="s">
        <v>1154</v>
      </c>
    </row>
    <row r="8" spans="1:9">
      <c r="A8" s="1160" t="s">
        <v>538</v>
      </c>
      <c r="B8" s="1723" t="s">
        <v>395</v>
      </c>
      <c r="C8" s="1723" t="s">
        <v>1123</v>
      </c>
      <c r="D8" s="1724" t="s">
        <v>1124</v>
      </c>
      <c r="E8" s="1443" t="s">
        <v>1167</v>
      </c>
      <c r="F8" s="1443" t="s">
        <v>1120</v>
      </c>
      <c r="G8" s="1628"/>
      <c r="H8" s="1628"/>
      <c r="I8" s="1502"/>
    </row>
    <row r="9" spans="1:9" ht="13.5" thickBot="1">
      <c r="A9" s="1450"/>
      <c r="B9" s="1724"/>
      <c r="C9" s="1724"/>
      <c r="D9" s="1724"/>
      <c r="E9" s="1443" t="s">
        <v>390</v>
      </c>
      <c r="F9" s="1443" t="s">
        <v>1159</v>
      </c>
      <c r="G9" s="1628"/>
      <c r="H9" s="1628"/>
      <c r="I9" s="1502"/>
    </row>
    <row r="10" spans="1:9" ht="18.75" customHeight="1">
      <c r="A10" s="75" t="s">
        <v>459</v>
      </c>
      <c r="B10" s="45">
        <v>141</v>
      </c>
      <c r="C10" s="45">
        <v>141</v>
      </c>
      <c r="D10" s="45">
        <v>59184</v>
      </c>
      <c r="E10" s="131">
        <v>6000</v>
      </c>
      <c r="F10" s="131">
        <v>75</v>
      </c>
      <c r="G10" s="131">
        <v>846</v>
      </c>
      <c r="H10" s="131">
        <v>4439</v>
      </c>
      <c r="I10" s="46">
        <v>5285</v>
      </c>
    </row>
    <row r="11" spans="1:9">
      <c r="A11" s="66" t="s">
        <v>460</v>
      </c>
      <c r="B11" s="12">
        <v>5</v>
      </c>
      <c r="C11" s="12">
        <v>5</v>
      </c>
      <c r="D11" s="48">
        <v>1363</v>
      </c>
      <c r="E11" s="12">
        <v>6000</v>
      </c>
      <c r="F11" s="12">
        <v>75</v>
      </c>
      <c r="G11" s="12">
        <v>30</v>
      </c>
      <c r="H11" s="12">
        <v>102</v>
      </c>
      <c r="I11" s="13">
        <v>132</v>
      </c>
    </row>
    <row r="12" spans="1:9">
      <c r="A12" s="66" t="s">
        <v>461</v>
      </c>
      <c r="B12" s="48">
        <v>1</v>
      </c>
      <c r="C12" s="48">
        <v>1</v>
      </c>
      <c r="D12" s="48">
        <v>4371</v>
      </c>
      <c r="E12" s="12">
        <v>6000</v>
      </c>
      <c r="F12" s="12">
        <v>75</v>
      </c>
      <c r="G12" s="12">
        <v>6</v>
      </c>
      <c r="H12" s="12">
        <v>328</v>
      </c>
      <c r="I12" s="49">
        <v>334</v>
      </c>
    </row>
    <row r="13" spans="1:9">
      <c r="A13" s="66" t="s">
        <v>462</v>
      </c>
      <c r="B13" s="12">
        <v>74</v>
      </c>
      <c r="C13" s="12">
        <v>74</v>
      </c>
      <c r="D13" s="48">
        <v>18733</v>
      </c>
      <c r="E13" s="12">
        <v>6000</v>
      </c>
      <c r="F13" s="12">
        <v>75</v>
      </c>
      <c r="G13" s="12">
        <v>444</v>
      </c>
      <c r="H13" s="12">
        <v>1405</v>
      </c>
      <c r="I13" s="13">
        <v>1849</v>
      </c>
    </row>
    <row r="14" spans="1:9">
      <c r="A14" s="76" t="s">
        <v>463</v>
      </c>
      <c r="B14" s="77">
        <v>221</v>
      </c>
      <c r="C14" s="77">
        <v>221</v>
      </c>
      <c r="D14" s="77">
        <v>83651</v>
      </c>
      <c r="E14" s="81">
        <v>6000</v>
      </c>
      <c r="F14" s="81">
        <v>75</v>
      </c>
      <c r="G14" s="81">
        <v>1326</v>
      </c>
      <c r="H14" s="81">
        <v>6274</v>
      </c>
      <c r="I14" s="78">
        <v>7600</v>
      </c>
    </row>
    <row r="15" spans="1:9">
      <c r="A15" s="68"/>
      <c r="B15" s="73"/>
      <c r="C15" s="73"/>
      <c r="D15" s="73"/>
      <c r="E15" s="79"/>
      <c r="F15" s="79"/>
      <c r="G15" s="79"/>
      <c r="H15" s="79"/>
      <c r="I15" s="74"/>
    </row>
    <row r="16" spans="1:9">
      <c r="A16" s="76" t="s">
        <v>464</v>
      </c>
      <c r="B16" s="77" t="s">
        <v>399</v>
      </c>
      <c r="C16" s="77" t="s">
        <v>399</v>
      </c>
      <c r="D16" s="77">
        <v>16000</v>
      </c>
      <c r="E16" s="81" t="s">
        <v>399</v>
      </c>
      <c r="F16" s="81">
        <v>5</v>
      </c>
      <c r="G16" s="81" t="s">
        <v>399</v>
      </c>
      <c r="H16" s="81">
        <v>80</v>
      </c>
      <c r="I16" s="78">
        <v>80</v>
      </c>
    </row>
    <row r="17" spans="1:9">
      <c r="A17" s="68"/>
      <c r="B17" s="73"/>
      <c r="C17" s="73"/>
      <c r="D17" s="73"/>
      <c r="E17" s="79"/>
      <c r="F17" s="79"/>
      <c r="G17" s="79"/>
      <c r="H17" s="79"/>
      <c r="I17" s="74"/>
    </row>
    <row r="18" spans="1:9">
      <c r="A18" s="76" t="s">
        <v>870</v>
      </c>
      <c r="B18" s="77">
        <v>24</v>
      </c>
      <c r="C18" s="77">
        <v>24</v>
      </c>
      <c r="D18" s="77" t="s">
        <v>399</v>
      </c>
      <c r="E18" s="81">
        <v>7200</v>
      </c>
      <c r="F18" s="81" t="s">
        <v>399</v>
      </c>
      <c r="G18" s="81">
        <v>173</v>
      </c>
      <c r="H18" s="81" t="s">
        <v>399</v>
      </c>
      <c r="I18" s="78">
        <v>173</v>
      </c>
    </row>
    <row r="19" spans="1:9">
      <c r="A19" s="68"/>
      <c r="B19" s="73"/>
      <c r="C19" s="73"/>
      <c r="D19" s="73"/>
      <c r="E19" s="79"/>
      <c r="F19" s="79"/>
      <c r="G19" s="79"/>
      <c r="H19" s="79"/>
      <c r="I19" s="74"/>
    </row>
    <row r="20" spans="1:9" s="1181" customFormat="1">
      <c r="A20" s="1135" t="s">
        <v>468</v>
      </c>
      <c r="B20" s="1251">
        <v>1</v>
      </c>
      <c r="C20" s="1251">
        <v>1</v>
      </c>
      <c r="D20" s="1251">
        <v>510</v>
      </c>
      <c r="E20" s="1255" t="s">
        <v>399</v>
      </c>
      <c r="F20" s="1255" t="s">
        <v>399</v>
      </c>
      <c r="G20" s="1255">
        <v>2</v>
      </c>
      <c r="H20" s="1255">
        <v>15</v>
      </c>
      <c r="I20" s="1212">
        <v>17</v>
      </c>
    </row>
    <row r="21" spans="1:9" s="408" customFormat="1">
      <c r="A21" s="76" t="s">
        <v>1533</v>
      </c>
      <c r="B21" s="77">
        <v>1</v>
      </c>
      <c r="C21" s="77">
        <v>1</v>
      </c>
      <c r="D21" s="77">
        <v>510</v>
      </c>
      <c r="E21" s="81" t="s">
        <v>399</v>
      </c>
      <c r="F21" s="81" t="s">
        <v>399</v>
      </c>
      <c r="G21" s="81">
        <v>2</v>
      </c>
      <c r="H21" s="81">
        <v>15</v>
      </c>
      <c r="I21" s="78">
        <v>17</v>
      </c>
    </row>
    <row r="22" spans="1:9">
      <c r="A22" s="66"/>
      <c r="B22" s="48"/>
      <c r="C22" s="48"/>
      <c r="D22" s="48"/>
      <c r="E22" s="12"/>
      <c r="F22" s="12"/>
      <c r="G22" s="12"/>
      <c r="H22" s="12"/>
      <c r="I22" s="49"/>
    </row>
    <row r="23" spans="1:9">
      <c r="A23" s="66" t="s">
        <v>476</v>
      </c>
      <c r="B23" s="83">
        <v>1</v>
      </c>
      <c r="C23" s="83">
        <v>1</v>
      </c>
      <c r="D23" s="48" t="s">
        <v>399</v>
      </c>
      <c r="E23" s="83">
        <v>30000</v>
      </c>
      <c r="F23" s="83" t="s">
        <v>399</v>
      </c>
      <c r="G23" s="83">
        <v>30</v>
      </c>
      <c r="H23" s="83" t="s">
        <v>399</v>
      </c>
      <c r="I23" s="84">
        <v>30</v>
      </c>
    </row>
    <row r="24" spans="1:9">
      <c r="A24" s="66" t="s">
        <v>479</v>
      </c>
      <c r="B24" s="83">
        <v>5</v>
      </c>
      <c r="C24" s="83">
        <v>4</v>
      </c>
      <c r="D24" s="48" t="s">
        <v>399</v>
      </c>
      <c r="E24" s="83">
        <v>25000</v>
      </c>
      <c r="F24" s="83" t="s">
        <v>399</v>
      </c>
      <c r="G24" s="83">
        <v>100</v>
      </c>
      <c r="H24" s="83" t="s">
        <v>399</v>
      </c>
      <c r="I24" s="13">
        <v>100</v>
      </c>
    </row>
    <row r="25" spans="1:9">
      <c r="A25" s="76" t="s">
        <v>480</v>
      </c>
      <c r="B25" s="77">
        <v>6</v>
      </c>
      <c r="C25" s="77">
        <v>5</v>
      </c>
      <c r="D25" s="77" t="s">
        <v>399</v>
      </c>
      <c r="E25" s="81">
        <v>26000</v>
      </c>
      <c r="F25" s="81" t="s">
        <v>399</v>
      </c>
      <c r="G25" s="81">
        <v>130</v>
      </c>
      <c r="H25" s="81" t="s">
        <v>399</v>
      </c>
      <c r="I25" s="78">
        <v>130</v>
      </c>
    </row>
    <row r="26" spans="1:9">
      <c r="A26" s="68"/>
      <c r="B26" s="73"/>
      <c r="C26" s="73"/>
      <c r="D26" s="73"/>
      <c r="E26" s="79"/>
      <c r="F26" s="79"/>
      <c r="G26" s="79"/>
      <c r="H26" s="79"/>
      <c r="I26" s="74"/>
    </row>
    <row r="27" spans="1:9">
      <c r="A27" s="76" t="s">
        <v>481</v>
      </c>
      <c r="B27" s="77">
        <v>185</v>
      </c>
      <c r="C27" s="77">
        <v>93</v>
      </c>
      <c r="D27" s="77">
        <v>9615</v>
      </c>
      <c r="E27" s="81" t="s">
        <v>399</v>
      </c>
      <c r="F27" s="81" t="s">
        <v>399</v>
      </c>
      <c r="G27" s="81">
        <v>1252</v>
      </c>
      <c r="H27" s="81">
        <v>102</v>
      </c>
      <c r="I27" s="78">
        <v>1354</v>
      </c>
    </row>
    <row r="28" spans="1:9">
      <c r="A28" s="66"/>
      <c r="B28" s="48"/>
      <c r="C28" s="48"/>
      <c r="D28" s="48"/>
      <c r="E28" s="12"/>
      <c r="F28" s="12"/>
      <c r="G28" s="12"/>
      <c r="H28" s="12"/>
      <c r="I28" s="49"/>
    </row>
    <row r="29" spans="1:9">
      <c r="A29" s="66" t="s">
        <v>545</v>
      </c>
      <c r="B29" s="12" t="s">
        <v>399</v>
      </c>
      <c r="C29" s="12" t="s">
        <v>399</v>
      </c>
      <c r="D29" s="48">
        <v>165</v>
      </c>
      <c r="E29" s="12" t="s">
        <v>399</v>
      </c>
      <c r="F29" s="12" t="s">
        <v>399</v>
      </c>
      <c r="G29" s="12" t="s">
        <v>399</v>
      </c>
      <c r="H29" s="12" t="s">
        <v>399</v>
      </c>
      <c r="I29" s="13" t="s">
        <v>399</v>
      </c>
    </row>
    <row r="30" spans="1:9">
      <c r="A30" s="76" t="s">
        <v>491</v>
      </c>
      <c r="B30" s="77" t="s">
        <v>399</v>
      </c>
      <c r="C30" s="77" t="s">
        <v>399</v>
      </c>
      <c r="D30" s="77">
        <v>165</v>
      </c>
      <c r="E30" s="81" t="s">
        <v>399</v>
      </c>
      <c r="F30" s="81" t="s">
        <v>399</v>
      </c>
      <c r="G30" s="81" t="s">
        <v>399</v>
      </c>
      <c r="H30" s="81" t="s">
        <v>399</v>
      </c>
      <c r="I30" s="78" t="s">
        <v>399</v>
      </c>
    </row>
    <row r="31" spans="1:9">
      <c r="A31" s="68"/>
      <c r="B31" s="73"/>
      <c r="C31" s="73"/>
      <c r="D31" s="73"/>
      <c r="E31" s="79"/>
      <c r="F31" s="79"/>
      <c r="G31" s="79"/>
      <c r="H31" s="79"/>
      <c r="I31" s="74"/>
    </row>
    <row r="32" spans="1:9">
      <c r="A32" s="66" t="s">
        <v>499</v>
      </c>
      <c r="B32" s="83">
        <v>9562</v>
      </c>
      <c r="C32" s="83">
        <v>9077</v>
      </c>
      <c r="D32" s="48" t="s">
        <v>399</v>
      </c>
      <c r="E32" s="83">
        <v>27237</v>
      </c>
      <c r="F32" s="83" t="s">
        <v>399</v>
      </c>
      <c r="G32" s="83">
        <v>247234</v>
      </c>
      <c r="H32" s="83" t="s">
        <v>399</v>
      </c>
      <c r="I32" s="13">
        <v>247234</v>
      </c>
    </row>
    <row r="33" spans="1:9">
      <c r="A33" s="66" t="s">
        <v>500</v>
      </c>
      <c r="B33" s="83">
        <v>20</v>
      </c>
      <c r="C33" s="83">
        <v>20</v>
      </c>
      <c r="D33" s="48" t="s">
        <v>399</v>
      </c>
      <c r="E33" s="83">
        <v>27600</v>
      </c>
      <c r="F33" s="83" t="s">
        <v>399</v>
      </c>
      <c r="G33" s="83">
        <v>552</v>
      </c>
      <c r="H33" s="83" t="s">
        <v>399</v>
      </c>
      <c r="I33" s="13">
        <v>552</v>
      </c>
    </row>
    <row r="34" spans="1:9">
      <c r="A34" s="66" t="s">
        <v>501</v>
      </c>
      <c r="B34" s="85">
        <v>32</v>
      </c>
      <c r="C34" s="85">
        <v>29</v>
      </c>
      <c r="D34" s="48" t="s">
        <v>399</v>
      </c>
      <c r="E34" s="85">
        <v>22724</v>
      </c>
      <c r="F34" s="48" t="s">
        <v>399</v>
      </c>
      <c r="G34" s="85">
        <v>659</v>
      </c>
      <c r="H34" s="48" t="s">
        <v>399</v>
      </c>
      <c r="I34" s="133">
        <v>659</v>
      </c>
    </row>
    <row r="35" spans="1:9">
      <c r="A35" s="76" t="s">
        <v>502</v>
      </c>
      <c r="B35" s="77">
        <v>9614</v>
      </c>
      <c r="C35" s="77">
        <v>9126</v>
      </c>
      <c r="D35" s="77" t="s">
        <v>399</v>
      </c>
      <c r="E35" s="81">
        <v>27223</v>
      </c>
      <c r="F35" s="81" t="s">
        <v>399</v>
      </c>
      <c r="G35" s="81">
        <v>248445</v>
      </c>
      <c r="H35" s="81" t="s">
        <v>399</v>
      </c>
      <c r="I35" s="78">
        <v>248445</v>
      </c>
    </row>
    <row r="36" spans="1:9">
      <c r="A36" s="68"/>
      <c r="B36" s="73"/>
      <c r="C36" s="73"/>
      <c r="D36" s="73"/>
      <c r="E36" s="79"/>
      <c r="F36" s="79"/>
      <c r="G36" s="79"/>
      <c r="H36" s="79"/>
      <c r="I36" s="74"/>
    </row>
    <row r="37" spans="1:9">
      <c r="A37" s="76" t="s">
        <v>503</v>
      </c>
      <c r="B37" s="77">
        <v>21918</v>
      </c>
      <c r="C37" s="77">
        <v>21121</v>
      </c>
      <c r="D37" s="77" t="s">
        <v>399</v>
      </c>
      <c r="E37" s="81">
        <v>21324</v>
      </c>
      <c r="F37" s="81" t="s">
        <v>399</v>
      </c>
      <c r="G37" s="81">
        <v>450379</v>
      </c>
      <c r="H37" s="81" t="s">
        <v>399</v>
      </c>
      <c r="I37" s="78">
        <v>450379</v>
      </c>
    </row>
    <row r="38" spans="1:9">
      <c r="A38" s="66"/>
      <c r="B38" s="48"/>
      <c r="C38" s="48"/>
      <c r="D38" s="48"/>
      <c r="E38" s="12"/>
      <c r="F38" s="12"/>
      <c r="G38" s="12"/>
      <c r="H38" s="12"/>
      <c r="I38" s="49"/>
    </row>
    <row r="39" spans="1:9">
      <c r="A39" s="66" t="s">
        <v>507</v>
      </c>
      <c r="B39" s="85">
        <v>1340</v>
      </c>
      <c r="C39" s="48">
        <v>1326</v>
      </c>
      <c r="D39" s="48" t="s">
        <v>399</v>
      </c>
      <c r="E39" s="85">
        <v>27284</v>
      </c>
      <c r="F39" s="12" t="s">
        <v>399</v>
      </c>
      <c r="G39" s="12">
        <v>36179</v>
      </c>
      <c r="H39" s="12" t="s">
        <v>399</v>
      </c>
      <c r="I39" s="49">
        <v>36179</v>
      </c>
    </row>
    <row r="40" spans="1:9">
      <c r="A40" s="66" t="s">
        <v>508</v>
      </c>
      <c r="B40" s="85">
        <v>17</v>
      </c>
      <c r="C40" s="48">
        <v>17</v>
      </c>
      <c r="D40" s="48" t="s">
        <v>399</v>
      </c>
      <c r="E40" s="85">
        <v>7176</v>
      </c>
      <c r="F40" s="12" t="s">
        <v>399</v>
      </c>
      <c r="G40" s="12">
        <v>122</v>
      </c>
      <c r="H40" s="12" t="s">
        <v>399</v>
      </c>
      <c r="I40" s="49">
        <v>122</v>
      </c>
    </row>
    <row r="41" spans="1:9">
      <c r="A41" s="66" t="s">
        <v>509</v>
      </c>
      <c r="B41" s="12">
        <v>13</v>
      </c>
      <c r="C41" s="12">
        <v>12</v>
      </c>
      <c r="D41" s="48" t="s">
        <v>399</v>
      </c>
      <c r="E41" s="12">
        <v>17420</v>
      </c>
      <c r="F41" s="12" t="s">
        <v>399</v>
      </c>
      <c r="G41" s="12">
        <v>209</v>
      </c>
      <c r="H41" s="12" t="s">
        <v>399</v>
      </c>
      <c r="I41" s="13">
        <v>209</v>
      </c>
    </row>
    <row r="42" spans="1:9">
      <c r="A42" s="66" t="s">
        <v>510</v>
      </c>
      <c r="B42" s="85">
        <v>95</v>
      </c>
      <c r="C42" s="48">
        <v>95</v>
      </c>
      <c r="D42" s="48">
        <v>68</v>
      </c>
      <c r="E42" s="85">
        <v>12540</v>
      </c>
      <c r="F42" s="12">
        <v>20</v>
      </c>
      <c r="G42" s="12">
        <v>1191</v>
      </c>
      <c r="H42" s="12">
        <v>1</v>
      </c>
      <c r="I42" s="49">
        <v>1192</v>
      </c>
    </row>
    <row r="43" spans="1:9">
      <c r="A43" s="66" t="s">
        <v>511</v>
      </c>
      <c r="B43" s="48">
        <v>25</v>
      </c>
      <c r="C43" s="48">
        <v>25</v>
      </c>
      <c r="D43" s="48" t="s">
        <v>399</v>
      </c>
      <c r="E43" s="12">
        <v>23080</v>
      </c>
      <c r="F43" s="12" t="s">
        <v>399</v>
      </c>
      <c r="G43" s="12">
        <v>577</v>
      </c>
      <c r="H43" s="12" t="s">
        <v>399</v>
      </c>
      <c r="I43" s="49">
        <v>577</v>
      </c>
    </row>
    <row r="44" spans="1:9">
      <c r="A44" s="66" t="s">
        <v>512</v>
      </c>
      <c r="B44" s="48">
        <v>2</v>
      </c>
      <c r="C44" s="48">
        <v>2</v>
      </c>
      <c r="D44" s="48">
        <v>632</v>
      </c>
      <c r="E44" s="12" t="s">
        <v>399</v>
      </c>
      <c r="F44" s="12" t="s">
        <v>399</v>
      </c>
      <c r="G44" s="12">
        <v>12</v>
      </c>
      <c r="H44" s="12" t="s">
        <v>399</v>
      </c>
      <c r="I44" s="49">
        <v>12</v>
      </c>
    </row>
    <row r="45" spans="1:9">
      <c r="A45" s="66" t="s">
        <v>513</v>
      </c>
      <c r="B45" s="85">
        <v>4544</v>
      </c>
      <c r="C45" s="48">
        <v>4481</v>
      </c>
      <c r="D45" s="48" t="s">
        <v>399</v>
      </c>
      <c r="E45" s="48">
        <v>15123</v>
      </c>
      <c r="F45" s="12" t="s">
        <v>399</v>
      </c>
      <c r="G45" s="12">
        <v>67766</v>
      </c>
      <c r="H45" s="12" t="s">
        <v>399</v>
      </c>
      <c r="I45" s="49">
        <v>67766</v>
      </c>
    </row>
    <row r="46" spans="1:9">
      <c r="A46" s="66" t="s">
        <v>514</v>
      </c>
      <c r="B46" s="85">
        <v>75</v>
      </c>
      <c r="C46" s="12">
        <v>75</v>
      </c>
      <c r="D46" s="48" t="s">
        <v>399</v>
      </c>
      <c r="E46" s="85" t="s">
        <v>399</v>
      </c>
      <c r="F46" s="12" t="s">
        <v>399</v>
      </c>
      <c r="G46" s="12">
        <v>1096</v>
      </c>
      <c r="H46" s="12" t="s">
        <v>399</v>
      </c>
      <c r="I46" s="13">
        <v>1096</v>
      </c>
    </row>
    <row r="47" spans="1:9">
      <c r="A47" s="76" t="s">
        <v>515</v>
      </c>
      <c r="B47" s="77">
        <v>6111</v>
      </c>
      <c r="C47" s="77">
        <v>6033</v>
      </c>
      <c r="D47" s="77">
        <v>700</v>
      </c>
      <c r="E47" s="81">
        <v>17577</v>
      </c>
      <c r="F47" s="81">
        <v>2</v>
      </c>
      <c r="G47" s="81">
        <v>107152</v>
      </c>
      <c r="H47" s="81">
        <v>1</v>
      </c>
      <c r="I47" s="78">
        <v>107153</v>
      </c>
    </row>
    <row r="48" spans="1:9">
      <c r="A48" s="66"/>
      <c r="B48" s="48"/>
      <c r="C48" s="48"/>
      <c r="D48" s="48"/>
      <c r="E48" s="12"/>
      <c r="F48" s="12"/>
      <c r="G48" s="12"/>
      <c r="H48" s="12"/>
      <c r="I48" s="49"/>
    </row>
    <row r="49" spans="1:9">
      <c r="A49" s="66" t="s">
        <v>516</v>
      </c>
      <c r="B49" s="48">
        <v>179</v>
      </c>
      <c r="C49" s="48">
        <v>179</v>
      </c>
      <c r="D49" s="48">
        <v>20410</v>
      </c>
      <c r="E49" s="12">
        <v>13000</v>
      </c>
      <c r="F49" s="12">
        <v>10</v>
      </c>
      <c r="G49" s="12">
        <v>2330</v>
      </c>
      <c r="H49" s="12">
        <v>204</v>
      </c>
      <c r="I49" s="49">
        <v>2534</v>
      </c>
    </row>
    <row r="50" spans="1:9">
      <c r="A50" s="66" t="s">
        <v>517</v>
      </c>
      <c r="B50" s="12">
        <v>60</v>
      </c>
      <c r="C50" s="12">
        <v>58</v>
      </c>
      <c r="D50" s="48">
        <v>26400</v>
      </c>
      <c r="E50" s="12">
        <v>8437</v>
      </c>
      <c r="F50" s="12">
        <v>5</v>
      </c>
      <c r="G50" s="12">
        <v>492</v>
      </c>
      <c r="H50" s="12">
        <v>132</v>
      </c>
      <c r="I50" s="13">
        <v>624</v>
      </c>
    </row>
    <row r="51" spans="1:9">
      <c r="A51" s="76" t="s">
        <v>518</v>
      </c>
      <c r="B51" s="77">
        <v>239</v>
      </c>
      <c r="C51" s="77">
        <v>237</v>
      </c>
      <c r="D51" s="77">
        <v>46810</v>
      </c>
      <c r="E51" s="81">
        <v>11883</v>
      </c>
      <c r="F51" s="81">
        <v>7</v>
      </c>
      <c r="G51" s="81">
        <v>2822</v>
      </c>
      <c r="H51" s="81">
        <v>336</v>
      </c>
      <c r="I51" s="78">
        <v>3158</v>
      </c>
    </row>
    <row r="52" spans="1:9">
      <c r="A52" s="68"/>
      <c r="B52" s="73"/>
      <c r="C52" s="73"/>
      <c r="D52" s="73"/>
      <c r="E52" s="79"/>
      <c r="F52" s="79"/>
      <c r="G52" s="79"/>
      <c r="H52" s="79"/>
      <c r="I52" s="74"/>
    </row>
    <row r="53" spans="1:9" ht="13.5" thickBot="1">
      <c r="A53" s="69" t="s">
        <v>519</v>
      </c>
      <c r="B53" s="55">
        <v>38319</v>
      </c>
      <c r="C53" s="55">
        <v>36861</v>
      </c>
      <c r="D53" s="55">
        <v>157451</v>
      </c>
      <c r="E53" s="226">
        <v>21956</v>
      </c>
      <c r="F53" s="226">
        <v>42</v>
      </c>
      <c r="G53" s="226">
        <v>811682</v>
      </c>
      <c r="H53" s="226">
        <v>6807</v>
      </c>
      <c r="I53" s="56">
        <v>818489</v>
      </c>
    </row>
  </sheetData>
  <mergeCells count="15">
    <mergeCell ref="B8:B9"/>
    <mergeCell ref="C8:C9"/>
    <mergeCell ref="D8:D9"/>
    <mergeCell ref="G6:I6"/>
    <mergeCell ref="G7:G9"/>
    <mergeCell ref="H7:H9"/>
    <mergeCell ref="I7:I9"/>
    <mergeCell ref="A1:I1"/>
    <mergeCell ref="B6:C6"/>
    <mergeCell ref="E6:F6"/>
    <mergeCell ref="B7:C7"/>
    <mergeCell ref="A2:G2"/>
    <mergeCell ref="A5:G5"/>
    <mergeCell ref="A4:I4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04">
    <pageSetUpPr fitToPage="1"/>
  </sheetPr>
  <dimension ref="A1:I85"/>
  <sheetViews>
    <sheetView view="pageBreakPreview" topLeftCell="A28" zoomScale="75" zoomScaleNormal="75" zoomScaleSheetLayoutView="75" workbookViewId="0">
      <selection activeCell="H84" sqref="H84"/>
    </sheetView>
  </sheetViews>
  <sheetFormatPr baseColWidth="10" defaultRowHeight="12.75"/>
  <cols>
    <col min="1" max="1" width="30.5703125" style="37" customWidth="1"/>
    <col min="2" max="2" width="13.140625" style="37" customWidth="1"/>
    <col min="3" max="3" width="17.7109375" style="37" customWidth="1"/>
    <col min="4" max="5" width="13.140625" style="37" customWidth="1"/>
    <col min="6" max="6" width="17.7109375" style="37" customWidth="1"/>
    <col min="7" max="7" width="17.85546875" style="37" customWidth="1"/>
    <col min="8" max="8" width="13.140625" style="37" customWidth="1"/>
    <col min="9" max="16384" width="11.42578125" style="37"/>
  </cols>
  <sheetData>
    <row r="1" spans="1:9" s="27" customFormat="1" ht="18">
      <c r="A1" s="1485" t="s">
        <v>375</v>
      </c>
      <c r="B1" s="1485"/>
      <c r="C1" s="1485"/>
      <c r="D1" s="1485"/>
      <c r="E1" s="1485"/>
      <c r="F1" s="1485"/>
      <c r="G1" s="1485"/>
    </row>
    <row r="2" spans="1:9" s="28" customFormat="1" ht="12.75" customHeight="1"/>
    <row r="3" spans="1:9" s="28" customFormat="1" ht="30" customHeight="1">
      <c r="A3" s="1486" t="s">
        <v>1313</v>
      </c>
      <c r="B3" s="1486"/>
      <c r="C3" s="1486"/>
      <c r="D3" s="1486"/>
      <c r="E3" s="1486"/>
      <c r="F3" s="1486"/>
      <c r="G3" s="1486"/>
      <c r="H3" s="134"/>
      <c r="I3" s="134"/>
    </row>
    <row r="4" spans="1:9" s="28" customFormat="1" ht="13.5" customHeight="1" thickBot="1">
      <c r="A4" s="5"/>
      <c r="B4" s="6"/>
      <c r="C4" s="6"/>
      <c r="D4" s="6"/>
      <c r="E4" s="6"/>
      <c r="F4" s="6"/>
      <c r="G4" s="6"/>
    </row>
    <row r="5" spans="1:9" ht="39.75" customHeight="1">
      <c r="A5" s="135" t="s">
        <v>535</v>
      </c>
      <c r="B5" s="919" t="s">
        <v>379</v>
      </c>
      <c r="C5" s="33"/>
      <c r="D5" s="34"/>
      <c r="E5" s="919" t="s">
        <v>386</v>
      </c>
      <c r="F5" s="34"/>
      <c r="G5" s="234" t="s">
        <v>380</v>
      </c>
    </row>
    <row r="6" spans="1:9" ht="24.75" customHeight="1">
      <c r="A6" s="856" t="s">
        <v>537</v>
      </c>
      <c r="B6" s="937" t="s">
        <v>389</v>
      </c>
      <c r="C6" s="39"/>
      <c r="D6" s="40"/>
      <c r="E6" s="937" t="s">
        <v>390</v>
      </c>
      <c r="F6" s="40"/>
      <c r="G6" s="942" t="s">
        <v>532</v>
      </c>
    </row>
    <row r="7" spans="1:9" ht="39.75" customHeight="1" thickBot="1">
      <c r="A7" s="958" t="s">
        <v>538</v>
      </c>
      <c r="B7" s="298" t="s">
        <v>393</v>
      </c>
      <c r="C7" s="908" t="s">
        <v>394</v>
      </c>
      <c r="D7" s="908" t="s">
        <v>395</v>
      </c>
      <c r="E7" s="298" t="s">
        <v>393</v>
      </c>
      <c r="F7" s="908" t="s">
        <v>394</v>
      </c>
      <c r="G7" s="308" t="s">
        <v>533</v>
      </c>
    </row>
    <row r="8" spans="1:9" ht="27" customHeight="1">
      <c r="A8" s="75" t="s">
        <v>459</v>
      </c>
      <c r="B8" s="45">
        <v>9002</v>
      </c>
      <c r="C8" s="45">
        <v>184</v>
      </c>
      <c r="D8" s="45">
        <v>9186</v>
      </c>
      <c r="E8" s="131">
        <v>7740</v>
      </c>
      <c r="F8" s="131">
        <v>7740</v>
      </c>
      <c r="G8" s="46">
        <v>71100</v>
      </c>
      <c r="H8" s="132"/>
      <c r="I8" s="132"/>
    </row>
    <row r="9" spans="1:9">
      <c r="A9" s="66" t="s">
        <v>460</v>
      </c>
      <c r="B9" s="48">
        <v>1923</v>
      </c>
      <c r="C9" s="48">
        <v>39</v>
      </c>
      <c r="D9" s="48">
        <v>1962</v>
      </c>
      <c r="E9" s="12">
        <v>7419</v>
      </c>
      <c r="F9" s="12">
        <v>7419</v>
      </c>
      <c r="G9" s="49">
        <v>14556</v>
      </c>
      <c r="H9" s="132"/>
      <c r="I9" s="132"/>
    </row>
    <row r="10" spans="1:9">
      <c r="A10" s="66" t="s">
        <v>461</v>
      </c>
      <c r="B10" s="48">
        <v>1913</v>
      </c>
      <c r="C10" s="48">
        <v>39</v>
      </c>
      <c r="D10" s="48">
        <v>1952</v>
      </c>
      <c r="E10" s="12">
        <v>7379</v>
      </c>
      <c r="F10" s="12">
        <v>7379</v>
      </c>
      <c r="G10" s="49">
        <v>14404</v>
      </c>
      <c r="H10" s="132"/>
      <c r="I10" s="132"/>
    </row>
    <row r="11" spans="1:9">
      <c r="A11" s="66" t="s">
        <v>462</v>
      </c>
      <c r="B11" s="48">
        <v>6038</v>
      </c>
      <c r="C11" s="48">
        <v>123</v>
      </c>
      <c r="D11" s="48">
        <v>6161</v>
      </c>
      <c r="E11" s="12">
        <v>6953</v>
      </c>
      <c r="F11" s="12">
        <v>6953</v>
      </c>
      <c r="G11" s="49">
        <v>42837</v>
      </c>
      <c r="H11" s="132"/>
      <c r="I11" s="132"/>
    </row>
    <row r="12" spans="1:9">
      <c r="A12" s="76" t="s">
        <v>463</v>
      </c>
      <c r="B12" s="77">
        <v>18876</v>
      </c>
      <c r="C12" s="77">
        <v>385</v>
      </c>
      <c r="D12" s="77">
        <v>19261</v>
      </c>
      <c r="E12" s="81">
        <v>7419</v>
      </c>
      <c r="F12" s="81">
        <v>7419</v>
      </c>
      <c r="G12" s="78">
        <v>142897</v>
      </c>
      <c r="H12" s="132"/>
      <c r="I12" s="132"/>
    </row>
    <row r="13" spans="1:9">
      <c r="A13" s="68"/>
      <c r="B13" s="73"/>
      <c r="C13" s="73"/>
      <c r="D13" s="73"/>
      <c r="E13" s="79"/>
      <c r="F13" s="79"/>
      <c r="G13" s="74"/>
      <c r="H13" s="132"/>
      <c r="I13" s="132"/>
    </row>
    <row r="14" spans="1:9">
      <c r="A14" s="76" t="s">
        <v>464</v>
      </c>
      <c r="B14" s="77">
        <v>300</v>
      </c>
      <c r="C14" s="77" t="s">
        <v>399</v>
      </c>
      <c r="D14" s="77">
        <v>300</v>
      </c>
      <c r="E14" s="81">
        <v>2500</v>
      </c>
      <c r="F14" s="81" t="s">
        <v>399</v>
      </c>
      <c r="G14" s="78">
        <v>750</v>
      </c>
      <c r="H14" s="132"/>
      <c r="I14" s="132"/>
    </row>
    <row r="15" spans="1:9">
      <c r="A15" s="68"/>
      <c r="B15" s="73"/>
      <c r="C15" s="73"/>
      <c r="D15" s="73"/>
      <c r="E15" s="79"/>
      <c r="F15" s="79"/>
      <c r="G15" s="74"/>
      <c r="H15" s="132"/>
      <c r="I15" s="132"/>
    </row>
    <row r="16" spans="1:9">
      <c r="A16" s="76" t="s">
        <v>465</v>
      </c>
      <c r="B16" s="77">
        <v>546</v>
      </c>
      <c r="C16" s="77" t="s">
        <v>399</v>
      </c>
      <c r="D16" s="77">
        <v>546</v>
      </c>
      <c r="E16" s="81">
        <v>2600</v>
      </c>
      <c r="F16" s="81" t="s">
        <v>399</v>
      </c>
      <c r="G16" s="78">
        <v>1420</v>
      </c>
      <c r="H16" s="132"/>
      <c r="I16" s="132"/>
    </row>
    <row r="17" spans="1:9">
      <c r="A17" s="66"/>
      <c r="B17" s="48"/>
      <c r="C17" s="48"/>
      <c r="D17" s="48"/>
      <c r="E17" s="12"/>
      <c r="F17" s="12"/>
      <c r="G17" s="49"/>
      <c r="H17" s="132"/>
      <c r="I17" s="132"/>
    </row>
    <row r="18" spans="1:9">
      <c r="A18" s="66" t="s">
        <v>544</v>
      </c>
      <c r="B18" s="48">
        <v>13</v>
      </c>
      <c r="C18" s="85" t="s">
        <v>399</v>
      </c>
      <c r="D18" s="48">
        <v>13</v>
      </c>
      <c r="E18" s="12">
        <v>3230</v>
      </c>
      <c r="F18" s="85" t="s">
        <v>399</v>
      </c>
      <c r="G18" s="49">
        <v>42</v>
      </c>
      <c r="H18" s="132"/>
      <c r="I18" s="132"/>
    </row>
    <row r="19" spans="1:9">
      <c r="A19" s="66" t="s">
        <v>467</v>
      </c>
      <c r="B19" s="48">
        <v>197</v>
      </c>
      <c r="C19" s="85">
        <v>5</v>
      </c>
      <c r="D19" s="48">
        <v>202</v>
      </c>
      <c r="E19" s="12">
        <v>2960</v>
      </c>
      <c r="F19" s="85">
        <v>4500</v>
      </c>
      <c r="G19" s="49">
        <v>606</v>
      </c>
      <c r="H19" s="132"/>
      <c r="I19" s="132"/>
    </row>
    <row r="20" spans="1:9">
      <c r="A20" s="66" t="s">
        <v>468</v>
      </c>
      <c r="B20" s="48">
        <v>142</v>
      </c>
      <c r="C20" s="85">
        <v>5</v>
      </c>
      <c r="D20" s="48">
        <v>147</v>
      </c>
      <c r="E20" s="12">
        <v>3000</v>
      </c>
      <c r="F20" s="85">
        <v>4200</v>
      </c>
      <c r="G20" s="49">
        <v>447</v>
      </c>
      <c r="H20" s="132"/>
      <c r="I20" s="132"/>
    </row>
    <row r="21" spans="1:9">
      <c r="A21" s="76" t="s">
        <v>597</v>
      </c>
      <c r="B21" s="77">
        <v>352</v>
      </c>
      <c r="C21" s="77">
        <v>10</v>
      </c>
      <c r="D21" s="77">
        <v>362</v>
      </c>
      <c r="E21" s="81">
        <v>2986</v>
      </c>
      <c r="F21" s="81">
        <v>4350</v>
      </c>
      <c r="G21" s="78">
        <v>1095</v>
      </c>
      <c r="H21" s="132"/>
      <c r="I21" s="132"/>
    </row>
    <row r="22" spans="1:9">
      <c r="A22" s="68"/>
      <c r="B22" s="73"/>
      <c r="C22" s="73"/>
      <c r="D22" s="73"/>
      <c r="E22" s="79"/>
      <c r="F22" s="79"/>
      <c r="G22" s="74"/>
      <c r="H22" s="132"/>
      <c r="I22" s="132"/>
    </row>
    <row r="23" spans="1:9">
      <c r="A23" s="76" t="s">
        <v>470</v>
      </c>
      <c r="B23" s="77">
        <v>3</v>
      </c>
      <c r="C23" s="77">
        <v>22329</v>
      </c>
      <c r="D23" s="77">
        <v>22332</v>
      </c>
      <c r="E23" s="81">
        <v>4200</v>
      </c>
      <c r="F23" s="81">
        <v>10591</v>
      </c>
      <c r="G23" s="78">
        <v>236493</v>
      </c>
      <c r="H23" s="132"/>
      <c r="I23" s="132"/>
    </row>
    <row r="24" spans="1:9">
      <c r="A24" s="68"/>
      <c r="B24" s="73"/>
      <c r="C24" s="73"/>
      <c r="D24" s="73"/>
      <c r="E24" s="79"/>
      <c r="F24" s="79"/>
      <c r="G24" s="74"/>
      <c r="H24" s="132"/>
      <c r="I24" s="132"/>
    </row>
    <row r="25" spans="1:9">
      <c r="A25" s="76" t="s">
        <v>471</v>
      </c>
      <c r="B25" s="77" t="s">
        <v>399</v>
      </c>
      <c r="C25" s="77">
        <v>940</v>
      </c>
      <c r="D25" s="77">
        <v>940</v>
      </c>
      <c r="E25" s="81" t="s">
        <v>399</v>
      </c>
      <c r="F25" s="81">
        <v>9110</v>
      </c>
      <c r="G25" s="78">
        <v>8563</v>
      </c>
      <c r="H25" s="132"/>
      <c r="I25" s="132"/>
    </row>
    <row r="26" spans="1:9">
      <c r="A26" s="66"/>
      <c r="B26" s="48"/>
      <c r="C26" s="48"/>
      <c r="D26" s="48"/>
      <c r="E26" s="12"/>
      <c r="F26" s="12"/>
      <c r="G26" s="49"/>
      <c r="H26" s="132"/>
      <c r="I26" s="132"/>
    </row>
    <row r="27" spans="1:9">
      <c r="A27" s="66" t="s">
        <v>472</v>
      </c>
      <c r="B27" s="48">
        <v>126</v>
      </c>
      <c r="C27" s="48">
        <v>48714</v>
      </c>
      <c r="D27" s="48">
        <v>48840</v>
      </c>
      <c r="E27" s="48">
        <v>6998</v>
      </c>
      <c r="F27" s="12">
        <v>12800</v>
      </c>
      <c r="G27" s="49">
        <v>624421</v>
      </c>
      <c r="H27" s="132"/>
      <c r="I27" s="132"/>
    </row>
    <row r="28" spans="1:9">
      <c r="A28" s="66" t="s">
        <v>473</v>
      </c>
      <c r="B28" s="48">
        <v>164</v>
      </c>
      <c r="C28" s="48">
        <v>3250</v>
      </c>
      <c r="D28" s="48">
        <v>3414</v>
      </c>
      <c r="E28" s="12">
        <v>7003</v>
      </c>
      <c r="F28" s="12">
        <v>10890</v>
      </c>
      <c r="G28" s="49">
        <v>36541</v>
      </c>
      <c r="H28" s="132"/>
      <c r="I28" s="132"/>
    </row>
    <row r="29" spans="1:9">
      <c r="A29" s="66" t="s">
        <v>474</v>
      </c>
      <c r="B29" s="48">
        <v>84</v>
      </c>
      <c r="C29" s="48">
        <v>24432</v>
      </c>
      <c r="D29" s="48">
        <v>24516</v>
      </c>
      <c r="E29" s="12">
        <v>8037</v>
      </c>
      <c r="F29" s="12">
        <v>11641</v>
      </c>
      <c r="G29" s="49">
        <v>285088</v>
      </c>
      <c r="H29" s="132"/>
      <c r="I29" s="132"/>
    </row>
    <row r="30" spans="1:9">
      <c r="A30" s="76" t="s">
        <v>590</v>
      </c>
      <c r="B30" s="77">
        <v>374</v>
      </c>
      <c r="C30" s="77">
        <v>76396</v>
      </c>
      <c r="D30" s="77">
        <v>76770</v>
      </c>
      <c r="E30" s="81">
        <v>7234</v>
      </c>
      <c r="F30" s="81">
        <v>12348</v>
      </c>
      <c r="G30" s="78">
        <v>946050</v>
      </c>
      <c r="H30" s="132"/>
      <c r="I30" s="132"/>
    </row>
    <row r="31" spans="1:9">
      <c r="A31" s="66"/>
      <c r="B31" s="48"/>
      <c r="C31" s="48"/>
      <c r="D31" s="48"/>
      <c r="E31" s="12"/>
      <c r="F31" s="12"/>
      <c r="G31" s="49"/>
      <c r="H31" s="132"/>
      <c r="I31" s="132"/>
    </row>
    <row r="32" spans="1:9">
      <c r="A32" s="66" t="s">
        <v>476</v>
      </c>
      <c r="B32" s="83">
        <v>121</v>
      </c>
      <c r="C32" s="83">
        <v>182</v>
      </c>
      <c r="D32" s="48">
        <v>303</v>
      </c>
      <c r="E32" s="83">
        <v>6611</v>
      </c>
      <c r="F32" s="83">
        <v>11973</v>
      </c>
      <c r="G32" s="13">
        <v>2979</v>
      </c>
      <c r="H32" s="132"/>
      <c r="I32" s="132"/>
    </row>
    <row r="33" spans="1:9">
      <c r="A33" s="66" t="s">
        <v>477</v>
      </c>
      <c r="B33" s="83">
        <v>1196</v>
      </c>
      <c r="C33" s="83">
        <v>6643</v>
      </c>
      <c r="D33" s="48">
        <v>7839</v>
      </c>
      <c r="E33" s="83">
        <v>8425</v>
      </c>
      <c r="F33" s="83">
        <v>13716</v>
      </c>
      <c r="G33" s="13">
        <v>101192</v>
      </c>
      <c r="H33" s="132"/>
      <c r="I33" s="132"/>
    </row>
    <row r="34" spans="1:9">
      <c r="A34" s="66" t="s">
        <v>478</v>
      </c>
      <c r="B34" s="83">
        <v>186</v>
      </c>
      <c r="C34" s="83">
        <v>30560</v>
      </c>
      <c r="D34" s="48">
        <v>30746</v>
      </c>
      <c r="E34" s="83">
        <v>6359</v>
      </c>
      <c r="F34" s="83">
        <v>10859</v>
      </c>
      <c r="G34" s="13">
        <v>333034</v>
      </c>
      <c r="H34" s="132"/>
      <c r="I34" s="132"/>
    </row>
    <row r="35" spans="1:9">
      <c r="A35" s="66" t="s">
        <v>479</v>
      </c>
      <c r="B35" s="83" t="s">
        <v>399</v>
      </c>
      <c r="C35" s="83">
        <v>67</v>
      </c>
      <c r="D35" s="48">
        <v>67</v>
      </c>
      <c r="E35" s="83" t="s">
        <v>399</v>
      </c>
      <c r="F35" s="83">
        <v>8933</v>
      </c>
      <c r="G35" s="13">
        <v>599</v>
      </c>
      <c r="H35" s="132"/>
      <c r="I35" s="132"/>
    </row>
    <row r="36" spans="1:9">
      <c r="A36" s="76" t="s">
        <v>480</v>
      </c>
      <c r="B36" s="77">
        <v>1503</v>
      </c>
      <c r="C36" s="77">
        <v>37452</v>
      </c>
      <c r="D36" s="77">
        <v>38955</v>
      </c>
      <c r="E36" s="81">
        <v>8023</v>
      </c>
      <c r="F36" s="81">
        <v>11368</v>
      </c>
      <c r="G36" s="78">
        <v>437804</v>
      </c>
      <c r="H36" s="132"/>
      <c r="I36" s="132"/>
    </row>
    <row r="37" spans="1:9">
      <c r="A37" s="68"/>
      <c r="B37" s="73"/>
      <c r="C37" s="73"/>
      <c r="D37" s="73"/>
      <c r="E37" s="79"/>
      <c r="F37" s="79"/>
      <c r="G37" s="74"/>
      <c r="H37" s="132"/>
      <c r="I37" s="132"/>
    </row>
    <row r="38" spans="1:9">
      <c r="A38" s="76" t="s">
        <v>481</v>
      </c>
      <c r="B38" s="77" t="s">
        <v>399</v>
      </c>
      <c r="C38" s="77">
        <v>232</v>
      </c>
      <c r="D38" s="77">
        <v>232</v>
      </c>
      <c r="E38" s="81" t="s">
        <v>399</v>
      </c>
      <c r="F38" s="81">
        <v>5500</v>
      </c>
      <c r="G38" s="78">
        <v>1276</v>
      </c>
      <c r="H38" s="132"/>
      <c r="I38" s="132"/>
    </row>
    <row r="39" spans="1:9">
      <c r="A39" s="66"/>
      <c r="B39" s="48"/>
      <c r="C39" s="48"/>
      <c r="D39" s="48"/>
      <c r="E39" s="12"/>
      <c r="F39" s="12"/>
      <c r="G39" s="49"/>
      <c r="H39" s="132"/>
      <c r="I39" s="132"/>
    </row>
    <row r="40" spans="1:9">
      <c r="A40" s="66" t="s">
        <v>545</v>
      </c>
      <c r="B40" s="12" t="s">
        <v>399</v>
      </c>
      <c r="C40" s="12">
        <v>1511</v>
      </c>
      <c r="D40" s="48">
        <v>1511</v>
      </c>
      <c r="E40" s="12" t="s">
        <v>399</v>
      </c>
      <c r="F40" s="12">
        <v>13700</v>
      </c>
      <c r="G40" s="13">
        <v>20701</v>
      </c>
      <c r="H40" s="132"/>
      <c r="I40" s="132"/>
    </row>
    <row r="41" spans="1:9">
      <c r="A41" s="66" t="s">
        <v>483</v>
      </c>
      <c r="B41" s="85" t="s">
        <v>399</v>
      </c>
      <c r="C41" s="48">
        <v>850</v>
      </c>
      <c r="D41" s="48">
        <v>850</v>
      </c>
      <c r="E41" s="85" t="s">
        <v>399</v>
      </c>
      <c r="F41" s="12">
        <v>10500</v>
      </c>
      <c r="G41" s="49">
        <v>8925</v>
      </c>
      <c r="H41" s="132"/>
      <c r="I41" s="132"/>
    </row>
    <row r="42" spans="1:9">
      <c r="A42" s="66" t="s">
        <v>484</v>
      </c>
      <c r="B42" s="12" t="s">
        <v>399</v>
      </c>
      <c r="C42" s="12">
        <v>65263</v>
      </c>
      <c r="D42" s="48">
        <v>65263</v>
      </c>
      <c r="E42" s="12" t="s">
        <v>399</v>
      </c>
      <c r="F42" s="12">
        <v>10100</v>
      </c>
      <c r="G42" s="13">
        <v>659156</v>
      </c>
      <c r="H42" s="132"/>
      <c r="I42" s="132"/>
    </row>
    <row r="43" spans="1:9">
      <c r="A43" s="66" t="s">
        <v>485</v>
      </c>
      <c r="B43" s="85" t="s">
        <v>399</v>
      </c>
      <c r="C43" s="12">
        <v>4306</v>
      </c>
      <c r="D43" s="48">
        <v>4306</v>
      </c>
      <c r="E43" s="85" t="s">
        <v>399</v>
      </c>
      <c r="F43" s="12">
        <v>10000</v>
      </c>
      <c r="G43" s="13">
        <v>43060</v>
      </c>
      <c r="H43" s="132"/>
      <c r="I43" s="132"/>
    </row>
    <row r="44" spans="1:9">
      <c r="A44" s="66" t="s">
        <v>486</v>
      </c>
      <c r="B44" s="85">
        <v>17</v>
      </c>
      <c r="C44" s="12">
        <v>18438</v>
      </c>
      <c r="D44" s="48">
        <v>18455</v>
      </c>
      <c r="E44" s="85">
        <v>5000</v>
      </c>
      <c r="F44" s="12">
        <v>11000</v>
      </c>
      <c r="G44" s="13">
        <v>202903</v>
      </c>
      <c r="H44" s="132"/>
      <c r="I44" s="132"/>
    </row>
    <row r="45" spans="1:9">
      <c r="A45" s="66" t="s">
        <v>487</v>
      </c>
      <c r="B45" s="12">
        <v>3</v>
      </c>
      <c r="C45" s="12">
        <v>96</v>
      </c>
      <c r="D45" s="48">
        <v>99</v>
      </c>
      <c r="E45" s="12">
        <v>4800</v>
      </c>
      <c r="F45" s="12">
        <v>8100</v>
      </c>
      <c r="G45" s="13">
        <v>792</v>
      </c>
      <c r="H45" s="132"/>
      <c r="I45" s="132"/>
    </row>
    <row r="46" spans="1:9">
      <c r="A46" s="66" t="s">
        <v>488</v>
      </c>
      <c r="B46" s="12" t="s">
        <v>399</v>
      </c>
      <c r="C46" s="12">
        <v>335</v>
      </c>
      <c r="D46" s="48">
        <v>335</v>
      </c>
      <c r="E46" s="12" t="s">
        <v>399</v>
      </c>
      <c r="F46" s="12">
        <v>11000</v>
      </c>
      <c r="G46" s="13">
        <v>3685</v>
      </c>
      <c r="H46" s="132"/>
      <c r="I46" s="132"/>
    </row>
    <row r="47" spans="1:9">
      <c r="A47" s="66" t="s">
        <v>489</v>
      </c>
      <c r="B47" s="48" t="s">
        <v>399</v>
      </c>
      <c r="C47" s="12">
        <v>10086</v>
      </c>
      <c r="D47" s="48">
        <v>10086</v>
      </c>
      <c r="E47" s="48" t="s">
        <v>399</v>
      </c>
      <c r="F47" s="12">
        <v>11000</v>
      </c>
      <c r="G47" s="13">
        <v>110946</v>
      </c>
      <c r="H47" s="132"/>
      <c r="I47" s="132"/>
    </row>
    <row r="48" spans="1:9">
      <c r="A48" s="66" t="s">
        <v>490</v>
      </c>
      <c r="B48" s="12" t="s">
        <v>399</v>
      </c>
      <c r="C48" s="12">
        <v>21060</v>
      </c>
      <c r="D48" s="48">
        <v>21060</v>
      </c>
      <c r="E48" s="12" t="s">
        <v>399</v>
      </c>
      <c r="F48" s="12">
        <v>11527</v>
      </c>
      <c r="G48" s="13">
        <v>242759</v>
      </c>
      <c r="H48" s="132"/>
      <c r="I48" s="132"/>
    </row>
    <row r="49" spans="1:9">
      <c r="A49" s="76" t="s">
        <v>598</v>
      </c>
      <c r="B49" s="77">
        <v>20</v>
      </c>
      <c r="C49" s="77">
        <v>121945</v>
      </c>
      <c r="D49" s="77">
        <v>121965</v>
      </c>
      <c r="E49" s="81">
        <v>4970</v>
      </c>
      <c r="F49" s="81">
        <v>10602</v>
      </c>
      <c r="G49" s="78">
        <v>1292927</v>
      </c>
      <c r="H49" s="132"/>
      <c r="I49" s="132"/>
    </row>
    <row r="50" spans="1:9">
      <c r="A50" s="68"/>
      <c r="B50" s="73"/>
      <c r="C50" s="73"/>
      <c r="D50" s="73"/>
      <c r="E50" s="79"/>
      <c r="F50" s="79"/>
      <c r="G50" s="74"/>
      <c r="H50" s="132"/>
      <c r="I50" s="132"/>
    </row>
    <row r="51" spans="1:9">
      <c r="A51" s="76" t="s">
        <v>492</v>
      </c>
      <c r="B51" s="77" t="s">
        <v>399</v>
      </c>
      <c r="C51" s="77">
        <v>7251</v>
      </c>
      <c r="D51" s="77">
        <v>7251</v>
      </c>
      <c r="E51" s="81" t="s">
        <v>399</v>
      </c>
      <c r="F51" s="81">
        <v>13623</v>
      </c>
      <c r="G51" s="78">
        <v>98780</v>
      </c>
      <c r="H51" s="132"/>
      <c r="I51" s="132"/>
    </row>
    <row r="52" spans="1:9">
      <c r="A52" s="66"/>
      <c r="B52" s="48"/>
      <c r="C52" s="48"/>
      <c r="D52" s="48"/>
      <c r="E52" s="12"/>
      <c r="F52" s="12"/>
      <c r="G52" s="49"/>
      <c r="H52" s="132"/>
      <c r="I52" s="132"/>
    </row>
    <row r="53" spans="1:9">
      <c r="A53" s="66" t="s">
        <v>493</v>
      </c>
      <c r="B53" s="48" t="s">
        <v>399</v>
      </c>
      <c r="C53" s="48">
        <v>15900</v>
      </c>
      <c r="D53" s="48">
        <v>15900</v>
      </c>
      <c r="E53" s="12" t="s">
        <v>399</v>
      </c>
      <c r="F53" s="12">
        <v>13800</v>
      </c>
      <c r="G53" s="49">
        <v>219420</v>
      </c>
      <c r="H53" s="132"/>
      <c r="I53" s="132"/>
    </row>
    <row r="54" spans="1:9">
      <c r="A54" s="66" t="s">
        <v>494</v>
      </c>
      <c r="B54" s="48">
        <v>188</v>
      </c>
      <c r="C54" s="48">
        <v>6954</v>
      </c>
      <c r="D54" s="48">
        <v>7142</v>
      </c>
      <c r="E54" s="12">
        <v>700</v>
      </c>
      <c r="F54" s="12">
        <v>10250</v>
      </c>
      <c r="G54" s="49">
        <v>71410</v>
      </c>
      <c r="H54" s="132"/>
      <c r="I54" s="132"/>
    </row>
    <row r="55" spans="1:9">
      <c r="A55" s="66" t="s">
        <v>495</v>
      </c>
      <c r="B55" s="48">
        <v>40</v>
      </c>
      <c r="C55" s="48">
        <v>1207</v>
      </c>
      <c r="D55" s="48">
        <v>1247</v>
      </c>
      <c r="E55" s="12">
        <v>6000</v>
      </c>
      <c r="F55" s="12">
        <v>11500</v>
      </c>
      <c r="G55" s="49">
        <v>14120</v>
      </c>
      <c r="H55" s="132"/>
      <c r="I55" s="132"/>
    </row>
    <row r="56" spans="1:9">
      <c r="A56" s="66" t="s">
        <v>496</v>
      </c>
      <c r="B56" s="85">
        <v>47</v>
      </c>
      <c r="C56" s="48">
        <v>3572</v>
      </c>
      <c r="D56" s="48">
        <v>3619</v>
      </c>
      <c r="E56" s="85">
        <v>7000</v>
      </c>
      <c r="F56" s="12">
        <v>12000</v>
      </c>
      <c r="G56" s="49">
        <v>43193</v>
      </c>
      <c r="H56" s="132"/>
      <c r="I56" s="132"/>
    </row>
    <row r="57" spans="1:9">
      <c r="A57" s="66" t="s">
        <v>497</v>
      </c>
      <c r="B57" s="48">
        <v>185</v>
      </c>
      <c r="C57" s="48">
        <v>10955</v>
      </c>
      <c r="D57" s="48">
        <v>11140</v>
      </c>
      <c r="E57" s="12">
        <v>4000</v>
      </c>
      <c r="F57" s="12">
        <v>12500</v>
      </c>
      <c r="G57" s="49">
        <v>137678</v>
      </c>
      <c r="H57" s="132"/>
      <c r="I57" s="132"/>
    </row>
    <row r="58" spans="1:9">
      <c r="A58" s="76" t="s">
        <v>546</v>
      </c>
      <c r="B58" s="77">
        <v>460</v>
      </c>
      <c r="C58" s="77">
        <v>38588</v>
      </c>
      <c r="D58" s="77">
        <v>39048</v>
      </c>
      <c r="E58" s="81">
        <v>3132</v>
      </c>
      <c r="F58" s="81">
        <v>12553</v>
      </c>
      <c r="G58" s="78">
        <v>485821</v>
      </c>
      <c r="H58" s="132"/>
      <c r="I58" s="132"/>
    </row>
    <row r="59" spans="1:9">
      <c r="A59" s="66"/>
      <c r="B59" s="48"/>
      <c r="C59" s="48"/>
      <c r="D59" s="48"/>
      <c r="E59" s="12"/>
      <c r="F59" s="12"/>
      <c r="G59" s="49"/>
      <c r="H59" s="132"/>
      <c r="I59" s="132"/>
    </row>
    <row r="60" spans="1:9">
      <c r="A60" s="66" t="s">
        <v>499</v>
      </c>
      <c r="B60" s="12" t="s">
        <v>399</v>
      </c>
      <c r="C60" s="12">
        <v>292</v>
      </c>
      <c r="D60" s="48">
        <v>292</v>
      </c>
      <c r="E60" s="12" t="s">
        <v>399</v>
      </c>
      <c r="F60" s="12">
        <v>12000</v>
      </c>
      <c r="G60" s="13">
        <v>3504</v>
      </c>
      <c r="H60" s="132"/>
      <c r="I60" s="132"/>
    </row>
    <row r="61" spans="1:9">
      <c r="A61" s="66" t="s">
        <v>500</v>
      </c>
      <c r="B61" s="12">
        <v>40</v>
      </c>
      <c r="C61" s="12">
        <v>136</v>
      </c>
      <c r="D61" s="48">
        <v>176</v>
      </c>
      <c r="E61" s="12">
        <v>1100</v>
      </c>
      <c r="F61" s="12">
        <v>5750</v>
      </c>
      <c r="G61" s="13">
        <v>826</v>
      </c>
      <c r="H61" s="132"/>
      <c r="I61" s="132"/>
    </row>
    <row r="62" spans="1:9">
      <c r="A62" s="66" t="s">
        <v>501</v>
      </c>
      <c r="B62" s="12" t="s">
        <v>399</v>
      </c>
      <c r="C62" s="12">
        <v>206</v>
      </c>
      <c r="D62" s="48">
        <v>206</v>
      </c>
      <c r="E62" s="12" t="s">
        <v>399</v>
      </c>
      <c r="F62" s="12">
        <v>14600</v>
      </c>
      <c r="G62" s="13">
        <v>3008</v>
      </c>
      <c r="H62" s="132"/>
      <c r="I62" s="132"/>
    </row>
    <row r="63" spans="1:9">
      <c r="A63" s="76" t="s">
        <v>502</v>
      </c>
      <c r="B63" s="77">
        <v>40</v>
      </c>
      <c r="C63" s="77">
        <v>634</v>
      </c>
      <c r="D63" s="77">
        <v>674</v>
      </c>
      <c r="E63" s="81">
        <v>1100</v>
      </c>
      <c r="F63" s="81">
        <v>11504</v>
      </c>
      <c r="G63" s="78">
        <v>7338</v>
      </c>
      <c r="H63" s="132"/>
      <c r="I63" s="132"/>
    </row>
    <row r="64" spans="1:9">
      <c r="A64" s="68"/>
      <c r="B64" s="73"/>
      <c r="C64" s="73"/>
      <c r="D64" s="73"/>
      <c r="E64" s="79"/>
      <c r="F64" s="79"/>
      <c r="G64" s="74"/>
      <c r="H64" s="132"/>
      <c r="I64" s="132"/>
    </row>
    <row r="65" spans="1:9">
      <c r="A65" s="76" t="s">
        <v>503</v>
      </c>
      <c r="B65" s="77" t="s">
        <v>399</v>
      </c>
      <c r="C65" s="77">
        <v>137</v>
      </c>
      <c r="D65" s="77">
        <v>137</v>
      </c>
      <c r="E65" s="81" t="s">
        <v>399</v>
      </c>
      <c r="F65" s="81">
        <v>10172</v>
      </c>
      <c r="G65" s="78">
        <v>1394</v>
      </c>
      <c r="H65" s="132"/>
      <c r="I65" s="132"/>
    </row>
    <row r="66" spans="1:9">
      <c r="A66" s="66"/>
      <c r="B66" s="48"/>
      <c r="C66" s="48"/>
      <c r="D66" s="48"/>
      <c r="E66" s="12"/>
      <c r="F66" s="12"/>
      <c r="G66" s="49"/>
      <c r="H66" s="132"/>
      <c r="I66" s="132"/>
    </row>
    <row r="67" spans="1:9">
      <c r="A67" s="66" t="s">
        <v>504</v>
      </c>
      <c r="B67" s="48" t="s">
        <v>399</v>
      </c>
      <c r="C67" s="12">
        <v>47113</v>
      </c>
      <c r="D67" s="48">
        <v>47113</v>
      </c>
      <c r="E67" s="48" t="s">
        <v>399</v>
      </c>
      <c r="F67" s="12">
        <v>11403</v>
      </c>
      <c r="G67" s="13">
        <v>537230</v>
      </c>
      <c r="H67" s="132"/>
      <c r="I67" s="132"/>
    </row>
    <row r="68" spans="1:9">
      <c r="A68" s="66" t="s">
        <v>505</v>
      </c>
      <c r="B68" s="48" t="s">
        <v>399</v>
      </c>
      <c r="C68" s="12">
        <v>22023</v>
      </c>
      <c r="D68" s="48">
        <v>22023</v>
      </c>
      <c r="E68" s="48" t="s">
        <v>399</v>
      </c>
      <c r="F68" s="12">
        <v>11628</v>
      </c>
      <c r="G68" s="13">
        <v>256083</v>
      </c>
      <c r="H68" s="132"/>
      <c r="I68" s="132"/>
    </row>
    <row r="69" spans="1:9">
      <c r="A69" s="76" t="s">
        <v>506</v>
      </c>
      <c r="B69" s="77" t="s">
        <v>399</v>
      </c>
      <c r="C69" s="77">
        <v>69136</v>
      </c>
      <c r="D69" s="77">
        <v>69136</v>
      </c>
      <c r="E69" s="81" t="s">
        <v>399</v>
      </c>
      <c r="F69" s="81">
        <v>11475</v>
      </c>
      <c r="G69" s="78">
        <v>793313</v>
      </c>
      <c r="H69" s="132"/>
      <c r="I69" s="132"/>
    </row>
    <row r="70" spans="1:9">
      <c r="A70" s="66"/>
      <c r="B70" s="48"/>
      <c r="C70" s="48"/>
      <c r="D70" s="48"/>
      <c r="E70" s="12"/>
      <c r="F70" s="12"/>
      <c r="G70" s="49"/>
      <c r="H70" s="132"/>
      <c r="I70" s="132"/>
    </row>
    <row r="71" spans="1:9">
      <c r="A71" s="66" t="s">
        <v>507</v>
      </c>
      <c r="B71" s="48">
        <v>55</v>
      </c>
      <c r="C71" s="48">
        <v>13</v>
      </c>
      <c r="D71" s="48">
        <v>68</v>
      </c>
      <c r="E71" s="12">
        <v>600</v>
      </c>
      <c r="F71" s="12">
        <v>3308</v>
      </c>
      <c r="G71" s="49">
        <v>76</v>
      </c>
      <c r="H71" s="132"/>
      <c r="I71" s="132"/>
    </row>
    <row r="72" spans="1:9">
      <c r="A72" s="66" t="s">
        <v>508</v>
      </c>
      <c r="B72" s="48">
        <v>219</v>
      </c>
      <c r="C72" s="48">
        <v>3937</v>
      </c>
      <c r="D72" s="48">
        <v>4156</v>
      </c>
      <c r="E72" s="12">
        <v>2500</v>
      </c>
      <c r="F72" s="12">
        <v>8848</v>
      </c>
      <c r="G72" s="49">
        <v>35382</v>
      </c>
      <c r="H72" s="132"/>
      <c r="I72" s="132"/>
    </row>
    <row r="73" spans="1:9">
      <c r="A73" s="66" t="s">
        <v>509</v>
      </c>
      <c r="B73" s="12">
        <v>42</v>
      </c>
      <c r="C73" s="12">
        <v>8817</v>
      </c>
      <c r="D73" s="48">
        <v>8859</v>
      </c>
      <c r="E73" s="12">
        <v>6000</v>
      </c>
      <c r="F73" s="12">
        <v>12500</v>
      </c>
      <c r="G73" s="13">
        <v>110465</v>
      </c>
      <c r="H73" s="132"/>
      <c r="I73" s="132"/>
    </row>
    <row r="74" spans="1:9">
      <c r="A74" s="66" t="s">
        <v>510</v>
      </c>
      <c r="B74" s="48" t="s">
        <v>399</v>
      </c>
      <c r="C74" s="48">
        <v>3330</v>
      </c>
      <c r="D74" s="48">
        <v>3330</v>
      </c>
      <c r="E74" s="48" t="s">
        <v>399</v>
      </c>
      <c r="F74" s="12">
        <v>12061</v>
      </c>
      <c r="G74" s="49">
        <v>40164</v>
      </c>
      <c r="H74" s="132"/>
      <c r="I74" s="132"/>
    </row>
    <row r="75" spans="1:9">
      <c r="A75" s="66" t="s">
        <v>534</v>
      </c>
      <c r="B75" s="48">
        <v>15</v>
      </c>
      <c r="C75" s="48">
        <v>171</v>
      </c>
      <c r="D75" s="48">
        <v>186</v>
      </c>
      <c r="E75" s="12">
        <v>4000</v>
      </c>
      <c r="F75" s="12">
        <v>9325</v>
      </c>
      <c r="G75" s="49">
        <v>1655</v>
      </c>
      <c r="H75" s="132"/>
      <c r="I75" s="132"/>
    </row>
    <row r="76" spans="1:9">
      <c r="A76" s="66" t="s">
        <v>512</v>
      </c>
      <c r="B76" s="48">
        <v>46</v>
      </c>
      <c r="C76" s="48">
        <v>1967</v>
      </c>
      <c r="D76" s="48">
        <v>2013</v>
      </c>
      <c r="E76" s="12">
        <v>6285</v>
      </c>
      <c r="F76" s="12">
        <v>11760</v>
      </c>
      <c r="G76" s="49">
        <v>23421</v>
      </c>
      <c r="H76" s="132"/>
      <c r="I76" s="132"/>
    </row>
    <row r="77" spans="1:9">
      <c r="A77" s="66" t="s">
        <v>513</v>
      </c>
      <c r="B77" s="48">
        <v>70</v>
      </c>
      <c r="C77" s="48">
        <v>596</v>
      </c>
      <c r="D77" s="48">
        <v>666</v>
      </c>
      <c r="E77" s="12">
        <v>3000</v>
      </c>
      <c r="F77" s="12">
        <v>7000</v>
      </c>
      <c r="G77" s="49">
        <v>4382</v>
      </c>
      <c r="H77" s="132"/>
      <c r="I77" s="132"/>
    </row>
    <row r="78" spans="1:9">
      <c r="A78" s="66" t="s">
        <v>514</v>
      </c>
      <c r="B78" s="12">
        <v>307</v>
      </c>
      <c r="C78" s="12">
        <v>24056</v>
      </c>
      <c r="D78" s="48">
        <v>24363</v>
      </c>
      <c r="E78" s="12">
        <v>3500</v>
      </c>
      <c r="F78" s="12">
        <v>8900</v>
      </c>
      <c r="G78" s="13">
        <v>215173</v>
      </c>
      <c r="H78" s="132"/>
      <c r="I78" s="132"/>
    </row>
    <row r="79" spans="1:9">
      <c r="A79" s="76" t="s">
        <v>591</v>
      </c>
      <c r="B79" s="77">
        <v>754</v>
      </c>
      <c r="C79" s="77">
        <v>42887</v>
      </c>
      <c r="D79" s="77">
        <v>43641</v>
      </c>
      <c r="E79" s="81">
        <v>3271</v>
      </c>
      <c r="F79" s="81">
        <v>9986</v>
      </c>
      <c r="G79" s="78">
        <v>430718</v>
      </c>
      <c r="H79" s="132"/>
      <c r="I79" s="132"/>
    </row>
    <row r="80" spans="1:9">
      <c r="A80" s="66"/>
      <c r="B80" s="48"/>
      <c r="C80" s="48"/>
      <c r="D80" s="48"/>
      <c r="E80" s="12"/>
      <c r="F80" s="12"/>
      <c r="G80" s="49"/>
      <c r="H80" s="132"/>
      <c r="I80" s="132"/>
    </row>
    <row r="81" spans="1:9">
      <c r="A81" s="66" t="s">
        <v>516</v>
      </c>
      <c r="B81" s="48">
        <v>104</v>
      </c>
      <c r="C81" s="48">
        <v>163</v>
      </c>
      <c r="D81" s="48">
        <v>267</v>
      </c>
      <c r="E81" s="12">
        <v>1403</v>
      </c>
      <c r="F81" s="12">
        <v>3402</v>
      </c>
      <c r="G81" s="49">
        <v>701</v>
      </c>
      <c r="H81" s="132"/>
      <c r="I81" s="132"/>
    </row>
    <row r="82" spans="1:9">
      <c r="A82" s="66" t="s">
        <v>517</v>
      </c>
      <c r="B82" s="48">
        <v>201</v>
      </c>
      <c r="C82" s="48">
        <v>280</v>
      </c>
      <c r="D82" s="48">
        <v>481</v>
      </c>
      <c r="E82" s="12">
        <v>1400</v>
      </c>
      <c r="F82" s="12">
        <v>3000</v>
      </c>
      <c r="G82" s="49">
        <v>1122</v>
      </c>
      <c r="H82" s="132"/>
      <c r="I82" s="132"/>
    </row>
    <row r="83" spans="1:9">
      <c r="A83" s="76" t="s">
        <v>518</v>
      </c>
      <c r="B83" s="77">
        <v>305</v>
      </c>
      <c r="C83" s="77">
        <v>443</v>
      </c>
      <c r="D83" s="77">
        <v>748</v>
      </c>
      <c r="E83" s="81">
        <v>1401</v>
      </c>
      <c r="F83" s="81">
        <v>3148</v>
      </c>
      <c r="G83" s="78">
        <v>1823</v>
      </c>
      <c r="H83" s="132"/>
      <c r="I83" s="132"/>
    </row>
    <row r="84" spans="1:9">
      <c r="A84" s="66"/>
      <c r="B84" s="48"/>
      <c r="C84" s="48"/>
      <c r="D84" s="48"/>
      <c r="E84" s="12"/>
      <c r="F84" s="12"/>
      <c r="G84" s="49"/>
      <c r="H84" s="132"/>
      <c r="I84" s="132"/>
    </row>
    <row r="85" spans="1:9" ht="13.5" thickBot="1">
      <c r="A85" s="69" t="s">
        <v>519</v>
      </c>
      <c r="B85" s="55">
        <v>23533</v>
      </c>
      <c r="C85" s="55">
        <v>418765</v>
      </c>
      <c r="D85" s="55">
        <v>442298</v>
      </c>
      <c r="E85" s="226">
        <v>6906</v>
      </c>
      <c r="F85" s="226">
        <v>11285</v>
      </c>
      <c r="G85" s="56">
        <v>4888462</v>
      </c>
      <c r="H85" s="132"/>
      <c r="I85" s="132"/>
    </row>
  </sheetData>
  <mergeCells count="2">
    <mergeCell ref="A1:G1"/>
    <mergeCell ref="A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>
  <sheetPr codeName="Hoja258">
    <pageSetUpPr fitToPage="1"/>
  </sheetPr>
  <dimension ref="A1:L54"/>
  <sheetViews>
    <sheetView view="pageBreakPreview" topLeftCell="A13" zoomScale="75" zoomScaleNormal="75" zoomScaleSheetLayoutView="75" workbookViewId="0">
      <selection activeCell="A4" sqref="A4:H4"/>
    </sheetView>
  </sheetViews>
  <sheetFormatPr baseColWidth="10" defaultRowHeight="12.75"/>
  <cols>
    <col min="1" max="1" width="34.5703125" style="37" customWidth="1"/>
    <col min="2" max="10" width="16.7109375" style="37" customWidth="1"/>
    <col min="11" max="16384" width="11.42578125" style="271"/>
  </cols>
  <sheetData>
    <row r="1" spans="1:12" s="90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  <c r="I1" s="1485"/>
      <c r="J1" s="1485"/>
    </row>
    <row r="3" spans="1:12" s="91" customFormat="1" ht="15" customHeight="1">
      <c r="A3" s="1504" t="s">
        <v>1534</v>
      </c>
      <c r="B3" s="1504"/>
      <c r="C3" s="1504"/>
      <c r="D3" s="1504"/>
      <c r="E3" s="1504"/>
      <c r="F3" s="1504"/>
      <c r="G3" s="1504"/>
      <c r="H3" s="1504"/>
      <c r="I3" s="1504"/>
      <c r="J3" s="1504"/>
      <c r="K3" s="134"/>
      <c r="L3" s="134"/>
    </row>
    <row r="4" spans="1:12" s="91" customFormat="1" ht="13.5" customHeight="1" thickBot="1">
      <c r="A4" s="30"/>
      <c r="B4" s="343"/>
      <c r="C4" s="343"/>
      <c r="D4" s="343"/>
      <c r="E4" s="343"/>
      <c r="F4" s="343"/>
      <c r="G4" s="343"/>
      <c r="H4" s="343"/>
      <c r="I4" s="343"/>
      <c r="J4" s="343"/>
    </row>
    <row r="5" spans="1:12" s="866" customFormat="1" ht="15.75" customHeight="1">
      <c r="A5" s="918"/>
      <c r="B5" s="1553" t="s">
        <v>1188</v>
      </c>
      <c r="C5" s="1493"/>
      <c r="D5" s="1494"/>
      <c r="E5" s="1553" t="s">
        <v>1206</v>
      </c>
      <c r="F5" s="1493"/>
      <c r="G5" s="1494"/>
      <c r="H5" s="1553" t="s">
        <v>1207</v>
      </c>
      <c r="I5" s="1493"/>
      <c r="J5" s="1493"/>
      <c r="K5" s="933"/>
    </row>
    <row r="6" spans="1:12" s="866" customFormat="1" ht="15.75" customHeight="1">
      <c r="A6" s="1430"/>
      <c r="B6" s="1658"/>
      <c r="C6" s="1659"/>
      <c r="D6" s="1660"/>
      <c r="E6" s="1658"/>
      <c r="F6" s="1659"/>
      <c r="G6" s="1660"/>
      <c r="H6" s="1658"/>
      <c r="I6" s="1659"/>
      <c r="J6" s="1659"/>
      <c r="K6" s="933"/>
    </row>
    <row r="7" spans="1:12" s="866" customFormat="1" ht="21" customHeight="1">
      <c r="A7" s="1430" t="s">
        <v>560</v>
      </c>
      <c r="B7" s="1437" t="s">
        <v>379</v>
      </c>
      <c r="C7" s="1499" t="s">
        <v>1178</v>
      </c>
      <c r="D7" s="1499" t="s">
        <v>387</v>
      </c>
      <c r="E7" s="1437" t="s">
        <v>379</v>
      </c>
      <c r="F7" s="1499" t="s">
        <v>1178</v>
      </c>
      <c r="G7" s="1499" t="s">
        <v>387</v>
      </c>
      <c r="H7" s="1437" t="s">
        <v>379</v>
      </c>
      <c r="I7" s="1499" t="s">
        <v>1178</v>
      </c>
      <c r="J7" s="1670" t="s">
        <v>387</v>
      </c>
      <c r="K7" s="933"/>
    </row>
    <row r="8" spans="1:12" s="866" customFormat="1" ht="17.25" customHeight="1">
      <c r="A8" s="1430" t="s">
        <v>538</v>
      </c>
      <c r="B8" s="1438" t="s">
        <v>1179</v>
      </c>
      <c r="C8" s="1628"/>
      <c r="D8" s="1628"/>
      <c r="E8" s="1438" t="s">
        <v>1179</v>
      </c>
      <c r="F8" s="1628"/>
      <c r="G8" s="1628"/>
      <c r="H8" s="1438" t="s">
        <v>1179</v>
      </c>
      <c r="I8" s="1628"/>
      <c r="J8" s="1502"/>
      <c r="K8" s="933"/>
    </row>
    <row r="9" spans="1:12" s="866" customFormat="1" ht="21" customHeight="1">
      <c r="A9" s="870"/>
      <c r="B9" s="1438" t="s">
        <v>1180</v>
      </c>
      <c r="C9" s="1628"/>
      <c r="D9" s="1628"/>
      <c r="E9" s="1438" t="s">
        <v>1180</v>
      </c>
      <c r="F9" s="1628"/>
      <c r="G9" s="1628"/>
      <c r="H9" s="1438" t="s">
        <v>1180</v>
      </c>
      <c r="I9" s="1628"/>
      <c r="J9" s="1502"/>
      <c r="K9" s="933"/>
    </row>
    <row r="10" spans="1:12" s="866" customFormat="1" ht="15.75" customHeight="1" thickBot="1">
      <c r="A10" s="870"/>
      <c r="B10" s="1438" t="s">
        <v>389</v>
      </c>
      <c r="C10" s="1628"/>
      <c r="D10" s="1628"/>
      <c r="E10" s="1438" t="s">
        <v>389</v>
      </c>
      <c r="F10" s="1628"/>
      <c r="G10" s="1628"/>
      <c r="H10" s="1438" t="s">
        <v>389</v>
      </c>
      <c r="I10" s="1628"/>
      <c r="J10" s="1502"/>
      <c r="K10" s="933"/>
    </row>
    <row r="11" spans="1:12" ht="22.5" customHeight="1">
      <c r="A11" s="163" t="s">
        <v>459</v>
      </c>
      <c r="B11" s="45" t="s">
        <v>399</v>
      </c>
      <c r="C11" s="45" t="s">
        <v>399</v>
      </c>
      <c r="D11" s="45" t="s">
        <v>399</v>
      </c>
      <c r="E11" s="45" t="s">
        <v>399</v>
      </c>
      <c r="F11" s="45" t="s">
        <v>399</v>
      </c>
      <c r="G11" s="45" t="s">
        <v>399</v>
      </c>
      <c r="H11" s="45">
        <v>141</v>
      </c>
      <c r="I11" s="45">
        <v>59184</v>
      </c>
      <c r="J11" s="46">
        <v>5285</v>
      </c>
      <c r="K11" s="37"/>
    </row>
    <row r="12" spans="1:12">
      <c r="A12" s="37" t="s">
        <v>460</v>
      </c>
      <c r="B12" s="48" t="s">
        <v>399</v>
      </c>
      <c r="C12" s="48" t="s">
        <v>399</v>
      </c>
      <c r="D12" s="48" t="s">
        <v>399</v>
      </c>
      <c r="E12" s="48" t="s">
        <v>399</v>
      </c>
      <c r="F12" s="48" t="s">
        <v>399</v>
      </c>
      <c r="G12" s="48" t="s">
        <v>399</v>
      </c>
      <c r="H12" s="48">
        <v>5</v>
      </c>
      <c r="I12" s="48">
        <v>1363</v>
      </c>
      <c r="J12" s="49">
        <v>132</v>
      </c>
      <c r="K12" s="37"/>
    </row>
    <row r="13" spans="1:12">
      <c r="A13" s="37" t="s">
        <v>461</v>
      </c>
      <c r="B13" s="48" t="s">
        <v>399</v>
      </c>
      <c r="C13" s="48" t="s">
        <v>399</v>
      </c>
      <c r="D13" s="48" t="s">
        <v>399</v>
      </c>
      <c r="E13" s="48" t="s">
        <v>399</v>
      </c>
      <c r="F13" s="48" t="s">
        <v>399</v>
      </c>
      <c r="G13" s="48" t="s">
        <v>399</v>
      </c>
      <c r="H13" s="48">
        <v>1</v>
      </c>
      <c r="I13" s="48">
        <v>4371</v>
      </c>
      <c r="J13" s="49">
        <v>334</v>
      </c>
      <c r="K13" s="37"/>
    </row>
    <row r="14" spans="1:12">
      <c r="A14" s="37" t="s">
        <v>462</v>
      </c>
      <c r="B14" s="48" t="s">
        <v>399</v>
      </c>
      <c r="C14" s="48" t="s">
        <v>399</v>
      </c>
      <c r="D14" s="48" t="s">
        <v>399</v>
      </c>
      <c r="E14" s="48" t="s">
        <v>399</v>
      </c>
      <c r="F14" s="48" t="s">
        <v>399</v>
      </c>
      <c r="G14" s="48" t="s">
        <v>399</v>
      </c>
      <c r="H14" s="48">
        <v>74</v>
      </c>
      <c r="I14" s="48">
        <v>18733</v>
      </c>
      <c r="J14" s="49">
        <v>1849</v>
      </c>
    </row>
    <row r="15" spans="1:12">
      <c r="A15" s="646" t="s">
        <v>463</v>
      </c>
      <c r="B15" s="77" t="s">
        <v>399</v>
      </c>
      <c r="C15" s="77" t="s">
        <v>399</v>
      </c>
      <c r="D15" s="77" t="s">
        <v>399</v>
      </c>
      <c r="E15" s="77" t="s">
        <v>399</v>
      </c>
      <c r="F15" s="77" t="s">
        <v>399</v>
      </c>
      <c r="G15" s="77" t="s">
        <v>399</v>
      </c>
      <c r="H15" s="77">
        <v>221</v>
      </c>
      <c r="I15" s="77">
        <v>83651</v>
      </c>
      <c r="J15" s="78">
        <v>7600</v>
      </c>
    </row>
    <row r="16" spans="1:12">
      <c r="A16" s="47"/>
      <c r="B16" s="48"/>
      <c r="C16" s="48"/>
      <c r="D16" s="48"/>
      <c r="E16" s="48"/>
      <c r="F16" s="48"/>
      <c r="G16" s="48"/>
      <c r="H16" s="48"/>
      <c r="I16" s="48"/>
      <c r="J16" s="49"/>
    </row>
    <row r="17" spans="1:10">
      <c r="A17" s="646" t="s">
        <v>464</v>
      </c>
      <c r="B17" s="77" t="s">
        <v>399</v>
      </c>
      <c r="C17" s="77" t="s">
        <v>399</v>
      </c>
      <c r="D17" s="77" t="s">
        <v>399</v>
      </c>
      <c r="E17" s="77" t="s">
        <v>399</v>
      </c>
      <c r="F17" s="77" t="s">
        <v>399</v>
      </c>
      <c r="G17" s="77" t="s">
        <v>399</v>
      </c>
      <c r="H17" s="77" t="s">
        <v>399</v>
      </c>
      <c r="I17" s="77">
        <v>16000</v>
      </c>
      <c r="J17" s="78">
        <v>80</v>
      </c>
    </row>
    <row r="18" spans="1:10">
      <c r="A18" s="47"/>
      <c r="B18" s="48"/>
      <c r="C18" s="48"/>
      <c r="D18" s="48"/>
      <c r="E18" s="48"/>
      <c r="F18" s="48"/>
      <c r="G18" s="48"/>
      <c r="H18" s="48"/>
      <c r="I18" s="48"/>
      <c r="J18" s="49"/>
    </row>
    <row r="19" spans="1:10">
      <c r="A19" s="646" t="s">
        <v>465</v>
      </c>
      <c r="B19" s="77" t="s">
        <v>399</v>
      </c>
      <c r="C19" s="77" t="s">
        <v>399</v>
      </c>
      <c r="D19" s="77" t="s">
        <v>399</v>
      </c>
      <c r="E19" s="77" t="s">
        <v>399</v>
      </c>
      <c r="F19" s="77" t="s">
        <v>399</v>
      </c>
      <c r="G19" s="77" t="s">
        <v>399</v>
      </c>
      <c r="H19" s="77">
        <v>24</v>
      </c>
      <c r="I19" s="77" t="s">
        <v>399</v>
      </c>
      <c r="J19" s="78">
        <v>173</v>
      </c>
    </row>
    <row r="20" spans="1:10">
      <c r="B20" s="48"/>
      <c r="C20" s="48"/>
      <c r="D20" s="48"/>
      <c r="E20" s="48"/>
      <c r="F20" s="48"/>
      <c r="G20" s="48"/>
      <c r="H20" s="48"/>
      <c r="I20" s="48"/>
      <c r="J20" s="49"/>
    </row>
    <row r="21" spans="1:10">
      <c r="A21" s="1262" t="s">
        <v>468</v>
      </c>
      <c r="B21" s="48" t="s">
        <v>399</v>
      </c>
      <c r="C21" s="48" t="s">
        <v>399</v>
      </c>
      <c r="D21" s="48" t="s">
        <v>399</v>
      </c>
      <c r="E21" s="48" t="s">
        <v>399</v>
      </c>
      <c r="F21" s="48" t="s">
        <v>399</v>
      </c>
      <c r="G21" s="48" t="s">
        <v>399</v>
      </c>
      <c r="H21" s="48">
        <v>1</v>
      </c>
      <c r="I21" s="48">
        <v>510</v>
      </c>
      <c r="J21" s="49">
        <v>17</v>
      </c>
    </row>
    <row r="22" spans="1:10">
      <c r="A22" s="646" t="s">
        <v>1528</v>
      </c>
      <c r="B22" s="77" t="s">
        <v>399</v>
      </c>
      <c r="C22" s="77" t="s">
        <v>399</v>
      </c>
      <c r="D22" s="77" t="s">
        <v>399</v>
      </c>
      <c r="E22" s="77" t="s">
        <v>399</v>
      </c>
      <c r="F22" s="77" t="s">
        <v>399</v>
      </c>
      <c r="G22" s="77" t="s">
        <v>399</v>
      </c>
      <c r="H22" s="77">
        <v>1</v>
      </c>
      <c r="I22" s="77">
        <v>510</v>
      </c>
      <c r="J22" s="78">
        <v>17</v>
      </c>
    </row>
    <row r="23" spans="1:10">
      <c r="B23" s="48"/>
      <c r="C23" s="48"/>
      <c r="D23" s="48"/>
      <c r="E23" s="48"/>
      <c r="F23" s="48"/>
      <c r="G23" s="48"/>
      <c r="H23" s="48"/>
      <c r="I23" s="48"/>
      <c r="J23" s="49"/>
    </row>
    <row r="24" spans="1:10">
      <c r="A24" s="37" t="s">
        <v>476</v>
      </c>
      <c r="B24" s="48" t="s">
        <v>399</v>
      </c>
      <c r="C24" s="48" t="s">
        <v>399</v>
      </c>
      <c r="D24" s="48" t="s">
        <v>399</v>
      </c>
      <c r="E24" s="48" t="s">
        <v>399</v>
      </c>
      <c r="F24" s="48" t="s">
        <v>399</v>
      </c>
      <c r="G24" s="48" t="s">
        <v>399</v>
      </c>
      <c r="H24" s="48">
        <v>1</v>
      </c>
      <c r="I24" s="48" t="s">
        <v>399</v>
      </c>
      <c r="J24" s="49">
        <v>30</v>
      </c>
    </row>
    <row r="25" spans="1:10">
      <c r="A25" s="37" t="s">
        <v>479</v>
      </c>
      <c r="B25" s="48">
        <v>3</v>
      </c>
      <c r="C25" s="48" t="s">
        <v>399</v>
      </c>
      <c r="D25" s="48">
        <v>60</v>
      </c>
      <c r="E25" s="48">
        <v>2</v>
      </c>
      <c r="F25" s="48" t="s">
        <v>399</v>
      </c>
      <c r="G25" s="48">
        <v>40</v>
      </c>
      <c r="H25" s="48" t="s">
        <v>399</v>
      </c>
      <c r="I25" s="48" t="s">
        <v>399</v>
      </c>
      <c r="J25" s="49" t="s">
        <v>399</v>
      </c>
    </row>
    <row r="26" spans="1:10">
      <c r="A26" s="646" t="s">
        <v>480</v>
      </c>
      <c r="B26" s="77">
        <v>3</v>
      </c>
      <c r="C26" s="77" t="s">
        <v>399</v>
      </c>
      <c r="D26" s="77">
        <v>60</v>
      </c>
      <c r="E26" s="77">
        <v>2</v>
      </c>
      <c r="F26" s="77" t="s">
        <v>399</v>
      </c>
      <c r="G26" s="77">
        <v>40</v>
      </c>
      <c r="H26" s="77">
        <v>1</v>
      </c>
      <c r="I26" s="77" t="s">
        <v>399</v>
      </c>
      <c r="J26" s="78">
        <v>30</v>
      </c>
    </row>
    <row r="27" spans="1:10">
      <c r="A27" s="47"/>
      <c r="B27" s="48"/>
      <c r="C27" s="48"/>
      <c r="D27" s="48"/>
      <c r="E27" s="48"/>
      <c r="F27" s="48"/>
      <c r="G27" s="48"/>
      <c r="H27" s="48"/>
      <c r="I27" s="48"/>
      <c r="J27" s="49"/>
    </row>
    <row r="28" spans="1:10">
      <c r="A28" s="646" t="s">
        <v>481</v>
      </c>
      <c r="B28" s="77">
        <v>111</v>
      </c>
      <c r="C28" s="77">
        <v>3743</v>
      </c>
      <c r="D28" s="77">
        <v>909</v>
      </c>
      <c r="E28" s="77">
        <v>18</v>
      </c>
      <c r="F28" s="77">
        <v>2407</v>
      </c>
      <c r="G28" s="77">
        <v>125</v>
      </c>
      <c r="H28" s="77">
        <v>56</v>
      </c>
      <c r="I28" s="77">
        <v>3465</v>
      </c>
      <c r="J28" s="78">
        <v>319</v>
      </c>
    </row>
    <row r="29" spans="1:10">
      <c r="B29" s="48"/>
      <c r="C29" s="48"/>
      <c r="D29" s="48"/>
      <c r="E29" s="48"/>
      <c r="F29" s="48"/>
      <c r="G29" s="48"/>
      <c r="H29" s="48"/>
      <c r="I29" s="48"/>
      <c r="J29" s="49"/>
    </row>
    <row r="30" spans="1:10">
      <c r="A30" s="37" t="s">
        <v>545</v>
      </c>
      <c r="B30" s="48" t="s">
        <v>399</v>
      </c>
      <c r="C30" s="48" t="s">
        <v>399</v>
      </c>
      <c r="D30" s="48" t="s">
        <v>399</v>
      </c>
      <c r="E30" s="48" t="s">
        <v>399</v>
      </c>
      <c r="F30" s="48" t="s">
        <v>399</v>
      </c>
      <c r="G30" s="48" t="s">
        <v>399</v>
      </c>
      <c r="H30" s="48" t="s">
        <v>399</v>
      </c>
      <c r="I30" s="48">
        <v>165</v>
      </c>
      <c r="J30" s="49" t="s">
        <v>399</v>
      </c>
    </row>
    <row r="31" spans="1:10">
      <c r="A31" s="646" t="s">
        <v>491</v>
      </c>
      <c r="B31" s="77" t="s">
        <v>399</v>
      </c>
      <c r="C31" s="77" t="s">
        <v>399</v>
      </c>
      <c r="D31" s="77" t="s">
        <v>399</v>
      </c>
      <c r="E31" s="77" t="s">
        <v>399</v>
      </c>
      <c r="F31" s="77" t="s">
        <v>399</v>
      </c>
      <c r="G31" s="77" t="s">
        <v>399</v>
      </c>
      <c r="H31" s="77" t="s">
        <v>399</v>
      </c>
      <c r="I31" s="77">
        <v>165</v>
      </c>
      <c r="J31" s="78" t="s">
        <v>399</v>
      </c>
    </row>
    <row r="32" spans="1:10">
      <c r="A32" s="47"/>
      <c r="B32" s="48"/>
      <c r="C32" s="48"/>
      <c r="D32" s="48"/>
      <c r="E32" s="48"/>
      <c r="F32" s="48"/>
      <c r="G32" s="48"/>
      <c r="H32" s="48"/>
      <c r="I32" s="48"/>
      <c r="J32" s="49"/>
    </row>
    <row r="33" spans="1:10">
      <c r="A33" s="37" t="s">
        <v>499</v>
      </c>
      <c r="B33" s="48">
        <v>3387</v>
      </c>
      <c r="C33" s="48" t="s">
        <v>399</v>
      </c>
      <c r="D33" s="48">
        <v>76279</v>
      </c>
      <c r="E33" s="48">
        <v>6175</v>
      </c>
      <c r="F33" s="48" t="s">
        <v>399</v>
      </c>
      <c r="G33" s="48">
        <v>170955</v>
      </c>
      <c r="H33" s="48" t="s">
        <v>399</v>
      </c>
      <c r="I33" s="48" t="s">
        <v>399</v>
      </c>
      <c r="J33" s="49" t="s">
        <v>399</v>
      </c>
    </row>
    <row r="34" spans="1:10">
      <c r="A34" s="37" t="s">
        <v>500</v>
      </c>
      <c r="B34" s="48">
        <v>3</v>
      </c>
      <c r="C34" s="48" t="s">
        <v>399</v>
      </c>
      <c r="D34" s="48">
        <v>81</v>
      </c>
      <c r="E34" s="48">
        <v>17</v>
      </c>
      <c r="F34" s="48" t="s">
        <v>399</v>
      </c>
      <c r="G34" s="48">
        <v>471</v>
      </c>
      <c r="H34" s="48" t="s">
        <v>399</v>
      </c>
      <c r="I34" s="48" t="s">
        <v>399</v>
      </c>
      <c r="J34" s="49" t="s">
        <v>399</v>
      </c>
    </row>
    <row r="35" spans="1:10">
      <c r="A35" s="37" t="s">
        <v>501</v>
      </c>
      <c r="B35" s="48">
        <v>12</v>
      </c>
      <c r="C35" s="48" t="s">
        <v>399</v>
      </c>
      <c r="D35" s="48">
        <v>216</v>
      </c>
      <c r="E35" s="48">
        <v>20</v>
      </c>
      <c r="F35" s="48" t="s">
        <v>399</v>
      </c>
      <c r="G35" s="48">
        <v>443</v>
      </c>
      <c r="H35" s="48" t="s">
        <v>399</v>
      </c>
      <c r="I35" s="48" t="s">
        <v>399</v>
      </c>
      <c r="J35" s="49" t="s">
        <v>399</v>
      </c>
    </row>
    <row r="36" spans="1:10">
      <c r="A36" s="646" t="s">
        <v>502</v>
      </c>
      <c r="B36" s="77">
        <v>3402</v>
      </c>
      <c r="C36" s="77" t="s">
        <v>399</v>
      </c>
      <c r="D36" s="77">
        <v>76576</v>
      </c>
      <c r="E36" s="77">
        <v>6212</v>
      </c>
      <c r="F36" s="77" t="s">
        <v>399</v>
      </c>
      <c r="G36" s="77">
        <v>171869</v>
      </c>
      <c r="H36" s="77" t="s">
        <v>399</v>
      </c>
      <c r="I36" s="77" t="s">
        <v>399</v>
      </c>
      <c r="J36" s="78" t="s">
        <v>399</v>
      </c>
    </row>
    <row r="37" spans="1:10">
      <c r="A37" s="47"/>
      <c r="B37" s="48"/>
      <c r="C37" s="48"/>
      <c r="D37" s="48"/>
      <c r="E37" s="48"/>
      <c r="F37" s="48"/>
      <c r="G37" s="48"/>
      <c r="H37" s="48"/>
      <c r="I37" s="48"/>
      <c r="J37" s="49"/>
    </row>
    <row r="38" spans="1:10">
      <c r="A38" s="646" t="s">
        <v>503</v>
      </c>
      <c r="B38" s="77">
        <v>4794</v>
      </c>
      <c r="C38" s="77" t="s">
        <v>399</v>
      </c>
      <c r="D38" s="77">
        <v>120059</v>
      </c>
      <c r="E38" s="77">
        <v>17124</v>
      </c>
      <c r="F38" s="77" t="s">
        <v>399</v>
      </c>
      <c r="G38" s="77">
        <v>330320</v>
      </c>
      <c r="H38" s="77" t="s">
        <v>399</v>
      </c>
      <c r="I38" s="77" t="s">
        <v>399</v>
      </c>
      <c r="J38" s="78" t="s">
        <v>399</v>
      </c>
    </row>
    <row r="39" spans="1:10">
      <c r="B39" s="48"/>
      <c r="C39" s="48"/>
      <c r="D39" s="48"/>
      <c r="E39" s="48"/>
      <c r="F39" s="48"/>
      <c r="G39" s="48"/>
      <c r="H39" s="48"/>
      <c r="I39" s="48"/>
      <c r="J39" s="49"/>
    </row>
    <row r="40" spans="1:10">
      <c r="A40" s="37" t="s">
        <v>507</v>
      </c>
      <c r="B40" s="48">
        <v>712</v>
      </c>
      <c r="C40" s="48" t="s">
        <v>399</v>
      </c>
      <c r="D40" s="48">
        <v>16236</v>
      </c>
      <c r="E40" s="48">
        <v>584</v>
      </c>
      <c r="F40" s="48" t="s">
        <v>399</v>
      </c>
      <c r="G40" s="48">
        <v>18907</v>
      </c>
      <c r="H40" s="48">
        <v>44</v>
      </c>
      <c r="I40" s="48" t="s">
        <v>399</v>
      </c>
      <c r="J40" s="49">
        <v>1036</v>
      </c>
    </row>
    <row r="41" spans="1:10">
      <c r="A41" s="37" t="s">
        <v>508</v>
      </c>
      <c r="B41" s="48" t="s">
        <v>399</v>
      </c>
      <c r="C41" s="48" t="s">
        <v>399</v>
      </c>
      <c r="D41" s="48" t="s">
        <v>399</v>
      </c>
      <c r="E41" s="48" t="s">
        <v>399</v>
      </c>
      <c r="F41" s="48" t="s">
        <v>399</v>
      </c>
      <c r="G41" s="48" t="s">
        <v>399</v>
      </c>
      <c r="H41" s="48">
        <v>17</v>
      </c>
      <c r="I41" s="48" t="s">
        <v>399</v>
      </c>
      <c r="J41" s="49">
        <v>122</v>
      </c>
    </row>
    <row r="42" spans="1:10">
      <c r="A42" s="37" t="s">
        <v>509</v>
      </c>
      <c r="B42" s="48">
        <v>4</v>
      </c>
      <c r="C42" s="48" t="s">
        <v>399</v>
      </c>
      <c r="D42" s="48">
        <v>60</v>
      </c>
      <c r="E42" s="48">
        <v>8</v>
      </c>
      <c r="F42" s="48" t="s">
        <v>399</v>
      </c>
      <c r="G42" s="48">
        <v>139</v>
      </c>
      <c r="H42" s="48">
        <v>1</v>
      </c>
      <c r="I42" s="48" t="s">
        <v>399</v>
      </c>
      <c r="J42" s="49">
        <v>10</v>
      </c>
    </row>
    <row r="43" spans="1:10">
      <c r="A43" s="37" t="s">
        <v>510</v>
      </c>
      <c r="B43" s="48">
        <v>62</v>
      </c>
      <c r="C43" s="48" t="s">
        <v>399</v>
      </c>
      <c r="D43" s="48">
        <v>777</v>
      </c>
      <c r="E43" s="48">
        <v>18</v>
      </c>
      <c r="F43" s="48" t="s">
        <v>399</v>
      </c>
      <c r="G43" s="48">
        <v>226</v>
      </c>
      <c r="H43" s="48">
        <v>15</v>
      </c>
      <c r="I43" s="48">
        <v>68</v>
      </c>
      <c r="J43" s="49">
        <v>189</v>
      </c>
    </row>
    <row r="44" spans="1:10">
      <c r="A44" s="37" t="s">
        <v>511</v>
      </c>
      <c r="B44" s="48">
        <v>25</v>
      </c>
      <c r="C44" s="48" t="s">
        <v>399</v>
      </c>
      <c r="D44" s="48">
        <v>577</v>
      </c>
      <c r="E44" s="48" t="s">
        <v>399</v>
      </c>
      <c r="F44" s="48" t="s">
        <v>399</v>
      </c>
      <c r="G44" s="48" t="s">
        <v>399</v>
      </c>
      <c r="H44" s="48" t="s">
        <v>399</v>
      </c>
      <c r="I44" s="48" t="s">
        <v>399</v>
      </c>
      <c r="J44" s="49" t="s">
        <v>399</v>
      </c>
    </row>
    <row r="45" spans="1:10">
      <c r="A45" s="37" t="s">
        <v>512</v>
      </c>
      <c r="B45" s="48" t="s">
        <v>399</v>
      </c>
      <c r="C45" s="48" t="s">
        <v>399</v>
      </c>
      <c r="D45" s="48" t="s">
        <v>399</v>
      </c>
      <c r="E45" s="48" t="s">
        <v>399</v>
      </c>
      <c r="F45" s="48" t="s">
        <v>399</v>
      </c>
      <c r="G45" s="48" t="s">
        <v>399</v>
      </c>
      <c r="H45" s="48">
        <v>2</v>
      </c>
      <c r="I45" s="48">
        <v>632</v>
      </c>
      <c r="J45" s="49">
        <v>12</v>
      </c>
    </row>
    <row r="46" spans="1:10">
      <c r="A46" s="37" t="s">
        <v>513</v>
      </c>
      <c r="B46" s="48">
        <v>2788</v>
      </c>
      <c r="C46" s="48" t="s">
        <v>399</v>
      </c>
      <c r="D46" s="48">
        <v>42197</v>
      </c>
      <c r="E46" s="48">
        <v>1687</v>
      </c>
      <c r="F46" s="48" t="s">
        <v>399</v>
      </c>
      <c r="G46" s="48">
        <v>24810</v>
      </c>
      <c r="H46" s="48">
        <v>69</v>
      </c>
      <c r="I46" s="48" t="s">
        <v>399</v>
      </c>
      <c r="J46" s="49">
        <v>759</v>
      </c>
    </row>
    <row r="47" spans="1:10">
      <c r="A47" s="37" t="s">
        <v>514</v>
      </c>
      <c r="B47" s="48" t="s">
        <v>399</v>
      </c>
      <c r="C47" s="48" t="s">
        <v>399</v>
      </c>
      <c r="D47" s="48" t="s">
        <v>399</v>
      </c>
      <c r="E47" s="48" t="s">
        <v>399</v>
      </c>
      <c r="F47" s="48" t="s">
        <v>399</v>
      </c>
      <c r="G47" s="48" t="s">
        <v>399</v>
      </c>
      <c r="H47" s="48">
        <v>75</v>
      </c>
      <c r="I47" s="48" t="s">
        <v>399</v>
      </c>
      <c r="J47" s="49">
        <v>1096</v>
      </c>
    </row>
    <row r="48" spans="1:10">
      <c r="A48" s="646" t="s">
        <v>515</v>
      </c>
      <c r="B48" s="77">
        <v>3591</v>
      </c>
      <c r="C48" s="77" t="s">
        <v>399</v>
      </c>
      <c r="D48" s="77">
        <v>59847</v>
      </c>
      <c r="E48" s="77">
        <v>2297</v>
      </c>
      <c r="F48" s="77" t="s">
        <v>399</v>
      </c>
      <c r="G48" s="77">
        <v>44082</v>
      </c>
      <c r="H48" s="77">
        <v>223</v>
      </c>
      <c r="I48" s="77">
        <v>700</v>
      </c>
      <c r="J48" s="78">
        <v>3224</v>
      </c>
    </row>
    <row r="49" spans="1:10">
      <c r="B49" s="48"/>
      <c r="C49" s="48"/>
      <c r="D49" s="48"/>
      <c r="E49" s="48"/>
      <c r="F49" s="48"/>
      <c r="G49" s="48"/>
      <c r="H49" s="48"/>
      <c r="I49" s="48"/>
      <c r="J49" s="49"/>
    </row>
    <row r="50" spans="1:10">
      <c r="A50" s="37" t="s">
        <v>516</v>
      </c>
      <c r="B50" s="48">
        <v>4</v>
      </c>
      <c r="C50" s="48">
        <v>459</v>
      </c>
      <c r="D50" s="48">
        <v>60</v>
      </c>
      <c r="E50" s="48">
        <v>11</v>
      </c>
      <c r="F50" s="48">
        <v>1149</v>
      </c>
      <c r="G50" s="48">
        <v>154</v>
      </c>
      <c r="H50" s="48">
        <v>164</v>
      </c>
      <c r="I50" s="48">
        <v>18802</v>
      </c>
      <c r="J50" s="49">
        <v>2320</v>
      </c>
    </row>
    <row r="51" spans="1:10">
      <c r="A51" s="37" t="s">
        <v>517</v>
      </c>
      <c r="B51" s="48">
        <v>27</v>
      </c>
      <c r="C51" s="48">
        <v>11983</v>
      </c>
      <c r="D51" s="48">
        <v>284</v>
      </c>
      <c r="E51" s="48">
        <v>5</v>
      </c>
      <c r="F51" s="48">
        <v>5165</v>
      </c>
      <c r="G51" s="48">
        <v>70</v>
      </c>
      <c r="H51" s="48">
        <v>27</v>
      </c>
      <c r="I51" s="48">
        <v>9252</v>
      </c>
      <c r="J51" s="49">
        <v>270</v>
      </c>
    </row>
    <row r="52" spans="1:10">
      <c r="A52" s="646" t="s">
        <v>518</v>
      </c>
      <c r="B52" s="77">
        <v>31</v>
      </c>
      <c r="C52" s="77">
        <v>12442</v>
      </c>
      <c r="D52" s="77">
        <v>344</v>
      </c>
      <c r="E52" s="77">
        <v>16</v>
      </c>
      <c r="F52" s="77">
        <v>6314</v>
      </c>
      <c r="G52" s="77">
        <v>224</v>
      </c>
      <c r="H52" s="77">
        <v>191</v>
      </c>
      <c r="I52" s="77">
        <v>28054</v>
      </c>
      <c r="J52" s="78">
        <v>2590</v>
      </c>
    </row>
    <row r="53" spans="1:10">
      <c r="A53" s="47"/>
      <c r="B53" s="48"/>
      <c r="C53" s="48"/>
      <c r="D53" s="48"/>
      <c r="E53" s="48"/>
      <c r="F53" s="48"/>
      <c r="G53" s="48"/>
      <c r="H53" s="48"/>
      <c r="I53" s="48"/>
      <c r="J53" s="49"/>
    </row>
    <row r="54" spans="1:10" ht="13.5" thickBot="1">
      <c r="A54" s="54" t="s">
        <v>519</v>
      </c>
      <c r="B54" s="55">
        <v>11932</v>
      </c>
      <c r="C54" s="55">
        <v>16185</v>
      </c>
      <c r="D54" s="55">
        <v>257795</v>
      </c>
      <c r="E54" s="55">
        <v>25669</v>
      </c>
      <c r="F54" s="55">
        <v>8721</v>
      </c>
      <c r="G54" s="55">
        <v>546660</v>
      </c>
      <c r="H54" s="55">
        <v>717</v>
      </c>
      <c r="I54" s="55">
        <v>132545</v>
      </c>
      <c r="J54" s="56">
        <v>14033</v>
      </c>
    </row>
  </sheetData>
  <mergeCells count="11">
    <mergeCell ref="C7:C10"/>
    <mergeCell ref="D7:D10"/>
    <mergeCell ref="F7:F10"/>
    <mergeCell ref="G7:G10"/>
    <mergeCell ref="A1:J1"/>
    <mergeCell ref="B5:D6"/>
    <mergeCell ref="E5:G6"/>
    <mergeCell ref="H5:J6"/>
    <mergeCell ref="A3:J3"/>
    <mergeCell ref="I7:I10"/>
    <mergeCell ref="J7:J1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>
  <sheetPr codeName="Hoja259">
    <pageSetUpPr fitToPage="1"/>
  </sheetPr>
  <dimension ref="A1:H84"/>
  <sheetViews>
    <sheetView showGridLines="0" view="pageBreakPreview" topLeftCell="A46" zoomScale="75" zoomScaleNormal="75" zoomScaleSheetLayoutView="75" workbookViewId="0">
      <selection activeCell="A19" sqref="A19"/>
    </sheetView>
  </sheetViews>
  <sheetFormatPr baseColWidth="10" defaultRowHeight="12.75"/>
  <cols>
    <col min="1" max="6" width="18.85546875" style="160" customWidth="1"/>
    <col min="7" max="7" width="18.85546875" style="162" customWidth="1"/>
    <col min="8" max="8" width="18.85546875" style="160" customWidth="1"/>
    <col min="9" max="9" width="6" style="160" customWidth="1"/>
    <col min="10" max="16384" width="11.42578125" style="160"/>
  </cols>
  <sheetData>
    <row r="1" spans="1:8" s="2" customFormat="1" ht="18">
      <c r="A1" s="1736" t="s">
        <v>375</v>
      </c>
      <c r="B1" s="1736"/>
      <c r="C1" s="1736"/>
      <c r="D1" s="1736"/>
      <c r="E1" s="1736"/>
      <c r="F1" s="1736"/>
      <c r="G1" s="1736"/>
      <c r="H1" s="1736"/>
    </row>
    <row r="3" spans="1:8" s="3" customFormat="1" ht="15" customHeight="1">
      <c r="A3" s="1737" t="s">
        <v>1535</v>
      </c>
      <c r="B3" s="1737"/>
      <c r="C3" s="1737"/>
      <c r="D3" s="1737"/>
      <c r="E3" s="1737"/>
      <c r="F3" s="1737"/>
      <c r="G3" s="1737"/>
      <c r="H3" s="1737"/>
    </row>
    <row r="4" spans="1:8" s="3" customFormat="1" ht="15" customHeight="1">
      <c r="A4" s="1737" t="s">
        <v>1196</v>
      </c>
      <c r="B4" s="1737"/>
      <c r="C4" s="1737"/>
      <c r="D4" s="1737"/>
      <c r="E4" s="1737"/>
      <c r="F4" s="1737"/>
      <c r="G4" s="1737"/>
      <c r="H4" s="1737"/>
    </row>
    <row r="5" spans="1:8" s="3" customFormat="1" ht="13.5" customHeight="1" thickBot="1">
      <c r="A5" s="5"/>
      <c r="B5" s="6"/>
      <c r="C5" s="6"/>
      <c r="D5" s="6"/>
      <c r="E5" s="6"/>
      <c r="F5" s="6"/>
      <c r="G5" s="647"/>
      <c r="H5" s="6"/>
    </row>
    <row r="6" spans="1:8" s="1312" customFormat="1">
      <c r="A6" s="1649" t="s">
        <v>378</v>
      </c>
      <c r="B6" s="1311" t="s">
        <v>1150</v>
      </c>
      <c r="C6" s="920"/>
      <c r="D6" s="1627" t="s">
        <v>1178</v>
      </c>
      <c r="E6" s="1436" t="s">
        <v>386</v>
      </c>
      <c r="F6" s="1732" t="s">
        <v>387</v>
      </c>
      <c r="G6" s="1451" t="s">
        <v>521</v>
      </c>
      <c r="H6" s="1728" t="s">
        <v>1197</v>
      </c>
    </row>
    <row r="7" spans="1:8" s="1312" customFormat="1" ht="18.75" customHeight="1">
      <c r="A7" s="1650"/>
      <c r="B7" s="1313" t="s">
        <v>1165</v>
      </c>
      <c r="C7" s="924"/>
      <c r="D7" s="1628"/>
      <c r="E7" s="1438" t="s">
        <v>1166</v>
      </c>
      <c r="F7" s="1687"/>
      <c r="G7" s="1452" t="s">
        <v>522</v>
      </c>
      <c r="H7" s="1729"/>
    </row>
    <row r="8" spans="1:8" s="1312" customFormat="1" ht="18" customHeight="1">
      <c r="A8" s="1650"/>
      <c r="B8" s="1439" t="s">
        <v>395</v>
      </c>
      <c r="C8" s="1439" t="s">
        <v>1123</v>
      </c>
      <c r="D8" s="1628"/>
      <c r="E8" s="1438" t="s">
        <v>1167</v>
      </c>
      <c r="F8" s="1687"/>
      <c r="G8" s="1452" t="s">
        <v>525</v>
      </c>
      <c r="H8" s="1729"/>
    </row>
    <row r="9" spans="1:8" s="1312" customFormat="1" ht="13.5" thickBot="1">
      <c r="A9" s="1651"/>
      <c r="B9" s="1441" t="s">
        <v>389</v>
      </c>
      <c r="C9" s="1441" t="s">
        <v>389</v>
      </c>
      <c r="D9" s="1500"/>
      <c r="E9" s="1440" t="s">
        <v>524</v>
      </c>
      <c r="F9" s="1612"/>
      <c r="G9" s="1453" t="s">
        <v>526</v>
      </c>
      <c r="H9" s="1730"/>
    </row>
    <row r="10" spans="1:8" ht="24.75" customHeight="1">
      <c r="A10" s="648">
        <v>2003</v>
      </c>
      <c r="B10" s="12">
        <v>951</v>
      </c>
      <c r="C10" s="12">
        <v>798</v>
      </c>
      <c r="D10" s="12">
        <v>4494</v>
      </c>
      <c r="E10" s="12">
        <v>308.95</v>
      </c>
      <c r="F10" s="12">
        <v>24738</v>
      </c>
      <c r="G10" s="493">
        <v>17.940000000000001</v>
      </c>
      <c r="H10" s="17">
        <v>4437.9972000000007</v>
      </c>
    </row>
    <row r="11" spans="1:8">
      <c r="A11" s="648">
        <v>2004</v>
      </c>
      <c r="B11" s="12">
        <v>1117</v>
      </c>
      <c r="C11" s="12">
        <v>880</v>
      </c>
      <c r="D11" s="12">
        <v>4492</v>
      </c>
      <c r="E11" s="12">
        <v>338.30681818181813</v>
      </c>
      <c r="F11" s="12">
        <v>29771</v>
      </c>
      <c r="G11" s="493">
        <v>22.7</v>
      </c>
      <c r="H11" s="17">
        <v>6758.0169999999998</v>
      </c>
    </row>
    <row r="12" spans="1:8">
      <c r="A12" s="648">
        <v>2005</v>
      </c>
      <c r="B12" s="12">
        <v>1168</v>
      </c>
      <c r="C12" s="12">
        <v>826</v>
      </c>
      <c r="D12" s="12">
        <v>5120</v>
      </c>
      <c r="E12" s="12">
        <v>396.21065375302663</v>
      </c>
      <c r="F12" s="12">
        <v>32727</v>
      </c>
      <c r="G12" s="493">
        <v>19.78</v>
      </c>
      <c r="H12" s="17">
        <v>6473.4006000000008</v>
      </c>
    </row>
    <row r="13" spans="1:8">
      <c r="A13" s="648">
        <v>2006</v>
      </c>
      <c r="B13" s="12">
        <v>1235</v>
      </c>
      <c r="C13" s="12">
        <v>993</v>
      </c>
      <c r="D13" s="12">
        <v>5700</v>
      </c>
      <c r="E13" s="12">
        <v>427.6636455186304</v>
      </c>
      <c r="F13" s="12">
        <v>42467</v>
      </c>
      <c r="G13" s="493">
        <v>17.899999999999999</v>
      </c>
      <c r="H13" s="17">
        <v>7601.5929999999989</v>
      </c>
    </row>
    <row r="14" spans="1:8">
      <c r="A14" s="648">
        <v>2007</v>
      </c>
      <c r="B14" s="12">
        <v>1232</v>
      </c>
      <c r="C14" s="12">
        <v>928</v>
      </c>
      <c r="D14" s="12">
        <v>5593</v>
      </c>
      <c r="E14" s="12">
        <v>443.10344827586209</v>
      </c>
      <c r="F14" s="12">
        <v>41120</v>
      </c>
      <c r="G14" s="493">
        <v>21.4</v>
      </c>
      <c r="H14" s="17">
        <v>8799.68</v>
      </c>
    </row>
    <row r="15" spans="1:8">
      <c r="A15" s="648">
        <v>2008</v>
      </c>
      <c r="B15" s="12">
        <v>1640</v>
      </c>
      <c r="C15" s="12">
        <v>1156</v>
      </c>
      <c r="D15" s="12">
        <v>5235</v>
      </c>
      <c r="E15" s="12">
        <v>377.5</v>
      </c>
      <c r="F15" s="12">
        <v>43639</v>
      </c>
      <c r="G15" s="493">
        <v>15.89</v>
      </c>
      <c r="H15" s="17">
        <v>6934.2371000000012</v>
      </c>
    </row>
    <row r="16" spans="1:8">
      <c r="A16" s="648">
        <v>2009</v>
      </c>
      <c r="B16" s="12">
        <v>1699</v>
      </c>
      <c r="C16" s="12">
        <v>1240</v>
      </c>
      <c r="D16" s="12">
        <v>5488</v>
      </c>
      <c r="E16" s="12">
        <v>325.31451612903226</v>
      </c>
      <c r="F16" s="12">
        <v>40339</v>
      </c>
      <c r="G16" s="493">
        <v>17.84</v>
      </c>
      <c r="H16" s="17">
        <v>7196.4776000000002</v>
      </c>
    </row>
    <row r="17" spans="1:8">
      <c r="A17" s="648">
        <v>2010</v>
      </c>
      <c r="B17" s="12">
        <v>1851</v>
      </c>
      <c r="C17" s="12">
        <v>1490</v>
      </c>
      <c r="D17" s="12">
        <v>5487</v>
      </c>
      <c r="E17" s="12">
        <v>314.255033557047</v>
      </c>
      <c r="F17" s="12">
        <v>46824</v>
      </c>
      <c r="G17" s="493">
        <v>15.87</v>
      </c>
      <c r="H17" s="17">
        <v>7430.9687999999996</v>
      </c>
    </row>
    <row r="18" spans="1:8">
      <c r="A18" s="648">
        <v>2011</v>
      </c>
      <c r="B18" s="12">
        <v>1882</v>
      </c>
      <c r="C18" s="12">
        <v>1588</v>
      </c>
      <c r="D18" s="12">
        <v>5220</v>
      </c>
      <c r="E18" s="12">
        <v>303.72166246851384</v>
      </c>
      <c r="F18" s="12">
        <v>48231</v>
      </c>
      <c r="G18" s="493">
        <v>14.9</v>
      </c>
      <c r="H18" s="17">
        <v>7186.4189999999999</v>
      </c>
    </row>
    <row r="19" spans="1:8">
      <c r="A19" s="648">
        <v>2012</v>
      </c>
      <c r="B19" s="12">
        <v>1869</v>
      </c>
      <c r="C19" s="12">
        <v>1648</v>
      </c>
      <c r="D19" s="12">
        <v>5431</v>
      </c>
      <c r="E19" s="12">
        <v>343.65291262135918</v>
      </c>
      <c r="F19" s="12">
        <v>56634</v>
      </c>
      <c r="G19" s="649">
        <v>15.273</v>
      </c>
      <c r="H19" s="17">
        <v>8649.7108200000002</v>
      </c>
    </row>
    <row r="20" spans="1:8" ht="13.5" thickBot="1">
      <c r="A20" s="650">
        <v>2013</v>
      </c>
      <c r="B20" s="12">
        <v>1781</v>
      </c>
      <c r="C20" s="12">
        <v>1592</v>
      </c>
      <c r="D20" s="12">
        <v>4801</v>
      </c>
      <c r="E20" s="12">
        <f>F20/C20*10</f>
        <v>369.15829145728645</v>
      </c>
      <c r="F20" s="12">
        <v>58770</v>
      </c>
      <c r="G20" s="1415">
        <v>18.22</v>
      </c>
      <c r="H20" s="440">
        <f>G20*F20/100</f>
        <v>10707.893999999998</v>
      </c>
    </row>
    <row r="21" spans="1:8">
      <c r="A21" s="163" t="s">
        <v>1193</v>
      </c>
      <c r="B21" s="163"/>
      <c r="C21" s="163"/>
      <c r="D21" s="163"/>
      <c r="E21" s="163"/>
      <c r="F21" s="163"/>
      <c r="G21" s="651"/>
      <c r="H21" s="163"/>
    </row>
    <row r="84" spans="5:5">
      <c r="E84" s="645"/>
    </row>
  </sheetData>
  <mergeCells count="7">
    <mergeCell ref="A1:H1"/>
    <mergeCell ref="A3:H3"/>
    <mergeCell ref="A4:H4"/>
    <mergeCell ref="A6:A9"/>
    <mergeCell ref="D6:D9"/>
    <mergeCell ref="F6:F9"/>
    <mergeCell ref="H6:H9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7" orientation="portrait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>
  <sheetPr codeName="Hoja260">
    <pageSetUpPr fitToPage="1"/>
  </sheetPr>
  <dimension ref="A1:I32"/>
  <sheetViews>
    <sheetView view="pageBreakPreview" zoomScale="75" zoomScaleNormal="75" zoomScaleSheetLayoutView="75" workbookViewId="0">
      <selection activeCell="B9" sqref="B9:I32"/>
    </sheetView>
  </sheetViews>
  <sheetFormatPr baseColWidth="10" defaultRowHeight="12.75"/>
  <cols>
    <col min="1" max="1" width="30.28515625" style="37" customWidth="1"/>
    <col min="2" max="7" width="17" style="37" customWidth="1"/>
    <col min="8" max="8" width="17" style="271" customWidth="1"/>
    <col min="9" max="9" width="11.85546875" style="271" bestFit="1" customWidth="1"/>
    <col min="10" max="16384" width="11.42578125" style="271"/>
  </cols>
  <sheetData>
    <row r="1" spans="1:9" s="90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  <c r="I1" s="1485"/>
    </row>
    <row r="2" spans="1:9">
      <c r="A2" s="1716"/>
      <c r="B2" s="1716"/>
      <c r="C2" s="1716"/>
      <c r="D2" s="1716"/>
      <c r="E2" s="1716"/>
      <c r="F2" s="1716"/>
      <c r="G2" s="1716"/>
    </row>
    <row r="3" spans="1:9" s="91" customFormat="1" ht="15" customHeight="1">
      <c r="A3" s="1504" t="s">
        <v>1536</v>
      </c>
      <c r="B3" s="1504"/>
      <c r="C3" s="1504"/>
      <c r="D3" s="1504"/>
      <c r="E3" s="1504"/>
      <c r="F3" s="1504"/>
      <c r="G3" s="1504"/>
      <c r="H3" s="1504"/>
      <c r="I3" s="1504"/>
    </row>
    <row r="4" spans="1:9" s="91" customFormat="1" ht="14.25" customHeight="1" thickBot="1">
      <c r="A4" s="1717"/>
      <c r="B4" s="1717"/>
      <c r="C4" s="1717"/>
      <c r="D4" s="1717"/>
      <c r="E4" s="1717"/>
      <c r="F4" s="1717"/>
      <c r="G4" s="1717"/>
    </row>
    <row r="5" spans="1:9" ht="24.75" customHeight="1">
      <c r="A5" s="1446"/>
      <c r="B5" s="1731" t="s">
        <v>1116</v>
      </c>
      <c r="C5" s="1731"/>
      <c r="D5" s="1447" t="s">
        <v>1151</v>
      </c>
      <c r="E5" s="1731" t="s">
        <v>386</v>
      </c>
      <c r="F5" s="1731"/>
      <c r="G5" s="1733" t="s">
        <v>387</v>
      </c>
      <c r="H5" s="1733"/>
      <c r="I5" s="1490"/>
    </row>
    <row r="6" spans="1:9" ht="18" customHeight="1">
      <c r="A6" s="1160" t="s">
        <v>560</v>
      </c>
      <c r="B6" s="1724" t="s">
        <v>1170</v>
      </c>
      <c r="C6" s="1724"/>
      <c r="D6" s="1443" t="s">
        <v>1120</v>
      </c>
      <c r="E6" s="1442" t="s">
        <v>1171</v>
      </c>
      <c r="F6" s="1442" t="s">
        <v>1172</v>
      </c>
      <c r="G6" s="1499" t="s">
        <v>1173</v>
      </c>
      <c r="H6" s="1499" t="s">
        <v>1153</v>
      </c>
      <c r="I6" s="1670" t="s">
        <v>1154</v>
      </c>
    </row>
    <row r="7" spans="1:9" ht="18.75" customHeight="1">
      <c r="A7" s="1160" t="s">
        <v>538</v>
      </c>
      <c r="B7" s="1723" t="s">
        <v>395</v>
      </c>
      <c r="C7" s="1723" t="s">
        <v>1123</v>
      </c>
      <c r="D7" s="1724" t="s">
        <v>1124</v>
      </c>
      <c r="E7" s="1443" t="s">
        <v>1167</v>
      </c>
      <c r="F7" s="1443" t="s">
        <v>1120</v>
      </c>
      <c r="G7" s="1628"/>
      <c r="H7" s="1628"/>
      <c r="I7" s="1502"/>
    </row>
    <row r="8" spans="1:9" ht="18.75" customHeight="1" thickBot="1">
      <c r="A8" s="1450"/>
      <c r="B8" s="1724"/>
      <c r="C8" s="1724"/>
      <c r="D8" s="1724"/>
      <c r="E8" s="1443" t="s">
        <v>390</v>
      </c>
      <c r="F8" s="1443" t="s">
        <v>1159</v>
      </c>
      <c r="G8" s="1628"/>
      <c r="H8" s="1628"/>
      <c r="I8" s="1502"/>
    </row>
    <row r="9" spans="1:9">
      <c r="A9" s="241" t="s">
        <v>481</v>
      </c>
      <c r="B9" s="376">
        <v>7</v>
      </c>
      <c r="C9" s="243">
        <v>7</v>
      </c>
      <c r="D9" s="242">
        <v>2000</v>
      </c>
      <c r="E9" s="376">
        <v>6500</v>
      </c>
      <c r="F9" s="243">
        <v>14</v>
      </c>
      <c r="G9" s="243">
        <v>46</v>
      </c>
      <c r="H9" s="243">
        <v>28</v>
      </c>
      <c r="I9" s="296">
        <v>74</v>
      </c>
    </row>
    <row r="10" spans="1:9">
      <c r="A10" s="66"/>
      <c r="B10" s="48"/>
      <c r="C10" s="48"/>
      <c r="D10" s="48"/>
      <c r="E10" s="12"/>
      <c r="F10" s="12"/>
      <c r="G10" s="12"/>
      <c r="H10" s="12"/>
      <c r="I10" s="49"/>
    </row>
    <row r="11" spans="1:9">
      <c r="A11" s="66" t="s">
        <v>499</v>
      </c>
      <c r="B11" s="83">
        <v>194</v>
      </c>
      <c r="C11" s="83">
        <v>192</v>
      </c>
      <c r="D11" s="48" t="s">
        <v>399</v>
      </c>
      <c r="E11" s="83">
        <v>6490</v>
      </c>
      <c r="F11" s="83" t="s">
        <v>399</v>
      </c>
      <c r="G11" s="83">
        <v>1246</v>
      </c>
      <c r="H11" s="83" t="s">
        <v>399</v>
      </c>
      <c r="I11" s="13">
        <v>1246</v>
      </c>
    </row>
    <row r="12" spans="1:9">
      <c r="A12" s="66" t="s">
        <v>500</v>
      </c>
      <c r="B12" s="83">
        <v>12</v>
      </c>
      <c r="C12" s="83">
        <v>12</v>
      </c>
      <c r="D12" s="48" t="s">
        <v>399</v>
      </c>
      <c r="E12" s="83">
        <v>12167</v>
      </c>
      <c r="F12" s="83" t="s">
        <v>399</v>
      </c>
      <c r="G12" s="83">
        <v>146</v>
      </c>
      <c r="H12" s="83" t="s">
        <v>399</v>
      </c>
      <c r="I12" s="13">
        <v>146</v>
      </c>
    </row>
    <row r="13" spans="1:9">
      <c r="A13" s="66" t="s">
        <v>501</v>
      </c>
      <c r="B13" s="85">
        <v>394</v>
      </c>
      <c r="C13" s="85">
        <v>274</v>
      </c>
      <c r="D13" s="48" t="s">
        <v>399</v>
      </c>
      <c r="E13" s="85">
        <v>26748</v>
      </c>
      <c r="F13" s="48" t="s">
        <v>399</v>
      </c>
      <c r="G13" s="85">
        <v>7329</v>
      </c>
      <c r="H13" s="48" t="s">
        <v>399</v>
      </c>
      <c r="I13" s="133">
        <v>7329</v>
      </c>
    </row>
    <row r="14" spans="1:9">
      <c r="A14" s="76" t="s">
        <v>502</v>
      </c>
      <c r="B14" s="77">
        <v>600</v>
      </c>
      <c r="C14" s="77">
        <v>478</v>
      </c>
      <c r="D14" s="77" t="s">
        <v>399</v>
      </c>
      <c r="E14" s="81">
        <v>18245</v>
      </c>
      <c r="F14" s="81" t="s">
        <v>399</v>
      </c>
      <c r="G14" s="81">
        <v>8721</v>
      </c>
      <c r="H14" s="81" t="s">
        <v>399</v>
      </c>
      <c r="I14" s="78">
        <v>8721</v>
      </c>
    </row>
    <row r="15" spans="1:9">
      <c r="A15" s="68"/>
      <c r="B15" s="73"/>
      <c r="C15" s="73"/>
      <c r="D15" s="73"/>
      <c r="E15" s="79"/>
      <c r="F15" s="79"/>
      <c r="G15" s="79"/>
      <c r="H15" s="79"/>
      <c r="I15" s="74"/>
    </row>
    <row r="16" spans="1:9">
      <c r="A16" s="76" t="s">
        <v>503</v>
      </c>
      <c r="B16" s="77">
        <v>570</v>
      </c>
      <c r="C16" s="77">
        <v>508</v>
      </c>
      <c r="D16" s="77" t="s">
        <v>399</v>
      </c>
      <c r="E16" s="81">
        <v>61450</v>
      </c>
      <c r="F16" s="81" t="s">
        <v>399</v>
      </c>
      <c r="G16" s="81">
        <v>31217</v>
      </c>
      <c r="H16" s="81" t="s">
        <v>399</v>
      </c>
      <c r="I16" s="78">
        <v>31217</v>
      </c>
    </row>
    <row r="17" spans="1:9">
      <c r="A17" s="66"/>
      <c r="B17" s="48"/>
      <c r="C17" s="48"/>
      <c r="D17" s="48"/>
      <c r="E17" s="12"/>
      <c r="F17" s="12"/>
      <c r="G17" s="12"/>
      <c r="H17" s="12"/>
      <c r="I17" s="49"/>
    </row>
    <row r="18" spans="1:9">
      <c r="A18" s="66" t="s">
        <v>507</v>
      </c>
      <c r="B18" s="85">
        <v>32</v>
      </c>
      <c r="C18" s="48">
        <v>31</v>
      </c>
      <c r="D18" s="48" t="s">
        <v>399</v>
      </c>
      <c r="E18" s="85">
        <v>27484</v>
      </c>
      <c r="F18" s="12" t="s">
        <v>399</v>
      </c>
      <c r="G18" s="12">
        <v>852</v>
      </c>
      <c r="H18" s="12" t="s">
        <v>399</v>
      </c>
      <c r="I18" s="49">
        <v>852</v>
      </c>
    </row>
    <row r="19" spans="1:9">
      <c r="A19" s="66" t="s">
        <v>508</v>
      </c>
      <c r="B19" s="85">
        <v>116</v>
      </c>
      <c r="C19" s="48">
        <v>116</v>
      </c>
      <c r="D19" s="48" t="s">
        <v>399</v>
      </c>
      <c r="E19" s="85">
        <v>13707</v>
      </c>
      <c r="F19" s="12" t="s">
        <v>399</v>
      </c>
      <c r="G19" s="12">
        <v>1590</v>
      </c>
      <c r="H19" s="12" t="s">
        <v>399</v>
      </c>
      <c r="I19" s="49">
        <v>1590</v>
      </c>
    </row>
    <row r="20" spans="1:9">
      <c r="A20" s="66" t="s">
        <v>509</v>
      </c>
      <c r="B20" s="12">
        <v>41</v>
      </c>
      <c r="C20" s="12">
        <v>37</v>
      </c>
      <c r="D20" s="48" t="s">
        <v>399</v>
      </c>
      <c r="E20" s="12">
        <v>43220</v>
      </c>
      <c r="F20" s="12" t="s">
        <v>399</v>
      </c>
      <c r="G20" s="12">
        <v>1599</v>
      </c>
      <c r="H20" s="12" t="s">
        <v>399</v>
      </c>
      <c r="I20" s="13">
        <v>1599</v>
      </c>
    </row>
    <row r="21" spans="1:9">
      <c r="A21" s="1135" t="s">
        <v>510</v>
      </c>
      <c r="B21" s="12">
        <v>1</v>
      </c>
      <c r="C21" s="12">
        <v>1</v>
      </c>
      <c r="D21" s="48" t="s">
        <v>399</v>
      </c>
      <c r="E21" s="12">
        <v>17444</v>
      </c>
      <c r="F21" s="12" t="s">
        <v>399</v>
      </c>
      <c r="G21" s="12">
        <v>17</v>
      </c>
      <c r="H21" s="12" t="s">
        <v>399</v>
      </c>
      <c r="I21" s="13">
        <v>17</v>
      </c>
    </row>
    <row r="22" spans="1:9">
      <c r="A22" s="66" t="s">
        <v>511</v>
      </c>
      <c r="B22" s="48">
        <v>100</v>
      </c>
      <c r="C22" s="48">
        <v>100</v>
      </c>
      <c r="D22" s="48" t="s">
        <v>399</v>
      </c>
      <c r="E22" s="12">
        <v>22400</v>
      </c>
      <c r="F22" s="12" t="s">
        <v>399</v>
      </c>
      <c r="G22" s="12">
        <v>2240</v>
      </c>
      <c r="H22" s="12" t="s">
        <v>399</v>
      </c>
      <c r="I22" s="49">
        <v>2240</v>
      </c>
    </row>
    <row r="23" spans="1:9">
      <c r="A23" s="66" t="s">
        <v>512</v>
      </c>
      <c r="B23" s="48" t="s">
        <v>399</v>
      </c>
      <c r="C23" s="48" t="s">
        <v>399</v>
      </c>
      <c r="D23" s="48">
        <v>1</v>
      </c>
      <c r="E23" s="12" t="s">
        <v>399</v>
      </c>
      <c r="F23" s="12" t="s">
        <v>399</v>
      </c>
      <c r="G23" s="12" t="s">
        <v>399</v>
      </c>
      <c r="H23" s="12" t="s">
        <v>399</v>
      </c>
      <c r="I23" s="49" t="s">
        <v>399</v>
      </c>
    </row>
    <row r="24" spans="1:9">
      <c r="A24" s="66" t="s">
        <v>513</v>
      </c>
      <c r="B24" s="85">
        <v>36</v>
      </c>
      <c r="C24" s="48">
        <v>36</v>
      </c>
      <c r="D24" s="48" t="s">
        <v>399</v>
      </c>
      <c r="E24" s="85">
        <v>16500</v>
      </c>
      <c r="F24" s="12" t="s">
        <v>399</v>
      </c>
      <c r="G24" s="12">
        <v>594</v>
      </c>
      <c r="H24" s="12" t="s">
        <v>399</v>
      </c>
      <c r="I24" s="49">
        <v>594</v>
      </c>
    </row>
    <row r="25" spans="1:9">
      <c r="A25" s="66" t="s">
        <v>514</v>
      </c>
      <c r="B25" s="85">
        <v>276</v>
      </c>
      <c r="C25" s="12">
        <v>276</v>
      </c>
      <c r="D25" s="48" t="s">
        <v>399</v>
      </c>
      <c r="E25" s="85">
        <v>42793</v>
      </c>
      <c r="F25" s="12" t="s">
        <v>399</v>
      </c>
      <c r="G25" s="12">
        <v>11811</v>
      </c>
      <c r="H25" s="12" t="s">
        <v>399</v>
      </c>
      <c r="I25" s="13">
        <v>11811</v>
      </c>
    </row>
    <row r="26" spans="1:9">
      <c r="A26" s="76" t="s">
        <v>515</v>
      </c>
      <c r="B26" s="77">
        <v>602</v>
      </c>
      <c r="C26" s="77">
        <v>597</v>
      </c>
      <c r="D26" s="77">
        <v>1</v>
      </c>
      <c r="E26" s="81">
        <v>31329</v>
      </c>
      <c r="F26" s="81" t="s">
        <v>399</v>
      </c>
      <c r="G26" s="81">
        <v>18703</v>
      </c>
      <c r="H26" s="81" t="s">
        <v>399</v>
      </c>
      <c r="I26" s="78">
        <v>18703</v>
      </c>
    </row>
    <row r="27" spans="1:9">
      <c r="A27" s="66"/>
      <c r="B27" s="48"/>
      <c r="C27" s="48"/>
      <c r="D27" s="48"/>
      <c r="E27" s="12"/>
      <c r="F27" s="12"/>
      <c r="G27" s="12"/>
      <c r="H27" s="12"/>
      <c r="I27" s="49"/>
    </row>
    <row r="28" spans="1:9">
      <c r="A28" s="66" t="s">
        <v>516</v>
      </c>
      <c r="B28" s="48">
        <v>2</v>
      </c>
      <c r="C28" s="48">
        <v>2</v>
      </c>
      <c r="D28" s="48">
        <v>1800</v>
      </c>
      <c r="E28" s="12">
        <v>15000</v>
      </c>
      <c r="F28" s="12">
        <v>10</v>
      </c>
      <c r="G28" s="12">
        <v>30</v>
      </c>
      <c r="H28" s="12">
        <v>18</v>
      </c>
      <c r="I28" s="49">
        <v>48</v>
      </c>
    </row>
    <row r="29" spans="1:9">
      <c r="A29" s="66" t="s">
        <v>517</v>
      </c>
      <c r="B29" s="12" t="s">
        <v>399</v>
      </c>
      <c r="C29" s="12" t="s">
        <v>399</v>
      </c>
      <c r="D29" s="48">
        <v>1000</v>
      </c>
      <c r="E29" s="12" t="s">
        <v>399</v>
      </c>
      <c r="F29" s="12">
        <v>7</v>
      </c>
      <c r="G29" s="12" t="s">
        <v>399</v>
      </c>
      <c r="H29" s="12">
        <v>7</v>
      </c>
      <c r="I29" s="13">
        <v>7</v>
      </c>
    </row>
    <row r="30" spans="1:9">
      <c r="A30" s="76" t="s">
        <v>518</v>
      </c>
      <c r="B30" s="77">
        <v>2</v>
      </c>
      <c r="C30" s="77">
        <v>2</v>
      </c>
      <c r="D30" s="77">
        <v>2800</v>
      </c>
      <c r="E30" s="81">
        <v>15000</v>
      </c>
      <c r="F30" s="81">
        <v>9</v>
      </c>
      <c r="G30" s="81">
        <v>30</v>
      </c>
      <c r="H30" s="81">
        <v>25</v>
      </c>
      <c r="I30" s="78">
        <v>55</v>
      </c>
    </row>
    <row r="31" spans="1:9">
      <c r="A31" s="68"/>
      <c r="B31" s="73"/>
      <c r="C31" s="73"/>
      <c r="D31" s="73"/>
      <c r="E31" s="79"/>
      <c r="F31" s="79"/>
      <c r="G31" s="79"/>
      <c r="H31" s="79"/>
      <c r="I31" s="74"/>
    </row>
    <row r="32" spans="1:9" ht="13.5" thickBot="1">
      <c r="A32" s="69" t="s">
        <v>519</v>
      </c>
      <c r="B32" s="55">
        <v>1781</v>
      </c>
      <c r="C32" s="55">
        <v>1592</v>
      </c>
      <c r="D32" s="55">
        <v>4801</v>
      </c>
      <c r="E32" s="226">
        <v>36882</v>
      </c>
      <c r="F32" s="226">
        <v>11</v>
      </c>
      <c r="G32" s="226">
        <v>58717</v>
      </c>
      <c r="H32" s="226">
        <v>53</v>
      </c>
      <c r="I32" s="56">
        <v>58770</v>
      </c>
    </row>
  </sheetData>
  <mergeCells count="14">
    <mergeCell ref="B6:C6"/>
    <mergeCell ref="B7:B8"/>
    <mergeCell ref="C7:C8"/>
    <mergeCell ref="D7:D8"/>
    <mergeCell ref="G5:I5"/>
    <mergeCell ref="G6:G8"/>
    <mergeCell ref="H6:H8"/>
    <mergeCell ref="I6:I8"/>
    <mergeCell ref="A2:G2"/>
    <mergeCell ref="A4:G4"/>
    <mergeCell ref="A3:I3"/>
    <mergeCell ref="A1:I1"/>
    <mergeCell ref="B5:C5"/>
    <mergeCell ref="E5:F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>
  <sheetPr codeName="Hoja261">
    <pageSetUpPr fitToPage="1"/>
  </sheetPr>
  <dimension ref="A1:J22"/>
  <sheetViews>
    <sheetView showGridLines="0" view="pageBreakPreview" zoomScale="75" zoomScaleNormal="75" zoomScaleSheetLayoutView="75" workbookViewId="0">
      <selection activeCell="G20" sqref="G20"/>
    </sheetView>
  </sheetViews>
  <sheetFormatPr baseColWidth="10" defaultRowHeight="12.75"/>
  <cols>
    <col min="1" max="6" width="22.140625" style="160" customWidth="1"/>
    <col min="7" max="16384" width="11.42578125" style="160"/>
  </cols>
  <sheetData>
    <row r="1" spans="1:10" s="2" customFormat="1" ht="18">
      <c r="A1" s="1481" t="s">
        <v>375</v>
      </c>
      <c r="B1" s="1481"/>
      <c r="C1" s="1481"/>
      <c r="D1" s="1481"/>
      <c r="E1" s="1481"/>
      <c r="F1" s="1481"/>
    </row>
    <row r="3" spans="1:10" s="3" customFormat="1" ht="15" customHeight="1">
      <c r="A3" s="1560" t="s">
        <v>1208</v>
      </c>
      <c r="B3" s="1560"/>
      <c r="C3" s="1560"/>
      <c r="D3" s="1560"/>
      <c r="E3" s="1560"/>
      <c r="F3" s="1560"/>
      <c r="G3" s="282"/>
      <c r="H3" s="282"/>
      <c r="I3" s="282"/>
      <c r="J3" s="282"/>
    </row>
    <row r="4" spans="1:10" s="3" customFormat="1" ht="15" customHeight="1">
      <c r="A4" s="1560" t="s">
        <v>1209</v>
      </c>
      <c r="B4" s="1560"/>
      <c r="C4" s="1560"/>
      <c r="D4" s="1560"/>
      <c r="E4" s="1560"/>
      <c r="F4" s="1560"/>
      <c r="G4" s="331"/>
      <c r="H4" s="331"/>
      <c r="I4" s="331"/>
      <c r="J4" s="331"/>
    </row>
    <row r="5" spans="1:10" s="3" customFormat="1" ht="14.25" customHeight="1" thickBot="1">
      <c r="A5" s="5"/>
      <c r="B5" s="6"/>
      <c r="C5" s="6"/>
      <c r="D5" s="6"/>
      <c r="E5" s="6"/>
      <c r="F5" s="6"/>
    </row>
    <row r="6" spans="1:10" s="1312" customFormat="1" ht="22.5" customHeight="1">
      <c r="A6" s="1649" t="s">
        <v>378</v>
      </c>
      <c r="B6" s="1311" t="s">
        <v>1150</v>
      </c>
      <c r="C6" s="920"/>
      <c r="D6" s="1627" t="s">
        <v>1178</v>
      </c>
      <c r="E6" s="1435" t="s">
        <v>386</v>
      </c>
      <c r="F6" s="873"/>
    </row>
    <row r="7" spans="1:10" s="1312" customFormat="1" ht="22.5" customHeight="1">
      <c r="A7" s="1650"/>
      <c r="B7" s="1313" t="s">
        <v>1165</v>
      </c>
      <c r="C7" s="924"/>
      <c r="D7" s="1628"/>
      <c r="E7" s="1438" t="s">
        <v>1166</v>
      </c>
      <c r="F7" s="926" t="s">
        <v>380</v>
      </c>
    </row>
    <row r="8" spans="1:10" s="1312" customFormat="1" ht="22.5" customHeight="1">
      <c r="A8" s="1650"/>
      <c r="B8" s="1439" t="s">
        <v>395</v>
      </c>
      <c r="C8" s="1439" t="s">
        <v>1123</v>
      </c>
      <c r="D8" s="1628"/>
      <c r="E8" s="1438" t="s">
        <v>1167</v>
      </c>
      <c r="F8" s="1445" t="s">
        <v>533</v>
      </c>
    </row>
    <row r="9" spans="1:10" s="1312" customFormat="1" ht="22.5" customHeight="1" thickBot="1">
      <c r="A9" s="1651"/>
      <c r="B9" s="1441" t="s">
        <v>389</v>
      </c>
      <c r="C9" s="1441" t="s">
        <v>389</v>
      </c>
      <c r="D9" s="1500"/>
      <c r="E9" s="1440" t="s">
        <v>524</v>
      </c>
      <c r="F9" s="1189"/>
    </row>
    <row r="10" spans="1:10" ht="21" customHeight="1">
      <c r="A10" s="14">
        <v>2003</v>
      </c>
      <c r="B10" s="12">
        <v>2033</v>
      </c>
      <c r="C10" s="12">
        <v>650</v>
      </c>
      <c r="D10" s="12">
        <v>8494</v>
      </c>
      <c r="E10" s="12">
        <v>167.12307692307692</v>
      </c>
      <c r="F10" s="13">
        <v>10863</v>
      </c>
      <c r="G10" s="187"/>
      <c r="H10" s="230"/>
      <c r="I10" s="187"/>
    </row>
    <row r="11" spans="1:10">
      <c r="A11" s="14">
        <v>2004</v>
      </c>
      <c r="B11" s="12">
        <v>1797</v>
      </c>
      <c r="C11" s="12">
        <v>698</v>
      </c>
      <c r="D11" s="12">
        <v>8511</v>
      </c>
      <c r="E11" s="12">
        <v>160.20057306590257</v>
      </c>
      <c r="F11" s="13">
        <v>11182</v>
      </c>
      <c r="G11" s="187"/>
      <c r="H11" s="230"/>
      <c r="I11" s="187"/>
    </row>
    <row r="12" spans="1:10">
      <c r="A12" s="14">
        <v>2005</v>
      </c>
      <c r="B12" s="12">
        <v>3726</v>
      </c>
      <c r="C12" s="12">
        <v>2301</v>
      </c>
      <c r="D12" s="12">
        <v>8736</v>
      </c>
      <c r="E12" s="12">
        <v>57.574967405475881</v>
      </c>
      <c r="F12" s="13">
        <v>13248</v>
      </c>
      <c r="G12" s="187"/>
      <c r="H12" s="230"/>
      <c r="I12" s="187"/>
    </row>
    <row r="13" spans="1:10">
      <c r="A13" s="14">
        <v>2006</v>
      </c>
      <c r="B13" s="12">
        <v>4663</v>
      </c>
      <c r="C13" s="12">
        <v>1172</v>
      </c>
      <c r="D13" s="12">
        <v>8505</v>
      </c>
      <c r="E13" s="12">
        <v>178.4726962457338</v>
      </c>
      <c r="F13" s="13">
        <v>20917</v>
      </c>
      <c r="G13" s="187"/>
      <c r="H13" s="230"/>
      <c r="I13" s="187"/>
    </row>
    <row r="14" spans="1:10">
      <c r="A14" s="14">
        <v>2007</v>
      </c>
      <c r="B14" s="12">
        <v>3794</v>
      </c>
      <c r="C14" s="12">
        <v>1104</v>
      </c>
      <c r="D14" s="12">
        <v>8347</v>
      </c>
      <c r="E14" s="12">
        <v>117.03804347826087</v>
      </c>
      <c r="F14" s="13">
        <v>12921</v>
      </c>
      <c r="G14" s="187"/>
      <c r="H14" s="230"/>
      <c r="I14" s="187"/>
    </row>
    <row r="15" spans="1:10">
      <c r="A15" s="14">
        <v>2008</v>
      </c>
      <c r="B15" s="12">
        <v>2242</v>
      </c>
      <c r="C15" s="12">
        <v>1014</v>
      </c>
      <c r="D15" s="12">
        <v>7024</v>
      </c>
      <c r="E15" s="12">
        <v>47.495069033530577</v>
      </c>
      <c r="F15" s="13">
        <v>4816</v>
      </c>
      <c r="G15" s="187"/>
      <c r="H15" s="230"/>
      <c r="I15" s="187"/>
    </row>
    <row r="16" spans="1:10">
      <c r="A16" s="14">
        <v>2009</v>
      </c>
      <c r="B16" s="12">
        <v>2984</v>
      </c>
      <c r="C16" s="12">
        <v>1968</v>
      </c>
      <c r="D16" s="12">
        <v>7412</v>
      </c>
      <c r="E16" s="12">
        <v>87.657520325203251</v>
      </c>
      <c r="F16" s="13">
        <v>17251</v>
      </c>
      <c r="G16" s="187"/>
      <c r="H16" s="230"/>
      <c r="I16" s="187"/>
    </row>
    <row r="17" spans="1:9">
      <c r="A17" s="14">
        <v>2010</v>
      </c>
      <c r="B17" s="12">
        <v>2106</v>
      </c>
      <c r="C17" s="12">
        <v>1092</v>
      </c>
      <c r="D17" s="12">
        <v>8012</v>
      </c>
      <c r="E17" s="12">
        <v>84.221611721611708</v>
      </c>
      <c r="F17" s="13">
        <v>9197</v>
      </c>
      <c r="G17" s="187"/>
      <c r="H17" s="230"/>
      <c r="I17" s="187"/>
    </row>
    <row r="18" spans="1:9">
      <c r="A18" s="14">
        <v>2011</v>
      </c>
      <c r="B18" s="12">
        <v>2074</v>
      </c>
      <c r="C18" s="12">
        <v>1077</v>
      </c>
      <c r="D18" s="12">
        <v>1622</v>
      </c>
      <c r="E18" s="12">
        <v>85.979572887650875</v>
      </c>
      <c r="F18" s="13">
        <v>9260</v>
      </c>
      <c r="G18" s="187"/>
      <c r="H18" s="230"/>
      <c r="I18" s="187"/>
    </row>
    <row r="19" spans="1:9">
      <c r="A19" s="14">
        <v>2012</v>
      </c>
      <c r="B19" s="12">
        <v>1368</v>
      </c>
      <c r="C19" s="12">
        <v>812</v>
      </c>
      <c r="D19" s="12">
        <v>1525</v>
      </c>
      <c r="E19" s="12">
        <v>75.012315270935957</v>
      </c>
      <c r="F19" s="13">
        <v>6091</v>
      </c>
      <c r="G19" s="187"/>
      <c r="H19" s="230"/>
      <c r="I19" s="187"/>
    </row>
    <row r="20" spans="1:9" ht="13.5" thickBot="1">
      <c r="A20" s="337">
        <v>2013</v>
      </c>
      <c r="B20" s="393">
        <v>1377</v>
      </c>
      <c r="C20" s="393">
        <v>764</v>
      </c>
      <c r="D20" s="393">
        <v>1665</v>
      </c>
      <c r="E20" s="393">
        <f>F20/C20*10</f>
        <v>79.319371727748688</v>
      </c>
      <c r="F20" s="320">
        <v>6060</v>
      </c>
      <c r="G20" s="187"/>
      <c r="H20" s="230"/>
      <c r="I20" s="187"/>
    </row>
    <row r="21" spans="1:9">
      <c r="A21" s="1536" t="s">
        <v>1210</v>
      </c>
      <c r="B21" s="1536"/>
      <c r="C21" s="1536"/>
      <c r="D21" s="1536"/>
      <c r="E21" s="1536"/>
      <c r="F21" s="1536"/>
      <c r="G21" s="652"/>
      <c r="H21" s="652"/>
      <c r="I21" s="187"/>
    </row>
    <row r="22" spans="1:9">
      <c r="A22" s="160" t="s">
        <v>1211</v>
      </c>
    </row>
  </sheetData>
  <mergeCells count="6">
    <mergeCell ref="A21:F21"/>
    <mergeCell ref="A1:F1"/>
    <mergeCell ref="A6:A9"/>
    <mergeCell ref="D6:D9"/>
    <mergeCell ref="A4:F4"/>
    <mergeCell ref="A3:F3"/>
  </mergeCells>
  <phoneticPr fontId="0" type="noConversion"/>
  <printOptions horizontalCentered="1" gridLinesSet="0"/>
  <pageMargins left="0.75" right="0.51181102362204722" top="0.59055118110236227" bottom="1" header="0" footer="0"/>
  <pageSetup paperSize="9" scale="63" orientation="portrait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>
  <sheetPr codeName="Hoja262">
    <pageSetUpPr fitToPage="1"/>
  </sheetPr>
  <dimension ref="A1:I27"/>
  <sheetViews>
    <sheetView view="pageBreakPreview" zoomScale="75" zoomScaleNormal="75" zoomScaleSheetLayoutView="75" workbookViewId="0">
      <selection activeCell="J13" sqref="J13"/>
    </sheetView>
  </sheetViews>
  <sheetFormatPr baseColWidth="10" defaultRowHeight="12.75"/>
  <cols>
    <col min="1" max="1" width="31" style="37" customWidth="1"/>
    <col min="2" max="7" width="15.42578125" style="37" customWidth="1"/>
    <col min="8" max="9" width="15.42578125" style="271" customWidth="1"/>
    <col min="10" max="16384" width="11.42578125" style="271"/>
  </cols>
  <sheetData>
    <row r="1" spans="1:9" s="90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  <c r="I1" s="1485"/>
    </row>
    <row r="2" spans="1:9">
      <c r="A2" s="1716"/>
      <c r="B2" s="1716"/>
      <c r="C2" s="1716"/>
      <c r="D2" s="1716"/>
      <c r="E2" s="1716"/>
      <c r="F2" s="1716"/>
      <c r="G2" s="1716"/>
    </row>
    <row r="3" spans="1:9" s="91" customFormat="1" ht="15" customHeight="1">
      <c r="A3" s="1504" t="s">
        <v>1537</v>
      </c>
      <c r="B3" s="1504"/>
      <c r="C3" s="1504"/>
      <c r="D3" s="1504"/>
      <c r="E3" s="1504"/>
      <c r="F3" s="1504"/>
      <c r="G3" s="1504"/>
      <c r="H3" s="1504"/>
      <c r="I3" s="1504"/>
    </row>
    <row r="4" spans="1:9" s="91" customFormat="1" ht="14.25" customHeight="1" thickBot="1">
      <c r="A4" s="1717"/>
      <c r="B4" s="1717"/>
      <c r="C4" s="1717"/>
      <c r="D4" s="1717"/>
      <c r="E4" s="1717"/>
      <c r="F4" s="1717"/>
      <c r="G4" s="1717"/>
    </row>
    <row r="5" spans="1:9" s="866" customFormat="1" ht="15.75" customHeight="1">
      <c r="A5" s="1446"/>
      <c r="B5" s="1731" t="s">
        <v>1116</v>
      </c>
      <c r="C5" s="1731"/>
      <c r="D5" s="1447" t="s">
        <v>1151</v>
      </c>
      <c r="E5" s="1731" t="s">
        <v>386</v>
      </c>
      <c r="F5" s="1731"/>
      <c r="G5" s="1733" t="s">
        <v>387</v>
      </c>
      <c r="H5" s="1733"/>
      <c r="I5" s="1490"/>
    </row>
    <row r="6" spans="1:9" s="866" customFormat="1" ht="15.75" customHeight="1">
      <c r="A6" s="1160" t="s">
        <v>560</v>
      </c>
      <c r="B6" s="1724" t="s">
        <v>1170</v>
      </c>
      <c r="C6" s="1724"/>
      <c r="D6" s="1443" t="s">
        <v>1120</v>
      </c>
      <c r="E6" s="1442" t="s">
        <v>1171</v>
      </c>
      <c r="F6" s="1442" t="s">
        <v>1172</v>
      </c>
      <c r="G6" s="1499" t="s">
        <v>1173</v>
      </c>
      <c r="H6" s="1499" t="s">
        <v>1153</v>
      </c>
      <c r="I6" s="1670" t="s">
        <v>1154</v>
      </c>
    </row>
    <row r="7" spans="1:9" s="866" customFormat="1" ht="15.75" customHeight="1">
      <c r="A7" s="1160" t="s">
        <v>538</v>
      </c>
      <c r="B7" s="1723" t="s">
        <v>395</v>
      </c>
      <c r="C7" s="1723" t="s">
        <v>1123</v>
      </c>
      <c r="D7" s="1724" t="s">
        <v>1124</v>
      </c>
      <c r="E7" s="1443" t="s">
        <v>1167</v>
      </c>
      <c r="F7" s="1443" t="s">
        <v>1120</v>
      </c>
      <c r="G7" s="1628"/>
      <c r="H7" s="1628"/>
      <c r="I7" s="1502"/>
    </row>
    <row r="8" spans="1:9" s="866" customFormat="1" ht="15.75" customHeight="1" thickBot="1">
      <c r="A8" s="1450"/>
      <c r="B8" s="1724"/>
      <c r="C8" s="1724"/>
      <c r="D8" s="1724"/>
      <c r="E8" s="1443" t="s">
        <v>390</v>
      </c>
      <c r="F8" s="1443" t="s">
        <v>1159</v>
      </c>
      <c r="G8" s="1628"/>
      <c r="H8" s="1628"/>
      <c r="I8" s="1502"/>
    </row>
    <row r="9" spans="1:9">
      <c r="A9" s="75" t="s">
        <v>499</v>
      </c>
      <c r="B9" s="245">
        <v>460</v>
      </c>
      <c r="C9" s="245">
        <v>271</v>
      </c>
      <c r="D9" s="45" t="s">
        <v>399</v>
      </c>
      <c r="E9" s="245" t="s">
        <v>399</v>
      </c>
      <c r="F9" s="245" t="s">
        <v>399</v>
      </c>
      <c r="G9" s="245" t="s">
        <v>399</v>
      </c>
      <c r="H9" s="245" t="s">
        <v>399</v>
      </c>
      <c r="I9" s="140" t="s">
        <v>399</v>
      </c>
    </row>
    <row r="10" spans="1:9">
      <c r="A10" s="66" t="s">
        <v>501</v>
      </c>
      <c r="B10" s="85">
        <v>414</v>
      </c>
      <c r="C10" s="48" t="s">
        <v>399</v>
      </c>
      <c r="D10" s="48" t="s">
        <v>399</v>
      </c>
      <c r="E10" s="48" t="s">
        <v>399</v>
      </c>
      <c r="F10" s="48" t="s">
        <v>399</v>
      </c>
      <c r="G10" s="48" t="s">
        <v>399</v>
      </c>
      <c r="H10" s="48" t="s">
        <v>399</v>
      </c>
      <c r="I10" s="49" t="s">
        <v>399</v>
      </c>
    </row>
    <row r="11" spans="1:9">
      <c r="A11" s="76" t="s">
        <v>502</v>
      </c>
      <c r="B11" s="77">
        <v>874</v>
      </c>
      <c r="C11" s="77">
        <v>271</v>
      </c>
      <c r="D11" s="77" t="s">
        <v>399</v>
      </c>
      <c r="E11" s="81" t="s">
        <v>399</v>
      </c>
      <c r="F11" s="81" t="s">
        <v>399</v>
      </c>
      <c r="G11" s="81" t="s">
        <v>399</v>
      </c>
      <c r="H11" s="81" t="s">
        <v>399</v>
      </c>
      <c r="I11" s="78" t="s">
        <v>399</v>
      </c>
    </row>
    <row r="12" spans="1:9">
      <c r="A12" s="68"/>
      <c r="B12" s="73"/>
      <c r="C12" s="73"/>
      <c r="D12" s="73"/>
      <c r="E12" s="79"/>
      <c r="F12" s="79"/>
      <c r="G12" s="79"/>
      <c r="H12" s="79"/>
      <c r="I12" s="74"/>
    </row>
    <row r="13" spans="1:9">
      <c r="A13" s="76" t="s">
        <v>503</v>
      </c>
      <c r="B13" s="77">
        <v>81</v>
      </c>
      <c r="C13" s="77">
        <v>77</v>
      </c>
      <c r="D13" s="77" t="s">
        <v>399</v>
      </c>
      <c r="E13" s="81">
        <v>7550</v>
      </c>
      <c r="F13" s="81" t="s">
        <v>399</v>
      </c>
      <c r="G13" s="81">
        <v>581</v>
      </c>
      <c r="H13" s="81" t="s">
        <v>399</v>
      </c>
      <c r="I13" s="78">
        <v>581</v>
      </c>
    </row>
    <row r="14" spans="1:9">
      <c r="A14" s="66"/>
      <c r="B14" s="48"/>
      <c r="C14" s="48"/>
      <c r="D14" s="48"/>
      <c r="E14" s="12"/>
      <c r="F14" s="12"/>
      <c r="G14" s="12"/>
      <c r="H14" s="12"/>
      <c r="I14" s="49"/>
    </row>
    <row r="15" spans="1:9">
      <c r="A15" s="66" t="s">
        <v>507</v>
      </c>
      <c r="B15" s="85">
        <v>57</v>
      </c>
      <c r="C15" s="48">
        <v>55</v>
      </c>
      <c r="D15" s="48" t="s">
        <v>399</v>
      </c>
      <c r="E15" s="85">
        <v>10800</v>
      </c>
      <c r="F15" s="12" t="s">
        <v>399</v>
      </c>
      <c r="G15" s="12">
        <v>594</v>
      </c>
      <c r="H15" s="12" t="s">
        <v>399</v>
      </c>
      <c r="I15" s="49">
        <v>594</v>
      </c>
    </row>
    <row r="16" spans="1:9">
      <c r="A16" s="66" t="s">
        <v>509</v>
      </c>
      <c r="B16" s="12">
        <v>8</v>
      </c>
      <c r="C16" s="12">
        <v>8</v>
      </c>
      <c r="D16" s="48" t="s">
        <v>399</v>
      </c>
      <c r="E16" s="12">
        <v>5130</v>
      </c>
      <c r="F16" s="12" t="s">
        <v>399</v>
      </c>
      <c r="G16" s="12">
        <v>41</v>
      </c>
      <c r="H16" s="12" t="s">
        <v>399</v>
      </c>
      <c r="I16" s="13">
        <v>41</v>
      </c>
    </row>
    <row r="17" spans="1:9">
      <c r="A17" s="66" t="s">
        <v>510</v>
      </c>
      <c r="B17" s="48" t="s">
        <v>399</v>
      </c>
      <c r="C17" s="48" t="s">
        <v>399</v>
      </c>
      <c r="D17" s="48">
        <v>25</v>
      </c>
      <c r="E17" s="48" t="s">
        <v>399</v>
      </c>
      <c r="F17" s="12">
        <v>25</v>
      </c>
      <c r="G17" s="12" t="s">
        <v>399</v>
      </c>
      <c r="H17" s="12">
        <v>1</v>
      </c>
      <c r="I17" s="49">
        <v>1</v>
      </c>
    </row>
    <row r="18" spans="1:9">
      <c r="A18" s="66" t="s">
        <v>511</v>
      </c>
      <c r="B18" s="48">
        <v>75</v>
      </c>
      <c r="C18" s="48">
        <v>75</v>
      </c>
      <c r="D18" s="48" t="s">
        <v>399</v>
      </c>
      <c r="E18" s="12">
        <v>25000</v>
      </c>
      <c r="F18" s="12" t="s">
        <v>399</v>
      </c>
      <c r="G18" s="12">
        <v>1875</v>
      </c>
      <c r="H18" s="12" t="s">
        <v>399</v>
      </c>
      <c r="I18" s="49">
        <v>1875</v>
      </c>
    </row>
    <row r="19" spans="1:9">
      <c r="A19" s="66" t="s">
        <v>513</v>
      </c>
      <c r="B19" s="85">
        <v>11</v>
      </c>
      <c r="C19" s="48">
        <v>11</v>
      </c>
      <c r="D19" s="48" t="s">
        <v>399</v>
      </c>
      <c r="E19" s="85">
        <v>8000</v>
      </c>
      <c r="F19" s="12" t="s">
        <v>399</v>
      </c>
      <c r="G19" s="12">
        <v>88</v>
      </c>
      <c r="H19" s="12" t="s">
        <v>399</v>
      </c>
      <c r="I19" s="49">
        <v>88</v>
      </c>
    </row>
    <row r="20" spans="1:9">
      <c r="A20" s="66" t="s">
        <v>514</v>
      </c>
      <c r="B20" s="85">
        <v>267</v>
      </c>
      <c r="C20" s="12">
        <v>267</v>
      </c>
      <c r="D20" s="48" t="s">
        <v>399</v>
      </c>
      <c r="E20" s="85">
        <v>10753</v>
      </c>
      <c r="F20" s="12" t="s">
        <v>399</v>
      </c>
      <c r="G20" s="12">
        <v>2871</v>
      </c>
      <c r="H20" s="12" t="s">
        <v>399</v>
      </c>
      <c r="I20" s="13">
        <v>2871</v>
      </c>
    </row>
    <row r="21" spans="1:9">
      <c r="A21" s="76" t="s">
        <v>515</v>
      </c>
      <c r="B21" s="77">
        <v>418</v>
      </c>
      <c r="C21" s="77">
        <v>416</v>
      </c>
      <c r="D21" s="77">
        <v>25</v>
      </c>
      <c r="E21" s="81">
        <v>13147</v>
      </c>
      <c r="F21" s="81">
        <v>25</v>
      </c>
      <c r="G21" s="81">
        <v>5469</v>
      </c>
      <c r="H21" s="81">
        <v>1</v>
      </c>
      <c r="I21" s="78">
        <v>5470</v>
      </c>
    </row>
    <row r="22" spans="1:9">
      <c r="A22" s="66"/>
      <c r="B22" s="48"/>
      <c r="C22" s="48"/>
      <c r="D22" s="48"/>
      <c r="E22" s="12"/>
      <c r="F22" s="12"/>
      <c r="G22" s="12"/>
      <c r="H22" s="12"/>
      <c r="I22" s="49"/>
    </row>
    <row r="23" spans="1:9">
      <c r="A23" s="66" t="s">
        <v>516</v>
      </c>
      <c r="B23" s="48" t="s">
        <v>399</v>
      </c>
      <c r="C23" s="48" t="s">
        <v>399</v>
      </c>
      <c r="D23" s="48">
        <v>740</v>
      </c>
      <c r="E23" s="12" t="s">
        <v>399</v>
      </c>
      <c r="F23" s="12">
        <v>3</v>
      </c>
      <c r="G23" s="12" t="s">
        <v>399</v>
      </c>
      <c r="H23" s="12">
        <v>2</v>
      </c>
      <c r="I23" s="49">
        <v>2</v>
      </c>
    </row>
    <row r="24" spans="1:9">
      <c r="A24" s="66" t="s">
        <v>517</v>
      </c>
      <c r="B24" s="12">
        <v>4</v>
      </c>
      <c r="C24" s="12" t="s">
        <v>399</v>
      </c>
      <c r="D24" s="48">
        <v>900</v>
      </c>
      <c r="E24" s="12">
        <v>15000</v>
      </c>
      <c r="F24" s="12">
        <v>3</v>
      </c>
      <c r="G24" s="12" t="s">
        <v>399</v>
      </c>
      <c r="H24" s="12">
        <v>7</v>
      </c>
      <c r="I24" s="13">
        <v>7</v>
      </c>
    </row>
    <row r="25" spans="1:9">
      <c r="A25" s="76" t="s">
        <v>518</v>
      </c>
      <c r="B25" s="77">
        <v>4</v>
      </c>
      <c r="C25" s="77" t="s">
        <v>399</v>
      </c>
      <c r="D25" s="77">
        <v>1640</v>
      </c>
      <c r="E25" s="81" t="s">
        <v>399</v>
      </c>
      <c r="F25" s="81">
        <v>3</v>
      </c>
      <c r="G25" s="81" t="s">
        <v>399</v>
      </c>
      <c r="H25" s="81">
        <v>9</v>
      </c>
      <c r="I25" s="78">
        <v>9</v>
      </c>
    </row>
    <row r="26" spans="1:9">
      <c r="A26" s="68"/>
      <c r="B26" s="73"/>
      <c r="C26" s="73"/>
      <c r="D26" s="73"/>
      <c r="E26" s="79"/>
      <c r="F26" s="79"/>
      <c r="G26" s="79"/>
      <c r="H26" s="79"/>
      <c r="I26" s="74"/>
    </row>
    <row r="27" spans="1:9" ht="13.5" thickBot="1">
      <c r="A27" s="69" t="s">
        <v>519</v>
      </c>
      <c r="B27" s="55">
        <v>1377</v>
      </c>
      <c r="C27" s="55">
        <v>764</v>
      </c>
      <c r="D27" s="55">
        <v>1665</v>
      </c>
      <c r="E27" s="226">
        <v>7919</v>
      </c>
      <c r="F27" s="226">
        <v>3</v>
      </c>
      <c r="G27" s="226">
        <v>6054</v>
      </c>
      <c r="H27" s="226">
        <v>6</v>
      </c>
      <c r="I27" s="56">
        <v>6060</v>
      </c>
    </row>
  </sheetData>
  <mergeCells count="14">
    <mergeCell ref="B6:C6"/>
    <mergeCell ref="B7:B8"/>
    <mergeCell ref="C7:C8"/>
    <mergeCell ref="D7:D8"/>
    <mergeCell ref="G5:I5"/>
    <mergeCell ref="G6:G8"/>
    <mergeCell ref="H6:H8"/>
    <mergeCell ref="I6:I8"/>
    <mergeCell ref="A2:G2"/>
    <mergeCell ref="A4:G4"/>
    <mergeCell ref="A3:I3"/>
    <mergeCell ref="A1:I1"/>
    <mergeCell ref="B5:C5"/>
    <mergeCell ref="E5:F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>
  <sheetPr codeName="Hoja263">
    <pageSetUpPr fitToPage="1"/>
  </sheetPr>
  <dimension ref="A1:L54"/>
  <sheetViews>
    <sheetView view="pageBreakPreview" zoomScale="65" zoomScaleNormal="75" zoomScaleSheetLayoutView="65" workbookViewId="0">
      <selection activeCell="A3" sqref="A3:I3"/>
    </sheetView>
  </sheetViews>
  <sheetFormatPr baseColWidth="10" defaultRowHeight="12.75"/>
  <cols>
    <col min="1" max="1" width="41.42578125" style="271" customWidth="1"/>
    <col min="2" max="9" width="22" style="271" customWidth="1"/>
    <col min="10" max="10" width="11.42578125" style="271"/>
    <col min="11" max="11" width="0" style="271" hidden="1" customWidth="1"/>
    <col min="12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3" spans="1:11" s="91" customFormat="1" ht="15">
      <c r="A3" s="1504" t="s">
        <v>1419</v>
      </c>
      <c r="B3" s="1504"/>
      <c r="C3" s="1504"/>
      <c r="D3" s="1504"/>
      <c r="E3" s="1504"/>
      <c r="F3" s="1504"/>
      <c r="G3" s="1504"/>
      <c r="H3" s="1504"/>
      <c r="I3" s="1504"/>
    </row>
    <row r="4" spans="1:11" s="91" customFormat="1" ht="13.5" customHeight="1" thickBot="1">
      <c r="A4" s="338"/>
      <c r="B4" s="338"/>
      <c r="C4" s="338"/>
      <c r="D4" s="338"/>
      <c r="E4" s="338"/>
      <c r="F4" s="338"/>
      <c r="G4" s="338"/>
      <c r="H4" s="338"/>
      <c r="I4" s="338"/>
    </row>
    <row r="5" spans="1:11" s="866" customFormat="1" ht="30.75" customHeight="1">
      <c r="A5" s="865"/>
      <c r="B5" s="1490" t="s">
        <v>1212</v>
      </c>
      <c r="C5" s="1491"/>
      <c r="D5" s="1491"/>
      <c r="E5" s="1491"/>
      <c r="F5" s="1492"/>
      <c r="G5" s="857" t="s">
        <v>1117</v>
      </c>
      <c r="H5" s="857" t="s">
        <v>1118</v>
      </c>
      <c r="I5" s="859" t="s">
        <v>1119</v>
      </c>
    </row>
    <row r="6" spans="1:11" s="866" customFormat="1" ht="30.75" customHeight="1">
      <c r="A6" s="856" t="s">
        <v>388</v>
      </c>
      <c r="B6" s="867"/>
      <c r="C6" s="858" t="s">
        <v>395</v>
      </c>
      <c r="D6" s="868"/>
      <c r="E6" s="1513" t="s">
        <v>1123</v>
      </c>
      <c r="F6" s="1518"/>
      <c r="G6" s="299" t="s">
        <v>1120</v>
      </c>
      <c r="H6" s="299" t="s">
        <v>1121</v>
      </c>
      <c r="I6" s="308" t="s">
        <v>1121</v>
      </c>
    </row>
    <row r="7" spans="1:11" s="866" customFormat="1" ht="30.75" customHeight="1" thickBot="1">
      <c r="A7" s="870"/>
      <c r="B7" s="298" t="s">
        <v>393</v>
      </c>
      <c r="C7" s="298" t="s">
        <v>394</v>
      </c>
      <c r="D7" s="298" t="s">
        <v>395</v>
      </c>
      <c r="E7" s="298" t="s">
        <v>393</v>
      </c>
      <c r="F7" s="298" t="s">
        <v>394</v>
      </c>
      <c r="G7" s="299" t="s">
        <v>1124</v>
      </c>
      <c r="H7" s="299" t="s">
        <v>389</v>
      </c>
      <c r="I7" s="308" t="s">
        <v>389</v>
      </c>
    </row>
    <row r="8" spans="1:11" ht="24.75" customHeight="1">
      <c r="A8" s="65" t="s">
        <v>1213</v>
      </c>
      <c r="B8" s="275"/>
      <c r="C8" s="275"/>
      <c r="D8" s="275"/>
      <c r="E8" s="275"/>
      <c r="F8" s="275"/>
      <c r="G8" s="275"/>
      <c r="H8" s="275"/>
      <c r="I8" s="276"/>
    </row>
    <row r="9" spans="1:11">
      <c r="A9" s="66" t="s">
        <v>1214</v>
      </c>
      <c r="B9" s="48" t="s">
        <v>399</v>
      </c>
      <c r="C9" s="48" t="s">
        <v>399</v>
      </c>
      <c r="D9" s="48">
        <v>8524</v>
      </c>
      <c r="E9" s="48" t="s">
        <v>399</v>
      </c>
      <c r="F9" s="48" t="s">
        <v>399</v>
      </c>
      <c r="G9" s="48">
        <v>742073</v>
      </c>
      <c r="H9" s="48">
        <v>8</v>
      </c>
      <c r="I9" s="49">
        <v>2</v>
      </c>
    </row>
    <row r="10" spans="1:11">
      <c r="A10" s="66" t="s">
        <v>1215</v>
      </c>
      <c r="B10" s="48" t="s">
        <v>399</v>
      </c>
      <c r="C10" s="48" t="s">
        <v>399</v>
      </c>
      <c r="D10" s="48">
        <v>2398</v>
      </c>
      <c r="E10" s="48" t="s">
        <v>399</v>
      </c>
      <c r="F10" s="48" t="s">
        <v>399</v>
      </c>
      <c r="G10" s="48">
        <v>14167</v>
      </c>
      <c r="H10" s="48">
        <v>65</v>
      </c>
      <c r="I10" s="49">
        <v>22</v>
      </c>
    </row>
    <row r="11" spans="1:11">
      <c r="A11" s="66" t="s">
        <v>1216</v>
      </c>
      <c r="B11" s="48" t="s">
        <v>399</v>
      </c>
      <c r="C11" s="48" t="s">
        <v>399</v>
      </c>
      <c r="D11" s="48">
        <v>10933</v>
      </c>
      <c r="E11" s="48" t="s">
        <v>399</v>
      </c>
      <c r="F11" s="48" t="s">
        <v>399</v>
      </c>
      <c r="G11" s="48">
        <v>98058</v>
      </c>
      <c r="H11" s="48">
        <v>309</v>
      </c>
      <c r="I11" s="49">
        <v>209</v>
      </c>
    </row>
    <row r="12" spans="1:11">
      <c r="A12" s="66" t="s">
        <v>1217</v>
      </c>
      <c r="B12" s="48" t="s">
        <v>399</v>
      </c>
      <c r="C12" s="48" t="s">
        <v>399</v>
      </c>
      <c r="D12" s="48">
        <v>8938</v>
      </c>
      <c r="E12" s="48" t="s">
        <v>399</v>
      </c>
      <c r="F12" s="48" t="s">
        <v>399</v>
      </c>
      <c r="G12" s="48">
        <v>657493</v>
      </c>
      <c r="H12" s="48">
        <v>214</v>
      </c>
      <c r="I12" s="49">
        <v>275</v>
      </c>
    </row>
    <row r="13" spans="1:11">
      <c r="A13" s="66" t="s">
        <v>1218</v>
      </c>
      <c r="B13" s="653">
        <v>12659</v>
      </c>
      <c r="C13" s="653">
        <v>18135</v>
      </c>
      <c r="D13" s="653">
        <v>30794</v>
      </c>
      <c r="E13" s="653">
        <v>12271</v>
      </c>
      <c r="F13" s="653">
        <v>16621</v>
      </c>
      <c r="G13" s="653">
        <v>1511791</v>
      </c>
      <c r="H13" s="653">
        <v>597</v>
      </c>
      <c r="I13" s="654">
        <v>508</v>
      </c>
      <c r="J13" s="349"/>
      <c r="K13" s="349"/>
    </row>
    <row r="14" spans="1:11">
      <c r="A14" s="66"/>
      <c r="B14" s="48"/>
      <c r="C14" s="48"/>
      <c r="D14" s="48"/>
      <c r="E14" s="48"/>
      <c r="F14" s="48"/>
      <c r="G14" s="48"/>
      <c r="H14" s="48"/>
      <c r="I14" s="49"/>
      <c r="J14" s="349"/>
      <c r="K14" s="349"/>
    </row>
    <row r="15" spans="1:11">
      <c r="A15" s="66" t="s">
        <v>1219</v>
      </c>
      <c r="B15" s="48" t="s">
        <v>399</v>
      </c>
      <c r="C15" s="48" t="s">
        <v>399</v>
      </c>
      <c r="D15" s="48">
        <v>1213</v>
      </c>
      <c r="E15" s="48" t="s">
        <v>399</v>
      </c>
      <c r="F15" s="48" t="s">
        <v>399</v>
      </c>
      <c r="G15" s="48">
        <v>4494</v>
      </c>
      <c r="H15" s="48">
        <v>62</v>
      </c>
      <c r="I15" s="49">
        <v>7</v>
      </c>
    </row>
    <row r="16" spans="1:11">
      <c r="A16" s="66" t="s">
        <v>1220</v>
      </c>
      <c r="B16" s="48" t="s">
        <v>399</v>
      </c>
      <c r="C16" s="48" t="s">
        <v>399</v>
      </c>
      <c r="D16" s="48">
        <v>2417</v>
      </c>
      <c r="E16" s="48" t="s">
        <v>399</v>
      </c>
      <c r="F16" s="48" t="s">
        <v>399</v>
      </c>
      <c r="G16" s="48">
        <v>31392</v>
      </c>
      <c r="H16" s="48">
        <v>77</v>
      </c>
      <c r="I16" s="49">
        <v>8</v>
      </c>
    </row>
    <row r="17" spans="1:12">
      <c r="A17" s="66" t="s">
        <v>1221</v>
      </c>
      <c r="B17" s="48" t="s">
        <v>399</v>
      </c>
      <c r="C17" s="48" t="s">
        <v>399</v>
      </c>
      <c r="D17" s="48">
        <v>3892</v>
      </c>
      <c r="E17" s="48" t="s">
        <v>399</v>
      </c>
      <c r="F17" s="48" t="s">
        <v>399</v>
      </c>
      <c r="G17" s="48">
        <v>27541</v>
      </c>
      <c r="H17" s="48">
        <v>283</v>
      </c>
      <c r="I17" s="49">
        <v>73</v>
      </c>
    </row>
    <row r="18" spans="1:12">
      <c r="A18" s="66" t="s">
        <v>1217</v>
      </c>
      <c r="B18" s="48" t="s">
        <v>399</v>
      </c>
      <c r="C18" s="48" t="s">
        <v>399</v>
      </c>
      <c r="D18" s="48">
        <v>16721</v>
      </c>
      <c r="E18" s="48" t="s">
        <v>399</v>
      </c>
      <c r="F18" s="48" t="s">
        <v>399</v>
      </c>
      <c r="G18" s="48">
        <v>494402</v>
      </c>
      <c r="H18" s="48">
        <v>738</v>
      </c>
      <c r="I18" s="49">
        <v>203</v>
      </c>
    </row>
    <row r="19" spans="1:12">
      <c r="A19" s="66" t="s">
        <v>1222</v>
      </c>
      <c r="B19" s="653">
        <v>1133</v>
      </c>
      <c r="C19" s="653">
        <v>23110</v>
      </c>
      <c r="D19" s="653">
        <v>24243</v>
      </c>
      <c r="E19" s="653">
        <v>1081</v>
      </c>
      <c r="F19" s="653">
        <v>21367</v>
      </c>
      <c r="G19" s="653">
        <v>557829</v>
      </c>
      <c r="H19" s="653">
        <v>1160</v>
      </c>
      <c r="I19" s="654">
        <v>292</v>
      </c>
      <c r="J19" s="349"/>
      <c r="K19" s="349"/>
    </row>
    <row r="20" spans="1:12">
      <c r="A20" s="66"/>
      <c r="B20" s="48"/>
      <c r="C20" s="48"/>
      <c r="D20" s="48"/>
      <c r="E20" s="48"/>
      <c r="F20" s="48"/>
      <c r="G20" s="48"/>
      <c r="H20" s="48"/>
      <c r="I20" s="49"/>
      <c r="J20" s="349"/>
      <c r="K20" s="349"/>
    </row>
    <row r="21" spans="1:12">
      <c r="A21" s="66" t="s">
        <v>1223</v>
      </c>
      <c r="B21" s="48">
        <v>336</v>
      </c>
      <c r="C21" s="48">
        <v>1041</v>
      </c>
      <c r="D21" s="48">
        <v>1377</v>
      </c>
      <c r="E21" s="48">
        <v>315</v>
      </c>
      <c r="F21" s="48">
        <v>875</v>
      </c>
      <c r="G21" s="48">
        <v>56573</v>
      </c>
      <c r="H21" s="48">
        <v>34</v>
      </c>
      <c r="I21" s="49">
        <v>26</v>
      </c>
      <c r="J21" s="349"/>
      <c r="K21" s="349"/>
    </row>
    <row r="22" spans="1:12">
      <c r="A22" s="66" t="s">
        <v>1224</v>
      </c>
      <c r="B22" s="48">
        <v>102</v>
      </c>
      <c r="C22" s="48">
        <v>2467</v>
      </c>
      <c r="D22" s="48">
        <v>2569</v>
      </c>
      <c r="E22" s="48">
        <v>95</v>
      </c>
      <c r="F22" s="48">
        <v>2406</v>
      </c>
      <c r="G22" s="48">
        <v>63674</v>
      </c>
      <c r="H22" s="48">
        <v>79</v>
      </c>
      <c r="I22" s="49">
        <v>9</v>
      </c>
      <c r="J22" s="349"/>
      <c r="K22" s="349"/>
    </row>
    <row r="23" spans="1:12">
      <c r="A23" s="655" t="s">
        <v>1225</v>
      </c>
      <c r="B23" s="656">
        <v>722</v>
      </c>
      <c r="C23" s="656">
        <v>1262</v>
      </c>
      <c r="D23" s="656">
        <v>1984</v>
      </c>
      <c r="E23" s="656">
        <v>722</v>
      </c>
      <c r="F23" s="656">
        <v>1262</v>
      </c>
      <c r="G23" s="656">
        <v>1612</v>
      </c>
      <c r="H23" s="656">
        <v>63</v>
      </c>
      <c r="I23" s="657">
        <v>160</v>
      </c>
      <c r="J23" s="349"/>
      <c r="K23" s="349">
        <f>SUM(D13,D19,D21,D22,D23)</f>
        <v>60967</v>
      </c>
      <c r="L23" s="273"/>
    </row>
    <row r="24" spans="1:12" ht="22.5" customHeight="1">
      <c r="A24" s="341" t="s">
        <v>1226</v>
      </c>
      <c r="B24" s="48"/>
      <c r="C24" s="48"/>
      <c r="D24" s="48"/>
      <c r="E24" s="48"/>
      <c r="F24" s="48"/>
      <c r="G24" s="48"/>
      <c r="H24" s="48"/>
      <c r="I24" s="49"/>
      <c r="J24" s="349"/>
      <c r="K24" s="349"/>
    </row>
    <row r="25" spans="1:12">
      <c r="A25" s="66"/>
      <c r="B25" s="48"/>
      <c r="C25" s="48"/>
      <c r="D25" s="48"/>
      <c r="E25" s="48"/>
      <c r="F25" s="48"/>
      <c r="G25" s="48"/>
      <c r="H25" s="48"/>
      <c r="I25" s="49"/>
      <c r="J25" s="349"/>
      <c r="K25" s="349"/>
    </row>
    <row r="26" spans="1:12">
      <c r="A26" s="66" t="s">
        <v>1227</v>
      </c>
      <c r="B26" s="48">
        <v>2915</v>
      </c>
      <c r="C26" s="48">
        <v>17419</v>
      </c>
      <c r="D26" s="48">
        <v>20334</v>
      </c>
      <c r="E26" s="48">
        <v>2257</v>
      </c>
      <c r="F26" s="48">
        <v>15242</v>
      </c>
      <c r="G26" s="48">
        <v>102715</v>
      </c>
      <c r="H26" s="48">
        <v>378</v>
      </c>
      <c r="I26" s="49">
        <v>1350</v>
      </c>
      <c r="J26" s="349"/>
      <c r="K26" s="349"/>
    </row>
    <row r="27" spans="1:12">
      <c r="A27" s="66" t="s">
        <v>1228</v>
      </c>
      <c r="B27" s="48">
        <v>15340</v>
      </c>
      <c r="C27" s="48">
        <v>10018</v>
      </c>
      <c r="D27" s="48">
        <v>25358</v>
      </c>
      <c r="E27" s="48">
        <v>14808</v>
      </c>
      <c r="F27" s="48">
        <v>8819</v>
      </c>
      <c r="G27" s="48">
        <v>277420</v>
      </c>
      <c r="H27" s="48">
        <v>484</v>
      </c>
      <c r="I27" s="49">
        <v>814</v>
      </c>
      <c r="J27" s="349"/>
      <c r="K27" s="349"/>
    </row>
    <row r="28" spans="1:12">
      <c r="A28" s="66"/>
      <c r="B28" s="48"/>
      <c r="C28" s="48"/>
      <c r="D28" s="48"/>
      <c r="E28" s="48"/>
      <c r="F28" s="48"/>
      <c r="G28" s="48"/>
      <c r="H28" s="48"/>
      <c r="I28" s="49"/>
      <c r="J28" s="349"/>
      <c r="K28" s="349"/>
    </row>
    <row r="29" spans="1:12">
      <c r="A29" s="342" t="s">
        <v>1229</v>
      </c>
      <c r="B29" s="48">
        <v>3038</v>
      </c>
      <c r="C29" s="48">
        <v>48473</v>
      </c>
      <c r="D29" s="48">
        <v>51511</v>
      </c>
      <c r="E29" s="48">
        <v>2827</v>
      </c>
      <c r="F29" s="48">
        <v>40981</v>
      </c>
      <c r="G29" s="48">
        <v>684612</v>
      </c>
      <c r="H29" s="48">
        <v>2332</v>
      </c>
      <c r="I29" s="49">
        <v>2148</v>
      </c>
      <c r="J29" s="349"/>
      <c r="K29" s="349"/>
    </row>
    <row r="30" spans="1:12">
      <c r="A30" s="342" t="s">
        <v>1230</v>
      </c>
      <c r="B30" s="48">
        <v>921</v>
      </c>
      <c r="C30" s="48">
        <v>31946</v>
      </c>
      <c r="D30" s="48">
        <v>32867</v>
      </c>
      <c r="E30" s="48">
        <v>745</v>
      </c>
      <c r="F30" s="48">
        <v>27109</v>
      </c>
      <c r="G30" s="48">
        <v>500</v>
      </c>
      <c r="H30" s="48">
        <v>835</v>
      </c>
      <c r="I30" s="49">
        <v>1074</v>
      </c>
    </row>
    <row r="31" spans="1:12">
      <c r="A31" s="14" t="s">
        <v>1231</v>
      </c>
      <c r="B31" s="48">
        <v>3959</v>
      </c>
      <c r="C31" s="48">
        <v>80419</v>
      </c>
      <c r="D31" s="48">
        <v>84378</v>
      </c>
      <c r="E31" s="48">
        <v>3572</v>
      </c>
      <c r="F31" s="48">
        <v>68090</v>
      </c>
      <c r="G31" s="48">
        <v>685112</v>
      </c>
      <c r="H31" s="48">
        <v>3167</v>
      </c>
      <c r="I31" s="49">
        <v>3222</v>
      </c>
    </row>
    <row r="32" spans="1:12">
      <c r="A32" s="14"/>
      <c r="B32" s="48"/>
      <c r="C32" s="48"/>
      <c r="D32" s="48"/>
      <c r="E32" s="48"/>
      <c r="F32" s="48"/>
      <c r="G32" s="48"/>
      <c r="H32" s="48"/>
      <c r="I32" s="49"/>
      <c r="K32" s="273">
        <f>SUM(D26,D27,D31,D33)</f>
        <v>146684</v>
      </c>
      <c r="L32" s="273"/>
    </row>
    <row r="33" spans="1:12">
      <c r="A33" s="655" t="s">
        <v>1232</v>
      </c>
      <c r="B33" s="656">
        <v>2995</v>
      </c>
      <c r="C33" s="656">
        <v>13619</v>
      </c>
      <c r="D33" s="656">
        <v>16614</v>
      </c>
      <c r="E33" s="656">
        <v>2608</v>
      </c>
      <c r="F33" s="656">
        <v>12161</v>
      </c>
      <c r="G33" s="656">
        <v>539087</v>
      </c>
      <c r="H33" s="656">
        <v>462</v>
      </c>
      <c r="I33" s="657">
        <v>215</v>
      </c>
      <c r="J33" s="349"/>
      <c r="K33" s="349"/>
    </row>
    <row r="34" spans="1:12" ht="21.75" customHeight="1">
      <c r="A34" s="341" t="s">
        <v>1233</v>
      </c>
      <c r="B34" s="48"/>
      <c r="C34" s="48"/>
      <c r="D34" s="48"/>
      <c r="E34" s="48"/>
      <c r="F34" s="48"/>
      <c r="G34" s="48"/>
      <c r="H34" s="48"/>
      <c r="I34" s="49"/>
      <c r="J34" s="349"/>
      <c r="K34" s="349"/>
    </row>
    <row r="35" spans="1:12">
      <c r="A35" s="341" t="s">
        <v>1234</v>
      </c>
      <c r="B35" s="48"/>
      <c r="C35" s="48"/>
      <c r="D35" s="48"/>
      <c r="E35" s="48"/>
      <c r="F35" s="48"/>
      <c r="G35" s="48"/>
      <c r="H35" s="48"/>
      <c r="I35" s="49"/>
      <c r="J35" s="349"/>
      <c r="K35" s="349"/>
    </row>
    <row r="36" spans="1:12">
      <c r="A36" s="66"/>
      <c r="B36" s="48"/>
      <c r="C36" s="48"/>
      <c r="D36" s="48"/>
      <c r="E36" s="48"/>
      <c r="F36" s="48"/>
      <c r="G36" s="48"/>
      <c r="H36" s="48"/>
      <c r="I36" s="49"/>
      <c r="J36" s="349"/>
      <c r="K36" s="349"/>
    </row>
    <row r="37" spans="1:12">
      <c r="A37" s="66" t="s">
        <v>1235</v>
      </c>
      <c r="B37" s="48">
        <v>10832</v>
      </c>
      <c r="C37" s="48">
        <v>1578</v>
      </c>
      <c r="D37" s="48">
        <v>12411</v>
      </c>
      <c r="E37" s="48">
        <v>9271</v>
      </c>
      <c r="F37" s="48">
        <v>1422</v>
      </c>
      <c r="G37" s="48">
        <v>261195</v>
      </c>
      <c r="H37" s="48">
        <v>31</v>
      </c>
      <c r="I37" s="49">
        <v>108</v>
      </c>
      <c r="J37" s="349"/>
      <c r="K37" s="349"/>
    </row>
    <row r="38" spans="1:12">
      <c r="A38" s="66" t="s">
        <v>1236</v>
      </c>
      <c r="B38" s="48">
        <v>1</v>
      </c>
      <c r="C38" s="48">
        <v>3154</v>
      </c>
      <c r="D38" s="48">
        <v>3155</v>
      </c>
      <c r="E38" s="48">
        <v>1</v>
      </c>
      <c r="F38" s="48">
        <v>3146</v>
      </c>
      <c r="G38" s="48">
        <v>9137</v>
      </c>
      <c r="H38" s="48">
        <v>5</v>
      </c>
      <c r="I38" s="49" t="s">
        <v>399</v>
      </c>
      <c r="J38" s="349"/>
      <c r="K38" s="349"/>
    </row>
    <row r="39" spans="1:12">
      <c r="A39" s="66" t="s">
        <v>1237</v>
      </c>
      <c r="B39" s="48">
        <v>84</v>
      </c>
      <c r="C39" s="48">
        <v>3083</v>
      </c>
      <c r="D39" s="48">
        <v>3167</v>
      </c>
      <c r="E39" s="48">
        <v>63</v>
      </c>
      <c r="F39" s="48">
        <v>2528</v>
      </c>
      <c r="G39" s="48">
        <v>12680</v>
      </c>
      <c r="H39" s="48">
        <v>15</v>
      </c>
      <c r="I39" s="49">
        <v>371</v>
      </c>
      <c r="J39" s="349"/>
      <c r="K39" s="349"/>
    </row>
    <row r="40" spans="1:12">
      <c r="A40" s="66" t="s">
        <v>1238</v>
      </c>
      <c r="B40" s="48">
        <v>4</v>
      </c>
      <c r="C40" s="48">
        <v>10845</v>
      </c>
      <c r="D40" s="48">
        <v>10849</v>
      </c>
      <c r="E40" s="48">
        <v>3</v>
      </c>
      <c r="F40" s="48">
        <v>10323</v>
      </c>
      <c r="G40" s="48">
        <v>45282</v>
      </c>
      <c r="H40" s="48">
        <v>42</v>
      </c>
      <c r="I40" s="133">
        <v>69</v>
      </c>
      <c r="J40" s="349"/>
      <c r="K40" s="349"/>
    </row>
    <row r="41" spans="1:12">
      <c r="A41" s="66" t="s">
        <v>1239</v>
      </c>
      <c r="B41" s="48" t="s">
        <v>399</v>
      </c>
      <c r="C41" s="48">
        <v>9131</v>
      </c>
      <c r="D41" s="48">
        <v>9131</v>
      </c>
      <c r="E41" s="48" t="s">
        <v>399</v>
      </c>
      <c r="F41" s="48">
        <v>9086</v>
      </c>
      <c r="G41" s="48">
        <v>265</v>
      </c>
      <c r="H41" s="48" t="s">
        <v>399</v>
      </c>
      <c r="I41" s="49" t="s">
        <v>399</v>
      </c>
      <c r="J41" s="349"/>
      <c r="K41" s="349"/>
    </row>
    <row r="42" spans="1:12">
      <c r="A42" s="66" t="s">
        <v>1240</v>
      </c>
      <c r="B42" s="48">
        <v>1</v>
      </c>
      <c r="C42" s="48">
        <v>587</v>
      </c>
      <c r="D42" s="48">
        <v>588</v>
      </c>
      <c r="E42" s="48" t="s">
        <v>399</v>
      </c>
      <c r="F42" s="48">
        <v>573</v>
      </c>
      <c r="G42" s="48">
        <v>17564</v>
      </c>
      <c r="H42" s="48">
        <v>35</v>
      </c>
      <c r="I42" s="49">
        <v>10</v>
      </c>
      <c r="J42" s="349"/>
      <c r="K42" s="349"/>
    </row>
    <row r="43" spans="1:12">
      <c r="A43" s="66" t="s">
        <v>1241</v>
      </c>
      <c r="B43" s="48">
        <v>289</v>
      </c>
      <c r="C43" s="48">
        <v>65</v>
      </c>
      <c r="D43" s="48">
        <v>352</v>
      </c>
      <c r="E43" s="48">
        <v>227</v>
      </c>
      <c r="F43" s="48">
        <v>62</v>
      </c>
      <c r="G43" s="48">
        <v>143588</v>
      </c>
      <c r="H43" s="48">
        <v>14</v>
      </c>
      <c r="I43" s="133" t="s">
        <v>399</v>
      </c>
      <c r="J43" s="349"/>
      <c r="K43" s="349"/>
    </row>
    <row r="44" spans="1:12">
      <c r="A44" s="66" t="s">
        <v>1242</v>
      </c>
      <c r="B44" s="48">
        <v>700</v>
      </c>
      <c r="C44" s="48">
        <v>723</v>
      </c>
      <c r="D44" s="48">
        <v>1423</v>
      </c>
      <c r="E44" s="48">
        <v>691</v>
      </c>
      <c r="F44" s="48">
        <v>653</v>
      </c>
      <c r="G44" s="48">
        <v>100536</v>
      </c>
      <c r="H44" s="48">
        <v>8</v>
      </c>
      <c r="I44" s="49">
        <v>64</v>
      </c>
      <c r="J44" s="349"/>
      <c r="K44" s="349"/>
    </row>
    <row r="45" spans="1:12">
      <c r="A45" s="342" t="s">
        <v>1243</v>
      </c>
      <c r="B45" s="48">
        <v>2</v>
      </c>
      <c r="C45" s="48">
        <v>1344</v>
      </c>
      <c r="D45" s="48">
        <v>1346</v>
      </c>
      <c r="E45" s="48" t="s">
        <v>399</v>
      </c>
      <c r="F45" s="48">
        <v>1342</v>
      </c>
      <c r="G45" s="48">
        <v>2015</v>
      </c>
      <c r="H45" s="48">
        <v>106</v>
      </c>
      <c r="I45" s="49">
        <v>2</v>
      </c>
      <c r="J45" s="349"/>
      <c r="K45" s="349"/>
      <c r="L45" s="273"/>
    </row>
    <row r="46" spans="1:12">
      <c r="A46" s="655" t="s">
        <v>1244</v>
      </c>
      <c r="B46" s="656">
        <v>413</v>
      </c>
      <c r="C46" s="656">
        <v>16607</v>
      </c>
      <c r="D46" s="656">
        <v>17020</v>
      </c>
      <c r="E46" s="656">
        <v>373</v>
      </c>
      <c r="F46" s="656">
        <v>11465</v>
      </c>
      <c r="G46" s="656">
        <v>111747</v>
      </c>
      <c r="H46" s="656">
        <v>248</v>
      </c>
      <c r="I46" s="657">
        <v>2293</v>
      </c>
      <c r="J46" s="349"/>
      <c r="K46" s="349"/>
    </row>
    <row r="47" spans="1:12" ht="24" customHeight="1">
      <c r="A47" s="341" t="s">
        <v>1245</v>
      </c>
      <c r="B47" s="48"/>
      <c r="C47" s="48"/>
      <c r="D47" s="48"/>
      <c r="E47" s="48"/>
      <c r="F47" s="48"/>
      <c r="G47" s="48"/>
      <c r="H47" s="48"/>
      <c r="I47" s="49"/>
    </row>
    <row r="48" spans="1:12">
      <c r="A48" s="66"/>
      <c r="B48" s="48"/>
      <c r="C48" s="48"/>
      <c r="D48" s="48"/>
      <c r="E48" s="48"/>
      <c r="F48" s="48"/>
      <c r="G48" s="48"/>
      <c r="H48" s="48"/>
      <c r="I48" s="49"/>
    </row>
    <row r="49" spans="1:9">
      <c r="A49" s="66" t="s">
        <v>1246</v>
      </c>
      <c r="B49" s="48">
        <v>490590</v>
      </c>
      <c r="C49" s="48">
        <v>43468</v>
      </c>
      <c r="D49" s="48">
        <v>534057</v>
      </c>
      <c r="E49" s="48">
        <v>463402</v>
      </c>
      <c r="F49" s="48">
        <v>39316</v>
      </c>
      <c r="G49" s="48">
        <v>726314</v>
      </c>
      <c r="H49" s="48">
        <v>4875</v>
      </c>
      <c r="I49" s="49">
        <v>7760</v>
      </c>
    </row>
    <row r="50" spans="1:9">
      <c r="A50" s="66" t="s">
        <v>1247</v>
      </c>
      <c r="B50" s="48">
        <v>3614</v>
      </c>
      <c r="C50" s="48">
        <v>4197</v>
      </c>
      <c r="D50" s="48">
        <v>7811</v>
      </c>
      <c r="E50" s="48">
        <v>3022</v>
      </c>
      <c r="F50" s="48">
        <v>3834</v>
      </c>
      <c r="G50" s="48">
        <v>344585</v>
      </c>
      <c r="H50" s="48">
        <v>784</v>
      </c>
      <c r="I50" s="49">
        <v>226</v>
      </c>
    </row>
    <row r="51" spans="1:9">
      <c r="A51" s="66" t="s">
        <v>1248</v>
      </c>
      <c r="B51" s="48">
        <v>5563</v>
      </c>
      <c r="C51" s="48">
        <v>8233</v>
      </c>
      <c r="D51" s="48">
        <v>13796</v>
      </c>
      <c r="E51" s="48">
        <v>5501</v>
      </c>
      <c r="F51" s="48">
        <v>8170</v>
      </c>
      <c r="G51" s="48">
        <v>230568</v>
      </c>
      <c r="H51" s="48">
        <v>249</v>
      </c>
      <c r="I51" s="49">
        <v>177</v>
      </c>
    </row>
    <row r="52" spans="1:9">
      <c r="A52" s="342" t="s">
        <v>1249</v>
      </c>
      <c r="B52" s="48">
        <v>30258</v>
      </c>
      <c r="C52" s="48">
        <v>777</v>
      </c>
      <c r="D52" s="48">
        <v>31035</v>
      </c>
      <c r="E52" s="48">
        <v>29910</v>
      </c>
      <c r="F52" s="48">
        <v>742</v>
      </c>
      <c r="G52" s="48">
        <v>2980949</v>
      </c>
      <c r="H52" s="48">
        <v>0</v>
      </c>
      <c r="I52" s="49">
        <v>25</v>
      </c>
    </row>
    <row r="53" spans="1:9" ht="23.25" customHeight="1" thickBot="1">
      <c r="A53" s="658" t="s">
        <v>1250</v>
      </c>
      <c r="B53" s="48">
        <v>4095</v>
      </c>
      <c r="C53" s="48">
        <v>1659</v>
      </c>
      <c r="D53" s="48">
        <v>5754</v>
      </c>
      <c r="E53" s="48">
        <v>2699</v>
      </c>
      <c r="F53" s="48">
        <v>1030</v>
      </c>
      <c r="G53" s="48">
        <v>136</v>
      </c>
      <c r="H53" s="48">
        <v>124</v>
      </c>
      <c r="I53" s="659">
        <v>231</v>
      </c>
    </row>
    <row r="54" spans="1:9" s="866" customFormat="1" ht="30" customHeight="1" thickBot="1">
      <c r="A54" s="660" t="s">
        <v>1251</v>
      </c>
      <c r="B54" s="661">
        <v>586605</v>
      </c>
      <c r="C54" s="661">
        <v>272938</v>
      </c>
      <c r="D54" s="661">
        <v>859543</v>
      </c>
      <c r="E54" s="661">
        <v>552892</v>
      </c>
      <c r="F54" s="661">
        <v>240531</v>
      </c>
      <c r="G54" s="661">
        <v>8782374</v>
      </c>
      <c r="H54" s="661">
        <v>12960</v>
      </c>
      <c r="I54" s="662">
        <v>17932</v>
      </c>
    </row>
  </sheetData>
  <mergeCells count="4">
    <mergeCell ref="A1:I1"/>
    <mergeCell ref="A3:I3"/>
    <mergeCell ref="B5:F5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8" orientation="portrait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>
  <sheetPr codeName="Hoja396">
    <pageSetUpPr fitToPage="1"/>
  </sheetPr>
  <dimension ref="A1:M56"/>
  <sheetViews>
    <sheetView view="pageBreakPreview" zoomScale="75" zoomScaleNormal="75" zoomScaleSheetLayoutView="75" workbookViewId="0">
      <selection activeCell="A5" sqref="A5:K8"/>
    </sheetView>
  </sheetViews>
  <sheetFormatPr baseColWidth="10" defaultRowHeight="12.75"/>
  <cols>
    <col min="1" max="1" width="44.140625" style="271" customWidth="1"/>
    <col min="2" max="2" width="14.28515625" style="271" customWidth="1"/>
    <col min="3" max="4" width="12.7109375" style="271" customWidth="1"/>
    <col min="5" max="5" width="14.85546875" style="271" customWidth="1"/>
    <col min="6" max="6" width="12.7109375" style="271" customWidth="1"/>
    <col min="7" max="7" width="20.5703125" style="271" customWidth="1"/>
    <col min="8" max="8" width="14.140625" style="271" customWidth="1"/>
    <col min="9" max="9" width="14.140625" style="271" bestFit="1" customWidth="1"/>
    <col min="10" max="10" width="15.5703125" style="271" bestFit="1" customWidth="1"/>
    <col min="11" max="11" width="13" style="271" bestFit="1" customWidth="1"/>
    <col min="12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</row>
    <row r="3" spans="1:11" s="1026" customFormat="1" ht="23.25" customHeight="1">
      <c r="A3" s="1486" t="s">
        <v>1420</v>
      </c>
      <c r="B3" s="1486"/>
      <c r="C3" s="1486"/>
      <c r="D3" s="1486"/>
      <c r="E3" s="1486"/>
      <c r="F3" s="1486"/>
      <c r="G3" s="1486"/>
      <c r="H3" s="1486"/>
      <c r="I3" s="1486"/>
      <c r="J3" s="1486"/>
      <c r="K3" s="1486"/>
    </row>
    <row r="4" spans="1:11" s="91" customFormat="1" ht="13.5" customHeight="1" thickBot="1">
      <c r="A4" s="29"/>
      <c r="B4" s="29"/>
      <c r="C4" s="29"/>
      <c r="D4" s="29"/>
      <c r="E4" s="29"/>
      <c r="F4" s="29"/>
      <c r="G4" s="29"/>
      <c r="H4" s="29"/>
      <c r="I4" s="29"/>
    </row>
    <row r="5" spans="1:11" s="866" customFormat="1" ht="28.5" customHeight="1">
      <c r="A5" s="865"/>
      <c r="B5" s="1490" t="s">
        <v>386</v>
      </c>
      <c r="C5" s="1491"/>
      <c r="D5" s="1492"/>
      <c r="E5" s="1733" t="s">
        <v>387</v>
      </c>
      <c r="F5" s="1733"/>
      <c r="G5" s="1733"/>
      <c r="H5" s="1544" t="s">
        <v>732</v>
      </c>
      <c r="I5" s="1544"/>
      <c r="J5" s="1544"/>
      <c r="K5" s="1553"/>
    </row>
    <row r="6" spans="1:11" s="866" customFormat="1" ht="19.5" customHeight="1">
      <c r="A6" s="856" t="s">
        <v>388</v>
      </c>
      <c r="B6" s="1709" t="s">
        <v>1252</v>
      </c>
      <c r="C6" s="1709"/>
      <c r="D6" s="299" t="s">
        <v>1253</v>
      </c>
      <c r="E6" s="1628" t="s">
        <v>1173</v>
      </c>
      <c r="F6" s="1628" t="s">
        <v>1153</v>
      </c>
      <c r="G6" s="1628" t="s">
        <v>1154</v>
      </c>
      <c r="H6" s="1738" t="s">
        <v>973</v>
      </c>
      <c r="I6" s="1738"/>
      <c r="J6" s="1738" t="s">
        <v>428</v>
      </c>
      <c r="K6" s="1513"/>
    </row>
    <row r="7" spans="1:11" s="866" customFormat="1" ht="19.5" customHeight="1">
      <c r="A7" s="870"/>
      <c r="B7" s="1554" t="s">
        <v>1254</v>
      </c>
      <c r="C7" s="1554"/>
      <c r="D7" s="299" t="s">
        <v>1120</v>
      </c>
      <c r="E7" s="1628"/>
      <c r="F7" s="1628"/>
      <c r="G7" s="1628"/>
      <c r="H7" s="299" t="s">
        <v>431</v>
      </c>
      <c r="I7" s="299" t="s">
        <v>431</v>
      </c>
      <c r="J7" s="299" t="s">
        <v>818</v>
      </c>
      <c r="K7" s="308" t="s">
        <v>1255</v>
      </c>
    </row>
    <row r="8" spans="1:11" s="866" customFormat="1" ht="19.5" customHeight="1" thickBot="1">
      <c r="A8" s="869"/>
      <c r="B8" s="299" t="s">
        <v>393</v>
      </c>
      <c r="C8" s="299" t="s">
        <v>394</v>
      </c>
      <c r="D8" s="299" t="s">
        <v>1159</v>
      </c>
      <c r="E8" s="1628"/>
      <c r="F8" s="1628"/>
      <c r="G8" s="1628"/>
      <c r="H8" s="299" t="s">
        <v>1256</v>
      </c>
      <c r="I8" s="299" t="s">
        <v>433</v>
      </c>
      <c r="J8" s="299" t="s">
        <v>978</v>
      </c>
      <c r="K8" s="308" t="s">
        <v>979</v>
      </c>
    </row>
    <row r="9" spans="1:11" ht="19.5" customHeight="1">
      <c r="A9" s="65" t="s">
        <v>1213</v>
      </c>
      <c r="B9" s="275"/>
      <c r="C9" s="275"/>
      <c r="D9" s="275"/>
      <c r="E9" s="275"/>
      <c r="F9" s="275"/>
      <c r="G9" s="275"/>
      <c r="H9" s="275"/>
      <c r="I9" s="275"/>
      <c r="J9" s="275"/>
      <c r="K9" s="276"/>
    </row>
    <row r="10" spans="1:11">
      <c r="A10" s="68"/>
      <c r="B10" s="663"/>
      <c r="C10" s="663"/>
      <c r="D10" s="663"/>
      <c r="E10" s="663"/>
      <c r="F10" s="663"/>
      <c r="G10" s="663"/>
      <c r="H10" s="663"/>
      <c r="I10" s="663"/>
      <c r="J10" s="663"/>
      <c r="K10" s="664"/>
    </row>
    <row r="11" spans="1:11">
      <c r="A11" s="66" t="s">
        <v>1214</v>
      </c>
      <c r="B11" s="48" t="s">
        <v>399</v>
      </c>
      <c r="C11" s="48" t="s">
        <v>399</v>
      </c>
      <c r="D11" s="48" t="s">
        <v>399</v>
      </c>
      <c r="E11" s="48" t="s">
        <v>399</v>
      </c>
      <c r="F11" s="48" t="s">
        <v>399</v>
      </c>
      <c r="G11" s="48">
        <v>83140</v>
      </c>
      <c r="H11" s="48">
        <v>15375</v>
      </c>
      <c r="I11" s="48">
        <v>33481</v>
      </c>
      <c r="J11" s="48">
        <v>275</v>
      </c>
      <c r="K11" s="49">
        <v>34009</v>
      </c>
    </row>
    <row r="12" spans="1:11">
      <c r="A12" s="66" t="s">
        <v>1215</v>
      </c>
      <c r="B12" s="48" t="s">
        <v>399</v>
      </c>
      <c r="C12" s="48" t="s">
        <v>399</v>
      </c>
      <c r="D12" s="48" t="s">
        <v>399</v>
      </c>
      <c r="E12" s="48" t="s">
        <v>399</v>
      </c>
      <c r="F12" s="48" t="s">
        <v>399</v>
      </c>
      <c r="G12" s="48">
        <v>42172</v>
      </c>
      <c r="H12" s="48">
        <v>3749</v>
      </c>
      <c r="I12" s="48">
        <v>4292</v>
      </c>
      <c r="J12" s="48">
        <v>28486</v>
      </c>
      <c r="K12" s="49">
        <v>5645</v>
      </c>
    </row>
    <row r="13" spans="1:11">
      <c r="A13" s="66" t="s">
        <v>1216</v>
      </c>
      <c r="B13" s="48" t="s">
        <v>399</v>
      </c>
      <c r="C13" s="48" t="s">
        <v>399</v>
      </c>
      <c r="D13" s="48" t="s">
        <v>399</v>
      </c>
      <c r="E13" s="48" t="s">
        <v>399</v>
      </c>
      <c r="F13" s="48" t="s">
        <v>399</v>
      </c>
      <c r="G13" s="48">
        <v>247718</v>
      </c>
      <c r="H13" s="48">
        <v>2689</v>
      </c>
      <c r="I13" s="48">
        <v>4376</v>
      </c>
      <c r="J13" s="48">
        <v>194561</v>
      </c>
      <c r="K13" s="49">
        <v>46092</v>
      </c>
    </row>
    <row r="14" spans="1:11">
      <c r="A14" s="66" t="s">
        <v>1217</v>
      </c>
      <c r="B14" s="48" t="s">
        <v>399</v>
      </c>
      <c r="C14" s="48" t="s">
        <v>399</v>
      </c>
      <c r="D14" s="48" t="s">
        <v>399</v>
      </c>
      <c r="E14" s="48" t="s">
        <v>399</v>
      </c>
      <c r="F14" s="48" t="s">
        <v>399</v>
      </c>
      <c r="G14" s="48">
        <v>172962</v>
      </c>
      <c r="H14" s="48">
        <v>5074</v>
      </c>
      <c r="I14" s="48">
        <v>11742</v>
      </c>
      <c r="J14" s="48">
        <v>129877</v>
      </c>
      <c r="K14" s="49">
        <v>26269</v>
      </c>
    </row>
    <row r="15" spans="1:11">
      <c r="A15" s="66" t="s">
        <v>1218</v>
      </c>
      <c r="B15" s="48">
        <v>7993</v>
      </c>
      <c r="C15" s="48">
        <v>25082</v>
      </c>
      <c r="D15" s="48">
        <v>21</v>
      </c>
      <c r="E15" s="48">
        <v>514960</v>
      </c>
      <c r="F15" s="48">
        <v>31032</v>
      </c>
      <c r="G15" s="48">
        <v>545992</v>
      </c>
      <c r="H15" s="48">
        <v>26887</v>
      </c>
      <c r="I15" s="48">
        <v>53891</v>
      </c>
      <c r="J15" s="48">
        <v>353199</v>
      </c>
      <c r="K15" s="49">
        <v>112015</v>
      </c>
    </row>
    <row r="16" spans="1:11">
      <c r="A16" s="66"/>
      <c r="B16" s="665"/>
      <c r="C16" s="665"/>
      <c r="D16" s="665"/>
      <c r="E16" s="665"/>
      <c r="F16" s="665"/>
      <c r="G16" s="665"/>
      <c r="H16" s="665"/>
      <c r="I16" s="665"/>
      <c r="J16" s="665"/>
      <c r="K16" s="666"/>
    </row>
    <row r="17" spans="1:11">
      <c r="A17" s="66" t="s">
        <v>1219</v>
      </c>
      <c r="B17" s="48" t="s">
        <v>399</v>
      </c>
      <c r="C17" s="48" t="s">
        <v>399</v>
      </c>
      <c r="D17" s="48" t="s">
        <v>399</v>
      </c>
      <c r="E17" s="48" t="s">
        <v>399</v>
      </c>
      <c r="F17" s="48" t="s">
        <v>399</v>
      </c>
      <c r="G17" s="48">
        <v>27427</v>
      </c>
      <c r="H17" s="48" t="s">
        <v>399</v>
      </c>
      <c r="I17" s="48" t="s">
        <v>399</v>
      </c>
      <c r="J17" s="48" t="s">
        <v>399</v>
      </c>
      <c r="K17" s="49" t="s">
        <v>399</v>
      </c>
    </row>
    <row r="18" spans="1:11">
      <c r="A18" s="66" t="s">
        <v>1220</v>
      </c>
      <c r="B18" s="48" t="s">
        <v>399</v>
      </c>
      <c r="C18" s="48" t="s">
        <v>399</v>
      </c>
      <c r="D18" s="48" t="s">
        <v>399</v>
      </c>
      <c r="E18" s="48" t="s">
        <v>399</v>
      </c>
      <c r="F18" s="48" t="s">
        <v>399</v>
      </c>
      <c r="G18" s="48">
        <v>38788</v>
      </c>
      <c r="H18" s="48" t="s">
        <v>399</v>
      </c>
      <c r="I18" s="48" t="s">
        <v>399</v>
      </c>
      <c r="J18" s="48" t="s">
        <v>399</v>
      </c>
      <c r="K18" s="49" t="s">
        <v>399</v>
      </c>
    </row>
    <row r="19" spans="1:11">
      <c r="A19" s="66" t="s">
        <v>1221</v>
      </c>
      <c r="B19" s="48" t="s">
        <v>399</v>
      </c>
      <c r="C19" s="48" t="s">
        <v>399</v>
      </c>
      <c r="D19" s="48" t="s">
        <v>399</v>
      </c>
      <c r="E19" s="48" t="s">
        <v>399</v>
      </c>
      <c r="F19" s="48" t="s">
        <v>399</v>
      </c>
      <c r="G19" s="48">
        <v>64655</v>
      </c>
      <c r="H19" s="48" t="s">
        <v>399</v>
      </c>
      <c r="I19" s="48" t="s">
        <v>399</v>
      </c>
      <c r="J19" s="48" t="s">
        <v>399</v>
      </c>
      <c r="K19" s="49" t="s">
        <v>399</v>
      </c>
    </row>
    <row r="20" spans="1:11">
      <c r="A20" s="66" t="s">
        <v>1217</v>
      </c>
      <c r="B20" s="48" t="s">
        <v>399</v>
      </c>
      <c r="C20" s="48" t="s">
        <v>399</v>
      </c>
      <c r="D20" s="48" t="s">
        <v>399</v>
      </c>
      <c r="E20" s="48" t="s">
        <v>399</v>
      </c>
      <c r="F20" s="48" t="s">
        <v>399</v>
      </c>
      <c r="G20" s="48">
        <v>294690</v>
      </c>
      <c r="H20" s="48" t="s">
        <v>399</v>
      </c>
      <c r="I20" s="48" t="s">
        <v>399</v>
      </c>
      <c r="J20" s="48" t="s">
        <v>399</v>
      </c>
      <c r="K20" s="49" t="s">
        <v>399</v>
      </c>
    </row>
    <row r="21" spans="1:11">
      <c r="A21" s="66" t="s">
        <v>1222</v>
      </c>
      <c r="B21" s="656">
        <v>7015</v>
      </c>
      <c r="C21" s="656">
        <v>19360</v>
      </c>
      <c r="D21" s="656">
        <v>8</v>
      </c>
      <c r="E21" s="656">
        <v>421257</v>
      </c>
      <c r="F21" s="656">
        <v>4303</v>
      </c>
      <c r="G21" s="656">
        <v>425560</v>
      </c>
      <c r="H21" s="656">
        <v>2900</v>
      </c>
      <c r="I21" s="656">
        <v>6786</v>
      </c>
      <c r="J21" s="656">
        <v>351984</v>
      </c>
      <c r="K21" s="657">
        <v>63890</v>
      </c>
    </row>
    <row r="22" spans="1:11">
      <c r="A22" s="66"/>
      <c r="B22" s="48"/>
      <c r="C22" s="48"/>
      <c r="D22" s="48"/>
      <c r="E22" s="48"/>
      <c r="F22" s="48"/>
      <c r="G22" s="48"/>
      <c r="H22" s="48"/>
      <c r="I22" s="48"/>
      <c r="J22" s="48"/>
      <c r="K22" s="49"/>
    </row>
    <row r="23" spans="1:11">
      <c r="A23" s="66" t="s">
        <v>1223</v>
      </c>
      <c r="B23" s="48">
        <v>2375</v>
      </c>
      <c r="C23" s="48">
        <v>11663</v>
      </c>
      <c r="D23" s="48">
        <v>12</v>
      </c>
      <c r="E23" s="48">
        <v>10952</v>
      </c>
      <c r="F23" s="48">
        <v>655</v>
      </c>
      <c r="G23" s="48">
        <v>11607</v>
      </c>
      <c r="H23" s="48">
        <v>101</v>
      </c>
      <c r="I23" s="48">
        <v>620</v>
      </c>
      <c r="J23" s="48">
        <v>2169</v>
      </c>
      <c r="K23" s="49">
        <v>8717</v>
      </c>
    </row>
    <row r="24" spans="1:11">
      <c r="A24" s="66" t="s">
        <v>1224</v>
      </c>
      <c r="B24" s="48">
        <v>1568</v>
      </c>
      <c r="C24" s="48">
        <v>11744</v>
      </c>
      <c r="D24" s="48">
        <v>7</v>
      </c>
      <c r="E24" s="48">
        <v>28398</v>
      </c>
      <c r="F24" s="48">
        <v>417</v>
      </c>
      <c r="G24" s="48">
        <v>28815</v>
      </c>
      <c r="H24" s="48">
        <v>300</v>
      </c>
      <c r="I24" s="48">
        <v>1047</v>
      </c>
      <c r="J24" s="48">
        <v>26971</v>
      </c>
      <c r="K24" s="49">
        <v>497</v>
      </c>
    </row>
    <row r="25" spans="1:11">
      <c r="A25" s="66" t="s">
        <v>1225</v>
      </c>
      <c r="B25" s="48">
        <v>362</v>
      </c>
      <c r="C25" s="48">
        <v>2261</v>
      </c>
      <c r="D25" s="48">
        <v>7</v>
      </c>
      <c r="E25" s="48">
        <v>3114</v>
      </c>
      <c r="F25" s="48">
        <v>10</v>
      </c>
      <c r="G25" s="48">
        <v>3124</v>
      </c>
      <c r="H25" s="48">
        <v>52</v>
      </c>
      <c r="I25" s="48">
        <v>2205</v>
      </c>
      <c r="J25" s="48">
        <v>867</v>
      </c>
      <c r="K25" s="49" t="s">
        <v>399</v>
      </c>
    </row>
    <row r="26" spans="1:11" ht="21.75" customHeight="1">
      <c r="A26" s="667" t="s">
        <v>1226</v>
      </c>
      <c r="B26" s="665"/>
      <c r="C26" s="665"/>
      <c r="D26" s="665"/>
      <c r="E26" s="665"/>
      <c r="F26" s="665"/>
      <c r="G26" s="665"/>
      <c r="H26" s="665"/>
      <c r="I26" s="665"/>
      <c r="J26" s="665"/>
      <c r="K26" s="666"/>
    </row>
    <row r="27" spans="1:11">
      <c r="A27" s="66"/>
      <c r="B27" s="48"/>
      <c r="C27" s="48"/>
      <c r="D27" s="48"/>
      <c r="E27" s="48"/>
      <c r="F27" s="48"/>
      <c r="G27" s="48"/>
      <c r="H27" s="48"/>
      <c r="I27" s="48"/>
      <c r="J27" s="48"/>
      <c r="K27" s="49"/>
    </row>
    <row r="28" spans="1:11">
      <c r="A28" s="66" t="s">
        <v>1227</v>
      </c>
      <c r="B28" s="48">
        <v>1938</v>
      </c>
      <c r="C28" s="48">
        <v>8304</v>
      </c>
      <c r="D28" s="48">
        <v>8</v>
      </c>
      <c r="E28" s="48">
        <v>130943</v>
      </c>
      <c r="F28" s="48">
        <v>833</v>
      </c>
      <c r="G28" s="48">
        <v>131776</v>
      </c>
      <c r="H28" s="48">
        <v>1539</v>
      </c>
      <c r="I28" s="48">
        <v>1002</v>
      </c>
      <c r="J28" s="48">
        <v>96272</v>
      </c>
      <c r="K28" s="49">
        <v>32963</v>
      </c>
    </row>
    <row r="29" spans="1:11">
      <c r="A29" s="66" t="s">
        <v>1228</v>
      </c>
      <c r="B29" s="48">
        <v>3141</v>
      </c>
      <c r="C29" s="48">
        <v>5114</v>
      </c>
      <c r="D29" s="48">
        <v>21</v>
      </c>
      <c r="E29" s="48">
        <v>91598</v>
      </c>
      <c r="F29" s="48">
        <v>5891</v>
      </c>
      <c r="G29" s="48">
        <v>97489</v>
      </c>
      <c r="H29" s="48">
        <v>1362</v>
      </c>
      <c r="I29" s="48">
        <v>2304</v>
      </c>
      <c r="J29" s="48">
        <v>84198</v>
      </c>
      <c r="K29" s="49">
        <v>9625</v>
      </c>
    </row>
    <row r="30" spans="1:11">
      <c r="A30" s="66"/>
      <c r="B30" s="48"/>
      <c r="C30" s="48"/>
      <c r="D30" s="48"/>
      <c r="E30" s="48"/>
      <c r="F30" s="48"/>
      <c r="G30" s="48"/>
      <c r="H30" s="48"/>
      <c r="I30" s="48"/>
      <c r="J30" s="48"/>
      <c r="K30" s="49"/>
    </row>
    <row r="31" spans="1:11">
      <c r="A31" s="342" t="s">
        <v>1229</v>
      </c>
      <c r="B31" s="48">
        <v>4158</v>
      </c>
      <c r="C31" s="48">
        <v>19533</v>
      </c>
      <c r="D31" s="48">
        <v>12</v>
      </c>
      <c r="E31" s="48">
        <v>812232</v>
      </c>
      <c r="F31" s="48">
        <v>7907</v>
      </c>
      <c r="G31" s="48">
        <v>820139</v>
      </c>
      <c r="H31" s="48">
        <v>2079</v>
      </c>
      <c r="I31" s="48">
        <v>4434</v>
      </c>
      <c r="J31" s="48">
        <v>620839</v>
      </c>
      <c r="K31" s="49">
        <v>192787</v>
      </c>
    </row>
    <row r="32" spans="1:11">
      <c r="A32" s="342" t="s">
        <v>1230</v>
      </c>
      <c r="B32" s="48">
        <v>1788</v>
      </c>
      <c r="C32" s="48">
        <v>18753</v>
      </c>
      <c r="D32" s="48">
        <v>5</v>
      </c>
      <c r="E32" s="48">
        <v>509710</v>
      </c>
      <c r="F32" s="48">
        <v>3</v>
      </c>
      <c r="G32" s="48">
        <v>509713</v>
      </c>
      <c r="H32" s="48">
        <v>619</v>
      </c>
      <c r="I32" s="48">
        <v>909</v>
      </c>
      <c r="J32" s="48">
        <v>484474</v>
      </c>
      <c r="K32" s="49">
        <v>23711</v>
      </c>
    </row>
    <row r="33" spans="1:13">
      <c r="A33" s="14" t="s">
        <v>1231</v>
      </c>
      <c r="B33" s="48">
        <v>3664</v>
      </c>
      <c r="C33" s="48">
        <v>19222</v>
      </c>
      <c r="D33" s="48">
        <v>12</v>
      </c>
      <c r="E33" s="48">
        <v>1321942</v>
      </c>
      <c r="F33" s="48">
        <v>7910</v>
      </c>
      <c r="G33" s="48">
        <v>1329852</v>
      </c>
      <c r="H33" s="48">
        <v>2698</v>
      </c>
      <c r="I33" s="48">
        <v>5343</v>
      </c>
      <c r="J33" s="48">
        <v>1105313</v>
      </c>
      <c r="K33" s="49">
        <v>216498</v>
      </c>
    </row>
    <row r="34" spans="1:13">
      <c r="A34" s="14"/>
      <c r="B34" s="48"/>
      <c r="C34" s="48"/>
      <c r="D34" s="48"/>
      <c r="E34" s="48"/>
      <c r="F34" s="48"/>
      <c r="G34" s="48"/>
      <c r="H34" s="48"/>
      <c r="I34" s="48"/>
      <c r="J34" s="48"/>
      <c r="K34" s="49"/>
    </row>
    <row r="35" spans="1:13">
      <c r="A35" s="655" t="s">
        <v>1232</v>
      </c>
      <c r="B35" s="656">
        <v>2901</v>
      </c>
      <c r="C35" s="656">
        <v>12792</v>
      </c>
      <c r="D35" s="656">
        <v>17</v>
      </c>
      <c r="E35" s="656">
        <v>163127</v>
      </c>
      <c r="F35" s="656">
        <v>9225</v>
      </c>
      <c r="G35" s="656">
        <v>172352</v>
      </c>
      <c r="H35" s="656">
        <v>1943</v>
      </c>
      <c r="I35" s="656">
        <v>3059</v>
      </c>
      <c r="J35" s="656">
        <v>162252</v>
      </c>
      <c r="K35" s="657">
        <v>5098</v>
      </c>
    </row>
    <row r="36" spans="1:13" ht="18.75" customHeight="1">
      <c r="A36" s="341" t="s">
        <v>1233</v>
      </c>
      <c r="B36" s="48"/>
      <c r="C36" s="48"/>
      <c r="D36" s="48"/>
      <c r="E36" s="48"/>
      <c r="F36" s="48"/>
      <c r="G36" s="48"/>
      <c r="H36" s="48"/>
      <c r="I36" s="48"/>
      <c r="J36" s="48"/>
      <c r="K36" s="49"/>
    </row>
    <row r="37" spans="1:13">
      <c r="A37" s="341" t="s">
        <v>1234</v>
      </c>
      <c r="B37" s="48"/>
      <c r="C37" s="48"/>
      <c r="D37" s="48"/>
      <c r="E37" s="48"/>
      <c r="F37" s="48"/>
      <c r="G37" s="48"/>
      <c r="H37" s="48"/>
      <c r="I37" s="48"/>
      <c r="J37" s="48"/>
      <c r="K37" s="49"/>
    </row>
    <row r="38" spans="1:13">
      <c r="A38" s="66"/>
      <c r="B38" s="48"/>
      <c r="C38" s="48"/>
      <c r="D38" s="48"/>
      <c r="E38" s="48"/>
      <c r="F38" s="48"/>
      <c r="G38" s="48"/>
      <c r="H38" s="48"/>
      <c r="I38" s="48"/>
      <c r="J38" s="48"/>
      <c r="K38" s="49"/>
    </row>
    <row r="39" spans="1:13">
      <c r="A39" s="66" t="s">
        <v>1235</v>
      </c>
      <c r="B39" s="48">
        <v>1906</v>
      </c>
      <c r="C39" s="48">
        <v>6743</v>
      </c>
      <c r="D39" s="48">
        <v>12</v>
      </c>
      <c r="E39" s="48">
        <v>27265</v>
      </c>
      <c r="F39" s="48">
        <v>3169</v>
      </c>
      <c r="G39" s="48">
        <v>30434</v>
      </c>
      <c r="H39" s="48">
        <v>2225</v>
      </c>
      <c r="I39" s="48">
        <v>1980</v>
      </c>
      <c r="J39" s="48">
        <v>12169</v>
      </c>
      <c r="K39" s="49">
        <v>14060</v>
      </c>
    </row>
    <row r="40" spans="1:13">
      <c r="A40" s="66" t="s">
        <v>1236</v>
      </c>
      <c r="B40" s="48">
        <v>800</v>
      </c>
      <c r="C40" s="48">
        <v>13627</v>
      </c>
      <c r="D40" s="48">
        <v>3</v>
      </c>
      <c r="E40" s="48">
        <v>42871</v>
      </c>
      <c r="F40" s="48">
        <v>27</v>
      </c>
      <c r="G40" s="48">
        <v>42898</v>
      </c>
      <c r="H40" s="48" t="s">
        <v>399</v>
      </c>
      <c r="I40" s="48">
        <v>795</v>
      </c>
      <c r="J40" s="48">
        <v>41986</v>
      </c>
      <c r="K40" s="49">
        <v>117</v>
      </c>
      <c r="M40" s="273"/>
    </row>
    <row r="41" spans="1:13">
      <c r="A41" s="66" t="s">
        <v>1237</v>
      </c>
      <c r="B41" s="48">
        <v>2066</v>
      </c>
      <c r="C41" s="48">
        <v>17053</v>
      </c>
      <c r="D41" s="48">
        <v>7</v>
      </c>
      <c r="E41" s="48">
        <v>43238</v>
      </c>
      <c r="F41" s="48">
        <v>86</v>
      </c>
      <c r="G41" s="48">
        <v>43324</v>
      </c>
      <c r="H41" s="48">
        <v>2517</v>
      </c>
      <c r="I41" s="48">
        <v>417</v>
      </c>
      <c r="J41" s="48">
        <v>36724</v>
      </c>
      <c r="K41" s="49">
        <v>3666</v>
      </c>
    </row>
    <row r="42" spans="1:13">
      <c r="A42" s="66" t="s">
        <v>1238</v>
      </c>
      <c r="B42" s="48" t="s">
        <v>399</v>
      </c>
      <c r="C42" s="48">
        <v>6659</v>
      </c>
      <c r="D42" s="48">
        <v>15</v>
      </c>
      <c r="E42" s="48">
        <v>68741</v>
      </c>
      <c r="F42" s="48">
        <v>686</v>
      </c>
      <c r="G42" s="48">
        <v>69427</v>
      </c>
      <c r="H42" s="48">
        <v>8</v>
      </c>
      <c r="I42" s="48">
        <v>649</v>
      </c>
      <c r="J42" s="48">
        <v>68770</v>
      </c>
      <c r="K42" s="49" t="s">
        <v>399</v>
      </c>
    </row>
    <row r="43" spans="1:13">
      <c r="A43" s="66" t="s">
        <v>1239</v>
      </c>
      <c r="B43" s="48" t="s">
        <v>399</v>
      </c>
      <c r="C43" s="48">
        <v>39734</v>
      </c>
      <c r="D43" s="48" t="s">
        <v>399</v>
      </c>
      <c r="E43" s="48">
        <v>360987</v>
      </c>
      <c r="F43" s="48" t="s">
        <v>399</v>
      </c>
      <c r="G43" s="48">
        <v>360987</v>
      </c>
      <c r="H43" s="48" t="s">
        <v>399</v>
      </c>
      <c r="I43" s="48">
        <v>235</v>
      </c>
      <c r="J43" s="48">
        <v>360752</v>
      </c>
      <c r="K43" s="133" t="s">
        <v>399</v>
      </c>
    </row>
    <row r="44" spans="1:13">
      <c r="A44" s="66" t="s">
        <v>1240</v>
      </c>
      <c r="B44" s="48" t="s">
        <v>399</v>
      </c>
      <c r="C44" s="48">
        <v>4700</v>
      </c>
      <c r="D44" s="48">
        <v>10</v>
      </c>
      <c r="E44" s="48">
        <v>2693</v>
      </c>
      <c r="F44" s="48">
        <v>179</v>
      </c>
      <c r="G44" s="48">
        <v>2872</v>
      </c>
      <c r="H44" s="48">
        <v>1900</v>
      </c>
      <c r="I44" s="48">
        <v>253</v>
      </c>
      <c r="J44" s="48">
        <v>469</v>
      </c>
      <c r="K44" s="49">
        <v>250</v>
      </c>
    </row>
    <row r="45" spans="1:13">
      <c r="A45" s="66" t="s">
        <v>1241</v>
      </c>
      <c r="B45" s="48">
        <v>1504</v>
      </c>
      <c r="C45" s="48">
        <v>4408</v>
      </c>
      <c r="D45" s="48">
        <v>2</v>
      </c>
      <c r="E45" s="48">
        <v>610</v>
      </c>
      <c r="F45" s="48">
        <v>346</v>
      </c>
      <c r="G45" s="48">
        <v>956</v>
      </c>
      <c r="H45" s="48">
        <v>48</v>
      </c>
      <c r="I45" s="48">
        <v>72</v>
      </c>
      <c r="J45" s="85">
        <v>836</v>
      </c>
      <c r="K45" s="49" t="s">
        <v>399</v>
      </c>
    </row>
    <row r="46" spans="1:13">
      <c r="A46" s="66" t="s">
        <v>1242</v>
      </c>
      <c r="B46" s="48">
        <v>9818</v>
      </c>
      <c r="C46" s="48">
        <v>17029</v>
      </c>
      <c r="D46" s="48">
        <v>19</v>
      </c>
      <c r="E46" s="48">
        <v>17903</v>
      </c>
      <c r="F46" s="48">
        <v>1931</v>
      </c>
      <c r="G46" s="48">
        <v>19834</v>
      </c>
      <c r="H46" s="48">
        <v>1259</v>
      </c>
      <c r="I46" s="48">
        <v>4070</v>
      </c>
      <c r="J46" s="48">
        <v>13227</v>
      </c>
      <c r="K46" s="49">
        <v>1278</v>
      </c>
    </row>
    <row r="47" spans="1:13">
      <c r="A47" s="66" t="s">
        <v>1243</v>
      </c>
      <c r="B47" s="48" t="s">
        <v>399</v>
      </c>
      <c r="C47" s="48">
        <v>8721</v>
      </c>
      <c r="D47" s="48" t="s">
        <v>399</v>
      </c>
      <c r="E47" s="48">
        <v>11703</v>
      </c>
      <c r="F47" s="48" t="s">
        <v>399</v>
      </c>
      <c r="G47" s="48">
        <v>11703</v>
      </c>
      <c r="H47" s="48">
        <v>5</v>
      </c>
      <c r="I47" s="48">
        <v>13</v>
      </c>
      <c r="J47" s="48">
        <v>11374</v>
      </c>
      <c r="K47" s="49">
        <v>311</v>
      </c>
    </row>
    <row r="48" spans="1:13">
      <c r="A48" s="66" t="s">
        <v>1244</v>
      </c>
      <c r="B48" s="48">
        <v>4595</v>
      </c>
      <c r="C48" s="48">
        <v>22696</v>
      </c>
      <c r="D48" s="48">
        <v>7</v>
      </c>
      <c r="E48" s="48">
        <v>261915</v>
      </c>
      <c r="F48" s="48">
        <v>769</v>
      </c>
      <c r="G48" s="48">
        <v>262684</v>
      </c>
      <c r="H48" s="48">
        <v>9168</v>
      </c>
      <c r="I48" s="48">
        <v>927</v>
      </c>
      <c r="J48" s="48">
        <v>251866</v>
      </c>
      <c r="K48" s="49">
        <v>723</v>
      </c>
    </row>
    <row r="49" spans="1:11" ht="27.75" customHeight="1">
      <c r="A49" s="667" t="s">
        <v>1245</v>
      </c>
      <c r="B49" s="665"/>
      <c r="C49" s="665"/>
      <c r="D49" s="665"/>
      <c r="E49" s="665"/>
      <c r="F49" s="665"/>
      <c r="G49" s="665"/>
      <c r="H49" s="665"/>
      <c r="I49" s="665"/>
      <c r="J49" s="665"/>
      <c r="K49" s="666"/>
    </row>
    <row r="50" spans="1:11">
      <c r="A50" s="66"/>
      <c r="B50" s="48"/>
      <c r="C50" s="48"/>
      <c r="D50" s="48"/>
      <c r="E50" s="48"/>
      <c r="F50" s="48"/>
      <c r="G50" s="48"/>
      <c r="H50" s="48"/>
      <c r="I50" s="48"/>
      <c r="J50" s="48"/>
      <c r="K50" s="49"/>
    </row>
    <row r="51" spans="1:11">
      <c r="A51" s="66" t="s">
        <v>1246</v>
      </c>
      <c r="B51" s="48">
        <v>239</v>
      </c>
      <c r="C51" s="48">
        <v>770</v>
      </c>
      <c r="D51" s="48">
        <v>3</v>
      </c>
      <c r="E51" s="48">
        <v>141227</v>
      </c>
      <c r="F51" s="48">
        <v>1854</v>
      </c>
      <c r="G51" s="48">
        <v>143081</v>
      </c>
      <c r="H51" s="48">
        <v>1000</v>
      </c>
      <c r="I51" s="48">
        <v>1459</v>
      </c>
      <c r="J51" s="48">
        <v>69204</v>
      </c>
      <c r="K51" s="49">
        <v>71418</v>
      </c>
    </row>
    <row r="52" spans="1:11">
      <c r="A52" s="66" t="s">
        <v>1247</v>
      </c>
      <c r="B52" s="48">
        <v>1112</v>
      </c>
      <c r="C52" s="48">
        <v>2278</v>
      </c>
      <c r="D52" s="48">
        <v>6</v>
      </c>
      <c r="E52" s="48">
        <v>12084</v>
      </c>
      <c r="F52" s="48">
        <v>2146</v>
      </c>
      <c r="G52" s="48">
        <v>14230</v>
      </c>
      <c r="H52" s="48">
        <v>26</v>
      </c>
      <c r="I52" s="48">
        <v>2233</v>
      </c>
      <c r="J52" s="48">
        <v>11370</v>
      </c>
      <c r="K52" s="49">
        <v>601</v>
      </c>
    </row>
    <row r="53" spans="1:11">
      <c r="A53" s="66" t="s">
        <v>1248</v>
      </c>
      <c r="B53" s="48">
        <v>683</v>
      </c>
      <c r="C53" s="48">
        <v>1380</v>
      </c>
      <c r="D53" s="48">
        <v>1</v>
      </c>
      <c r="E53" s="48">
        <v>15096</v>
      </c>
      <c r="F53" s="48">
        <v>206</v>
      </c>
      <c r="G53" s="48">
        <v>15302</v>
      </c>
      <c r="H53" s="48">
        <v>61</v>
      </c>
      <c r="I53" s="48">
        <v>335</v>
      </c>
      <c r="J53" s="48">
        <v>1274</v>
      </c>
      <c r="K53" s="49">
        <v>13632</v>
      </c>
    </row>
    <row r="54" spans="1:11">
      <c r="A54" s="66" t="s">
        <v>1249</v>
      </c>
      <c r="B54" s="48">
        <v>2199</v>
      </c>
      <c r="C54" s="48">
        <v>2264</v>
      </c>
      <c r="D54" s="48">
        <v>35</v>
      </c>
      <c r="E54" s="48">
        <v>67465</v>
      </c>
      <c r="F54" s="48">
        <v>104770</v>
      </c>
      <c r="G54" s="48">
        <v>172235</v>
      </c>
      <c r="H54" s="48">
        <v>20532</v>
      </c>
      <c r="I54" s="48">
        <v>35168</v>
      </c>
      <c r="J54" s="48">
        <v>88600</v>
      </c>
      <c r="K54" s="49">
        <v>27935</v>
      </c>
    </row>
    <row r="55" spans="1:11" ht="13.5" thickBot="1">
      <c r="A55" s="350" t="s">
        <v>1257</v>
      </c>
      <c r="B55" s="399">
        <v>455</v>
      </c>
      <c r="C55" s="399">
        <v>1223</v>
      </c>
      <c r="D55" s="399" t="s">
        <v>399</v>
      </c>
      <c r="E55" s="399">
        <v>2489</v>
      </c>
      <c r="F55" s="399" t="s">
        <v>399</v>
      </c>
      <c r="G55" s="399">
        <v>2489</v>
      </c>
      <c r="H55" s="399" t="s">
        <v>399</v>
      </c>
      <c r="I55" s="399">
        <v>20</v>
      </c>
      <c r="J55" s="399">
        <v>1802</v>
      </c>
      <c r="K55" s="659">
        <v>667</v>
      </c>
    </row>
    <row r="56" spans="1:11" s="866" customFormat="1" ht="30.75" customHeight="1" thickBot="1">
      <c r="A56" s="668" t="s">
        <v>1251</v>
      </c>
      <c r="B56" s="669" t="s">
        <v>399</v>
      </c>
      <c r="C56" s="669" t="s">
        <v>399</v>
      </c>
      <c r="D56" s="669" t="s">
        <v>399</v>
      </c>
      <c r="E56" s="669">
        <v>3762629</v>
      </c>
      <c r="F56" s="669">
        <v>176394</v>
      </c>
      <c r="G56" s="669">
        <v>3939023</v>
      </c>
      <c r="H56" s="669">
        <v>76531</v>
      </c>
      <c r="I56" s="669">
        <v>124884</v>
      </c>
      <c r="J56" s="669">
        <v>3153647</v>
      </c>
      <c r="K56" s="670">
        <v>583961</v>
      </c>
    </row>
  </sheetData>
  <mergeCells count="12">
    <mergeCell ref="A1:K1"/>
    <mergeCell ref="A3:K3"/>
    <mergeCell ref="G6:G8"/>
    <mergeCell ref="J6:K6"/>
    <mergeCell ref="B7:C7"/>
    <mergeCell ref="B6:C6"/>
    <mergeCell ref="H6:I6"/>
    <mergeCell ref="E5:G5"/>
    <mergeCell ref="B5:D5"/>
    <mergeCell ref="H5:K5"/>
    <mergeCell ref="E6:E8"/>
    <mergeCell ref="F6:F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>
  <sheetPr codeName="Hoja264">
    <pageSetUpPr fitToPage="1"/>
  </sheetPr>
  <dimension ref="A1:I20"/>
  <sheetViews>
    <sheetView showGridLines="0" view="pageBreakPreview" zoomScale="75" zoomScaleNormal="75" zoomScaleSheetLayoutView="75" workbookViewId="0">
      <selection activeCell="H20" sqref="H20"/>
    </sheetView>
  </sheetViews>
  <sheetFormatPr baseColWidth="10" defaultRowHeight="12.75"/>
  <cols>
    <col min="1" max="1" width="19.42578125" style="160" customWidth="1"/>
    <col min="2" max="8" width="20.42578125" style="160" customWidth="1"/>
    <col min="9" max="9" width="12" style="160" customWidth="1"/>
    <col min="10" max="10" width="17" style="160" customWidth="1"/>
    <col min="11" max="16" width="17.140625" style="160" customWidth="1"/>
    <col min="17" max="16384" width="11.42578125" style="160"/>
  </cols>
  <sheetData>
    <row r="1" spans="1:9" s="2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</row>
    <row r="3" spans="1:9" s="3" customFormat="1" ht="15">
      <c r="A3" s="1560" t="s">
        <v>1421</v>
      </c>
      <c r="B3" s="1560"/>
      <c r="C3" s="1560"/>
      <c r="D3" s="1560"/>
      <c r="E3" s="1560"/>
      <c r="F3" s="1560"/>
      <c r="G3" s="1560"/>
      <c r="H3" s="1560"/>
    </row>
    <row r="4" spans="1:9" s="3" customFormat="1" ht="15">
      <c r="A4" s="1560" t="s">
        <v>1422</v>
      </c>
      <c r="B4" s="1560"/>
      <c r="C4" s="1560"/>
      <c r="D4" s="1560"/>
      <c r="E4" s="1560"/>
      <c r="F4" s="1560"/>
      <c r="G4" s="1560"/>
      <c r="H4" s="1560"/>
    </row>
    <row r="5" spans="1:9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9" s="1312" customFormat="1" ht="24.75" customHeight="1">
      <c r="A6" s="1649" t="s">
        <v>378</v>
      </c>
      <c r="B6" s="1311" t="s">
        <v>1150</v>
      </c>
      <c r="C6" s="920"/>
      <c r="D6" s="1627" t="s">
        <v>1164</v>
      </c>
      <c r="E6" s="859" t="s">
        <v>386</v>
      </c>
      <c r="F6" s="1732" t="s">
        <v>1192</v>
      </c>
      <c r="G6" s="852" t="s">
        <v>521</v>
      </c>
      <c r="H6" s="1728" t="s">
        <v>1197</v>
      </c>
    </row>
    <row r="7" spans="1:9" s="1312" customFormat="1" ht="22.5" customHeight="1">
      <c r="A7" s="1650"/>
      <c r="B7" s="1313" t="s">
        <v>1165</v>
      </c>
      <c r="C7" s="924"/>
      <c r="D7" s="1628"/>
      <c r="E7" s="299" t="s">
        <v>1166</v>
      </c>
      <c r="F7" s="1687"/>
      <c r="G7" s="909" t="s">
        <v>522</v>
      </c>
      <c r="H7" s="1729"/>
    </row>
    <row r="8" spans="1:9" s="1312" customFormat="1" ht="24.75" customHeight="1">
      <c r="A8" s="1650"/>
      <c r="B8" s="298" t="s">
        <v>395</v>
      </c>
      <c r="C8" s="298" t="s">
        <v>1123</v>
      </c>
      <c r="D8" s="1628"/>
      <c r="E8" s="299" t="s">
        <v>1167</v>
      </c>
      <c r="F8" s="1687"/>
      <c r="G8" s="909" t="s">
        <v>525</v>
      </c>
      <c r="H8" s="1729"/>
    </row>
    <row r="9" spans="1:9" s="1312" customFormat="1" ht="15" customHeight="1" thickBot="1">
      <c r="A9" s="1651"/>
      <c r="B9" s="912" t="s">
        <v>382</v>
      </c>
      <c r="C9" s="912" t="s">
        <v>382</v>
      </c>
      <c r="D9" s="1500"/>
      <c r="E9" s="300" t="s">
        <v>524</v>
      </c>
      <c r="F9" s="1612"/>
      <c r="G9" s="912" t="s">
        <v>526</v>
      </c>
      <c r="H9" s="1730"/>
      <c r="I9" s="1314"/>
    </row>
    <row r="10" spans="1:9" ht="19.5" customHeight="1">
      <c r="A10" s="14">
        <v>2003</v>
      </c>
      <c r="B10" s="486">
        <v>46.02</v>
      </c>
      <c r="C10" s="486">
        <v>44.613999999999997</v>
      </c>
      <c r="D10" s="12">
        <v>2043</v>
      </c>
      <c r="E10" s="486">
        <v>199.06329851616084</v>
      </c>
      <c r="F10" s="486">
        <v>888.101</v>
      </c>
      <c r="G10" s="493">
        <v>35.04</v>
      </c>
      <c r="H10" s="13">
        <v>311190.59039999999</v>
      </c>
    </row>
    <row r="11" spans="1:9">
      <c r="A11" s="14">
        <v>2004</v>
      </c>
      <c r="B11" s="486">
        <v>42.189</v>
      </c>
      <c r="C11" s="486">
        <v>40.936999999999998</v>
      </c>
      <c r="D11" s="12">
        <v>1907.2619999999999</v>
      </c>
      <c r="E11" s="486">
        <v>168.76810709138431</v>
      </c>
      <c r="F11" s="486">
        <v>690.88599999999997</v>
      </c>
      <c r="G11" s="493">
        <v>31.45</v>
      </c>
      <c r="H11" s="13">
        <v>217283.647</v>
      </c>
    </row>
    <row r="12" spans="1:9">
      <c r="A12" s="14">
        <v>2005</v>
      </c>
      <c r="B12" s="486">
        <v>38.973999999999997</v>
      </c>
      <c r="C12" s="486">
        <v>37.811999999999998</v>
      </c>
      <c r="D12" s="12">
        <v>1824.41</v>
      </c>
      <c r="E12" s="486">
        <v>204.75245953665507</v>
      </c>
      <c r="F12" s="486">
        <v>774.21</v>
      </c>
      <c r="G12" s="493">
        <v>25.35</v>
      </c>
      <c r="H12" s="13">
        <v>196262.23500000004</v>
      </c>
    </row>
    <row r="13" spans="1:9">
      <c r="A13" s="14">
        <v>2006</v>
      </c>
      <c r="B13" s="486">
        <v>37.844000000000001</v>
      </c>
      <c r="C13" s="486">
        <v>36.417999999999999</v>
      </c>
      <c r="D13" s="12">
        <v>1770.231</v>
      </c>
      <c r="E13" s="486">
        <v>178.58861002800813</v>
      </c>
      <c r="F13" s="486">
        <v>650.38400000000001</v>
      </c>
      <c r="G13" s="493">
        <v>29.56</v>
      </c>
      <c r="H13" s="13">
        <v>192253.51040000003</v>
      </c>
    </row>
    <row r="14" spans="1:9">
      <c r="A14" s="14">
        <v>2007</v>
      </c>
      <c r="B14" s="486">
        <v>36.902000000000001</v>
      </c>
      <c r="C14" s="486">
        <v>35.173000000000002</v>
      </c>
      <c r="D14" s="12">
        <v>1665.2439999999999</v>
      </c>
      <c r="E14" s="486">
        <v>205.03738663179143</v>
      </c>
      <c r="F14" s="486">
        <v>721.178</v>
      </c>
      <c r="G14" s="493">
        <v>37.82</v>
      </c>
      <c r="H14" s="13">
        <v>272749.5196</v>
      </c>
    </row>
    <row r="15" spans="1:9">
      <c r="A15" s="14">
        <v>2008</v>
      </c>
      <c r="B15" s="486">
        <v>33.362000000000002</v>
      </c>
      <c r="C15" s="486">
        <v>31.885999999999999</v>
      </c>
      <c r="D15" s="12">
        <v>1702.479</v>
      </c>
      <c r="E15" s="486">
        <v>207.52806874490375</v>
      </c>
      <c r="F15" s="486">
        <v>661.72400000000005</v>
      </c>
      <c r="G15" s="493">
        <v>34.03</v>
      </c>
      <c r="H15" s="13">
        <v>225184.67720000001</v>
      </c>
    </row>
    <row r="16" spans="1:9">
      <c r="A16" s="14">
        <v>2009</v>
      </c>
      <c r="B16" s="486">
        <v>32.715000000000003</v>
      </c>
      <c r="C16" s="486">
        <v>31.146999999999998</v>
      </c>
      <c r="D16" s="12">
        <v>1671.0719999999999</v>
      </c>
      <c r="E16" s="486">
        <v>193.27029890519154</v>
      </c>
      <c r="F16" s="486">
        <v>601.97900000000004</v>
      </c>
      <c r="G16" s="493">
        <v>26.05</v>
      </c>
      <c r="H16" s="13">
        <v>156815.5295</v>
      </c>
    </row>
    <row r="17" spans="1:8">
      <c r="A17" s="14">
        <v>2010</v>
      </c>
      <c r="B17" s="486">
        <v>31.821999999999999</v>
      </c>
      <c r="C17" s="486">
        <v>29.835000000000001</v>
      </c>
      <c r="D17" s="12">
        <v>1643.1679999999999</v>
      </c>
      <c r="E17" s="486">
        <v>216.61270320093848</v>
      </c>
      <c r="F17" s="486">
        <v>646.26400000000001</v>
      </c>
      <c r="G17" s="493">
        <v>29.63</v>
      </c>
      <c r="H17" s="13">
        <v>191488.0232</v>
      </c>
    </row>
    <row r="18" spans="1:8">
      <c r="A18" s="14">
        <v>2011</v>
      </c>
      <c r="B18" s="486">
        <v>31.507000000000001</v>
      </c>
      <c r="C18" s="486">
        <v>29.509</v>
      </c>
      <c r="D18" s="12">
        <v>1597.0239999999999</v>
      </c>
      <c r="E18" s="486">
        <v>227.14561659154833</v>
      </c>
      <c r="F18" s="486">
        <v>670.28399999999999</v>
      </c>
      <c r="G18" s="493">
        <v>30.46</v>
      </c>
      <c r="H18" s="13">
        <v>204168.50640000001</v>
      </c>
    </row>
    <row r="19" spans="1:8">
      <c r="A19" s="14">
        <v>2012</v>
      </c>
      <c r="B19" s="486">
        <v>30.753</v>
      </c>
      <c r="C19" s="486">
        <v>28.843</v>
      </c>
      <c r="D19" s="12">
        <v>1518.5550000000001</v>
      </c>
      <c r="E19" s="486">
        <v>166.84221474881255</v>
      </c>
      <c r="F19" s="486">
        <v>481.22300000000001</v>
      </c>
      <c r="G19" s="493">
        <v>38.590000000000003</v>
      </c>
      <c r="H19" s="13">
        <v>185703.95569999999</v>
      </c>
    </row>
    <row r="20" spans="1:8" ht="13.5" thickBot="1">
      <c r="A20" s="337">
        <v>2013</v>
      </c>
      <c r="B20" s="492">
        <v>30.794</v>
      </c>
      <c r="C20" s="492">
        <v>28.891999999999999</v>
      </c>
      <c r="D20" s="393">
        <v>1511.7909999999999</v>
      </c>
      <c r="E20" s="492">
        <f>+F20/C20*10</f>
        <v>188.97687941298628</v>
      </c>
      <c r="F20" s="492">
        <v>545.99199999999996</v>
      </c>
      <c r="G20" s="1415">
        <v>41.71</v>
      </c>
      <c r="H20" s="440">
        <f>F20*G20*10</f>
        <v>227733.26319999999</v>
      </c>
    </row>
  </sheetData>
  <mergeCells count="7">
    <mergeCell ref="A1:H1"/>
    <mergeCell ref="A3:H3"/>
    <mergeCell ref="A4:H4"/>
    <mergeCell ref="A6:A9"/>
    <mergeCell ref="D6:D9"/>
    <mergeCell ref="F6:F9"/>
    <mergeCell ref="H6:H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>
  <sheetPr codeName="Hoja265">
    <pageSetUpPr fitToPage="1"/>
  </sheetPr>
  <dimension ref="A1:J37"/>
  <sheetViews>
    <sheetView showGridLines="0" view="pageBreakPreview" topLeftCell="A31" zoomScale="75" zoomScaleNormal="75" zoomScaleSheetLayoutView="75" workbookViewId="0">
      <selection activeCell="H50" sqref="H50"/>
    </sheetView>
  </sheetViews>
  <sheetFormatPr baseColWidth="10" defaultRowHeight="12.75"/>
  <cols>
    <col min="1" max="1" width="21" style="160" customWidth="1"/>
    <col min="2" max="7" width="21.28515625" style="160" customWidth="1"/>
    <col min="8" max="8" width="5.7109375" style="160" customWidth="1"/>
    <col min="9" max="10" width="13.28515625" style="160" customWidth="1"/>
    <col min="11" max="11" width="11.140625" style="160" customWidth="1"/>
    <col min="12" max="12" width="12" style="160" customWidth="1"/>
    <col min="13" max="13" width="17" style="160" customWidth="1"/>
    <col min="14" max="19" width="17.140625" style="160" customWidth="1"/>
    <col min="20" max="16384" width="11.42578125" style="160"/>
  </cols>
  <sheetData>
    <row r="1" spans="1:10" s="2" customFormat="1" ht="18">
      <c r="A1" s="1481" t="s">
        <v>375</v>
      </c>
      <c r="B1" s="1481"/>
      <c r="C1" s="1481"/>
      <c r="D1" s="1481"/>
      <c r="E1" s="1481"/>
      <c r="F1" s="1481"/>
      <c r="G1" s="1481"/>
      <c r="H1" s="1"/>
      <c r="I1" s="1"/>
      <c r="J1" s="1"/>
    </row>
    <row r="3" spans="1:10" ht="15">
      <c r="A3" s="1482" t="s">
        <v>1423</v>
      </c>
      <c r="B3" s="1482"/>
      <c r="C3" s="1482"/>
      <c r="D3" s="1482"/>
      <c r="E3" s="1482"/>
      <c r="F3" s="1482"/>
      <c r="G3" s="1482"/>
    </row>
    <row r="4" spans="1:10" ht="15">
      <c r="A4" s="1482" t="s">
        <v>1424</v>
      </c>
      <c r="B4" s="1482"/>
      <c r="C4" s="1482"/>
      <c r="D4" s="1482"/>
      <c r="E4" s="1482"/>
      <c r="F4" s="1482"/>
      <c r="G4" s="1482"/>
    </row>
    <row r="5" spans="1:10" ht="13.5" thickBot="1">
      <c r="A5" s="215"/>
      <c r="B5" s="672"/>
      <c r="C5" s="672"/>
      <c r="D5" s="672"/>
      <c r="E5" s="672"/>
      <c r="F5" s="672"/>
      <c r="G5" s="672"/>
    </row>
    <row r="6" spans="1:10" s="1312" customFormat="1" ht="27.75" customHeight="1">
      <c r="A6" s="327"/>
      <c r="B6" s="1490" t="s">
        <v>1259</v>
      </c>
      <c r="C6" s="1491"/>
      <c r="D6" s="1492"/>
      <c r="E6" s="1490" t="s">
        <v>1260</v>
      </c>
      <c r="F6" s="1491"/>
      <c r="G6" s="1491"/>
    </row>
    <row r="7" spans="1:10" s="1312" customFormat="1" ht="27.75" customHeight="1">
      <c r="A7" s="856" t="s">
        <v>378</v>
      </c>
      <c r="B7" s="298" t="s">
        <v>379</v>
      </c>
      <c r="C7" s="298" t="s">
        <v>1153</v>
      </c>
      <c r="D7" s="298" t="s">
        <v>380</v>
      </c>
      <c r="E7" s="298" t="s">
        <v>379</v>
      </c>
      <c r="F7" s="298" t="s">
        <v>1153</v>
      </c>
      <c r="G7" s="862" t="s">
        <v>380</v>
      </c>
    </row>
    <row r="8" spans="1:10" s="1312" customFormat="1" ht="18.75" customHeight="1" thickBot="1">
      <c r="A8" s="1103"/>
      <c r="B8" s="300" t="s">
        <v>382</v>
      </c>
      <c r="C8" s="300" t="s">
        <v>1261</v>
      </c>
      <c r="D8" s="300" t="s">
        <v>383</v>
      </c>
      <c r="E8" s="300" t="s">
        <v>382</v>
      </c>
      <c r="F8" s="300" t="s">
        <v>1261</v>
      </c>
      <c r="G8" s="309" t="s">
        <v>383</v>
      </c>
    </row>
    <row r="9" spans="1:10" ht="22.5" customHeight="1">
      <c r="A9" s="14">
        <v>2003</v>
      </c>
      <c r="B9" s="486">
        <v>8.7149999999999999</v>
      </c>
      <c r="C9" s="12">
        <v>382.447</v>
      </c>
      <c r="D9" s="486">
        <v>66.751000000000005</v>
      </c>
      <c r="E9" s="486">
        <v>4.0979999999999999</v>
      </c>
      <c r="F9" s="12">
        <v>70.128</v>
      </c>
      <c r="G9" s="487">
        <v>72.727000000000004</v>
      </c>
    </row>
    <row r="10" spans="1:10">
      <c r="A10" s="14">
        <v>2004</v>
      </c>
      <c r="B10" s="486">
        <v>10.366</v>
      </c>
      <c r="C10" s="12">
        <v>402.18400000000003</v>
      </c>
      <c r="D10" s="486">
        <v>80.584000000000003</v>
      </c>
      <c r="E10" s="486">
        <v>4.26</v>
      </c>
      <c r="F10" s="12">
        <v>52.081000000000003</v>
      </c>
      <c r="G10" s="487">
        <v>67.846999999999994</v>
      </c>
    </row>
    <row r="11" spans="1:10">
      <c r="A11" s="14">
        <v>2005</v>
      </c>
      <c r="B11" s="486">
        <v>9.8089999999999993</v>
      </c>
      <c r="C11" s="12">
        <v>487.10700000000003</v>
      </c>
      <c r="D11" s="486">
        <v>87.772000000000006</v>
      </c>
      <c r="E11" s="486">
        <v>4.4409999999999998</v>
      </c>
      <c r="F11" s="12">
        <v>51.927999999999997</v>
      </c>
      <c r="G11" s="487">
        <v>88.492999999999995</v>
      </c>
    </row>
    <row r="12" spans="1:10">
      <c r="A12" s="14">
        <v>2006</v>
      </c>
      <c r="B12" s="486">
        <v>9.3580000000000005</v>
      </c>
      <c r="C12" s="12">
        <v>244.92500000000001</v>
      </c>
      <c r="D12" s="486">
        <v>74.165999999999997</v>
      </c>
      <c r="E12" s="486">
        <v>3.6019999999999999</v>
      </c>
      <c r="F12" s="12">
        <v>94.442999999999998</v>
      </c>
      <c r="G12" s="487">
        <v>73.091999999999999</v>
      </c>
    </row>
    <row r="13" spans="1:10">
      <c r="A13" s="14">
        <v>2007</v>
      </c>
      <c r="B13" s="486">
        <v>9.0869999999999997</v>
      </c>
      <c r="C13" s="12">
        <v>595.12</v>
      </c>
      <c r="D13" s="486">
        <v>122.76900000000001</v>
      </c>
      <c r="E13" s="486">
        <v>3.5880000000000001</v>
      </c>
      <c r="F13" s="12">
        <v>28.248999999999999</v>
      </c>
      <c r="G13" s="487">
        <v>68.173000000000002</v>
      </c>
    </row>
    <row r="14" spans="1:10">
      <c r="A14" s="14">
        <v>2008</v>
      </c>
      <c r="B14" s="486">
        <v>8.0609999999999999</v>
      </c>
      <c r="C14" s="12">
        <v>657.51400000000001</v>
      </c>
      <c r="D14" s="486">
        <v>75.055999999999997</v>
      </c>
      <c r="E14" s="486">
        <v>3.944</v>
      </c>
      <c r="F14" s="12">
        <v>34.213999999999999</v>
      </c>
      <c r="G14" s="487">
        <v>90.828999999999994</v>
      </c>
    </row>
    <row r="15" spans="1:10">
      <c r="A15" s="14">
        <v>2009</v>
      </c>
      <c r="B15" s="486">
        <v>8.7539999999999996</v>
      </c>
      <c r="C15" s="12">
        <v>725.32399999999996</v>
      </c>
      <c r="D15" s="486">
        <v>91.504000000000005</v>
      </c>
      <c r="E15" s="486">
        <v>2.952</v>
      </c>
      <c r="F15" s="12">
        <v>35.82</v>
      </c>
      <c r="G15" s="487">
        <v>71.545000000000002</v>
      </c>
    </row>
    <row r="16" spans="1:10">
      <c r="A16" s="14">
        <v>2010</v>
      </c>
      <c r="B16" s="486">
        <v>8.7370000000000001</v>
      </c>
      <c r="C16" s="12">
        <v>719.21400000000006</v>
      </c>
      <c r="D16" s="486">
        <v>99.438999999999993</v>
      </c>
      <c r="E16" s="486">
        <v>3.3460000000000001</v>
      </c>
      <c r="F16" s="12">
        <v>30.722000000000001</v>
      </c>
      <c r="G16" s="487">
        <v>76.873999999999995</v>
      </c>
    </row>
    <row r="17" spans="1:8">
      <c r="A17" s="14">
        <v>2011</v>
      </c>
      <c r="B17" s="486">
        <v>8.7409999999999997</v>
      </c>
      <c r="C17" s="12">
        <v>720.28899999999999</v>
      </c>
      <c r="D17" s="486">
        <v>107.80200000000001</v>
      </c>
      <c r="E17" s="486">
        <v>2.5579999999999998</v>
      </c>
      <c r="F17" s="12">
        <v>24.992999999999999</v>
      </c>
      <c r="G17" s="487">
        <v>56.713000000000001</v>
      </c>
    </row>
    <row r="18" spans="1:8">
      <c r="A18" s="14">
        <v>2012</v>
      </c>
      <c r="B18" s="486">
        <v>8.6850000000000005</v>
      </c>
      <c r="C18" s="12">
        <v>665.28899999999999</v>
      </c>
      <c r="D18" s="486">
        <v>59.412999999999997</v>
      </c>
      <c r="E18" s="486">
        <v>2.46</v>
      </c>
      <c r="F18" s="12">
        <v>16.93</v>
      </c>
      <c r="G18" s="487">
        <v>40.930999999999997</v>
      </c>
    </row>
    <row r="19" spans="1:8" ht="13.5" thickBot="1">
      <c r="A19" s="337">
        <v>2013</v>
      </c>
      <c r="B19" s="492">
        <v>8.5239999999999991</v>
      </c>
      <c r="C19" s="393">
        <v>742.07299999999998</v>
      </c>
      <c r="D19" s="492">
        <v>83.14</v>
      </c>
      <c r="E19" s="492">
        <v>2.3980000000000001</v>
      </c>
      <c r="F19" s="393">
        <v>14.167</v>
      </c>
      <c r="G19" s="488">
        <v>42.171999999999997</v>
      </c>
      <c r="H19" s="187"/>
    </row>
    <row r="20" spans="1:8">
      <c r="A20" s="673"/>
      <c r="B20" s="674"/>
      <c r="C20" s="674"/>
      <c r="D20" s="674"/>
      <c r="E20" s="674"/>
      <c r="F20" s="674"/>
      <c r="G20" s="674"/>
    </row>
    <row r="21" spans="1:8">
      <c r="A21" s="261"/>
      <c r="B21" s="675"/>
      <c r="C21" s="277"/>
      <c r="D21" s="675"/>
      <c r="E21" s="675"/>
      <c r="F21" s="277"/>
      <c r="G21" s="675"/>
    </row>
    <row r="22" spans="1:8">
      <c r="A22" s="261"/>
      <c r="B22" s="675"/>
      <c r="C22" s="277"/>
      <c r="D22" s="675"/>
      <c r="E22" s="675"/>
      <c r="F22" s="277"/>
      <c r="G22" s="675"/>
    </row>
    <row r="23" spans="1:8" ht="13.5" thickBot="1">
      <c r="A23" s="409"/>
      <c r="B23" s="409"/>
      <c r="C23" s="409"/>
      <c r="D23" s="409"/>
      <c r="E23" s="409"/>
      <c r="F23" s="409"/>
      <c r="G23" s="409"/>
    </row>
    <row r="24" spans="1:8" ht="34.5" customHeight="1">
      <c r="A24" s="327"/>
      <c r="B24" s="1490" t="s">
        <v>1262</v>
      </c>
      <c r="C24" s="1491"/>
      <c r="D24" s="1492"/>
      <c r="E24" s="1490" t="s">
        <v>1080</v>
      </c>
      <c r="F24" s="1491"/>
      <c r="G24" s="1491"/>
    </row>
    <row r="25" spans="1:8" ht="22.5" customHeight="1">
      <c r="A25" s="856" t="s">
        <v>378</v>
      </c>
      <c r="B25" s="298" t="s">
        <v>379</v>
      </c>
      <c r="C25" s="298" t="s">
        <v>1153</v>
      </c>
      <c r="D25" s="298" t="s">
        <v>380</v>
      </c>
      <c r="E25" s="298" t="s">
        <v>379</v>
      </c>
      <c r="F25" s="298" t="s">
        <v>1153</v>
      </c>
      <c r="G25" s="862" t="s">
        <v>380</v>
      </c>
    </row>
    <row r="26" spans="1:8" ht="22.5" customHeight="1" thickBot="1">
      <c r="A26" s="1103"/>
      <c r="B26" s="300" t="s">
        <v>382</v>
      </c>
      <c r="C26" s="300" t="s">
        <v>1261</v>
      </c>
      <c r="D26" s="300" t="s">
        <v>383</v>
      </c>
      <c r="E26" s="300" t="s">
        <v>382</v>
      </c>
      <c r="F26" s="300" t="s">
        <v>1261</v>
      </c>
      <c r="G26" s="309" t="s">
        <v>383</v>
      </c>
    </row>
    <row r="27" spans="1:8" ht="27" customHeight="1">
      <c r="A27" s="14">
        <v>2003</v>
      </c>
      <c r="B27" s="486">
        <v>19.062000000000001</v>
      </c>
      <c r="C27" s="12">
        <v>214.55500000000001</v>
      </c>
      <c r="D27" s="486">
        <v>444.09899999999999</v>
      </c>
      <c r="E27" s="486">
        <v>14.146000000000001</v>
      </c>
      <c r="F27" s="12">
        <v>1375.8610000000001</v>
      </c>
      <c r="G27" s="487">
        <v>304.524</v>
      </c>
    </row>
    <row r="28" spans="1:8">
      <c r="A28" s="14">
        <v>2004</v>
      </c>
      <c r="B28" s="486">
        <v>17.614000000000001</v>
      </c>
      <c r="C28" s="12">
        <v>177.37</v>
      </c>
      <c r="D28" s="486">
        <v>365.471</v>
      </c>
      <c r="E28" s="486">
        <v>9.9489999999999998</v>
      </c>
      <c r="F28" s="12">
        <v>1275.627</v>
      </c>
      <c r="G28" s="487">
        <v>176.98400000000001</v>
      </c>
    </row>
    <row r="29" spans="1:8">
      <c r="A29" s="14">
        <v>2005</v>
      </c>
      <c r="B29" s="486">
        <v>14.196999999999999</v>
      </c>
      <c r="C29" s="12">
        <v>164.536</v>
      </c>
      <c r="D29" s="486">
        <v>360.56099999999998</v>
      </c>
      <c r="E29" s="486">
        <v>10.528</v>
      </c>
      <c r="F29" s="12">
        <v>1120.8389999999999</v>
      </c>
      <c r="G29" s="487">
        <v>237.38399999999999</v>
      </c>
    </row>
    <row r="30" spans="1:8">
      <c r="A30" s="14">
        <v>2006</v>
      </c>
      <c r="B30" s="486">
        <v>13.728999999999999</v>
      </c>
      <c r="C30" s="12">
        <v>202.55699999999999</v>
      </c>
      <c r="D30" s="486">
        <v>306.12799999999999</v>
      </c>
      <c r="E30" s="486">
        <v>11.154999999999999</v>
      </c>
      <c r="F30" s="12">
        <v>1228.306</v>
      </c>
      <c r="G30" s="487">
        <v>196.99799999999999</v>
      </c>
    </row>
    <row r="31" spans="1:8">
      <c r="A31" s="14">
        <v>2007</v>
      </c>
      <c r="B31" s="486">
        <v>13.474</v>
      </c>
      <c r="C31" s="12">
        <v>130.32400000000001</v>
      </c>
      <c r="D31" s="486">
        <v>340.98500000000001</v>
      </c>
      <c r="E31" s="486">
        <v>10.753</v>
      </c>
      <c r="F31" s="12">
        <v>911.55100000000004</v>
      </c>
      <c r="G31" s="487">
        <v>189.251</v>
      </c>
    </row>
    <row r="32" spans="1:8">
      <c r="A32" s="14">
        <v>2008</v>
      </c>
      <c r="B32" s="486">
        <v>12.832000000000001</v>
      </c>
      <c r="C32" s="12">
        <v>157.10400000000001</v>
      </c>
      <c r="D32" s="486">
        <v>315.32600000000002</v>
      </c>
      <c r="E32" s="486">
        <v>8.5250000000000004</v>
      </c>
      <c r="F32" s="12">
        <v>853.64700000000005</v>
      </c>
      <c r="G32" s="487">
        <v>180.51300000000001</v>
      </c>
    </row>
    <row r="33" spans="1:7">
      <c r="A33" s="14">
        <v>2009</v>
      </c>
      <c r="B33" s="486">
        <v>11.065</v>
      </c>
      <c r="C33" s="12">
        <v>149.74600000000001</v>
      </c>
      <c r="D33" s="486">
        <v>264.90100000000001</v>
      </c>
      <c r="E33" s="486">
        <v>9.94</v>
      </c>
      <c r="F33" s="12">
        <v>760.18200000000002</v>
      </c>
      <c r="G33" s="487">
        <v>174.029</v>
      </c>
    </row>
    <row r="34" spans="1:7">
      <c r="A34" s="14">
        <v>2010</v>
      </c>
      <c r="B34" s="486">
        <v>11.24</v>
      </c>
      <c r="C34" s="12">
        <v>141.46</v>
      </c>
      <c r="D34" s="486">
        <v>287.786</v>
      </c>
      <c r="E34" s="486">
        <v>8.4990000000000006</v>
      </c>
      <c r="F34" s="12">
        <v>751.77200000000005</v>
      </c>
      <c r="G34" s="487">
        <v>182.16499999999999</v>
      </c>
    </row>
    <row r="35" spans="1:7">
      <c r="A35" s="14">
        <v>2011</v>
      </c>
      <c r="B35" s="486">
        <v>11.103999999999999</v>
      </c>
      <c r="C35" s="12">
        <v>119.1</v>
      </c>
      <c r="D35" s="486">
        <v>299.94600000000003</v>
      </c>
      <c r="E35" s="486">
        <v>9.1039999999999992</v>
      </c>
      <c r="F35" s="12">
        <v>732.64200000000005</v>
      </c>
      <c r="G35" s="487">
        <v>205.82300000000001</v>
      </c>
    </row>
    <row r="36" spans="1:7">
      <c r="A36" s="14">
        <v>2012</v>
      </c>
      <c r="B36" s="486">
        <v>11</v>
      </c>
      <c r="C36" s="12">
        <v>104.53400000000001</v>
      </c>
      <c r="D36" s="486">
        <v>227.899</v>
      </c>
      <c r="E36" s="486">
        <v>8.6080000000000005</v>
      </c>
      <c r="F36" s="12">
        <v>731.80200000000002</v>
      </c>
      <c r="G36" s="487">
        <v>152.815</v>
      </c>
    </row>
    <row r="37" spans="1:7" ht="13.5" thickBot="1">
      <c r="A37" s="337">
        <v>2013</v>
      </c>
      <c r="B37" s="492">
        <v>10.933</v>
      </c>
      <c r="C37" s="393">
        <v>98.058000000000007</v>
      </c>
      <c r="D37" s="492">
        <v>247.71799999999999</v>
      </c>
      <c r="E37" s="492">
        <v>8.9380000000000006</v>
      </c>
      <c r="F37" s="393">
        <v>657.49300000000005</v>
      </c>
      <c r="G37" s="488">
        <v>172.96199999999999</v>
      </c>
    </row>
  </sheetData>
  <mergeCells count="7">
    <mergeCell ref="B24:D24"/>
    <mergeCell ref="E24:G24"/>
    <mergeCell ref="A1:G1"/>
    <mergeCell ref="A3:G3"/>
    <mergeCell ref="B6:D6"/>
    <mergeCell ref="E6:G6"/>
    <mergeCell ref="A4:G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>
  <sheetPr codeName="Hoja266">
    <pageSetUpPr fitToPage="1"/>
  </sheetPr>
  <dimension ref="A1:S96"/>
  <sheetViews>
    <sheetView view="pageBreakPreview" zoomScale="75" zoomScaleNormal="75" zoomScaleSheetLayoutView="75" workbookViewId="0">
      <selection activeCell="N61" sqref="N61"/>
    </sheetView>
  </sheetViews>
  <sheetFormatPr baseColWidth="10" defaultRowHeight="12.75"/>
  <cols>
    <col min="1" max="1" width="35.42578125" style="271" customWidth="1"/>
    <col min="2" max="13" width="14.28515625" style="271" customWidth="1"/>
    <col min="14" max="16384" width="11.42578125" style="271"/>
  </cols>
  <sheetData>
    <row r="1" spans="1:18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8" s="91" customFormat="1" ht="15">
      <c r="A3" s="1504" t="s">
        <v>1263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</row>
    <row r="4" spans="1:18" s="91" customFormat="1" ht="24" customHeight="1">
      <c r="A4" s="1486" t="s">
        <v>1425</v>
      </c>
      <c r="B4" s="1486"/>
      <c r="C4" s="1486"/>
      <c r="D4" s="1486"/>
      <c r="E4" s="1486"/>
      <c r="F4" s="1486"/>
      <c r="G4" s="1486"/>
      <c r="H4" s="1486"/>
      <c r="I4" s="1486"/>
      <c r="J4" s="1486"/>
      <c r="K4" s="1486"/>
      <c r="L4" s="1486"/>
      <c r="M4" s="1486"/>
    </row>
    <row r="5" spans="1:18" s="91" customFormat="1" ht="13.5" customHeight="1" thickBot="1">
      <c r="A5" s="239"/>
      <c r="B5" s="240"/>
      <c r="C5" s="240"/>
      <c r="D5" s="240"/>
      <c r="E5" s="240"/>
      <c r="F5" s="240"/>
      <c r="G5" s="240"/>
      <c r="H5" s="240"/>
      <c r="I5" s="240"/>
      <c r="J5" s="240"/>
      <c r="K5" s="240"/>
    </row>
    <row r="6" spans="1:18" ht="30.75" customHeight="1">
      <c r="A6" s="135"/>
      <c r="B6" s="1544" t="s">
        <v>1116</v>
      </c>
      <c r="C6" s="1544"/>
      <c r="D6" s="1544"/>
      <c r="E6" s="1544"/>
      <c r="F6" s="1544"/>
      <c r="G6" s="1732" t="s">
        <v>1264</v>
      </c>
      <c r="H6" s="849"/>
      <c r="I6" s="1156" t="s">
        <v>386</v>
      </c>
      <c r="J6" s="1315"/>
      <c r="K6" s="1733" t="s">
        <v>387</v>
      </c>
      <c r="L6" s="1733"/>
      <c r="M6" s="1490"/>
    </row>
    <row r="7" spans="1:18" ht="18.75" customHeight="1">
      <c r="A7" s="137" t="s">
        <v>560</v>
      </c>
      <c r="B7" s="1554" t="s">
        <v>389</v>
      </c>
      <c r="C7" s="1554"/>
      <c r="D7" s="1554"/>
      <c r="E7" s="1554"/>
      <c r="F7" s="1554"/>
      <c r="G7" s="1628"/>
      <c r="H7" s="1676" t="s">
        <v>1265</v>
      </c>
      <c r="I7" s="1676"/>
      <c r="J7" s="299" t="s">
        <v>1151</v>
      </c>
      <c r="K7" s="1628" t="s">
        <v>1173</v>
      </c>
      <c r="L7" s="1628" t="s">
        <v>1153</v>
      </c>
      <c r="M7" s="1670" t="s">
        <v>1154</v>
      </c>
    </row>
    <row r="8" spans="1:18" ht="27" customHeight="1">
      <c r="A8" s="137" t="s">
        <v>538</v>
      </c>
      <c r="B8" s="1316"/>
      <c r="C8" s="814" t="s">
        <v>395</v>
      </c>
      <c r="D8" s="1083"/>
      <c r="E8" s="1738" t="s">
        <v>1123</v>
      </c>
      <c r="F8" s="1738"/>
      <c r="G8" s="1628"/>
      <c r="H8" s="1554" t="s">
        <v>390</v>
      </c>
      <c r="I8" s="1554"/>
      <c r="J8" s="299" t="s">
        <v>1120</v>
      </c>
      <c r="K8" s="1628"/>
      <c r="L8" s="1628"/>
      <c r="M8" s="1502"/>
    </row>
    <row r="9" spans="1:18" ht="25.5" customHeight="1" thickBot="1">
      <c r="A9" s="138"/>
      <c r="B9" s="300" t="s">
        <v>393</v>
      </c>
      <c r="C9" s="300" t="s">
        <v>394</v>
      </c>
      <c r="D9" s="300" t="s">
        <v>395</v>
      </c>
      <c r="E9" s="300" t="s">
        <v>393</v>
      </c>
      <c r="F9" s="300" t="s">
        <v>394</v>
      </c>
      <c r="G9" s="1500"/>
      <c r="H9" s="300" t="s">
        <v>393</v>
      </c>
      <c r="I9" s="300" t="s">
        <v>394</v>
      </c>
      <c r="J9" s="300" t="s">
        <v>1159</v>
      </c>
      <c r="K9" s="1500"/>
      <c r="L9" s="1500"/>
      <c r="M9" s="1503"/>
      <c r="N9" s="37"/>
      <c r="P9" s="677"/>
      <c r="Q9" s="677"/>
    </row>
    <row r="10" spans="1:18" ht="24" customHeight="1">
      <c r="A10" s="75" t="s">
        <v>459</v>
      </c>
      <c r="B10" s="131">
        <v>2017</v>
      </c>
      <c r="C10" s="131">
        <v>504</v>
      </c>
      <c r="D10" s="45">
        <v>2521</v>
      </c>
      <c r="E10" s="131">
        <v>2017</v>
      </c>
      <c r="F10" s="131">
        <v>504</v>
      </c>
      <c r="G10" s="131">
        <v>430623</v>
      </c>
      <c r="H10" s="131">
        <v>13970</v>
      </c>
      <c r="I10" s="131">
        <v>14720</v>
      </c>
      <c r="J10" s="131">
        <v>27</v>
      </c>
      <c r="K10" s="131">
        <v>35596</v>
      </c>
      <c r="L10" s="131">
        <v>11627</v>
      </c>
      <c r="M10" s="140">
        <v>47223</v>
      </c>
      <c r="N10" s="132"/>
      <c r="R10" s="349"/>
    </row>
    <row r="11" spans="1:18">
      <c r="A11" s="66" t="s">
        <v>460</v>
      </c>
      <c r="B11" s="12">
        <v>1531</v>
      </c>
      <c r="C11" s="12">
        <v>383</v>
      </c>
      <c r="D11" s="12">
        <v>1914</v>
      </c>
      <c r="E11" s="12">
        <v>1531</v>
      </c>
      <c r="F11" s="12">
        <v>383</v>
      </c>
      <c r="G11" s="12">
        <v>111359</v>
      </c>
      <c r="H11" s="12">
        <v>10500</v>
      </c>
      <c r="I11" s="12">
        <v>22500</v>
      </c>
      <c r="J11" s="12">
        <v>27</v>
      </c>
      <c r="K11" s="12">
        <v>24693</v>
      </c>
      <c r="L11" s="12">
        <v>3007</v>
      </c>
      <c r="M11" s="13">
        <v>27700</v>
      </c>
      <c r="N11" s="132"/>
      <c r="R11" s="349"/>
    </row>
    <row r="12" spans="1:18">
      <c r="A12" s="66" t="s">
        <v>461</v>
      </c>
      <c r="B12" s="85">
        <v>640</v>
      </c>
      <c r="C12" s="85">
        <v>160</v>
      </c>
      <c r="D12" s="85">
        <v>800</v>
      </c>
      <c r="E12" s="85">
        <v>640</v>
      </c>
      <c r="F12" s="85">
        <v>160</v>
      </c>
      <c r="G12" s="12">
        <v>192510</v>
      </c>
      <c r="H12" s="85">
        <v>16800</v>
      </c>
      <c r="I12" s="85">
        <v>20320</v>
      </c>
      <c r="J12" s="12">
        <v>31</v>
      </c>
      <c r="K12" s="12">
        <v>14003</v>
      </c>
      <c r="L12" s="12">
        <v>5968</v>
      </c>
      <c r="M12" s="13">
        <v>19971</v>
      </c>
      <c r="N12" s="132"/>
      <c r="R12" s="349"/>
    </row>
    <row r="13" spans="1:18">
      <c r="A13" s="66" t="s">
        <v>462</v>
      </c>
      <c r="B13" s="12">
        <v>762</v>
      </c>
      <c r="C13" s="12">
        <v>191</v>
      </c>
      <c r="D13" s="12">
        <v>953</v>
      </c>
      <c r="E13" s="12">
        <v>762</v>
      </c>
      <c r="F13" s="12">
        <v>191</v>
      </c>
      <c r="G13" s="12">
        <v>117856</v>
      </c>
      <c r="H13" s="12">
        <v>18380</v>
      </c>
      <c r="I13" s="12">
        <v>18000</v>
      </c>
      <c r="J13" s="12">
        <v>31</v>
      </c>
      <c r="K13" s="12">
        <v>17443</v>
      </c>
      <c r="L13" s="12">
        <v>3654</v>
      </c>
      <c r="M13" s="13">
        <v>21097</v>
      </c>
      <c r="N13" s="132"/>
      <c r="R13" s="349"/>
    </row>
    <row r="14" spans="1:18">
      <c r="A14" s="76" t="s">
        <v>463</v>
      </c>
      <c r="B14" s="77">
        <v>4950</v>
      </c>
      <c r="C14" s="77">
        <v>1238</v>
      </c>
      <c r="D14" s="77">
        <v>6188</v>
      </c>
      <c r="E14" s="77">
        <v>4950</v>
      </c>
      <c r="F14" s="77">
        <v>1238</v>
      </c>
      <c r="G14" s="77">
        <v>852348</v>
      </c>
      <c r="H14" s="81">
        <v>13942</v>
      </c>
      <c r="I14" s="81">
        <v>18357</v>
      </c>
      <c r="J14" s="81">
        <v>28</v>
      </c>
      <c r="K14" s="81">
        <v>91735</v>
      </c>
      <c r="L14" s="81">
        <v>24256</v>
      </c>
      <c r="M14" s="78">
        <v>115991</v>
      </c>
      <c r="N14" s="132"/>
      <c r="R14" s="349"/>
    </row>
    <row r="15" spans="1:18">
      <c r="A15" s="68"/>
      <c r="B15" s="73"/>
      <c r="C15" s="73"/>
      <c r="D15" s="73"/>
      <c r="E15" s="73"/>
      <c r="F15" s="73"/>
      <c r="G15" s="73"/>
      <c r="H15" s="79"/>
      <c r="I15" s="79"/>
      <c r="J15" s="79"/>
      <c r="K15" s="79"/>
      <c r="L15" s="79"/>
      <c r="M15" s="74"/>
      <c r="N15" s="132"/>
      <c r="R15" s="349"/>
    </row>
    <row r="16" spans="1:18">
      <c r="A16" s="76" t="s">
        <v>464</v>
      </c>
      <c r="B16" s="77">
        <v>4566</v>
      </c>
      <c r="C16" s="77">
        <v>54</v>
      </c>
      <c r="D16" s="77">
        <v>4620</v>
      </c>
      <c r="E16" s="77">
        <v>4289</v>
      </c>
      <c r="F16" s="77">
        <v>39</v>
      </c>
      <c r="G16" s="77">
        <v>80000</v>
      </c>
      <c r="H16" s="81">
        <v>3614</v>
      </c>
      <c r="I16" s="81">
        <v>18000</v>
      </c>
      <c r="J16" s="81">
        <v>10</v>
      </c>
      <c r="K16" s="81">
        <v>16200</v>
      </c>
      <c r="L16" s="81">
        <v>800</v>
      </c>
      <c r="M16" s="78">
        <v>17000</v>
      </c>
      <c r="N16" s="132"/>
      <c r="R16" s="349"/>
    </row>
    <row r="17" spans="1:18">
      <c r="A17" s="68"/>
      <c r="B17" s="73"/>
      <c r="C17" s="73"/>
      <c r="D17" s="73"/>
      <c r="E17" s="73"/>
      <c r="F17" s="73"/>
      <c r="G17" s="73"/>
      <c r="H17" s="79"/>
      <c r="I17" s="79"/>
      <c r="J17" s="79"/>
      <c r="K17" s="79"/>
      <c r="L17" s="79"/>
      <c r="M17" s="74"/>
      <c r="N17" s="132"/>
      <c r="R17" s="349"/>
    </row>
    <row r="18" spans="1:18">
      <c r="A18" s="76" t="s">
        <v>465</v>
      </c>
      <c r="B18" s="77">
        <v>2</v>
      </c>
      <c r="C18" s="77" t="s">
        <v>399</v>
      </c>
      <c r="D18" s="77">
        <v>2</v>
      </c>
      <c r="E18" s="77">
        <v>2</v>
      </c>
      <c r="F18" s="77" t="s">
        <v>399</v>
      </c>
      <c r="G18" s="77">
        <v>5515</v>
      </c>
      <c r="H18" s="81">
        <v>6200</v>
      </c>
      <c r="I18" s="81" t="s">
        <v>399</v>
      </c>
      <c r="J18" s="81">
        <v>19</v>
      </c>
      <c r="K18" s="81">
        <v>12</v>
      </c>
      <c r="L18" s="81">
        <v>105</v>
      </c>
      <c r="M18" s="78">
        <v>117</v>
      </c>
      <c r="N18" s="132"/>
      <c r="R18" s="349"/>
    </row>
    <row r="19" spans="1:18">
      <c r="A19" s="66"/>
      <c r="B19" s="48"/>
      <c r="C19" s="48"/>
      <c r="D19" s="48"/>
      <c r="E19" s="48"/>
      <c r="F19" s="48"/>
      <c r="G19" s="48"/>
      <c r="H19" s="12"/>
      <c r="I19" s="12"/>
      <c r="J19" s="12"/>
      <c r="K19" s="12"/>
      <c r="L19" s="12"/>
      <c r="M19" s="49"/>
      <c r="N19" s="132"/>
      <c r="R19" s="349"/>
    </row>
    <row r="20" spans="1:18">
      <c r="A20" s="66" t="s">
        <v>544</v>
      </c>
      <c r="B20" s="12">
        <v>73</v>
      </c>
      <c r="C20" s="12">
        <v>9</v>
      </c>
      <c r="D20" s="12">
        <v>82</v>
      </c>
      <c r="E20" s="12">
        <v>72</v>
      </c>
      <c r="F20" s="12">
        <v>9</v>
      </c>
      <c r="G20" s="12">
        <v>42142</v>
      </c>
      <c r="H20" s="12">
        <v>4000</v>
      </c>
      <c r="I20" s="12">
        <v>11000</v>
      </c>
      <c r="J20" s="12">
        <v>10</v>
      </c>
      <c r="K20" s="12">
        <v>387</v>
      </c>
      <c r="L20" s="12">
        <v>421</v>
      </c>
      <c r="M20" s="13">
        <v>808</v>
      </c>
      <c r="N20" s="132"/>
      <c r="R20" s="349"/>
    </row>
    <row r="21" spans="1:18">
      <c r="A21" s="66" t="s">
        <v>467</v>
      </c>
      <c r="B21" s="12">
        <v>1383</v>
      </c>
      <c r="C21" s="85">
        <v>7</v>
      </c>
      <c r="D21" s="12">
        <v>1390</v>
      </c>
      <c r="E21" s="12">
        <v>1375</v>
      </c>
      <c r="F21" s="85">
        <v>7</v>
      </c>
      <c r="G21" s="12">
        <v>27000</v>
      </c>
      <c r="H21" s="12">
        <v>4900</v>
      </c>
      <c r="I21" s="85">
        <v>13300</v>
      </c>
      <c r="J21" s="12">
        <v>10</v>
      </c>
      <c r="K21" s="12">
        <v>6831</v>
      </c>
      <c r="L21" s="12">
        <v>270</v>
      </c>
      <c r="M21" s="13">
        <v>7101</v>
      </c>
      <c r="N21" s="132"/>
      <c r="R21" s="349"/>
    </row>
    <row r="22" spans="1:18">
      <c r="A22" s="66" t="s">
        <v>468</v>
      </c>
      <c r="B22" s="12">
        <v>250</v>
      </c>
      <c r="C22" s="12">
        <v>10</v>
      </c>
      <c r="D22" s="12">
        <v>260</v>
      </c>
      <c r="E22" s="12">
        <v>250</v>
      </c>
      <c r="F22" s="12">
        <v>10</v>
      </c>
      <c r="G22" s="12">
        <v>92890</v>
      </c>
      <c r="H22" s="12">
        <v>4150</v>
      </c>
      <c r="I22" s="12">
        <v>8500</v>
      </c>
      <c r="J22" s="12">
        <v>14</v>
      </c>
      <c r="K22" s="12">
        <v>1123</v>
      </c>
      <c r="L22" s="12">
        <v>1300</v>
      </c>
      <c r="M22" s="13">
        <v>2423</v>
      </c>
      <c r="N22" s="132"/>
      <c r="R22" s="349"/>
    </row>
    <row r="23" spans="1:18">
      <c r="A23" s="76" t="s">
        <v>469</v>
      </c>
      <c r="B23" s="77">
        <v>1706</v>
      </c>
      <c r="C23" s="77">
        <v>26</v>
      </c>
      <c r="D23" s="77">
        <v>1732</v>
      </c>
      <c r="E23" s="77">
        <v>1697</v>
      </c>
      <c r="F23" s="77">
        <v>26</v>
      </c>
      <c r="G23" s="77">
        <v>162032</v>
      </c>
      <c r="H23" s="81">
        <v>4751</v>
      </c>
      <c r="I23" s="81">
        <v>10658</v>
      </c>
      <c r="J23" s="81">
        <v>12</v>
      </c>
      <c r="K23" s="81">
        <v>8341</v>
      </c>
      <c r="L23" s="81">
        <v>1991</v>
      </c>
      <c r="M23" s="78">
        <v>10332</v>
      </c>
      <c r="N23" s="132"/>
      <c r="R23" s="349"/>
    </row>
    <row r="24" spans="1:18">
      <c r="A24" s="68"/>
      <c r="B24" s="73"/>
      <c r="C24" s="73"/>
      <c r="D24" s="73"/>
      <c r="E24" s="73"/>
      <c r="F24" s="73"/>
      <c r="G24" s="73"/>
      <c r="H24" s="79"/>
      <c r="I24" s="79"/>
      <c r="J24" s="79"/>
      <c r="K24" s="79"/>
      <c r="L24" s="79"/>
      <c r="M24" s="74"/>
      <c r="N24" s="132"/>
      <c r="R24" s="349"/>
    </row>
    <row r="25" spans="1:18">
      <c r="A25" s="76" t="s">
        <v>470</v>
      </c>
      <c r="B25" s="77">
        <v>98</v>
      </c>
      <c r="C25" s="77">
        <v>500</v>
      </c>
      <c r="D25" s="77">
        <v>598</v>
      </c>
      <c r="E25" s="77">
        <v>98</v>
      </c>
      <c r="F25" s="77">
        <v>477</v>
      </c>
      <c r="G25" s="77">
        <v>24020</v>
      </c>
      <c r="H25" s="81">
        <v>5092</v>
      </c>
      <c r="I25" s="81">
        <v>31113</v>
      </c>
      <c r="J25" s="81">
        <v>8</v>
      </c>
      <c r="K25" s="81">
        <v>15340</v>
      </c>
      <c r="L25" s="81">
        <v>192</v>
      </c>
      <c r="M25" s="78">
        <v>15532</v>
      </c>
      <c r="N25" s="132"/>
      <c r="R25" s="349"/>
    </row>
    <row r="26" spans="1:18">
      <c r="A26" s="68"/>
      <c r="B26" s="73"/>
      <c r="C26" s="73"/>
      <c r="D26" s="73"/>
      <c r="E26" s="73"/>
      <c r="F26" s="73"/>
      <c r="G26" s="73"/>
      <c r="H26" s="79"/>
      <c r="I26" s="79"/>
      <c r="J26" s="79"/>
      <c r="K26" s="79"/>
      <c r="L26" s="79"/>
      <c r="M26" s="74"/>
      <c r="N26" s="132"/>
      <c r="R26" s="349"/>
    </row>
    <row r="27" spans="1:18">
      <c r="A27" s="76" t="s">
        <v>471</v>
      </c>
      <c r="B27" s="77">
        <v>5</v>
      </c>
      <c r="C27" s="77">
        <v>423</v>
      </c>
      <c r="D27" s="77">
        <v>428</v>
      </c>
      <c r="E27" s="77">
        <v>5</v>
      </c>
      <c r="F27" s="77">
        <v>337</v>
      </c>
      <c r="G27" s="77" t="s">
        <v>399</v>
      </c>
      <c r="H27" s="81">
        <v>15000</v>
      </c>
      <c r="I27" s="81">
        <v>27264</v>
      </c>
      <c r="J27" s="81" t="s">
        <v>399</v>
      </c>
      <c r="K27" s="81">
        <v>9263</v>
      </c>
      <c r="L27" s="81" t="s">
        <v>399</v>
      </c>
      <c r="M27" s="78">
        <v>9263</v>
      </c>
      <c r="N27" s="132"/>
      <c r="R27" s="349"/>
    </row>
    <row r="28" spans="1:18">
      <c r="A28" s="66"/>
      <c r="B28" s="48"/>
      <c r="C28" s="48"/>
      <c r="D28" s="48"/>
      <c r="E28" s="48"/>
      <c r="F28" s="48"/>
      <c r="G28" s="48"/>
      <c r="H28" s="12"/>
      <c r="I28" s="12"/>
      <c r="J28" s="12"/>
      <c r="K28" s="12"/>
      <c r="L28" s="12"/>
      <c r="M28" s="49"/>
      <c r="N28" s="132"/>
      <c r="R28" s="349"/>
    </row>
    <row r="29" spans="1:18">
      <c r="A29" s="66" t="s">
        <v>472</v>
      </c>
      <c r="B29" s="85">
        <v>5</v>
      </c>
      <c r="C29" s="48">
        <v>708</v>
      </c>
      <c r="D29" s="12">
        <v>713</v>
      </c>
      <c r="E29" s="85">
        <v>5</v>
      </c>
      <c r="F29" s="48">
        <v>636</v>
      </c>
      <c r="G29" s="48" t="s">
        <v>399</v>
      </c>
      <c r="H29" s="85">
        <v>8000</v>
      </c>
      <c r="I29" s="12">
        <v>26281</v>
      </c>
      <c r="J29" s="48" t="s">
        <v>399</v>
      </c>
      <c r="K29" s="85">
        <v>16755</v>
      </c>
      <c r="L29" s="48" t="s">
        <v>399</v>
      </c>
      <c r="M29" s="49">
        <v>16755</v>
      </c>
      <c r="N29" s="132"/>
      <c r="R29" s="349"/>
    </row>
    <row r="30" spans="1:18">
      <c r="A30" s="66" t="s">
        <v>473</v>
      </c>
      <c r="B30" s="85" t="s">
        <v>399</v>
      </c>
      <c r="C30" s="12">
        <v>25</v>
      </c>
      <c r="D30" s="12">
        <v>25</v>
      </c>
      <c r="E30" s="85" t="s">
        <v>399</v>
      </c>
      <c r="F30" s="12">
        <v>24</v>
      </c>
      <c r="G30" s="12" t="s">
        <v>399</v>
      </c>
      <c r="H30" s="85" t="s">
        <v>399</v>
      </c>
      <c r="I30" s="12">
        <v>23400</v>
      </c>
      <c r="J30" s="12" t="s">
        <v>399</v>
      </c>
      <c r="K30" s="12">
        <v>561</v>
      </c>
      <c r="L30" s="12" t="s">
        <v>399</v>
      </c>
      <c r="M30" s="13">
        <v>561</v>
      </c>
      <c r="N30" s="132"/>
      <c r="R30" s="349"/>
    </row>
    <row r="31" spans="1:18">
      <c r="A31" s="678" t="s">
        <v>474</v>
      </c>
      <c r="B31" s="679">
        <v>56</v>
      </c>
      <c r="C31" s="679">
        <v>2532</v>
      </c>
      <c r="D31" s="679">
        <v>2588</v>
      </c>
      <c r="E31" s="679">
        <v>55</v>
      </c>
      <c r="F31" s="679">
        <v>2423</v>
      </c>
      <c r="G31" s="679" t="s">
        <v>399</v>
      </c>
      <c r="H31" s="16">
        <v>1474</v>
      </c>
      <c r="I31" s="16">
        <v>31077</v>
      </c>
      <c r="J31" s="16" t="s">
        <v>399</v>
      </c>
      <c r="K31" s="16">
        <v>75380</v>
      </c>
      <c r="L31" s="16" t="s">
        <v>399</v>
      </c>
      <c r="M31" s="680">
        <v>75380</v>
      </c>
      <c r="N31" s="132"/>
      <c r="R31" s="349"/>
    </row>
    <row r="32" spans="1:18" s="408" customFormat="1">
      <c r="A32" s="76" t="s">
        <v>475</v>
      </c>
      <c r="B32" s="77">
        <v>61</v>
      </c>
      <c r="C32" s="77">
        <v>3265</v>
      </c>
      <c r="D32" s="77">
        <v>3326</v>
      </c>
      <c r="E32" s="77">
        <v>60</v>
      </c>
      <c r="F32" s="77">
        <v>3083</v>
      </c>
      <c r="G32" s="77" t="s">
        <v>399</v>
      </c>
      <c r="H32" s="81">
        <v>2018</v>
      </c>
      <c r="I32" s="81">
        <v>30028</v>
      </c>
      <c r="J32" s="81" t="s">
        <v>399</v>
      </c>
      <c r="K32" s="81">
        <v>92696</v>
      </c>
      <c r="L32" s="81" t="s">
        <v>399</v>
      </c>
      <c r="M32" s="78">
        <v>92696</v>
      </c>
      <c r="N32" s="681"/>
      <c r="R32" s="682"/>
    </row>
    <row r="33" spans="1:18">
      <c r="A33" s="66"/>
      <c r="B33" s="48"/>
      <c r="C33" s="48"/>
      <c r="D33" s="48"/>
      <c r="E33" s="48"/>
      <c r="F33" s="48"/>
      <c r="G33" s="48"/>
      <c r="H33" s="12"/>
      <c r="I33" s="12"/>
      <c r="J33" s="12"/>
      <c r="K33" s="12"/>
      <c r="L33" s="12"/>
      <c r="M33" s="49"/>
      <c r="N33" s="132"/>
      <c r="R33" s="349"/>
    </row>
    <row r="34" spans="1:18">
      <c r="A34" s="66" t="s">
        <v>476</v>
      </c>
      <c r="B34" s="83">
        <v>13</v>
      </c>
      <c r="C34" s="83">
        <v>60</v>
      </c>
      <c r="D34" s="12">
        <v>73</v>
      </c>
      <c r="E34" s="83">
        <v>11</v>
      </c>
      <c r="F34" s="83">
        <v>57</v>
      </c>
      <c r="G34" s="12" t="s">
        <v>399</v>
      </c>
      <c r="H34" s="83">
        <v>12160</v>
      </c>
      <c r="I34" s="83">
        <v>25002</v>
      </c>
      <c r="J34" s="83" t="s">
        <v>399</v>
      </c>
      <c r="K34" s="83">
        <v>1559</v>
      </c>
      <c r="L34" s="83" t="s">
        <v>399</v>
      </c>
      <c r="M34" s="84">
        <v>1559</v>
      </c>
      <c r="N34" s="132"/>
      <c r="R34" s="349"/>
    </row>
    <row r="35" spans="1:18">
      <c r="A35" s="66" t="s">
        <v>477</v>
      </c>
      <c r="B35" s="83">
        <v>18</v>
      </c>
      <c r="C35" s="83">
        <v>2476</v>
      </c>
      <c r="D35" s="12">
        <v>2494</v>
      </c>
      <c r="E35" s="83">
        <v>12</v>
      </c>
      <c r="F35" s="83">
        <v>2179</v>
      </c>
      <c r="G35" s="12" t="s">
        <v>399</v>
      </c>
      <c r="H35" s="83">
        <v>10217</v>
      </c>
      <c r="I35" s="83">
        <v>32027</v>
      </c>
      <c r="J35" s="83" t="s">
        <v>399</v>
      </c>
      <c r="K35" s="83">
        <v>69909</v>
      </c>
      <c r="L35" s="83" t="s">
        <v>399</v>
      </c>
      <c r="M35" s="13">
        <v>69909</v>
      </c>
      <c r="N35" s="132"/>
      <c r="R35" s="349"/>
    </row>
    <row r="36" spans="1:18">
      <c r="A36" s="66" t="s">
        <v>478</v>
      </c>
      <c r="B36" s="83">
        <v>3</v>
      </c>
      <c r="C36" s="83">
        <v>6784</v>
      </c>
      <c r="D36" s="12">
        <v>6787</v>
      </c>
      <c r="E36" s="83">
        <v>2</v>
      </c>
      <c r="F36" s="83">
        <v>6178</v>
      </c>
      <c r="G36" s="12" t="s">
        <v>399</v>
      </c>
      <c r="H36" s="83">
        <v>9222</v>
      </c>
      <c r="I36" s="83">
        <v>24663</v>
      </c>
      <c r="J36" s="83" t="s">
        <v>399</v>
      </c>
      <c r="K36" s="83">
        <v>152386</v>
      </c>
      <c r="L36" s="83" t="s">
        <v>399</v>
      </c>
      <c r="M36" s="13">
        <v>152386</v>
      </c>
      <c r="N36" s="132"/>
      <c r="R36" s="349"/>
    </row>
    <row r="37" spans="1:18">
      <c r="A37" s="66" t="s">
        <v>479</v>
      </c>
      <c r="B37" s="83">
        <v>4</v>
      </c>
      <c r="C37" s="83">
        <v>68</v>
      </c>
      <c r="D37" s="12">
        <v>72</v>
      </c>
      <c r="E37" s="83">
        <v>4</v>
      </c>
      <c r="F37" s="83">
        <v>63</v>
      </c>
      <c r="G37" s="12" t="s">
        <v>399</v>
      </c>
      <c r="H37" s="83">
        <v>10602</v>
      </c>
      <c r="I37" s="83">
        <v>22923</v>
      </c>
      <c r="J37" s="83" t="s">
        <v>399</v>
      </c>
      <c r="K37" s="83">
        <v>1487</v>
      </c>
      <c r="L37" s="83" t="s">
        <v>399</v>
      </c>
      <c r="M37" s="13">
        <v>1487</v>
      </c>
      <c r="N37" s="132"/>
      <c r="R37" s="349"/>
    </row>
    <row r="38" spans="1:18">
      <c r="A38" s="76" t="s">
        <v>480</v>
      </c>
      <c r="B38" s="77">
        <v>38</v>
      </c>
      <c r="C38" s="77">
        <v>9388</v>
      </c>
      <c r="D38" s="77">
        <v>9426</v>
      </c>
      <c r="E38" s="77">
        <v>29</v>
      </c>
      <c r="F38" s="77">
        <v>8477</v>
      </c>
      <c r="G38" s="77" t="s">
        <v>399</v>
      </c>
      <c r="H38" s="81">
        <v>10938</v>
      </c>
      <c r="I38" s="81">
        <v>26545</v>
      </c>
      <c r="J38" s="81" t="s">
        <v>399</v>
      </c>
      <c r="K38" s="81">
        <v>225341</v>
      </c>
      <c r="L38" s="81" t="s">
        <v>399</v>
      </c>
      <c r="M38" s="78">
        <v>225341</v>
      </c>
      <c r="N38" s="132"/>
      <c r="R38" s="349"/>
    </row>
    <row r="39" spans="1:18">
      <c r="A39" s="68"/>
      <c r="B39" s="73"/>
      <c r="C39" s="73"/>
      <c r="D39" s="73"/>
      <c r="E39" s="73"/>
      <c r="F39" s="73"/>
      <c r="G39" s="73"/>
      <c r="H39" s="79"/>
      <c r="I39" s="79"/>
      <c r="J39" s="79"/>
      <c r="K39" s="79"/>
      <c r="L39" s="79"/>
      <c r="M39" s="74"/>
      <c r="N39" s="132"/>
      <c r="R39" s="349"/>
    </row>
    <row r="40" spans="1:18">
      <c r="A40" s="76" t="s">
        <v>481</v>
      </c>
      <c r="B40" s="77">
        <v>18</v>
      </c>
      <c r="C40" s="77">
        <v>83</v>
      </c>
      <c r="D40" s="77">
        <v>101</v>
      </c>
      <c r="E40" s="77">
        <v>9</v>
      </c>
      <c r="F40" s="77">
        <v>40</v>
      </c>
      <c r="G40" s="77">
        <v>5249</v>
      </c>
      <c r="H40" s="81">
        <v>990</v>
      </c>
      <c r="I40" s="81">
        <v>10400</v>
      </c>
      <c r="J40" s="81">
        <v>3</v>
      </c>
      <c r="K40" s="81">
        <v>425</v>
      </c>
      <c r="L40" s="81">
        <v>16</v>
      </c>
      <c r="M40" s="78">
        <v>441</v>
      </c>
      <c r="N40" s="132"/>
      <c r="R40" s="349"/>
    </row>
    <row r="41" spans="1:18">
      <c r="A41" s="66"/>
      <c r="B41" s="48"/>
      <c r="C41" s="48"/>
      <c r="D41" s="48"/>
      <c r="E41" s="48"/>
      <c r="F41" s="48"/>
      <c r="G41" s="48"/>
      <c r="H41" s="12"/>
      <c r="I41" s="12"/>
      <c r="J41" s="12"/>
      <c r="K41" s="12"/>
      <c r="L41" s="12"/>
      <c r="M41" s="49"/>
      <c r="N41" s="132"/>
      <c r="R41" s="349"/>
    </row>
    <row r="42" spans="1:18">
      <c r="A42" s="66" t="s">
        <v>545</v>
      </c>
      <c r="B42" s="85">
        <v>1</v>
      </c>
      <c r="C42" s="12">
        <v>118</v>
      </c>
      <c r="D42" s="12">
        <v>119</v>
      </c>
      <c r="E42" s="48" t="s">
        <v>399</v>
      </c>
      <c r="F42" s="12">
        <v>118</v>
      </c>
      <c r="G42" s="12">
        <v>15926</v>
      </c>
      <c r="H42" s="48" t="s">
        <v>399</v>
      </c>
      <c r="I42" s="12">
        <v>3640</v>
      </c>
      <c r="J42" s="12">
        <v>9</v>
      </c>
      <c r="K42" s="12">
        <v>430</v>
      </c>
      <c r="L42" s="12">
        <v>143</v>
      </c>
      <c r="M42" s="13">
        <v>573</v>
      </c>
      <c r="N42" s="132"/>
      <c r="R42" s="349"/>
    </row>
    <row r="43" spans="1:18">
      <c r="A43" s="66" t="s">
        <v>483</v>
      </c>
      <c r="B43" s="12">
        <v>357</v>
      </c>
      <c r="C43" s="12">
        <v>93</v>
      </c>
      <c r="D43" s="12">
        <v>450</v>
      </c>
      <c r="E43" s="12">
        <v>333</v>
      </c>
      <c r="F43" s="12">
        <v>88</v>
      </c>
      <c r="G43" s="12">
        <v>43275</v>
      </c>
      <c r="H43" s="12">
        <v>4529</v>
      </c>
      <c r="I43" s="12">
        <v>5860</v>
      </c>
      <c r="J43" s="12">
        <v>11</v>
      </c>
      <c r="K43" s="12">
        <v>2024</v>
      </c>
      <c r="L43" s="12">
        <v>476</v>
      </c>
      <c r="M43" s="13">
        <v>2500</v>
      </c>
      <c r="N43" s="132"/>
      <c r="R43" s="349"/>
    </row>
    <row r="44" spans="1:18">
      <c r="A44" s="66" t="s">
        <v>484</v>
      </c>
      <c r="B44" s="12">
        <v>48</v>
      </c>
      <c r="C44" s="12">
        <v>375</v>
      </c>
      <c r="D44" s="12">
        <v>423</v>
      </c>
      <c r="E44" s="12">
        <v>48</v>
      </c>
      <c r="F44" s="12">
        <v>357</v>
      </c>
      <c r="G44" s="12">
        <v>127460</v>
      </c>
      <c r="H44" s="12">
        <v>6381</v>
      </c>
      <c r="I44" s="12">
        <v>24142</v>
      </c>
      <c r="J44" s="12">
        <v>10</v>
      </c>
      <c r="K44" s="12">
        <v>8925</v>
      </c>
      <c r="L44" s="12">
        <v>1275</v>
      </c>
      <c r="M44" s="13">
        <v>10200</v>
      </c>
      <c r="N44" s="132"/>
      <c r="R44" s="349"/>
    </row>
    <row r="45" spans="1:18">
      <c r="A45" s="66" t="s">
        <v>485</v>
      </c>
      <c r="B45" s="85">
        <v>2</v>
      </c>
      <c r="C45" s="12">
        <v>16</v>
      </c>
      <c r="D45" s="12">
        <v>18</v>
      </c>
      <c r="E45" s="85">
        <v>2</v>
      </c>
      <c r="F45" s="12">
        <v>16</v>
      </c>
      <c r="G45" s="12">
        <v>32909</v>
      </c>
      <c r="H45" s="85">
        <v>19500</v>
      </c>
      <c r="I45" s="12">
        <v>23188</v>
      </c>
      <c r="J45" s="12">
        <v>24</v>
      </c>
      <c r="K45" s="12">
        <v>410</v>
      </c>
      <c r="L45" s="12">
        <v>790</v>
      </c>
      <c r="M45" s="13">
        <v>1200</v>
      </c>
      <c r="N45" s="132"/>
      <c r="R45" s="349"/>
    </row>
    <row r="46" spans="1:18">
      <c r="A46" s="66" t="s">
        <v>486</v>
      </c>
      <c r="B46" s="12">
        <v>22</v>
      </c>
      <c r="C46" s="12">
        <v>8</v>
      </c>
      <c r="D46" s="12">
        <v>30</v>
      </c>
      <c r="E46" s="12">
        <v>18</v>
      </c>
      <c r="F46" s="12">
        <v>6</v>
      </c>
      <c r="G46" s="12">
        <v>10525</v>
      </c>
      <c r="H46" s="12">
        <v>1000</v>
      </c>
      <c r="I46" s="12">
        <v>4333</v>
      </c>
      <c r="J46" s="12">
        <v>2</v>
      </c>
      <c r="K46" s="12">
        <v>44</v>
      </c>
      <c r="L46" s="12">
        <v>21</v>
      </c>
      <c r="M46" s="13">
        <v>65</v>
      </c>
      <c r="N46" s="132"/>
      <c r="R46" s="349"/>
    </row>
    <row r="47" spans="1:18">
      <c r="A47" s="66" t="s">
        <v>487</v>
      </c>
      <c r="B47" s="12">
        <v>21</v>
      </c>
      <c r="C47" s="12" t="s">
        <v>399</v>
      </c>
      <c r="D47" s="12">
        <v>21</v>
      </c>
      <c r="E47" s="12">
        <v>21</v>
      </c>
      <c r="F47" s="12" t="s">
        <v>399</v>
      </c>
      <c r="G47" s="12">
        <v>2100</v>
      </c>
      <c r="H47" s="12">
        <v>2610</v>
      </c>
      <c r="I47" s="12" t="s">
        <v>399</v>
      </c>
      <c r="J47" s="12">
        <v>12</v>
      </c>
      <c r="K47" s="12">
        <v>55</v>
      </c>
      <c r="L47" s="12">
        <v>25</v>
      </c>
      <c r="M47" s="13">
        <v>80</v>
      </c>
      <c r="N47" s="132"/>
      <c r="R47" s="349"/>
    </row>
    <row r="48" spans="1:18">
      <c r="A48" s="66" t="s">
        <v>488</v>
      </c>
      <c r="B48" s="48" t="s">
        <v>399</v>
      </c>
      <c r="C48" s="12">
        <v>514</v>
      </c>
      <c r="D48" s="12">
        <v>514</v>
      </c>
      <c r="E48" s="48" t="s">
        <v>399</v>
      </c>
      <c r="F48" s="12">
        <v>399</v>
      </c>
      <c r="G48" s="12" t="s">
        <v>399</v>
      </c>
      <c r="H48" s="48" t="s">
        <v>399</v>
      </c>
      <c r="I48" s="12">
        <v>30075</v>
      </c>
      <c r="J48" s="12" t="s">
        <v>399</v>
      </c>
      <c r="K48" s="12">
        <v>12000</v>
      </c>
      <c r="L48" s="12" t="s">
        <v>399</v>
      </c>
      <c r="M48" s="13">
        <v>12000</v>
      </c>
      <c r="N48" s="132"/>
      <c r="R48" s="349"/>
    </row>
    <row r="49" spans="1:18">
      <c r="A49" s="66" t="s">
        <v>489</v>
      </c>
      <c r="B49" s="85">
        <v>35</v>
      </c>
      <c r="C49" s="12">
        <v>14</v>
      </c>
      <c r="D49" s="12">
        <v>49</v>
      </c>
      <c r="E49" s="85">
        <v>31</v>
      </c>
      <c r="F49" s="12">
        <v>10</v>
      </c>
      <c r="G49" s="12">
        <v>395</v>
      </c>
      <c r="H49" s="85">
        <v>5150</v>
      </c>
      <c r="I49" s="12">
        <v>12500</v>
      </c>
      <c r="J49" s="12">
        <v>39</v>
      </c>
      <c r="K49" s="12">
        <v>285</v>
      </c>
      <c r="L49" s="12">
        <v>15</v>
      </c>
      <c r="M49" s="13">
        <v>300</v>
      </c>
      <c r="N49" s="132"/>
      <c r="R49" s="349"/>
    </row>
    <row r="50" spans="1:18">
      <c r="A50" s="66" t="s">
        <v>490</v>
      </c>
      <c r="B50" s="12">
        <v>134</v>
      </c>
      <c r="C50" s="12">
        <v>105</v>
      </c>
      <c r="D50" s="12">
        <v>239</v>
      </c>
      <c r="E50" s="12">
        <v>134</v>
      </c>
      <c r="F50" s="12">
        <v>105</v>
      </c>
      <c r="G50" s="12" t="s">
        <v>399</v>
      </c>
      <c r="H50" s="12">
        <v>5975</v>
      </c>
      <c r="I50" s="12">
        <v>37614</v>
      </c>
      <c r="J50" s="12" t="s">
        <v>399</v>
      </c>
      <c r="K50" s="12">
        <v>4750</v>
      </c>
      <c r="L50" s="12" t="s">
        <v>399</v>
      </c>
      <c r="M50" s="13">
        <v>4750</v>
      </c>
      <c r="N50" s="132"/>
      <c r="R50" s="349"/>
    </row>
    <row r="51" spans="1:18">
      <c r="A51" s="76" t="s">
        <v>491</v>
      </c>
      <c r="B51" s="77">
        <v>620</v>
      </c>
      <c r="C51" s="77">
        <v>1243</v>
      </c>
      <c r="D51" s="77">
        <v>1863</v>
      </c>
      <c r="E51" s="77">
        <v>587</v>
      </c>
      <c r="F51" s="77">
        <v>1099</v>
      </c>
      <c r="G51" s="77">
        <v>232590</v>
      </c>
      <c r="H51" s="81">
        <v>4917</v>
      </c>
      <c r="I51" s="81">
        <v>23690</v>
      </c>
      <c r="J51" s="81">
        <v>12</v>
      </c>
      <c r="K51" s="81">
        <v>28923</v>
      </c>
      <c r="L51" s="81">
        <v>2745</v>
      </c>
      <c r="M51" s="78">
        <v>31668</v>
      </c>
      <c r="N51" s="132"/>
      <c r="R51" s="349"/>
    </row>
    <row r="52" spans="1:18">
      <c r="A52" s="68"/>
      <c r="B52" s="73"/>
      <c r="C52" s="73"/>
      <c r="D52" s="73"/>
      <c r="E52" s="73"/>
      <c r="F52" s="73"/>
      <c r="G52" s="73"/>
      <c r="H52" s="79"/>
      <c r="I52" s="79"/>
      <c r="J52" s="79"/>
      <c r="K52" s="79"/>
      <c r="L52" s="79"/>
      <c r="M52" s="74"/>
      <c r="N52" s="132"/>
      <c r="R52" s="349"/>
    </row>
    <row r="53" spans="1:18">
      <c r="A53" s="76" t="s">
        <v>492</v>
      </c>
      <c r="B53" s="77" t="s">
        <v>399</v>
      </c>
      <c r="C53" s="77">
        <v>11</v>
      </c>
      <c r="D53" s="77">
        <v>11</v>
      </c>
      <c r="E53" s="77" t="s">
        <v>399</v>
      </c>
      <c r="F53" s="77">
        <v>8</v>
      </c>
      <c r="G53" s="77">
        <v>8447</v>
      </c>
      <c r="H53" s="81" t="s">
        <v>399</v>
      </c>
      <c r="I53" s="81">
        <v>15000</v>
      </c>
      <c r="J53" s="81">
        <v>18</v>
      </c>
      <c r="K53" s="81">
        <v>120</v>
      </c>
      <c r="L53" s="81">
        <v>152</v>
      </c>
      <c r="M53" s="78">
        <v>272</v>
      </c>
      <c r="N53" s="132"/>
      <c r="R53" s="349"/>
    </row>
    <row r="54" spans="1:18">
      <c r="A54" s="66"/>
      <c r="B54" s="48"/>
      <c r="C54" s="48"/>
      <c r="D54" s="48"/>
      <c r="E54" s="48"/>
      <c r="F54" s="48"/>
      <c r="G54" s="48"/>
      <c r="H54" s="12"/>
      <c r="I54" s="12"/>
      <c r="J54" s="12"/>
      <c r="K54" s="12"/>
      <c r="L54" s="12"/>
      <c r="M54" s="49"/>
      <c r="N54" s="132"/>
      <c r="R54" s="349"/>
    </row>
    <row r="55" spans="1:18">
      <c r="A55" s="66" t="s">
        <v>493</v>
      </c>
      <c r="B55" s="48" t="s">
        <v>399</v>
      </c>
      <c r="C55" s="12">
        <v>14</v>
      </c>
      <c r="D55" s="12">
        <v>14</v>
      </c>
      <c r="E55" s="48" t="s">
        <v>399</v>
      </c>
      <c r="F55" s="12">
        <v>14</v>
      </c>
      <c r="G55" s="12" t="s">
        <v>399</v>
      </c>
      <c r="H55" s="48" t="s">
        <v>399</v>
      </c>
      <c r="I55" s="12">
        <v>22000</v>
      </c>
      <c r="J55" s="12" t="s">
        <v>399</v>
      </c>
      <c r="K55" s="12">
        <v>308</v>
      </c>
      <c r="L55" s="12" t="s">
        <v>399</v>
      </c>
      <c r="M55" s="13">
        <v>308</v>
      </c>
      <c r="N55" s="132"/>
      <c r="R55" s="349"/>
    </row>
    <row r="56" spans="1:18">
      <c r="A56" s="66" t="s">
        <v>494</v>
      </c>
      <c r="B56" s="12">
        <v>2</v>
      </c>
      <c r="C56" s="12">
        <v>87</v>
      </c>
      <c r="D56" s="12">
        <v>89</v>
      </c>
      <c r="E56" s="12">
        <v>2</v>
      </c>
      <c r="F56" s="12">
        <v>87</v>
      </c>
      <c r="G56" s="12">
        <v>104</v>
      </c>
      <c r="H56" s="12">
        <v>4500</v>
      </c>
      <c r="I56" s="12">
        <v>13665</v>
      </c>
      <c r="J56" s="12">
        <v>20</v>
      </c>
      <c r="K56" s="12">
        <v>1198</v>
      </c>
      <c r="L56" s="12">
        <v>2</v>
      </c>
      <c r="M56" s="13">
        <v>1200</v>
      </c>
      <c r="N56" s="132"/>
      <c r="R56" s="349"/>
    </row>
    <row r="57" spans="1:18">
      <c r="A57" s="66" t="s">
        <v>495</v>
      </c>
      <c r="B57" s="12">
        <v>45</v>
      </c>
      <c r="C57" s="12">
        <v>111</v>
      </c>
      <c r="D57" s="12">
        <v>156</v>
      </c>
      <c r="E57" s="12">
        <v>41</v>
      </c>
      <c r="F57" s="12">
        <v>110</v>
      </c>
      <c r="G57" s="12">
        <v>43590</v>
      </c>
      <c r="H57" s="12">
        <v>1000</v>
      </c>
      <c r="I57" s="12">
        <v>9500</v>
      </c>
      <c r="J57" s="12">
        <v>9</v>
      </c>
      <c r="K57" s="12">
        <v>1086</v>
      </c>
      <c r="L57" s="12">
        <v>392</v>
      </c>
      <c r="M57" s="13">
        <v>1478</v>
      </c>
      <c r="N57" s="132"/>
      <c r="R57" s="349"/>
    </row>
    <row r="58" spans="1:18">
      <c r="A58" s="66" t="s">
        <v>496</v>
      </c>
      <c r="B58" s="12">
        <v>25</v>
      </c>
      <c r="C58" s="12">
        <v>32</v>
      </c>
      <c r="D58" s="12">
        <v>57</v>
      </c>
      <c r="E58" s="12">
        <v>25</v>
      </c>
      <c r="F58" s="12">
        <v>32</v>
      </c>
      <c r="G58" s="12">
        <v>3338</v>
      </c>
      <c r="H58" s="12">
        <v>1600</v>
      </c>
      <c r="I58" s="12">
        <v>7000</v>
      </c>
      <c r="J58" s="12">
        <v>9</v>
      </c>
      <c r="K58" s="12">
        <v>264</v>
      </c>
      <c r="L58" s="12">
        <v>30</v>
      </c>
      <c r="M58" s="13">
        <v>294</v>
      </c>
      <c r="N58" s="132"/>
      <c r="R58" s="349"/>
    </row>
    <row r="59" spans="1:18">
      <c r="A59" s="66" t="s">
        <v>497</v>
      </c>
      <c r="B59" s="12">
        <v>8</v>
      </c>
      <c r="C59" s="12">
        <v>41</v>
      </c>
      <c r="D59" s="12">
        <v>49</v>
      </c>
      <c r="E59" s="12">
        <v>8</v>
      </c>
      <c r="F59" s="12">
        <v>41</v>
      </c>
      <c r="G59" s="12">
        <v>5570</v>
      </c>
      <c r="H59" s="12">
        <v>6000</v>
      </c>
      <c r="I59" s="12">
        <v>26500</v>
      </c>
      <c r="J59" s="12">
        <v>5</v>
      </c>
      <c r="K59" s="12">
        <v>1134</v>
      </c>
      <c r="L59" s="12">
        <v>28</v>
      </c>
      <c r="M59" s="13">
        <v>1162</v>
      </c>
      <c r="N59" s="132"/>
      <c r="R59" s="349"/>
    </row>
    <row r="60" spans="1:18" s="408" customFormat="1">
      <c r="A60" s="76" t="s">
        <v>573</v>
      </c>
      <c r="B60" s="77">
        <v>80</v>
      </c>
      <c r="C60" s="77">
        <v>285</v>
      </c>
      <c r="D60" s="77">
        <v>365</v>
      </c>
      <c r="E60" s="77">
        <v>76</v>
      </c>
      <c r="F60" s="77">
        <v>284</v>
      </c>
      <c r="G60" s="77">
        <v>52602</v>
      </c>
      <c r="H60" s="81">
        <v>1816</v>
      </c>
      <c r="I60" s="81">
        <v>13565</v>
      </c>
      <c r="J60" s="81">
        <v>9</v>
      </c>
      <c r="K60" s="81">
        <v>3990</v>
      </c>
      <c r="L60" s="81">
        <v>452</v>
      </c>
      <c r="M60" s="78">
        <v>4442</v>
      </c>
      <c r="N60" s="681"/>
      <c r="R60" s="682"/>
    </row>
    <row r="61" spans="1:18">
      <c r="A61" s="66"/>
      <c r="B61" s="48"/>
      <c r="C61" s="48"/>
      <c r="D61" s="48"/>
      <c r="E61" s="48"/>
      <c r="F61" s="48"/>
      <c r="G61" s="48"/>
      <c r="H61" s="12"/>
      <c r="I61" s="12"/>
      <c r="J61" s="12"/>
      <c r="K61" s="12"/>
      <c r="L61" s="12"/>
      <c r="M61" s="49"/>
      <c r="N61" s="132"/>
      <c r="R61" s="349"/>
    </row>
    <row r="62" spans="1:18">
      <c r="A62" s="66" t="s">
        <v>499</v>
      </c>
      <c r="B62" s="12">
        <v>185</v>
      </c>
      <c r="C62" s="12">
        <v>471</v>
      </c>
      <c r="D62" s="12">
        <v>656</v>
      </c>
      <c r="E62" s="12">
        <v>182</v>
      </c>
      <c r="F62" s="12">
        <v>448</v>
      </c>
      <c r="G62" s="12">
        <v>8000</v>
      </c>
      <c r="H62" s="12">
        <v>3500</v>
      </c>
      <c r="I62" s="12">
        <v>10190</v>
      </c>
      <c r="J62" s="12">
        <v>9</v>
      </c>
      <c r="K62" s="12">
        <v>5204</v>
      </c>
      <c r="L62" s="12">
        <v>72</v>
      </c>
      <c r="M62" s="13">
        <v>5276</v>
      </c>
      <c r="N62" s="132"/>
      <c r="R62" s="349"/>
    </row>
    <row r="63" spans="1:18">
      <c r="A63" s="66" t="s">
        <v>500</v>
      </c>
      <c r="B63" s="12">
        <v>28</v>
      </c>
      <c r="C63" s="12">
        <v>85</v>
      </c>
      <c r="D63" s="12">
        <v>113</v>
      </c>
      <c r="E63" s="12">
        <v>28</v>
      </c>
      <c r="F63" s="12">
        <v>85</v>
      </c>
      <c r="G63" s="12" t="s">
        <v>399</v>
      </c>
      <c r="H63" s="12">
        <v>3500</v>
      </c>
      <c r="I63" s="12">
        <v>9250</v>
      </c>
      <c r="J63" s="12" t="s">
        <v>399</v>
      </c>
      <c r="K63" s="12">
        <v>884</v>
      </c>
      <c r="L63" s="12" t="s">
        <v>399</v>
      </c>
      <c r="M63" s="13">
        <v>884</v>
      </c>
      <c r="N63" s="132"/>
      <c r="R63" s="349"/>
    </row>
    <row r="64" spans="1:18">
      <c r="A64" s="66" t="s">
        <v>501</v>
      </c>
      <c r="B64" s="12">
        <v>40</v>
      </c>
      <c r="C64" s="12">
        <v>219</v>
      </c>
      <c r="D64" s="12">
        <v>259</v>
      </c>
      <c r="E64" s="12">
        <v>25</v>
      </c>
      <c r="F64" s="12">
        <v>165</v>
      </c>
      <c r="G64" s="12" t="s">
        <v>399</v>
      </c>
      <c r="H64" s="12">
        <v>6224</v>
      </c>
      <c r="I64" s="12">
        <v>15424</v>
      </c>
      <c r="J64" s="12" t="s">
        <v>399</v>
      </c>
      <c r="K64" s="12">
        <v>2700</v>
      </c>
      <c r="L64" s="12" t="s">
        <v>399</v>
      </c>
      <c r="M64" s="13">
        <v>2700</v>
      </c>
      <c r="N64" s="132"/>
      <c r="R64" s="349"/>
    </row>
    <row r="65" spans="1:19" s="408" customFormat="1">
      <c r="A65" s="76" t="s">
        <v>502</v>
      </c>
      <c r="B65" s="77">
        <v>253</v>
      </c>
      <c r="C65" s="77">
        <v>775</v>
      </c>
      <c r="D65" s="77">
        <v>1028</v>
      </c>
      <c r="E65" s="77">
        <v>235</v>
      </c>
      <c r="F65" s="77">
        <v>698</v>
      </c>
      <c r="G65" s="77">
        <v>8000</v>
      </c>
      <c r="H65" s="81">
        <v>3790</v>
      </c>
      <c r="I65" s="81">
        <v>11313</v>
      </c>
      <c r="J65" s="81">
        <v>9</v>
      </c>
      <c r="K65" s="81">
        <v>8788</v>
      </c>
      <c r="L65" s="81">
        <v>72</v>
      </c>
      <c r="M65" s="78">
        <v>8860</v>
      </c>
      <c r="N65" s="681"/>
      <c r="R65" s="682"/>
    </row>
    <row r="66" spans="1:19">
      <c r="A66" s="66"/>
      <c r="B66" s="48"/>
      <c r="C66" s="48"/>
      <c r="D66" s="48"/>
      <c r="E66" s="48"/>
      <c r="F66" s="48"/>
      <c r="G66" s="48"/>
      <c r="H66" s="12"/>
      <c r="I66" s="12"/>
      <c r="J66" s="12"/>
      <c r="K66" s="12"/>
      <c r="L66" s="12"/>
      <c r="M66" s="49"/>
      <c r="N66" s="132"/>
      <c r="R66" s="349"/>
    </row>
    <row r="67" spans="1:19" s="408" customFormat="1">
      <c r="A67" s="76" t="s">
        <v>503</v>
      </c>
      <c r="B67" s="77" t="s">
        <v>399</v>
      </c>
      <c r="C67" s="77">
        <v>130</v>
      </c>
      <c r="D67" s="77">
        <v>130</v>
      </c>
      <c r="E67" s="77" t="s">
        <v>399</v>
      </c>
      <c r="F67" s="77">
        <v>128</v>
      </c>
      <c r="G67" s="77" t="s">
        <v>399</v>
      </c>
      <c r="H67" s="81" t="s">
        <v>399</v>
      </c>
      <c r="I67" s="81">
        <v>25219</v>
      </c>
      <c r="J67" s="81" t="s">
        <v>399</v>
      </c>
      <c r="K67" s="81">
        <v>3228</v>
      </c>
      <c r="L67" s="81" t="s">
        <v>399</v>
      </c>
      <c r="M67" s="78">
        <v>3228</v>
      </c>
      <c r="N67" s="681"/>
      <c r="R67" s="682"/>
    </row>
    <row r="68" spans="1:19">
      <c r="A68" s="66"/>
      <c r="B68" s="48"/>
      <c r="C68" s="48"/>
      <c r="D68" s="48"/>
      <c r="E68" s="48"/>
      <c r="F68" s="48"/>
      <c r="G68" s="48"/>
      <c r="H68" s="12"/>
      <c r="I68" s="12"/>
      <c r="J68" s="12"/>
      <c r="K68" s="12"/>
      <c r="L68" s="12"/>
      <c r="M68" s="49"/>
      <c r="N68" s="132"/>
      <c r="R68" s="349"/>
      <c r="S68" s="677"/>
    </row>
    <row r="69" spans="1:19">
      <c r="A69" s="66" t="s">
        <v>504</v>
      </c>
      <c r="B69" s="48" t="s">
        <v>399</v>
      </c>
      <c r="C69" s="12">
        <v>17</v>
      </c>
      <c r="D69" s="12">
        <v>17</v>
      </c>
      <c r="E69" s="48" t="s">
        <v>399</v>
      </c>
      <c r="F69" s="12">
        <v>17</v>
      </c>
      <c r="G69" s="12" t="s">
        <v>399</v>
      </c>
      <c r="H69" s="48" t="s">
        <v>399</v>
      </c>
      <c r="I69" s="12">
        <v>21000</v>
      </c>
      <c r="J69" s="12" t="s">
        <v>399</v>
      </c>
      <c r="K69" s="12">
        <v>357</v>
      </c>
      <c r="L69" s="12" t="s">
        <v>399</v>
      </c>
      <c r="M69" s="13">
        <v>357</v>
      </c>
      <c r="N69" s="132"/>
      <c r="R69" s="349"/>
      <c r="S69" s="677"/>
    </row>
    <row r="70" spans="1:19">
      <c r="A70" s="66" t="s">
        <v>505</v>
      </c>
      <c r="B70" s="48" t="s">
        <v>399</v>
      </c>
      <c r="C70" s="12">
        <v>10</v>
      </c>
      <c r="D70" s="12">
        <v>10</v>
      </c>
      <c r="E70" s="48" t="s">
        <v>399</v>
      </c>
      <c r="F70" s="12">
        <v>10</v>
      </c>
      <c r="G70" s="12" t="s">
        <v>399</v>
      </c>
      <c r="H70" s="48" t="s">
        <v>399</v>
      </c>
      <c r="I70" s="12">
        <v>24500</v>
      </c>
      <c r="J70" s="12" t="s">
        <v>399</v>
      </c>
      <c r="K70" s="12">
        <v>245</v>
      </c>
      <c r="L70" s="12" t="s">
        <v>399</v>
      </c>
      <c r="M70" s="13">
        <v>245</v>
      </c>
      <c r="N70" s="132"/>
      <c r="R70" s="349"/>
    </row>
    <row r="71" spans="1:19" s="408" customFormat="1">
      <c r="A71" s="76" t="s">
        <v>506</v>
      </c>
      <c r="B71" s="77" t="s">
        <v>399</v>
      </c>
      <c r="C71" s="77">
        <v>27</v>
      </c>
      <c r="D71" s="77">
        <v>27</v>
      </c>
      <c r="E71" s="77" t="s">
        <v>399</v>
      </c>
      <c r="F71" s="77">
        <v>27</v>
      </c>
      <c r="G71" s="77" t="s">
        <v>399</v>
      </c>
      <c r="H71" s="81" t="s">
        <v>399</v>
      </c>
      <c r="I71" s="81">
        <v>22296</v>
      </c>
      <c r="J71" s="81" t="s">
        <v>399</v>
      </c>
      <c r="K71" s="81">
        <v>602</v>
      </c>
      <c r="L71" s="81" t="s">
        <v>399</v>
      </c>
      <c r="M71" s="78">
        <v>602</v>
      </c>
      <c r="N71" s="681"/>
      <c r="R71" s="682"/>
    </row>
    <row r="72" spans="1:19">
      <c r="A72" s="66"/>
      <c r="B72" s="48"/>
      <c r="C72" s="48"/>
      <c r="D72" s="48"/>
      <c r="E72" s="48"/>
      <c r="F72" s="48"/>
      <c r="G72" s="48"/>
      <c r="H72" s="12"/>
      <c r="I72" s="12"/>
      <c r="J72" s="12"/>
      <c r="K72" s="12"/>
      <c r="L72" s="12"/>
      <c r="M72" s="49"/>
      <c r="N72" s="132"/>
      <c r="R72" s="349"/>
    </row>
    <row r="73" spans="1:19">
      <c r="A73" s="66" t="s">
        <v>507</v>
      </c>
      <c r="B73" s="85" t="s">
        <v>399</v>
      </c>
      <c r="C73" s="12">
        <v>29</v>
      </c>
      <c r="D73" s="12">
        <v>29</v>
      </c>
      <c r="E73" s="85" t="s">
        <v>399</v>
      </c>
      <c r="F73" s="12">
        <v>28</v>
      </c>
      <c r="G73" s="48" t="s">
        <v>399</v>
      </c>
      <c r="H73" s="85" t="s">
        <v>399</v>
      </c>
      <c r="I73" s="12">
        <v>8964</v>
      </c>
      <c r="J73" s="48" t="s">
        <v>399</v>
      </c>
      <c r="K73" s="85">
        <v>251</v>
      </c>
      <c r="L73" s="48" t="s">
        <v>399</v>
      </c>
      <c r="M73" s="13">
        <v>251</v>
      </c>
      <c r="N73" s="132"/>
      <c r="R73" s="349"/>
    </row>
    <row r="74" spans="1:19">
      <c r="A74" s="66" t="s">
        <v>508</v>
      </c>
      <c r="B74" s="48" t="s">
        <v>399</v>
      </c>
      <c r="C74" s="12">
        <v>15</v>
      </c>
      <c r="D74" s="12">
        <v>15</v>
      </c>
      <c r="E74" s="48" t="s">
        <v>399</v>
      </c>
      <c r="F74" s="12">
        <v>15</v>
      </c>
      <c r="G74" s="48" t="s">
        <v>399</v>
      </c>
      <c r="H74" s="48" t="s">
        <v>399</v>
      </c>
      <c r="I74" s="12">
        <v>2267</v>
      </c>
      <c r="J74" s="48" t="s">
        <v>399</v>
      </c>
      <c r="K74" s="85">
        <v>34</v>
      </c>
      <c r="L74" s="48" t="s">
        <v>399</v>
      </c>
      <c r="M74" s="13">
        <v>34</v>
      </c>
      <c r="N74" s="132"/>
      <c r="R74" s="349"/>
    </row>
    <row r="75" spans="1:19">
      <c r="A75" s="66" t="s">
        <v>509</v>
      </c>
      <c r="B75" s="12">
        <v>4</v>
      </c>
      <c r="C75" s="12">
        <v>77</v>
      </c>
      <c r="D75" s="12">
        <v>81</v>
      </c>
      <c r="E75" s="12">
        <v>3</v>
      </c>
      <c r="F75" s="12">
        <v>73</v>
      </c>
      <c r="G75" s="12" t="s">
        <v>399</v>
      </c>
      <c r="H75" s="12">
        <v>6000</v>
      </c>
      <c r="I75" s="12">
        <v>17000</v>
      </c>
      <c r="J75" s="12" t="s">
        <v>399</v>
      </c>
      <c r="K75" s="12">
        <v>1259</v>
      </c>
      <c r="L75" s="12" t="s">
        <v>399</v>
      </c>
      <c r="M75" s="13">
        <v>1259</v>
      </c>
      <c r="N75" s="132"/>
      <c r="R75" s="349"/>
    </row>
    <row r="76" spans="1:19">
      <c r="A76" s="66" t="s">
        <v>510</v>
      </c>
      <c r="B76" s="48">
        <v>30</v>
      </c>
      <c r="C76" s="12">
        <v>304</v>
      </c>
      <c r="D76" s="12">
        <v>334</v>
      </c>
      <c r="E76" s="48">
        <v>24</v>
      </c>
      <c r="F76" s="12">
        <v>288</v>
      </c>
      <c r="G76" s="12">
        <v>4948</v>
      </c>
      <c r="H76" s="48">
        <v>2475</v>
      </c>
      <c r="I76" s="12">
        <v>15919</v>
      </c>
      <c r="J76" s="85">
        <v>8</v>
      </c>
      <c r="K76" s="85">
        <v>4644</v>
      </c>
      <c r="L76" s="85">
        <v>40</v>
      </c>
      <c r="M76" s="13">
        <v>4684</v>
      </c>
      <c r="N76" s="132"/>
      <c r="R76" s="349"/>
    </row>
    <row r="77" spans="1:19">
      <c r="A77" s="66" t="s">
        <v>511</v>
      </c>
      <c r="B77" s="12" t="s">
        <v>399</v>
      </c>
      <c r="C77" s="12">
        <v>25</v>
      </c>
      <c r="D77" s="12">
        <v>25</v>
      </c>
      <c r="E77" s="12" t="s">
        <v>399</v>
      </c>
      <c r="F77" s="12">
        <v>25</v>
      </c>
      <c r="G77" s="12" t="s">
        <v>399</v>
      </c>
      <c r="H77" s="12" t="s">
        <v>399</v>
      </c>
      <c r="I77" s="12">
        <v>12000</v>
      </c>
      <c r="J77" s="12" t="s">
        <v>399</v>
      </c>
      <c r="K77" s="12">
        <v>300</v>
      </c>
      <c r="L77" s="12" t="s">
        <v>399</v>
      </c>
      <c r="M77" s="13">
        <v>300</v>
      </c>
      <c r="N77" s="132"/>
      <c r="R77" s="349"/>
    </row>
    <row r="78" spans="1:19">
      <c r="A78" s="66" t="s">
        <v>512</v>
      </c>
      <c r="B78" s="12">
        <v>36</v>
      </c>
      <c r="C78" s="12">
        <v>33</v>
      </c>
      <c r="D78" s="12">
        <v>69</v>
      </c>
      <c r="E78" s="12">
        <v>28</v>
      </c>
      <c r="F78" s="12">
        <v>33</v>
      </c>
      <c r="G78" s="12">
        <v>5733</v>
      </c>
      <c r="H78" s="12">
        <v>7000</v>
      </c>
      <c r="I78" s="12">
        <v>12000</v>
      </c>
      <c r="J78" s="12" t="s">
        <v>399</v>
      </c>
      <c r="K78" s="12">
        <v>592</v>
      </c>
      <c r="L78" s="12" t="s">
        <v>399</v>
      </c>
      <c r="M78" s="13">
        <v>592</v>
      </c>
      <c r="N78" s="132"/>
      <c r="R78" s="349"/>
    </row>
    <row r="79" spans="1:19">
      <c r="A79" s="66" t="s">
        <v>513</v>
      </c>
      <c r="B79" s="85">
        <v>9</v>
      </c>
      <c r="C79" s="12">
        <v>48</v>
      </c>
      <c r="D79" s="12">
        <v>57</v>
      </c>
      <c r="E79" s="85">
        <v>6</v>
      </c>
      <c r="F79" s="12">
        <v>48</v>
      </c>
      <c r="G79" s="48" t="s">
        <v>399</v>
      </c>
      <c r="H79" s="85">
        <v>300</v>
      </c>
      <c r="I79" s="12">
        <v>11500</v>
      </c>
      <c r="J79" s="48" t="s">
        <v>399</v>
      </c>
      <c r="K79" s="85">
        <v>554</v>
      </c>
      <c r="L79" s="48" t="s">
        <v>399</v>
      </c>
      <c r="M79" s="13">
        <v>554</v>
      </c>
      <c r="N79" s="132"/>
      <c r="R79" s="349"/>
    </row>
    <row r="80" spans="1:19" s="408" customFormat="1">
      <c r="A80" s="66" t="s">
        <v>514</v>
      </c>
      <c r="B80" s="85">
        <v>2</v>
      </c>
      <c r="C80" s="12">
        <v>14</v>
      </c>
      <c r="D80" s="12">
        <v>16</v>
      </c>
      <c r="E80" s="85">
        <v>2</v>
      </c>
      <c r="F80" s="12">
        <v>14</v>
      </c>
      <c r="G80" s="48" t="s">
        <v>399</v>
      </c>
      <c r="H80" s="85">
        <v>3250</v>
      </c>
      <c r="I80" s="12">
        <v>9750</v>
      </c>
      <c r="J80" s="48" t="s">
        <v>399</v>
      </c>
      <c r="K80" s="85">
        <v>143</v>
      </c>
      <c r="L80" s="48" t="s">
        <v>399</v>
      </c>
      <c r="M80" s="13">
        <v>143</v>
      </c>
      <c r="N80" s="681"/>
      <c r="R80" s="682"/>
    </row>
    <row r="81" spans="1:18">
      <c r="A81" s="76" t="s">
        <v>515</v>
      </c>
      <c r="B81" s="77">
        <v>81</v>
      </c>
      <c r="C81" s="77">
        <v>545</v>
      </c>
      <c r="D81" s="77">
        <v>626</v>
      </c>
      <c r="E81" s="77">
        <v>63</v>
      </c>
      <c r="F81" s="77">
        <v>524</v>
      </c>
      <c r="G81" s="77">
        <v>10681</v>
      </c>
      <c r="H81" s="81">
        <v>4471</v>
      </c>
      <c r="I81" s="81">
        <v>14304</v>
      </c>
      <c r="J81" s="81">
        <v>4</v>
      </c>
      <c r="K81" s="81">
        <v>7777</v>
      </c>
      <c r="L81" s="81">
        <v>40</v>
      </c>
      <c r="M81" s="78">
        <v>7817</v>
      </c>
      <c r="N81" s="132"/>
      <c r="R81" s="349"/>
    </row>
    <row r="82" spans="1:18">
      <c r="A82" s="66"/>
      <c r="B82" s="48"/>
      <c r="C82" s="48"/>
      <c r="D82" s="48"/>
      <c r="E82" s="48"/>
      <c r="F82" s="48"/>
      <c r="G82" s="48"/>
      <c r="H82" s="12"/>
      <c r="I82" s="12"/>
      <c r="J82" s="12"/>
      <c r="K82" s="12"/>
      <c r="L82" s="12"/>
      <c r="M82" s="49"/>
      <c r="N82" s="132"/>
      <c r="R82" s="349"/>
    </row>
    <row r="83" spans="1:18">
      <c r="A83" s="66" t="s">
        <v>516</v>
      </c>
      <c r="B83" s="12">
        <v>36</v>
      </c>
      <c r="C83" s="12">
        <v>92</v>
      </c>
      <c r="D83" s="12">
        <v>128</v>
      </c>
      <c r="E83" s="12">
        <v>36</v>
      </c>
      <c r="F83" s="12">
        <v>90</v>
      </c>
      <c r="G83" s="12">
        <v>17132</v>
      </c>
      <c r="H83" s="12">
        <v>2100</v>
      </c>
      <c r="I83" s="12">
        <v>15000</v>
      </c>
      <c r="J83" s="12">
        <v>3</v>
      </c>
      <c r="K83" s="12">
        <v>1429</v>
      </c>
      <c r="L83" s="12">
        <v>51</v>
      </c>
      <c r="M83" s="13">
        <v>1480</v>
      </c>
      <c r="N83" s="132"/>
      <c r="R83" s="349"/>
    </row>
    <row r="84" spans="1:18" s="408" customFormat="1">
      <c r="A84" s="66" t="s">
        <v>517</v>
      </c>
      <c r="B84" s="12">
        <v>145</v>
      </c>
      <c r="C84" s="12">
        <v>50</v>
      </c>
      <c r="D84" s="12">
        <v>195</v>
      </c>
      <c r="E84" s="12">
        <v>135</v>
      </c>
      <c r="F84" s="12">
        <v>46</v>
      </c>
      <c r="G84" s="12">
        <v>53175</v>
      </c>
      <c r="H84" s="12">
        <v>1500</v>
      </c>
      <c r="I84" s="12">
        <v>12000</v>
      </c>
      <c r="J84" s="12">
        <v>3</v>
      </c>
      <c r="K84" s="12">
        <v>750</v>
      </c>
      <c r="L84" s="12">
        <v>160</v>
      </c>
      <c r="M84" s="13">
        <v>910</v>
      </c>
      <c r="N84" s="681"/>
      <c r="R84" s="682"/>
    </row>
    <row r="85" spans="1:18">
      <c r="A85" s="76" t="s">
        <v>518</v>
      </c>
      <c r="B85" s="77">
        <v>181</v>
      </c>
      <c r="C85" s="77">
        <v>142</v>
      </c>
      <c r="D85" s="77">
        <v>323</v>
      </c>
      <c r="E85" s="77">
        <v>171</v>
      </c>
      <c r="F85" s="77">
        <v>136</v>
      </c>
      <c r="G85" s="77">
        <v>70307</v>
      </c>
      <c r="H85" s="81">
        <v>1626</v>
      </c>
      <c r="I85" s="81">
        <v>13985</v>
      </c>
      <c r="J85" s="81">
        <v>3</v>
      </c>
      <c r="K85" s="81">
        <v>2179</v>
      </c>
      <c r="L85" s="81">
        <v>211</v>
      </c>
      <c r="M85" s="78">
        <v>2390</v>
      </c>
      <c r="N85" s="132"/>
      <c r="R85" s="349"/>
    </row>
    <row r="86" spans="1:18">
      <c r="A86" s="66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9"/>
      <c r="N86" s="132"/>
      <c r="R86" s="349"/>
    </row>
    <row r="87" spans="1:18" ht="13.5" thickBot="1">
      <c r="A87" s="69" t="s">
        <v>519</v>
      </c>
      <c r="B87" s="55">
        <v>12659</v>
      </c>
      <c r="C87" s="55">
        <v>18135</v>
      </c>
      <c r="D87" s="55">
        <v>30794</v>
      </c>
      <c r="E87" s="55">
        <v>12271</v>
      </c>
      <c r="F87" s="55">
        <v>16621</v>
      </c>
      <c r="G87" s="55">
        <v>1511791</v>
      </c>
      <c r="H87" s="55">
        <v>7993</v>
      </c>
      <c r="I87" s="55">
        <v>25082</v>
      </c>
      <c r="J87" s="55">
        <v>21</v>
      </c>
      <c r="K87" s="55">
        <v>514960</v>
      </c>
      <c r="L87" s="55">
        <v>31032</v>
      </c>
      <c r="M87" s="56">
        <v>545992</v>
      </c>
      <c r="N87" s="37"/>
      <c r="R87" s="349"/>
    </row>
    <row r="88" spans="1:18">
      <c r="M88" s="37"/>
      <c r="N88" s="37"/>
      <c r="R88" s="349"/>
    </row>
    <row r="89" spans="1:18">
      <c r="E89" s="273"/>
      <c r="M89" s="37"/>
      <c r="N89" s="37"/>
      <c r="R89" s="349"/>
    </row>
    <row r="90" spans="1:18">
      <c r="M90" s="37"/>
      <c r="N90" s="37"/>
    </row>
    <row r="91" spans="1:18">
      <c r="M91" s="37"/>
      <c r="N91" s="37"/>
    </row>
    <row r="92" spans="1:18">
      <c r="M92" s="37"/>
      <c r="N92" s="37"/>
    </row>
    <row r="93" spans="1:18">
      <c r="M93" s="37"/>
      <c r="N93" s="37"/>
    </row>
    <row r="96" spans="1:18">
      <c r="E96" s="273"/>
    </row>
  </sheetData>
  <mergeCells count="13">
    <mergeCell ref="K7:K9"/>
    <mergeCell ref="L7:L9"/>
    <mergeCell ref="M7:M9"/>
    <mergeCell ref="A1:M1"/>
    <mergeCell ref="E8:F8"/>
    <mergeCell ref="H8:I8"/>
    <mergeCell ref="G6:G9"/>
    <mergeCell ref="A3:M3"/>
    <mergeCell ref="A4:M4"/>
    <mergeCell ref="B6:F6"/>
    <mergeCell ref="B7:F7"/>
    <mergeCell ref="H7:I7"/>
    <mergeCell ref="K6:M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89">
    <pageSetUpPr fitToPage="1"/>
  </sheetPr>
  <dimension ref="A1:F85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5" style="37" customWidth="1"/>
    <col min="2" max="3" width="20.7109375" style="37" customWidth="1"/>
    <col min="4" max="4" width="26" style="37" customWidth="1"/>
    <col min="5" max="5" width="21.42578125" style="37" customWidth="1"/>
    <col min="6" max="6" width="5.5703125" style="37" customWidth="1"/>
    <col min="7" max="16384" width="11.42578125" style="37"/>
  </cols>
  <sheetData>
    <row r="1" spans="1:6" s="27" customFormat="1" ht="18">
      <c r="A1" s="1485" t="s">
        <v>375</v>
      </c>
      <c r="B1" s="1485"/>
      <c r="C1" s="1485"/>
      <c r="D1" s="1485"/>
      <c r="E1" s="1485"/>
    </row>
    <row r="2" spans="1:6" s="28" customFormat="1" ht="12.75" customHeight="1"/>
    <row r="3" spans="1:6" s="28" customFormat="1" ht="29.25" customHeight="1">
      <c r="A3" s="1486" t="s">
        <v>1314</v>
      </c>
      <c r="B3" s="1486"/>
      <c r="C3" s="1486"/>
      <c r="D3" s="1486"/>
      <c r="E3" s="1486"/>
      <c r="F3" s="134"/>
    </row>
    <row r="4" spans="1:6" s="28" customFormat="1" ht="13.5" customHeight="1" thickBot="1">
      <c r="A4" s="5"/>
      <c r="B4" s="6"/>
      <c r="C4" s="6"/>
      <c r="D4" s="6"/>
      <c r="E4" s="6"/>
    </row>
    <row r="5" spans="1:6" ht="38.25" customHeight="1">
      <c r="A5" s="135" t="s">
        <v>535</v>
      </c>
      <c r="B5" s="1490" t="s">
        <v>595</v>
      </c>
      <c r="C5" s="1492"/>
      <c r="D5" s="1490" t="s">
        <v>596</v>
      </c>
      <c r="E5" s="1491"/>
    </row>
    <row r="6" spans="1:6" ht="38.25" customHeight="1">
      <c r="A6" s="856" t="s">
        <v>537</v>
      </c>
      <c r="B6" s="298" t="s">
        <v>379</v>
      </c>
      <c r="C6" s="908" t="s">
        <v>380</v>
      </c>
      <c r="D6" s="298" t="s">
        <v>379</v>
      </c>
      <c r="E6" s="925" t="s">
        <v>380</v>
      </c>
    </row>
    <row r="7" spans="1:6" ht="38.25" customHeight="1" thickBot="1">
      <c r="A7" s="939" t="s">
        <v>538</v>
      </c>
      <c r="B7" s="938" t="s">
        <v>389</v>
      </c>
      <c r="C7" s="879" t="s">
        <v>533</v>
      </c>
      <c r="D7" s="938" t="s">
        <v>389</v>
      </c>
      <c r="E7" s="880" t="s">
        <v>533</v>
      </c>
    </row>
    <row r="8" spans="1:6" ht="21" customHeight="1">
      <c r="A8" s="75" t="s">
        <v>459</v>
      </c>
      <c r="B8" s="45">
        <v>8819</v>
      </c>
      <c r="C8" s="45">
        <v>68260</v>
      </c>
      <c r="D8" s="45">
        <v>367</v>
      </c>
      <c r="E8" s="140">
        <v>2840</v>
      </c>
    </row>
    <row r="9" spans="1:6">
      <c r="A9" s="66" t="s">
        <v>460</v>
      </c>
      <c r="B9" s="48">
        <v>1472</v>
      </c>
      <c r="C9" s="48">
        <v>10917</v>
      </c>
      <c r="D9" s="48">
        <v>490</v>
      </c>
      <c r="E9" s="13">
        <v>3639</v>
      </c>
    </row>
    <row r="10" spans="1:6">
      <c r="A10" s="66" t="s">
        <v>461</v>
      </c>
      <c r="B10" s="48">
        <v>1952</v>
      </c>
      <c r="C10" s="48">
        <v>14404</v>
      </c>
      <c r="D10" s="48" t="s">
        <v>399</v>
      </c>
      <c r="E10" s="13" t="s">
        <v>399</v>
      </c>
    </row>
    <row r="11" spans="1:6">
      <c r="A11" s="66" t="s">
        <v>462</v>
      </c>
      <c r="B11" s="48">
        <v>6161</v>
      </c>
      <c r="C11" s="48">
        <v>42837</v>
      </c>
      <c r="D11" s="48" t="s">
        <v>399</v>
      </c>
      <c r="E11" s="13" t="s">
        <v>399</v>
      </c>
    </row>
    <row r="12" spans="1:6">
      <c r="A12" s="76" t="s">
        <v>463</v>
      </c>
      <c r="B12" s="77">
        <v>18404</v>
      </c>
      <c r="C12" s="77">
        <v>136418</v>
      </c>
      <c r="D12" s="77">
        <v>857</v>
      </c>
      <c r="E12" s="82">
        <v>6479</v>
      </c>
    </row>
    <row r="13" spans="1:6">
      <c r="A13" s="68"/>
      <c r="B13" s="73"/>
      <c r="C13" s="73"/>
      <c r="D13" s="73"/>
      <c r="E13" s="80"/>
    </row>
    <row r="14" spans="1:6">
      <c r="A14" s="76" t="s">
        <v>464</v>
      </c>
      <c r="B14" s="77">
        <v>150</v>
      </c>
      <c r="C14" s="77">
        <v>350</v>
      </c>
      <c r="D14" s="77">
        <v>150</v>
      </c>
      <c r="E14" s="82">
        <v>400</v>
      </c>
    </row>
    <row r="15" spans="1:6">
      <c r="A15" s="68"/>
      <c r="B15" s="73"/>
      <c r="C15" s="73"/>
      <c r="D15" s="73"/>
      <c r="E15" s="80"/>
    </row>
    <row r="16" spans="1:6">
      <c r="A16" s="76" t="s">
        <v>465</v>
      </c>
      <c r="B16" s="77">
        <v>546</v>
      </c>
      <c r="C16" s="77">
        <v>1420</v>
      </c>
      <c r="D16" s="77" t="s">
        <v>399</v>
      </c>
      <c r="E16" s="82" t="s">
        <v>399</v>
      </c>
    </row>
    <row r="17" spans="1:5">
      <c r="A17" s="66"/>
      <c r="B17" s="48"/>
      <c r="C17" s="48"/>
      <c r="D17" s="48"/>
      <c r="E17" s="13"/>
    </row>
    <row r="18" spans="1:5">
      <c r="A18" s="66" t="s">
        <v>544</v>
      </c>
      <c r="B18" s="48" t="s">
        <v>399</v>
      </c>
      <c r="C18" s="85" t="s">
        <v>399</v>
      </c>
      <c r="D18" s="48">
        <v>13</v>
      </c>
      <c r="E18" s="13">
        <v>42</v>
      </c>
    </row>
    <row r="19" spans="1:5">
      <c r="A19" s="66" t="s">
        <v>467</v>
      </c>
      <c r="B19" s="48">
        <v>65</v>
      </c>
      <c r="C19" s="85">
        <v>200</v>
      </c>
      <c r="D19" s="48">
        <v>137</v>
      </c>
      <c r="E19" s="13">
        <v>406</v>
      </c>
    </row>
    <row r="20" spans="1:5">
      <c r="A20" s="66" t="s">
        <v>468</v>
      </c>
      <c r="B20" s="48">
        <v>69</v>
      </c>
      <c r="C20" s="85">
        <v>213</v>
      </c>
      <c r="D20" s="48">
        <v>78</v>
      </c>
      <c r="E20" s="13">
        <v>234</v>
      </c>
    </row>
    <row r="21" spans="1:5">
      <c r="A21" s="76" t="s">
        <v>597</v>
      </c>
      <c r="B21" s="77">
        <v>134</v>
      </c>
      <c r="C21" s="77">
        <v>413</v>
      </c>
      <c r="D21" s="77">
        <v>228</v>
      </c>
      <c r="E21" s="82">
        <v>682</v>
      </c>
    </row>
    <row r="22" spans="1:5">
      <c r="A22" s="68"/>
      <c r="B22" s="73"/>
      <c r="C22" s="73"/>
      <c r="D22" s="73"/>
      <c r="E22" s="80"/>
    </row>
    <row r="23" spans="1:5">
      <c r="A23" s="76" t="s">
        <v>470</v>
      </c>
      <c r="B23" s="77">
        <v>21442</v>
      </c>
      <c r="C23" s="77">
        <v>220522</v>
      </c>
      <c r="D23" s="77">
        <v>890</v>
      </c>
      <c r="E23" s="82">
        <v>15971</v>
      </c>
    </row>
    <row r="24" spans="1:5">
      <c r="A24" s="68"/>
      <c r="B24" s="73"/>
      <c r="C24" s="73"/>
      <c r="D24" s="73"/>
      <c r="E24" s="80"/>
    </row>
    <row r="25" spans="1:5">
      <c r="A25" s="76" t="s">
        <v>471</v>
      </c>
      <c r="B25" s="77">
        <v>940</v>
      </c>
      <c r="C25" s="77">
        <v>8563</v>
      </c>
      <c r="D25" s="77" t="s">
        <v>399</v>
      </c>
      <c r="E25" s="82" t="s">
        <v>399</v>
      </c>
    </row>
    <row r="26" spans="1:5">
      <c r="A26" s="66"/>
      <c r="B26" s="48"/>
      <c r="C26" s="48"/>
      <c r="D26" s="48"/>
      <c r="E26" s="13"/>
    </row>
    <row r="27" spans="1:5">
      <c r="A27" s="66" t="s">
        <v>472</v>
      </c>
      <c r="B27" s="48">
        <v>48840</v>
      </c>
      <c r="C27" s="48">
        <v>624421</v>
      </c>
      <c r="D27" s="48" t="s">
        <v>399</v>
      </c>
      <c r="E27" s="49" t="s">
        <v>399</v>
      </c>
    </row>
    <row r="28" spans="1:5">
      <c r="A28" s="66" t="s">
        <v>473</v>
      </c>
      <c r="B28" s="48" t="s">
        <v>399</v>
      </c>
      <c r="C28" s="48" t="s">
        <v>399</v>
      </c>
      <c r="D28" s="48">
        <v>3414</v>
      </c>
      <c r="E28" s="13">
        <v>36541</v>
      </c>
    </row>
    <row r="29" spans="1:5">
      <c r="A29" s="66" t="s">
        <v>474</v>
      </c>
      <c r="B29" s="48">
        <v>24516</v>
      </c>
      <c r="C29" s="48">
        <v>285088</v>
      </c>
      <c r="D29" s="48" t="s">
        <v>399</v>
      </c>
      <c r="E29" s="13" t="s">
        <v>399</v>
      </c>
    </row>
    <row r="30" spans="1:5">
      <c r="A30" s="76" t="s">
        <v>590</v>
      </c>
      <c r="B30" s="77">
        <v>73356</v>
      </c>
      <c r="C30" s="77">
        <v>909509</v>
      </c>
      <c r="D30" s="77">
        <v>3414</v>
      </c>
      <c r="E30" s="82">
        <v>36541</v>
      </c>
    </row>
    <row r="31" spans="1:5">
      <c r="A31" s="66"/>
      <c r="B31" s="48"/>
      <c r="C31" s="48"/>
      <c r="D31" s="48"/>
      <c r="E31" s="13"/>
    </row>
    <row r="32" spans="1:5">
      <c r="A32" s="66" t="s">
        <v>476</v>
      </c>
      <c r="B32" s="83">
        <v>303</v>
      </c>
      <c r="C32" s="83">
        <v>2979</v>
      </c>
      <c r="D32" s="48" t="s">
        <v>399</v>
      </c>
      <c r="E32" s="84" t="s">
        <v>399</v>
      </c>
    </row>
    <row r="33" spans="1:5">
      <c r="A33" s="66" t="s">
        <v>477</v>
      </c>
      <c r="B33" s="83">
        <v>7839</v>
      </c>
      <c r="C33" s="83">
        <v>101192</v>
      </c>
      <c r="D33" s="48" t="s">
        <v>399</v>
      </c>
      <c r="E33" s="84" t="s">
        <v>399</v>
      </c>
    </row>
    <row r="34" spans="1:5">
      <c r="A34" s="66" t="s">
        <v>478</v>
      </c>
      <c r="B34" s="83">
        <v>30746</v>
      </c>
      <c r="C34" s="83">
        <v>333034</v>
      </c>
      <c r="D34" s="48" t="s">
        <v>399</v>
      </c>
      <c r="E34" s="84" t="s">
        <v>399</v>
      </c>
    </row>
    <row r="35" spans="1:5">
      <c r="A35" s="66" t="s">
        <v>479</v>
      </c>
      <c r="B35" s="83">
        <v>67</v>
      </c>
      <c r="C35" s="83">
        <v>599</v>
      </c>
      <c r="D35" s="48" t="s">
        <v>399</v>
      </c>
      <c r="E35" s="84" t="s">
        <v>399</v>
      </c>
    </row>
    <row r="36" spans="1:5">
      <c r="A36" s="76" t="s">
        <v>480</v>
      </c>
      <c r="B36" s="77">
        <v>38955</v>
      </c>
      <c r="C36" s="77">
        <v>437804</v>
      </c>
      <c r="D36" s="77" t="s">
        <v>399</v>
      </c>
      <c r="E36" s="82" t="s">
        <v>399</v>
      </c>
    </row>
    <row r="37" spans="1:5">
      <c r="A37" s="68"/>
      <c r="B37" s="73"/>
      <c r="C37" s="73"/>
      <c r="D37" s="73"/>
      <c r="E37" s="80"/>
    </row>
    <row r="38" spans="1:5">
      <c r="A38" s="76" t="s">
        <v>481</v>
      </c>
      <c r="B38" s="77">
        <v>232</v>
      </c>
      <c r="C38" s="77">
        <v>1276</v>
      </c>
      <c r="D38" s="77" t="s">
        <v>399</v>
      </c>
      <c r="E38" s="82" t="s">
        <v>399</v>
      </c>
    </row>
    <row r="39" spans="1:5">
      <c r="A39" s="66"/>
      <c r="B39" s="48"/>
      <c r="C39" s="48"/>
      <c r="D39" s="48"/>
      <c r="E39" s="13"/>
    </row>
    <row r="40" spans="1:5">
      <c r="A40" s="66" t="s">
        <v>545</v>
      </c>
      <c r="B40" s="12">
        <v>1511</v>
      </c>
      <c r="C40" s="12">
        <v>20701</v>
      </c>
      <c r="D40" s="48" t="s">
        <v>399</v>
      </c>
      <c r="E40" s="13" t="s">
        <v>399</v>
      </c>
    </row>
    <row r="41" spans="1:5">
      <c r="A41" s="66" t="s">
        <v>483</v>
      </c>
      <c r="B41" s="85">
        <v>850</v>
      </c>
      <c r="C41" s="48">
        <v>8925</v>
      </c>
      <c r="D41" s="48" t="s">
        <v>399</v>
      </c>
      <c r="E41" s="133" t="s">
        <v>399</v>
      </c>
    </row>
    <row r="42" spans="1:5">
      <c r="A42" s="66" t="s">
        <v>484</v>
      </c>
      <c r="B42" s="12">
        <v>65263</v>
      </c>
      <c r="C42" s="12">
        <v>659156</v>
      </c>
      <c r="D42" s="48" t="s">
        <v>399</v>
      </c>
      <c r="E42" s="13" t="s">
        <v>399</v>
      </c>
    </row>
    <row r="43" spans="1:5">
      <c r="A43" s="66" t="s">
        <v>485</v>
      </c>
      <c r="B43" s="85">
        <v>4306</v>
      </c>
      <c r="C43" s="12">
        <v>43060</v>
      </c>
      <c r="D43" s="48" t="s">
        <v>399</v>
      </c>
      <c r="E43" s="133" t="s">
        <v>399</v>
      </c>
    </row>
    <row r="44" spans="1:5">
      <c r="A44" s="66" t="s">
        <v>486</v>
      </c>
      <c r="B44" s="85">
        <v>18455</v>
      </c>
      <c r="C44" s="12">
        <v>202903</v>
      </c>
      <c r="D44" s="48" t="s">
        <v>399</v>
      </c>
      <c r="E44" s="133" t="s">
        <v>399</v>
      </c>
    </row>
    <row r="45" spans="1:5">
      <c r="A45" s="66" t="s">
        <v>487</v>
      </c>
      <c r="B45" s="12">
        <v>99</v>
      </c>
      <c r="C45" s="12">
        <v>792</v>
      </c>
      <c r="D45" s="48" t="s">
        <v>399</v>
      </c>
      <c r="E45" s="13" t="s">
        <v>399</v>
      </c>
    </row>
    <row r="46" spans="1:5">
      <c r="A46" s="66" t="s">
        <v>488</v>
      </c>
      <c r="B46" s="12">
        <v>335</v>
      </c>
      <c r="C46" s="12">
        <v>3685</v>
      </c>
      <c r="D46" s="48" t="s">
        <v>399</v>
      </c>
      <c r="E46" s="13" t="s">
        <v>399</v>
      </c>
    </row>
    <row r="47" spans="1:5">
      <c r="A47" s="66" t="s">
        <v>489</v>
      </c>
      <c r="B47" s="48">
        <v>10086</v>
      </c>
      <c r="C47" s="12">
        <v>110946</v>
      </c>
      <c r="D47" s="48" t="s">
        <v>399</v>
      </c>
      <c r="E47" s="49" t="s">
        <v>399</v>
      </c>
    </row>
    <row r="48" spans="1:5">
      <c r="A48" s="66" t="s">
        <v>490</v>
      </c>
      <c r="B48" s="12">
        <v>21060</v>
      </c>
      <c r="C48" s="12">
        <v>242759</v>
      </c>
      <c r="D48" s="48" t="s">
        <v>399</v>
      </c>
      <c r="E48" s="13" t="s">
        <v>399</v>
      </c>
    </row>
    <row r="49" spans="1:5">
      <c r="A49" s="76" t="s">
        <v>598</v>
      </c>
      <c r="B49" s="77">
        <v>121965</v>
      </c>
      <c r="C49" s="77">
        <v>1292927</v>
      </c>
      <c r="D49" s="77" t="s">
        <v>399</v>
      </c>
      <c r="E49" s="82" t="s">
        <v>399</v>
      </c>
    </row>
    <row r="50" spans="1:5">
      <c r="A50" s="68"/>
      <c r="B50" s="73"/>
      <c r="C50" s="73"/>
      <c r="D50" s="73"/>
      <c r="E50" s="80"/>
    </row>
    <row r="51" spans="1:5">
      <c r="A51" s="76" t="s">
        <v>492</v>
      </c>
      <c r="B51" s="77">
        <v>6852</v>
      </c>
      <c r="C51" s="77">
        <v>93345</v>
      </c>
      <c r="D51" s="77">
        <v>399</v>
      </c>
      <c r="E51" s="82">
        <v>5435</v>
      </c>
    </row>
    <row r="52" spans="1:5">
      <c r="A52" s="66"/>
      <c r="B52" s="48"/>
      <c r="C52" s="48"/>
      <c r="D52" s="48"/>
      <c r="E52" s="13"/>
    </row>
    <row r="53" spans="1:5">
      <c r="A53" s="66" t="s">
        <v>493</v>
      </c>
      <c r="B53" s="48">
        <v>15900</v>
      </c>
      <c r="C53" s="48">
        <v>219420</v>
      </c>
      <c r="D53" s="48" t="s">
        <v>399</v>
      </c>
      <c r="E53" s="13" t="s">
        <v>399</v>
      </c>
    </row>
    <row r="54" spans="1:5">
      <c r="A54" s="66" t="s">
        <v>494</v>
      </c>
      <c r="B54" s="48">
        <v>7142</v>
      </c>
      <c r="C54" s="48">
        <v>71410</v>
      </c>
      <c r="D54" s="48" t="s">
        <v>399</v>
      </c>
      <c r="E54" s="13" t="s">
        <v>399</v>
      </c>
    </row>
    <row r="55" spans="1:5">
      <c r="A55" s="66" t="s">
        <v>495</v>
      </c>
      <c r="B55" s="48">
        <v>1247</v>
      </c>
      <c r="C55" s="48">
        <v>14120</v>
      </c>
      <c r="D55" s="48" t="s">
        <v>399</v>
      </c>
      <c r="E55" s="13" t="s">
        <v>399</v>
      </c>
    </row>
    <row r="56" spans="1:5">
      <c r="A56" s="66" t="s">
        <v>496</v>
      </c>
      <c r="B56" s="85">
        <v>3619</v>
      </c>
      <c r="C56" s="48">
        <v>43193</v>
      </c>
      <c r="D56" s="48" t="s">
        <v>399</v>
      </c>
      <c r="E56" s="133" t="s">
        <v>399</v>
      </c>
    </row>
    <row r="57" spans="1:5">
      <c r="A57" s="66" t="s">
        <v>497</v>
      </c>
      <c r="B57" s="48">
        <v>11140</v>
      </c>
      <c r="C57" s="48">
        <v>137678</v>
      </c>
      <c r="D57" s="48" t="s">
        <v>399</v>
      </c>
      <c r="E57" s="13" t="s">
        <v>399</v>
      </c>
    </row>
    <row r="58" spans="1:5">
      <c r="A58" s="76" t="s">
        <v>546</v>
      </c>
      <c r="B58" s="77">
        <v>39048</v>
      </c>
      <c r="C58" s="77">
        <v>485821</v>
      </c>
      <c r="D58" s="77" t="s">
        <v>399</v>
      </c>
      <c r="E58" s="82" t="s">
        <v>399</v>
      </c>
    </row>
    <row r="59" spans="1:5">
      <c r="A59" s="66"/>
      <c r="B59" s="48"/>
      <c r="C59" s="48"/>
      <c r="D59" s="48"/>
      <c r="E59" s="13"/>
    </row>
    <row r="60" spans="1:5">
      <c r="A60" s="66" t="s">
        <v>499</v>
      </c>
      <c r="B60" s="12">
        <v>292</v>
      </c>
      <c r="C60" s="12">
        <v>3504</v>
      </c>
      <c r="D60" s="48" t="s">
        <v>399</v>
      </c>
      <c r="E60" s="13" t="s">
        <v>399</v>
      </c>
    </row>
    <row r="61" spans="1:5">
      <c r="A61" s="66" t="s">
        <v>500</v>
      </c>
      <c r="B61" s="12">
        <v>176</v>
      </c>
      <c r="C61" s="12">
        <v>826</v>
      </c>
      <c r="D61" s="48" t="s">
        <v>399</v>
      </c>
      <c r="E61" s="13" t="s">
        <v>399</v>
      </c>
    </row>
    <row r="62" spans="1:5">
      <c r="A62" s="66" t="s">
        <v>501</v>
      </c>
      <c r="B62" s="12">
        <v>206</v>
      </c>
      <c r="C62" s="12">
        <v>3008</v>
      </c>
      <c r="D62" s="48" t="s">
        <v>399</v>
      </c>
      <c r="E62" s="13" t="s">
        <v>399</v>
      </c>
    </row>
    <row r="63" spans="1:5">
      <c r="A63" s="76" t="s">
        <v>502</v>
      </c>
      <c r="B63" s="77">
        <v>674</v>
      </c>
      <c r="C63" s="77">
        <v>7338</v>
      </c>
      <c r="D63" s="77" t="s">
        <v>399</v>
      </c>
      <c r="E63" s="82" t="s">
        <v>399</v>
      </c>
    </row>
    <row r="64" spans="1:5">
      <c r="A64" s="68"/>
      <c r="B64" s="73"/>
      <c r="C64" s="73"/>
      <c r="D64" s="73"/>
      <c r="E64" s="80"/>
    </row>
    <row r="65" spans="1:5">
      <c r="A65" s="76" t="s">
        <v>503</v>
      </c>
      <c r="B65" s="77">
        <v>137</v>
      </c>
      <c r="C65" s="77">
        <v>1394</v>
      </c>
      <c r="D65" s="77" t="s">
        <v>399</v>
      </c>
      <c r="E65" s="82" t="s">
        <v>399</v>
      </c>
    </row>
    <row r="66" spans="1:5">
      <c r="A66" s="66"/>
      <c r="B66" s="48"/>
      <c r="C66" s="48"/>
      <c r="D66" s="48"/>
      <c r="E66" s="13"/>
    </row>
    <row r="67" spans="1:5">
      <c r="A67" s="66" t="s">
        <v>504</v>
      </c>
      <c r="B67" s="48">
        <v>46122</v>
      </c>
      <c r="C67" s="12">
        <v>534434</v>
      </c>
      <c r="D67" s="48">
        <v>991</v>
      </c>
      <c r="E67" s="49">
        <v>2796</v>
      </c>
    </row>
    <row r="68" spans="1:5">
      <c r="A68" s="66" t="s">
        <v>505</v>
      </c>
      <c r="B68" s="48">
        <v>22023</v>
      </c>
      <c r="C68" s="12">
        <v>256083</v>
      </c>
      <c r="D68" s="48" t="s">
        <v>399</v>
      </c>
      <c r="E68" s="49" t="s">
        <v>399</v>
      </c>
    </row>
    <row r="69" spans="1:5">
      <c r="A69" s="76" t="s">
        <v>506</v>
      </c>
      <c r="B69" s="77">
        <v>68145</v>
      </c>
      <c r="C69" s="77">
        <v>790517</v>
      </c>
      <c r="D69" s="77">
        <v>991</v>
      </c>
      <c r="E69" s="82">
        <v>2796</v>
      </c>
    </row>
    <row r="70" spans="1:5">
      <c r="A70" s="66"/>
      <c r="B70" s="48"/>
      <c r="C70" s="48"/>
      <c r="D70" s="48"/>
      <c r="E70" s="13"/>
    </row>
    <row r="71" spans="1:5">
      <c r="A71" s="66" t="s">
        <v>507</v>
      </c>
      <c r="B71" s="48" t="s">
        <v>399</v>
      </c>
      <c r="C71" s="48" t="s">
        <v>399</v>
      </c>
      <c r="D71" s="48">
        <v>68</v>
      </c>
      <c r="E71" s="13">
        <v>76</v>
      </c>
    </row>
    <row r="72" spans="1:5">
      <c r="A72" s="66" t="s">
        <v>508</v>
      </c>
      <c r="B72" s="48">
        <v>4156</v>
      </c>
      <c r="C72" s="48">
        <v>35382</v>
      </c>
      <c r="D72" s="48" t="s">
        <v>399</v>
      </c>
      <c r="E72" s="13" t="s">
        <v>399</v>
      </c>
    </row>
    <row r="73" spans="1:5">
      <c r="A73" s="66" t="s">
        <v>509</v>
      </c>
      <c r="B73" s="12">
        <v>8859</v>
      </c>
      <c r="C73" s="12">
        <v>110465</v>
      </c>
      <c r="D73" s="48" t="s">
        <v>399</v>
      </c>
      <c r="E73" s="13" t="s">
        <v>399</v>
      </c>
    </row>
    <row r="74" spans="1:5">
      <c r="A74" s="66" t="s">
        <v>510</v>
      </c>
      <c r="B74" s="48" t="s">
        <v>399</v>
      </c>
      <c r="C74" s="48" t="s">
        <v>399</v>
      </c>
      <c r="D74" s="48">
        <v>3330</v>
      </c>
      <c r="E74" s="49">
        <v>40164</v>
      </c>
    </row>
    <row r="75" spans="1:5">
      <c r="A75" s="66" t="s">
        <v>534</v>
      </c>
      <c r="B75" s="48">
        <v>186</v>
      </c>
      <c r="C75" s="48">
        <v>1655</v>
      </c>
      <c r="D75" s="48" t="s">
        <v>399</v>
      </c>
      <c r="E75" s="13" t="s">
        <v>399</v>
      </c>
    </row>
    <row r="76" spans="1:5">
      <c r="A76" s="66" t="s">
        <v>512</v>
      </c>
      <c r="B76" s="48">
        <v>2013</v>
      </c>
      <c r="C76" s="48">
        <v>23421</v>
      </c>
      <c r="D76" s="48" t="s">
        <v>399</v>
      </c>
      <c r="E76" s="13" t="s">
        <v>399</v>
      </c>
    </row>
    <row r="77" spans="1:5">
      <c r="A77" s="66" t="s">
        <v>513</v>
      </c>
      <c r="B77" s="48">
        <v>593</v>
      </c>
      <c r="C77" s="48">
        <v>4207</v>
      </c>
      <c r="D77" s="48">
        <v>73</v>
      </c>
      <c r="E77" s="13">
        <v>175</v>
      </c>
    </row>
    <row r="78" spans="1:5">
      <c r="A78" s="66" t="s">
        <v>514</v>
      </c>
      <c r="B78" s="12">
        <v>24363</v>
      </c>
      <c r="C78" s="12">
        <v>215173</v>
      </c>
      <c r="D78" s="48" t="s">
        <v>399</v>
      </c>
      <c r="E78" s="13" t="s">
        <v>399</v>
      </c>
    </row>
    <row r="79" spans="1:5">
      <c r="A79" s="76" t="s">
        <v>591</v>
      </c>
      <c r="B79" s="77">
        <v>40170</v>
      </c>
      <c r="C79" s="77">
        <v>390303</v>
      </c>
      <c r="D79" s="77">
        <v>3471</v>
      </c>
      <c r="E79" s="82">
        <v>40415</v>
      </c>
    </row>
    <row r="80" spans="1:5">
      <c r="A80" s="66"/>
      <c r="B80" s="48"/>
      <c r="C80" s="48"/>
      <c r="D80" s="48"/>
      <c r="E80" s="13"/>
    </row>
    <row r="81" spans="1:5">
      <c r="A81" s="66" t="s">
        <v>516</v>
      </c>
      <c r="B81" s="48">
        <v>159</v>
      </c>
      <c r="C81" s="48">
        <v>553</v>
      </c>
      <c r="D81" s="48">
        <v>108</v>
      </c>
      <c r="E81" s="13">
        <v>148</v>
      </c>
    </row>
    <row r="82" spans="1:5">
      <c r="A82" s="66" t="s">
        <v>517</v>
      </c>
      <c r="B82" s="48">
        <v>433</v>
      </c>
      <c r="C82" s="48">
        <v>1009</v>
      </c>
      <c r="D82" s="48">
        <v>48</v>
      </c>
      <c r="E82" s="13">
        <v>112</v>
      </c>
    </row>
    <row r="83" spans="1:5">
      <c r="A83" s="76" t="s">
        <v>518</v>
      </c>
      <c r="B83" s="77">
        <v>592</v>
      </c>
      <c r="C83" s="77">
        <v>1562</v>
      </c>
      <c r="D83" s="77">
        <v>156</v>
      </c>
      <c r="E83" s="82">
        <v>260</v>
      </c>
    </row>
    <row r="84" spans="1:5">
      <c r="A84" s="68"/>
      <c r="B84" s="73"/>
      <c r="C84" s="73"/>
      <c r="D84" s="73"/>
      <c r="E84" s="80"/>
    </row>
    <row r="85" spans="1:5" ht="13.5" thickBot="1">
      <c r="A85" s="69" t="s">
        <v>519</v>
      </c>
      <c r="B85" s="55">
        <v>431742</v>
      </c>
      <c r="C85" s="55">
        <v>4779482</v>
      </c>
      <c r="D85" s="55">
        <v>10556</v>
      </c>
      <c r="E85" s="236">
        <v>108979</v>
      </c>
    </row>
  </sheetData>
  <mergeCells count="4">
    <mergeCell ref="A1:E1"/>
    <mergeCell ref="A3:E3"/>
    <mergeCell ref="B5:C5"/>
    <mergeCell ref="D5:E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>
  <sheetPr codeName="Hoja267">
    <pageSetUpPr fitToPage="1"/>
  </sheetPr>
  <dimension ref="A1:J86"/>
  <sheetViews>
    <sheetView view="pageBreakPreview" zoomScale="75" zoomScaleNormal="75" zoomScaleSheetLayoutView="75" workbookViewId="0">
      <selection sqref="A1:G1"/>
    </sheetView>
  </sheetViews>
  <sheetFormatPr baseColWidth="10" defaultRowHeight="12.75"/>
  <cols>
    <col min="1" max="1" width="35.28515625" style="271" customWidth="1"/>
    <col min="2" max="7" width="19" style="271" customWidth="1"/>
    <col min="8" max="9" width="12.7109375" style="271" customWidth="1"/>
    <col min="10" max="16384" width="11.42578125" style="271"/>
  </cols>
  <sheetData>
    <row r="1" spans="1:10" s="90" customFormat="1" ht="18">
      <c r="A1" s="1519" t="s">
        <v>375</v>
      </c>
      <c r="B1" s="1519"/>
      <c r="C1" s="1519"/>
      <c r="D1" s="1519"/>
      <c r="E1" s="1519"/>
      <c r="F1" s="1519"/>
      <c r="G1" s="1519"/>
      <c r="H1" s="89"/>
      <c r="I1" s="89"/>
    </row>
    <row r="3" spans="1:10" s="91" customFormat="1" ht="15">
      <c r="A3" s="1504" t="s">
        <v>1266</v>
      </c>
      <c r="B3" s="1504"/>
      <c r="C3" s="1504"/>
      <c r="D3" s="1504"/>
      <c r="E3" s="1504"/>
      <c r="F3" s="1504"/>
      <c r="G3" s="1504"/>
    </row>
    <row r="4" spans="1:10" s="91" customFormat="1" ht="15">
      <c r="A4" s="1486" t="s">
        <v>1426</v>
      </c>
      <c r="B4" s="1486"/>
      <c r="C4" s="1486"/>
      <c r="D4" s="1486"/>
      <c r="E4" s="1486"/>
      <c r="F4" s="1486"/>
      <c r="G4" s="1486"/>
    </row>
    <row r="5" spans="1:10" s="91" customFormat="1" ht="14.25" customHeight="1" thickBot="1">
      <c r="A5" s="338"/>
      <c r="B5" s="338"/>
      <c r="C5" s="338"/>
      <c r="D5" s="338"/>
      <c r="E5" s="338"/>
      <c r="F5" s="338"/>
      <c r="G5" s="338"/>
    </row>
    <row r="6" spans="1:10" ht="24.75" customHeight="1">
      <c r="A6" s="1515" t="s">
        <v>455</v>
      </c>
      <c r="B6" s="1490" t="s">
        <v>1259</v>
      </c>
      <c r="C6" s="1491"/>
      <c r="D6" s="1492"/>
      <c r="E6" s="1490" t="s">
        <v>1260</v>
      </c>
      <c r="F6" s="1491"/>
      <c r="G6" s="1491"/>
      <c r="H6" s="37"/>
    </row>
    <row r="7" spans="1:10" ht="21.75" customHeight="1">
      <c r="A7" s="1516"/>
      <c r="B7" s="298" t="s">
        <v>379</v>
      </c>
      <c r="C7" s="298" t="s">
        <v>1117</v>
      </c>
      <c r="D7" s="298" t="s">
        <v>380</v>
      </c>
      <c r="E7" s="298" t="s">
        <v>379</v>
      </c>
      <c r="F7" s="298" t="s">
        <v>1117</v>
      </c>
      <c r="G7" s="862" t="s">
        <v>380</v>
      </c>
    </row>
    <row r="8" spans="1:10" ht="13.5" thickBot="1">
      <c r="A8" s="1516"/>
      <c r="B8" s="299" t="s">
        <v>1267</v>
      </c>
      <c r="C8" s="299" t="s">
        <v>1120</v>
      </c>
      <c r="D8" s="299" t="s">
        <v>533</v>
      </c>
      <c r="E8" s="299" t="s">
        <v>1267</v>
      </c>
      <c r="F8" s="299" t="s">
        <v>1120</v>
      </c>
      <c r="G8" s="308" t="s">
        <v>533</v>
      </c>
      <c r="I8" s="37"/>
      <c r="J8" s="37"/>
    </row>
    <row r="9" spans="1:10" ht="19.5" customHeight="1">
      <c r="A9" s="75" t="s">
        <v>459</v>
      </c>
      <c r="B9" s="131">
        <v>1160</v>
      </c>
      <c r="C9" s="131">
        <v>310049</v>
      </c>
      <c r="D9" s="131">
        <v>25028</v>
      </c>
      <c r="E9" s="131">
        <v>304</v>
      </c>
      <c r="F9" s="45" t="s">
        <v>399</v>
      </c>
      <c r="G9" s="140">
        <v>4250</v>
      </c>
      <c r="I9" s="37"/>
      <c r="J9" s="37"/>
    </row>
    <row r="10" spans="1:10">
      <c r="A10" s="66" t="s">
        <v>460</v>
      </c>
      <c r="B10" s="85">
        <v>880</v>
      </c>
      <c r="C10" s="85">
        <v>80327</v>
      </c>
      <c r="D10" s="85">
        <v>13573</v>
      </c>
      <c r="E10" s="12">
        <v>230</v>
      </c>
      <c r="F10" s="48" t="s">
        <v>399</v>
      </c>
      <c r="G10" s="13">
        <v>3047</v>
      </c>
      <c r="I10" s="37"/>
      <c r="J10" s="37"/>
    </row>
    <row r="11" spans="1:10">
      <c r="A11" s="66" t="s">
        <v>461</v>
      </c>
      <c r="B11" s="85">
        <v>233</v>
      </c>
      <c r="C11" s="85">
        <v>135758</v>
      </c>
      <c r="D11" s="85">
        <v>11384</v>
      </c>
      <c r="E11" s="12">
        <v>98</v>
      </c>
      <c r="F11" s="48" t="s">
        <v>399</v>
      </c>
      <c r="G11" s="13">
        <v>1198</v>
      </c>
      <c r="I11" s="37"/>
      <c r="J11" s="37"/>
    </row>
    <row r="12" spans="1:10">
      <c r="A12" s="66" t="s">
        <v>462</v>
      </c>
      <c r="B12" s="85">
        <v>438</v>
      </c>
      <c r="C12" s="12">
        <v>84856</v>
      </c>
      <c r="D12" s="12">
        <v>11182</v>
      </c>
      <c r="E12" s="12">
        <v>114</v>
      </c>
      <c r="F12" s="12" t="s">
        <v>399</v>
      </c>
      <c r="G12" s="13">
        <v>1899</v>
      </c>
      <c r="I12" s="37"/>
      <c r="J12" s="37"/>
    </row>
    <row r="13" spans="1:10">
      <c r="A13" s="76" t="s">
        <v>463</v>
      </c>
      <c r="B13" s="77">
        <v>2711</v>
      </c>
      <c r="C13" s="77">
        <v>610990</v>
      </c>
      <c r="D13" s="77">
        <v>61167</v>
      </c>
      <c r="E13" s="77">
        <v>746</v>
      </c>
      <c r="F13" s="77" t="s">
        <v>399</v>
      </c>
      <c r="G13" s="78">
        <v>10394</v>
      </c>
      <c r="I13" s="47"/>
      <c r="J13" s="37"/>
    </row>
    <row r="14" spans="1:10">
      <c r="A14" s="68"/>
      <c r="B14" s="73"/>
      <c r="C14" s="73"/>
      <c r="D14" s="73"/>
      <c r="E14" s="73"/>
      <c r="F14" s="73"/>
      <c r="G14" s="74"/>
      <c r="I14" s="47"/>
      <c r="J14" s="37"/>
    </row>
    <row r="15" spans="1:10">
      <c r="A15" s="76" t="s">
        <v>464</v>
      </c>
      <c r="B15" s="77">
        <v>4406</v>
      </c>
      <c r="C15" s="77">
        <v>80000</v>
      </c>
      <c r="D15" s="77">
        <v>15000</v>
      </c>
      <c r="E15" s="77" t="s">
        <v>399</v>
      </c>
      <c r="F15" s="77" t="s">
        <v>399</v>
      </c>
      <c r="G15" s="78" t="s">
        <v>399</v>
      </c>
      <c r="I15" s="47"/>
      <c r="J15" s="37"/>
    </row>
    <row r="16" spans="1:10">
      <c r="A16" s="68"/>
      <c r="B16" s="73"/>
      <c r="C16" s="73"/>
      <c r="D16" s="73"/>
      <c r="E16" s="73"/>
      <c r="F16" s="73"/>
      <c r="G16" s="74"/>
      <c r="I16" s="47"/>
      <c r="J16" s="37"/>
    </row>
    <row r="17" spans="1:10">
      <c r="A17" s="76" t="s">
        <v>465</v>
      </c>
      <c r="B17" s="77" t="s">
        <v>399</v>
      </c>
      <c r="C17" s="77" t="s">
        <v>399</v>
      </c>
      <c r="D17" s="77" t="s">
        <v>399</v>
      </c>
      <c r="E17" s="77" t="s">
        <v>399</v>
      </c>
      <c r="F17" s="77" t="s">
        <v>399</v>
      </c>
      <c r="G17" s="78" t="s">
        <v>399</v>
      </c>
      <c r="I17" s="37"/>
      <c r="J17" s="37"/>
    </row>
    <row r="18" spans="1:10">
      <c r="A18" s="66"/>
      <c r="B18" s="48"/>
      <c r="C18" s="48"/>
      <c r="D18" s="48"/>
      <c r="E18" s="48"/>
      <c r="F18" s="48"/>
      <c r="G18" s="49"/>
      <c r="I18" s="47"/>
      <c r="J18" s="37"/>
    </row>
    <row r="19" spans="1:10">
      <c r="A19" s="66" t="s">
        <v>544</v>
      </c>
      <c r="B19" s="85">
        <v>16</v>
      </c>
      <c r="C19" s="48" t="s">
        <v>399</v>
      </c>
      <c r="D19" s="85">
        <v>180</v>
      </c>
      <c r="E19" s="48" t="s">
        <v>399</v>
      </c>
      <c r="F19" s="48" t="s">
        <v>399</v>
      </c>
      <c r="G19" s="49" t="s">
        <v>399</v>
      </c>
      <c r="I19" s="47"/>
      <c r="J19" s="37"/>
    </row>
    <row r="20" spans="1:10">
      <c r="A20" s="66" t="s">
        <v>467</v>
      </c>
      <c r="B20" s="12">
        <v>1206</v>
      </c>
      <c r="C20" s="12">
        <v>25000</v>
      </c>
      <c r="D20" s="12">
        <v>5427</v>
      </c>
      <c r="E20" s="48" t="s">
        <v>399</v>
      </c>
      <c r="F20" s="48" t="s">
        <v>399</v>
      </c>
      <c r="G20" s="49" t="s">
        <v>399</v>
      </c>
      <c r="I20" s="47"/>
      <c r="J20" s="37"/>
    </row>
    <row r="21" spans="1:10">
      <c r="A21" s="66" t="s">
        <v>468</v>
      </c>
      <c r="B21" s="12">
        <v>50</v>
      </c>
      <c r="C21" s="12">
        <v>12968</v>
      </c>
      <c r="D21" s="12">
        <v>513</v>
      </c>
      <c r="E21" s="48" t="s">
        <v>399</v>
      </c>
      <c r="F21" s="48" t="s">
        <v>399</v>
      </c>
      <c r="G21" s="49" t="s">
        <v>399</v>
      </c>
      <c r="I21" s="47"/>
      <c r="J21" s="37"/>
    </row>
    <row r="22" spans="1:10">
      <c r="A22" s="76" t="s">
        <v>469</v>
      </c>
      <c r="B22" s="77">
        <v>1272</v>
      </c>
      <c r="C22" s="77">
        <v>37968</v>
      </c>
      <c r="D22" s="77">
        <v>6120</v>
      </c>
      <c r="E22" s="77" t="s">
        <v>399</v>
      </c>
      <c r="F22" s="77" t="s">
        <v>399</v>
      </c>
      <c r="G22" s="78" t="s">
        <v>399</v>
      </c>
      <c r="I22" s="47"/>
      <c r="J22" s="37"/>
    </row>
    <row r="23" spans="1:10">
      <c r="A23" s="68"/>
      <c r="B23" s="73"/>
      <c r="C23" s="73"/>
      <c r="D23" s="73"/>
      <c r="E23" s="73"/>
      <c r="F23" s="73"/>
      <c r="G23" s="74"/>
      <c r="I23" s="37"/>
      <c r="J23" s="37"/>
    </row>
    <row r="24" spans="1:10">
      <c r="A24" s="76" t="s">
        <v>470</v>
      </c>
      <c r="B24" s="77">
        <v>45</v>
      </c>
      <c r="C24" s="77">
        <v>5400</v>
      </c>
      <c r="D24" s="77">
        <v>375</v>
      </c>
      <c r="E24" s="77">
        <v>25</v>
      </c>
      <c r="F24" s="77">
        <v>890</v>
      </c>
      <c r="G24" s="78">
        <v>785</v>
      </c>
      <c r="I24" s="37"/>
      <c r="J24" s="37"/>
    </row>
    <row r="25" spans="1:10">
      <c r="A25" s="68"/>
      <c r="B25" s="73"/>
      <c r="C25" s="73"/>
      <c r="D25" s="73"/>
      <c r="E25" s="73"/>
      <c r="F25" s="73"/>
      <c r="G25" s="74"/>
      <c r="I25" s="37"/>
      <c r="J25" s="37"/>
    </row>
    <row r="26" spans="1:10">
      <c r="A26" s="76" t="s">
        <v>471</v>
      </c>
      <c r="B26" s="77" t="s">
        <v>399</v>
      </c>
      <c r="C26" s="77" t="s">
        <v>399</v>
      </c>
      <c r="D26" s="77" t="s">
        <v>399</v>
      </c>
      <c r="E26" s="77">
        <v>208</v>
      </c>
      <c r="F26" s="77" t="s">
        <v>399</v>
      </c>
      <c r="G26" s="78">
        <v>4285</v>
      </c>
      <c r="I26" s="37"/>
      <c r="J26" s="37"/>
    </row>
    <row r="27" spans="1:10" s="408" customFormat="1">
      <c r="A27" s="66"/>
      <c r="B27" s="48"/>
      <c r="C27" s="48"/>
      <c r="D27" s="48"/>
      <c r="E27" s="48"/>
      <c r="F27" s="48"/>
      <c r="G27" s="49"/>
      <c r="I27" s="47"/>
      <c r="J27" s="47"/>
    </row>
    <row r="28" spans="1:10">
      <c r="A28" s="66" t="s">
        <v>472</v>
      </c>
      <c r="B28" s="48" t="s">
        <v>399</v>
      </c>
      <c r="C28" s="48" t="s">
        <v>399</v>
      </c>
      <c r="D28" s="48" t="s">
        <v>399</v>
      </c>
      <c r="E28" s="48">
        <v>49</v>
      </c>
      <c r="F28" s="48" t="s">
        <v>399</v>
      </c>
      <c r="G28" s="49">
        <v>1172</v>
      </c>
      <c r="I28" s="37"/>
      <c r="J28" s="37"/>
    </row>
    <row r="29" spans="1:10">
      <c r="A29" s="66" t="s">
        <v>473</v>
      </c>
      <c r="B29" s="48" t="s">
        <v>399</v>
      </c>
      <c r="C29" s="48" t="s">
        <v>399</v>
      </c>
      <c r="D29" s="48" t="s">
        <v>399</v>
      </c>
      <c r="E29" s="12" t="s">
        <v>399</v>
      </c>
      <c r="F29" s="12" t="s">
        <v>399</v>
      </c>
      <c r="G29" s="13" t="s">
        <v>399</v>
      </c>
      <c r="I29" s="37"/>
      <c r="J29" s="37"/>
    </row>
    <row r="30" spans="1:10">
      <c r="A30" s="66" t="s">
        <v>474</v>
      </c>
      <c r="B30" s="48" t="s">
        <v>399</v>
      </c>
      <c r="C30" s="48" t="s">
        <v>399</v>
      </c>
      <c r="D30" s="48" t="s">
        <v>399</v>
      </c>
      <c r="E30" s="12">
        <v>207</v>
      </c>
      <c r="F30" s="48" t="s">
        <v>399</v>
      </c>
      <c r="G30" s="13">
        <v>6030</v>
      </c>
      <c r="I30" s="37"/>
      <c r="J30" s="37"/>
    </row>
    <row r="31" spans="1:10">
      <c r="A31" s="76" t="s">
        <v>475</v>
      </c>
      <c r="B31" s="77" t="s">
        <v>399</v>
      </c>
      <c r="C31" s="77" t="s">
        <v>399</v>
      </c>
      <c r="D31" s="77" t="s">
        <v>399</v>
      </c>
      <c r="E31" s="77">
        <v>256</v>
      </c>
      <c r="F31" s="77" t="s">
        <v>399</v>
      </c>
      <c r="G31" s="78">
        <v>7202</v>
      </c>
      <c r="I31" s="37"/>
      <c r="J31" s="37"/>
    </row>
    <row r="32" spans="1:10">
      <c r="A32" s="66"/>
      <c r="B32" s="48"/>
      <c r="C32" s="48"/>
      <c r="D32" s="48"/>
      <c r="E32" s="48"/>
      <c r="F32" s="48"/>
      <c r="G32" s="49"/>
      <c r="I32" s="47"/>
      <c r="J32" s="37"/>
    </row>
    <row r="33" spans="1:10">
      <c r="A33" s="66" t="s">
        <v>476</v>
      </c>
      <c r="B33" s="48" t="s">
        <v>399</v>
      </c>
      <c r="C33" s="48" t="s">
        <v>399</v>
      </c>
      <c r="D33" s="48" t="s">
        <v>399</v>
      </c>
      <c r="E33" s="83">
        <v>2</v>
      </c>
      <c r="F33" s="83" t="s">
        <v>399</v>
      </c>
      <c r="G33" s="84">
        <v>44</v>
      </c>
      <c r="I33" s="47"/>
      <c r="J33" s="37"/>
    </row>
    <row r="34" spans="1:10">
      <c r="A34" s="66" t="s">
        <v>477</v>
      </c>
      <c r="B34" s="48" t="s">
        <v>399</v>
      </c>
      <c r="C34" s="48" t="s">
        <v>399</v>
      </c>
      <c r="D34" s="48" t="s">
        <v>399</v>
      </c>
      <c r="E34" s="83">
        <v>224</v>
      </c>
      <c r="F34" s="48" t="s">
        <v>399</v>
      </c>
      <c r="G34" s="84">
        <v>5593</v>
      </c>
      <c r="I34" s="37"/>
      <c r="J34" s="37"/>
    </row>
    <row r="35" spans="1:10">
      <c r="A35" s="66" t="s">
        <v>478</v>
      </c>
      <c r="B35" s="48" t="s">
        <v>399</v>
      </c>
      <c r="C35" s="48" t="s">
        <v>399</v>
      </c>
      <c r="D35" s="48" t="s">
        <v>399</v>
      </c>
      <c r="E35" s="83">
        <v>475</v>
      </c>
      <c r="F35" s="83" t="s">
        <v>399</v>
      </c>
      <c r="G35" s="84">
        <v>8381</v>
      </c>
      <c r="I35" s="37"/>
      <c r="J35" s="37"/>
    </row>
    <row r="36" spans="1:10">
      <c r="A36" s="66" t="s">
        <v>479</v>
      </c>
      <c r="B36" s="48" t="s">
        <v>399</v>
      </c>
      <c r="C36" s="48" t="s">
        <v>399</v>
      </c>
      <c r="D36" s="48" t="s">
        <v>399</v>
      </c>
      <c r="E36" s="83">
        <v>8</v>
      </c>
      <c r="F36" s="83" t="s">
        <v>399</v>
      </c>
      <c r="G36" s="84">
        <v>164</v>
      </c>
      <c r="I36" s="37"/>
      <c r="J36" s="37"/>
    </row>
    <row r="37" spans="1:10">
      <c r="A37" s="76" t="s">
        <v>480</v>
      </c>
      <c r="B37" s="77" t="s">
        <v>399</v>
      </c>
      <c r="C37" s="77" t="s">
        <v>399</v>
      </c>
      <c r="D37" s="77" t="s">
        <v>399</v>
      </c>
      <c r="E37" s="77">
        <v>709</v>
      </c>
      <c r="F37" s="77" t="s">
        <v>399</v>
      </c>
      <c r="G37" s="78">
        <v>14182</v>
      </c>
      <c r="I37" s="37"/>
      <c r="J37" s="37"/>
    </row>
    <row r="38" spans="1:10">
      <c r="A38" s="68"/>
      <c r="B38" s="73"/>
      <c r="C38" s="73"/>
      <c r="D38" s="73"/>
      <c r="E38" s="73"/>
      <c r="F38" s="73"/>
      <c r="G38" s="74"/>
      <c r="I38" s="37"/>
      <c r="J38" s="37"/>
    </row>
    <row r="39" spans="1:10">
      <c r="A39" s="76" t="s">
        <v>481</v>
      </c>
      <c r="B39" s="77" t="s">
        <v>399</v>
      </c>
      <c r="C39" s="77" t="s">
        <v>399</v>
      </c>
      <c r="D39" s="77" t="s">
        <v>399</v>
      </c>
      <c r="E39" s="77">
        <v>35</v>
      </c>
      <c r="F39" s="77">
        <v>1837</v>
      </c>
      <c r="G39" s="78">
        <v>89</v>
      </c>
      <c r="I39" s="37"/>
      <c r="J39" s="37"/>
    </row>
    <row r="40" spans="1:10">
      <c r="A40" s="66"/>
      <c r="B40" s="48"/>
      <c r="C40" s="48"/>
      <c r="D40" s="48"/>
      <c r="E40" s="48"/>
      <c r="F40" s="48"/>
      <c r="G40" s="49"/>
      <c r="I40" s="37"/>
      <c r="J40" s="37"/>
    </row>
    <row r="41" spans="1:10">
      <c r="A41" s="66" t="s">
        <v>545</v>
      </c>
      <c r="B41" s="85">
        <v>75</v>
      </c>
      <c r="C41" s="85">
        <v>7715</v>
      </c>
      <c r="D41" s="85">
        <v>328</v>
      </c>
      <c r="E41" s="12">
        <v>31</v>
      </c>
      <c r="F41" s="85">
        <v>310</v>
      </c>
      <c r="G41" s="13">
        <v>115</v>
      </c>
      <c r="I41" s="37"/>
      <c r="J41" s="37"/>
    </row>
    <row r="42" spans="1:10">
      <c r="A42" s="66" t="s">
        <v>483</v>
      </c>
      <c r="B42" s="48" t="s">
        <v>399</v>
      </c>
      <c r="C42" s="48" t="s">
        <v>399</v>
      </c>
      <c r="D42" s="48" t="s">
        <v>399</v>
      </c>
      <c r="E42" s="12" t="s">
        <v>399</v>
      </c>
      <c r="F42" s="12">
        <v>3005</v>
      </c>
      <c r="G42" s="13">
        <v>33</v>
      </c>
      <c r="I42" s="37"/>
      <c r="J42" s="37"/>
    </row>
    <row r="43" spans="1:10">
      <c r="A43" s="66" t="s">
        <v>484</v>
      </c>
      <c r="B43" s="48" t="s">
        <v>399</v>
      </c>
      <c r="C43" s="48" t="s">
        <v>399</v>
      </c>
      <c r="D43" s="48" t="s">
        <v>399</v>
      </c>
      <c r="E43" s="12">
        <v>60</v>
      </c>
      <c r="F43" s="12">
        <v>3030</v>
      </c>
      <c r="G43" s="13">
        <v>1386</v>
      </c>
      <c r="I43" s="47"/>
      <c r="J43" s="37"/>
    </row>
    <row r="44" spans="1:10">
      <c r="A44" s="66" t="s">
        <v>485</v>
      </c>
      <c r="B44" s="48" t="s">
        <v>399</v>
      </c>
      <c r="C44" s="48" t="s">
        <v>399</v>
      </c>
      <c r="D44" s="48" t="s">
        <v>399</v>
      </c>
      <c r="E44" s="12" t="s">
        <v>399</v>
      </c>
      <c r="F44" s="12">
        <v>1425</v>
      </c>
      <c r="G44" s="13">
        <v>31</v>
      </c>
      <c r="I44" s="37"/>
      <c r="J44" s="37"/>
    </row>
    <row r="45" spans="1:10" s="408" customFormat="1">
      <c r="A45" s="66" t="s">
        <v>486</v>
      </c>
      <c r="B45" s="48" t="s">
        <v>399</v>
      </c>
      <c r="C45" s="48" t="s">
        <v>399</v>
      </c>
      <c r="D45" s="48" t="s">
        <v>399</v>
      </c>
      <c r="E45" s="12" t="s">
        <v>399</v>
      </c>
      <c r="F45" s="12" t="s">
        <v>399</v>
      </c>
      <c r="G45" s="13" t="s">
        <v>399</v>
      </c>
      <c r="I45" s="37"/>
      <c r="J45" s="47"/>
    </row>
    <row r="46" spans="1:10">
      <c r="A46" s="66" t="s">
        <v>487</v>
      </c>
      <c r="B46" s="48" t="s">
        <v>399</v>
      </c>
      <c r="C46" s="48" t="s">
        <v>399</v>
      </c>
      <c r="D46" s="48" t="s">
        <v>399</v>
      </c>
      <c r="E46" s="48" t="s">
        <v>399</v>
      </c>
      <c r="F46" s="48" t="s">
        <v>399</v>
      </c>
      <c r="G46" s="49" t="s">
        <v>399</v>
      </c>
      <c r="I46" s="37"/>
      <c r="J46" s="37"/>
    </row>
    <row r="47" spans="1:10">
      <c r="A47" s="66" t="s">
        <v>488</v>
      </c>
      <c r="B47" s="48" t="s">
        <v>399</v>
      </c>
      <c r="C47" s="48" t="s">
        <v>399</v>
      </c>
      <c r="D47" s="48" t="s">
        <v>399</v>
      </c>
      <c r="E47" s="12" t="s">
        <v>399</v>
      </c>
      <c r="F47" s="12" t="s">
        <v>399</v>
      </c>
      <c r="G47" s="13" t="s">
        <v>399</v>
      </c>
      <c r="I47" s="37"/>
      <c r="J47" s="37"/>
    </row>
    <row r="48" spans="1:10">
      <c r="A48" s="66" t="s">
        <v>489</v>
      </c>
      <c r="B48" s="48" t="s">
        <v>399</v>
      </c>
      <c r="C48" s="48" t="s">
        <v>399</v>
      </c>
      <c r="D48" s="48" t="s">
        <v>399</v>
      </c>
      <c r="E48" s="12">
        <v>11</v>
      </c>
      <c r="F48" s="12">
        <v>170</v>
      </c>
      <c r="G48" s="13">
        <v>80</v>
      </c>
      <c r="I48" s="37"/>
      <c r="J48" s="37"/>
    </row>
    <row r="49" spans="1:10">
      <c r="A49" s="66" t="s">
        <v>490</v>
      </c>
      <c r="B49" s="85">
        <v>15</v>
      </c>
      <c r="C49" s="48" t="s">
        <v>399</v>
      </c>
      <c r="D49" s="85">
        <v>150</v>
      </c>
      <c r="E49" s="12">
        <v>36</v>
      </c>
      <c r="F49" s="12" t="s">
        <v>399</v>
      </c>
      <c r="G49" s="13">
        <v>527</v>
      </c>
      <c r="I49" s="37"/>
      <c r="J49" s="37"/>
    </row>
    <row r="50" spans="1:10">
      <c r="A50" s="76" t="s">
        <v>491</v>
      </c>
      <c r="B50" s="77">
        <v>90</v>
      </c>
      <c r="C50" s="77">
        <v>7715</v>
      </c>
      <c r="D50" s="77">
        <v>478</v>
      </c>
      <c r="E50" s="77">
        <v>138</v>
      </c>
      <c r="F50" s="77">
        <v>7940</v>
      </c>
      <c r="G50" s="78">
        <v>2172</v>
      </c>
      <c r="I50" s="47"/>
      <c r="J50" s="37"/>
    </row>
    <row r="51" spans="1:10">
      <c r="A51" s="68"/>
      <c r="B51" s="73"/>
      <c r="C51" s="73"/>
      <c r="D51" s="73"/>
      <c r="E51" s="73"/>
      <c r="F51" s="73"/>
      <c r="G51" s="74"/>
      <c r="I51" s="37"/>
      <c r="J51" s="37"/>
    </row>
    <row r="52" spans="1:10">
      <c r="A52" s="76" t="s">
        <v>492</v>
      </c>
      <c r="B52" s="77" t="s">
        <v>399</v>
      </c>
      <c r="C52" s="77" t="s">
        <v>399</v>
      </c>
      <c r="D52" s="77" t="s">
        <v>399</v>
      </c>
      <c r="E52" s="77" t="s">
        <v>399</v>
      </c>
      <c r="F52" s="77" t="s">
        <v>399</v>
      </c>
      <c r="G52" s="78" t="s">
        <v>399</v>
      </c>
      <c r="I52" s="37"/>
      <c r="J52" s="37"/>
    </row>
    <row r="53" spans="1:10" s="408" customFormat="1">
      <c r="A53" s="66"/>
      <c r="B53" s="48"/>
      <c r="C53" s="48"/>
      <c r="D53" s="48"/>
      <c r="E53" s="48"/>
      <c r="F53" s="48"/>
      <c r="G53" s="49"/>
      <c r="I53" s="37"/>
      <c r="J53" s="47"/>
    </row>
    <row r="54" spans="1:10">
      <c r="A54" s="66" t="s">
        <v>493</v>
      </c>
      <c r="B54" s="48" t="s">
        <v>399</v>
      </c>
      <c r="C54" s="48" t="s">
        <v>399</v>
      </c>
      <c r="D54" s="48" t="s">
        <v>399</v>
      </c>
      <c r="E54" s="12" t="s">
        <v>399</v>
      </c>
      <c r="F54" s="48" t="s">
        <v>399</v>
      </c>
      <c r="G54" s="13" t="s">
        <v>399</v>
      </c>
      <c r="I54" s="47"/>
      <c r="J54" s="37"/>
    </row>
    <row r="55" spans="1:10">
      <c r="A55" s="66" t="s">
        <v>494</v>
      </c>
      <c r="B55" s="48" t="s">
        <v>399</v>
      </c>
      <c r="C55" s="48" t="s">
        <v>399</v>
      </c>
      <c r="D55" s="48" t="s">
        <v>399</v>
      </c>
      <c r="E55" s="48" t="s">
        <v>399</v>
      </c>
      <c r="F55" s="48" t="s">
        <v>399</v>
      </c>
      <c r="G55" s="49" t="s">
        <v>399</v>
      </c>
      <c r="I55" s="37"/>
      <c r="J55" s="37"/>
    </row>
    <row r="56" spans="1:10">
      <c r="A56" s="66" t="s">
        <v>495</v>
      </c>
      <c r="B56" s="48" t="s">
        <v>399</v>
      </c>
      <c r="C56" s="48" t="s">
        <v>399</v>
      </c>
      <c r="D56" s="48" t="s">
        <v>399</v>
      </c>
      <c r="E56" s="12" t="s">
        <v>399</v>
      </c>
      <c r="F56" s="48" t="s">
        <v>399</v>
      </c>
      <c r="G56" s="13" t="s">
        <v>399</v>
      </c>
      <c r="I56" s="37"/>
      <c r="J56" s="37"/>
    </row>
    <row r="57" spans="1:10">
      <c r="A57" s="66" t="s">
        <v>496</v>
      </c>
      <c r="B57" s="48" t="s">
        <v>399</v>
      </c>
      <c r="C57" s="48" t="s">
        <v>399</v>
      </c>
      <c r="D57" s="48" t="s">
        <v>399</v>
      </c>
      <c r="E57" s="12" t="s">
        <v>399</v>
      </c>
      <c r="F57" s="12" t="s">
        <v>399</v>
      </c>
      <c r="G57" s="13" t="s">
        <v>399</v>
      </c>
      <c r="I57" s="37"/>
      <c r="J57" s="37"/>
    </row>
    <row r="58" spans="1:10">
      <c r="A58" s="66" t="s">
        <v>497</v>
      </c>
      <c r="B58" s="48" t="s">
        <v>399</v>
      </c>
      <c r="C58" s="48" t="s">
        <v>399</v>
      </c>
      <c r="D58" s="48" t="s">
        <v>399</v>
      </c>
      <c r="E58" s="12" t="s">
        <v>399</v>
      </c>
      <c r="F58" s="12" t="s">
        <v>399</v>
      </c>
      <c r="G58" s="13" t="s">
        <v>399</v>
      </c>
      <c r="I58" s="47"/>
      <c r="J58" s="37"/>
    </row>
    <row r="59" spans="1:10">
      <c r="A59" s="76" t="s">
        <v>573</v>
      </c>
      <c r="B59" s="77" t="s">
        <v>399</v>
      </c>
      <c r="C59" s="77" t="s">
        <v>399</v>
      </c>
      <c r="D59" s="77" t="s">
        <v>399</v>
      </c>
      <c r="E59" s="77" t="s">
        <v>399</v>
      </c>
      <c r="F59" s="77" t="s">
        <v>399</v>
      </c>
      <c r="G59" s="78" t="s">
        <v>399</v>
      </c>
      <c r="I59" s="37"/>
      <c r="J59" s="37"/>
    </row>
    <row r="60" spans="1:10">
      <c r="A60" s="66"/>
      <c r="B60" s="48"/>
      <c r="C60" s="48"/>
      <c r="D60" s="48"/>
      <c r="E60" s="48"/>
      <c r="F60" s="48"/>
      <c r="G60" s="49"/>
      <c r="I60" s="37"/>
      <c r="J60" s="37"/>
    </row>
    <row r="61" spans="1:10">
      <c r="A61" s="66" t="s">
        <v>499</v>
      </c>
      <c r="B61" s="48" t="s">
        <v>399</v>
      </c>
      <c r="C61" s="48" t="s">
        <v>399</v>
      </c>
      <c r="D61" s="48" t="s">
        <v>399</v>
      </c>
      <c r="E61" s="12">
        <v>135</v>
      </c>
      <c r="F61" s="83">
        <v>3500</v>
      </c>
      <c r="G61" s="13">
        <v>1258</v>
      </c>
      <c r="I61" s="37"/>
      <c r="J61" s="37"/>
    </row>
    <row r="62" spans="1:10">
      <c r="A62" s="66" t="s">
        <v>500</v>
      </c>
      <c r="B62" s="48" t="s">
        <v>399</v>
      </c>
      <c r="C62" s="48" t="s">
        <v>399</v>
      </c>
      <c r="D62" s="48" t="s">
        <v>399</v>
      </c>
      <c r="E62" s="12">
        <v>66</v>
      </c>
      <c r="F62" s="83" t="s">
        <v>399</v>
      </c>
      <c r="G62" s="13">
        <v>513</v>
      </c>
      <c r="I62" s="47"/>
      <c r="J62" s="37"/>
    </row>
    <row r="63" spans="1:10">
      <c r="A63" s="66" t="s">
        <v>501</v>
      </c>
      <c r="B63" s="48" t="s">
        <v>399</v>
      </c>
      <c r="C63" s="48" t="s">
        <v>399</v>
      </c>
      <c r="D63" s="48" t="s">
        <v>399</v>
      </c>
      <c r="E63" s="12">
        <v>13</v>
      </c>
      <c r="F63" s="83" t="s">
        <v>399</v>
      </c>
      <c r="G63" s="13">
        <v>130</v>
      </c>
      <c r="I63" s="37"/>
      <c r="J63" s="37"/>
    </row>
    <row r="64" spans="1:10">
      <c r="A64" s="76" t="s">
        <v>502</v>
      </c>
      <c r="B64" s="77" t="s">
        <v>399</v>
      </c>
      <c r="C64" s="77" t="s">
        <v>399</v>
      </c>
      <c r="D64" s="77" t="s">
        <v>399</v>
      </c>
      <c r="E64" s="77">
        <v>214</v>
      </c>
      <c r="F64" s="77">
        <v>3500</v>
      </c>
      <c r="G64" s="78">
        <v>1901</v>
      </c>
    </row>
    <row r="65" spans="1:7">
      <c r="A65" s="68"/>
      <c r="B65" s="73"/>
      <c r="C65" s="73"/>
      <c r="D65" s="73"/>
      <c r="E65" s="73"/>
      <c r="F65" s="73"/>
      <c r="G65" s="74"/>
    </row>
    <row r="66" spans="1:7">
      <c r="A66" s="76" t="s">
        <v>503</v>
      </c>
      <c r="B66" s="77" t="s">
        <v>399</v>
      </c>
      <c r="C66" s="77" t="s">
        <v>399</v>
      </c>
      <c r="D66" s="77" t="s">
        <v>399</v>
      </c>
      <c r="E66" s="77">
        <v>20</v>
      </c>
      <c r="F66" s="77" t="s">
        <v>399</v>
      </c>
      <c r="G66" s="78">
        <v>485</v>
      </c>
    </row>
    <row r="67" spans="1:7">
      <c r="A67" s="66"/>
      <c r="B67" s="48"/>
      <c r="C67" s="48"/>
      <c r="D67" s="48"/>
      <c r="E67" s="48"/>
      <c r="F67" s="48"/>
      <c r="G67" s="49"/>
    </row>
    <row r="68" spans="1:7">
      <c r="A68" s="66" t="s">
        <v>504</v>
      </c>
      <c r="B68" s="48" t="s">
        <v>399</v>
      </c>
      <c r="C68" s="48" t="s">
        <v>399</v>
      </c>
      <c r="D68" s="48" t="s">
        <v>399</v>
      </c>
      <c r="E68" s="12" t="s">
        <v>399</v>
      </c>
      <c r="F68" s="12" t="s">
        <v>399</v>
      </c>
      <c r="G68" s="13" t="s">
        <v>399</v>
      </c>
    </row>
    <row r="69" spans="1:7">
      <c r="A69" s="66" t="s">
        <v>505</v>
      </c>
      <c r="B69" s="48" t="s">
        <v>399</v>
      </c>
      <c r="C69" s="48" t="s">
        <v>399</v>
      </c>
      <c r="D69" s="48" t="s">
        <v>399</v>
      </c>
      <c r="E69" s="48" t="s">
        <v>399</v>
      </c>
      <c r="F69" s="48" t="s">
        <v>399</v>
      </c>
      <c r="G69" s="49" t="s">
        <v>399</v>
      </c>
    </row>
    <row r="70" spans="1:7">
      <c r="A70" s="76" t="s">
        <v>506</v>
      </c>
      <c r="B70" s="77" t="s">
        <v>399</v>
      </c>
      <c r="C70" s="77" t="s">
        <v>399</v>
      </c>
      <c r="D70" s="77" t="s">
        <v>399</v>
      </c>
      <c r="E70" s="77" t="s">
        <v>399</v>
      </c>
      <c r="F70" s="77" t="s">
        <v>399</v>
      </c>
      <c r="G70" s="78" t="s">
        <v>399</v>
      </c>
    </row>
    <row r="71" spans="1:7">
      <c r="A71" s="66"/>
      <c r="B71" s="48"/>
      <c r="C71" s="48"/>
      <c r="D71" s="48"/>
      <c r="E71" s="48"/>
      <c r="F71" s="48"/>
      <c r="G71" s="49"/>
    </row>
    <row r="72" spans="1:7">
      <c r="A72" s="66" t="s">
        <v>507</v>
      </c>
      <c r="B72" s="48" t="s">
        <v>399</v>
      </c>
      <c r="C72" s="48" t="s">
        <v>399</v>
      </c>
      <c r="D72" s="48" t="s">
        <v>399</v>
      </c>
      <c r="E72" s="48">
        <v>29</v>
      </c>
      <c r="F72" s="48" t="s">
        <v>399</v>
      </c>
      <c r="G72" s="49">
        <v>251</v>
      </c>
    </row>
    <row r="73" spans="1:7">
      <c r="A73" s="66" t="s">
        <v>508</v>
      </c>
      <c r="B73" s="48" t="s">
        <v>399</v>
      </c>
      <c r="C73" s="48" t="s">
        <v>399</v>
      </c>
      <c r="D73" s="48" t="s">
        <v>399</v>
      </c>
      <c r="E73" s="12" t="s">
        <v>399</v>
      </c>
      <c r="F73" s="48" t="s">
        <v>399</v>
      </c>
      <c r="G73" s="13" t="s">
        <v>399</v>
      </c>
    </row>
    <row r="74" spans="1:7">
      <c r="A74" s="66" t="s">
        <v>509</v>
      </c>
      <c r="B74" s="48" t="s">
        <v>399</v>
      </c>
      <c r="C74" s="48" t="s">
        <v>399</v>
      </c>
      <c r="D74" s="48" t="s">
        <v>399</v>
      </c>
      <c r="E74" s="12">
        <v>12</v>
      </c>
      <c r="F74" s="12" t="s">
        <v>399</v>
      </c>
      <c r="G74" s="13">
        <v>378</v>
      </c>
    </row>
    <row r="75" spans="1:7">
      <c r="A75" s="66" t="s">
        <v>510</v>
      </c>
      <c r="B75" s="48" t="s">
        <v>399</v>
      </c>
      <c r="C75" s="48" t="s">
        <v>399</v>
      </c>
      <c r="D75" s="48" t="s">
        <v>399</v>
      </c>
      <c r="E75" s="12">
        <v>6</v>
      </c>
      <c r="F75" s="48" t="s">
        <v>399</v>
      </c>
      <c r="G75" s="13">
        <v>48</v>
      </c>
    </row>
    <row r="76" spans="1:7">
      <c r="A76" s="66" t="s">
        <v>511</v>
      </c>
      <c r="B76" s="48" t="s">
        <v>399</v>
      </c>
      <c r="C76" s="48" t="s">
        <v>399</v>
      </c>
      <c r="D76" s="48" t="s">
        <v>399</v>
      </c>
      <c r="E76" s="12" t="s">
        <v>399</v>
      </c>
      <c r="F76" s="48" t="s">
        <v>399</v>
      </c>
      <c r="G76" s="13" t="s">
        <v>399</v>
      </c>
    </row>
    <row r="77" spans="1:7">
      <c r="A77" s="66" t="s">
        <v>512</v>
      </c>
      <c r="B77" s="48" t="s">
        <v>399</v>
      </c>
      <c r="C77" s="48" t="s">
        <v>399</v>
      </c>
      <c r="D77" s="48" t="s">
        <v>399</v>
      </c>
      <c r="E77" s="12" t="s">
        <v>399</v>
      </c>
      <c r="F77" s="12" t="s">
        <v>399</v>
      </c>
      <c r="G77" s="13" t="s">
        <v>399</v>
      </c>
    </row>
    <row r="78" spans="1:7">
      <c r="A78" s="66" t="s">
        <v>513</v>
      </c>
      <c r="B78" s="48" t="s">
        <v>399</v>
      </c>
      <c r="C78" s="48" t="s">
        <v>399</v>
      </c>
      <c r="D78" s="48" t="s">
        <v>399</v>
      </c>
      <c r="E78" s="48" t="s">
        <v>399</v>
      </c>
      <c r="F78" s="48" t="s">
        <v>399</v>
      </c>
      <c r="G78" s="49" t="s">
        <v>399</v>
      </c>
    </row>
    <row r="79" spans="1:7">
      <c r="A79" s="66" t="s">
        <v>514</v>
      </c>
      <c r="B79" s="48" t="s">
        <v>399</v>
      </c>
      <c r="C79" s="48" t="s">
        <v>399</v>
      </c>
      <c r="D79" s="48" t="s">
        <v>399</v>
      </c>
      <c r="E79" s="48" t="s">
        <v>399</v>
      </c>
      <c r="F79" s="48" t="s">
        <v>399</v>
      </c>
      <c r="G79" s="49" t="s">
        <v>399</v>
      </c>
    </row>
    <row r="80" spans="1:7">
      <c r="A80" s="76" t="s">
        <v>515</v>
      </c>
      <c r="B80" s="77" t="s">
        <v>399</v>
      </c>
      <c r="C80" s="77" t="s">
        <v>399</v>
      </c>
      <c r="D80" s="77" t="s">
        <v>399</v>
      </c>
      <c r="E80" s="77">
        <v>47</v>
      </c>
      <c r="F80" s="77" t="s">
        <v>399</v>
      </c>
      <c r="G80" s="78">
        <v>677</v>
      </c>
    </row>
    <row r="81" spans="1:7">
      <c r="A81" s="66"/>
      <c r="B81" s="48"/>
      <c r="C81" s="48"/>
      <c r="D81" s="48"/>
      <c r="E81" s="48"/>
      <c r="F81" s="48"/>
      <c r="G81" s="49"/>
    </row>
    <row r="82" spans="1:7">
      <c r="A82" s="66" t="s">
        <v>516</v>
      </c>
      <c r="B82" s="48" t="s">
        <v>399</v>
      </c>
      <c r="C82" s="48" t="s">
        <v>399</v>
      </c>
      <c r="D82" s="48" t="s">
        <v>399</v>
      </c>
      <c r="E82" s="48" t="s">
        <v>399</v>
      </c>
      <c r="F82" s="48" t="s">
        <v>399</v>
      </c>
      <c r="G82" s="49" t="s">
        <v>399</v>
      </c>
    </row>
    <row r="83" spans="1:7">
      <c r="A83" s="66" t="s">
        <v>517</v>
      </c>
      <c r="B83" s="48" t="s">
        <v>399</v>
      </c>
      <c r="C83" s="48" t="s">
        <v>399</v>
      </c>
      <c r="D83" s="48" t="s">
        <v>399</v>
      </c>
      <c r="E83" s="48" t="s">
        <v>399</v>
      </c>
      <c r="F83" s="48" t="s">
        <v>399</v>
      </c>
      <c r="G83" s="49" t="s">
        <v>399</v>
      </c>
    </row>
    <row r="84" spans="1:7">
      <c r="A84" s="76" t="s">
        <v>518</v>
      </c>
      <c r="B84" s="77" t="s">
        <v>399</v>
      </c>
      <c r="C84" s="77" t="s">
        <v>399</v>
      </c>
      <c r="D84" s="77" t="s">
        <v>399</v>
      </c>
      <c r="E84" s="77" t="s">
        <v>399</v>
      </c>
      <c r="F84" s="77" t="s">
        <v>399</v>
      </c>
      <c r="G84" s="78" t="s">
        <v>399</v>
      </c>
    </row>
    <row r="85" spans="1:7">
      <c r="A85" s="66"/>
      <c r="B85" s="48"/>
      <c r="C85" s="48"/>
      <c r="D85" s="48"/>
      <c r="E85" s="48"/>
      <c r="F85" s="48"/>
      <c r="G85" s="49"/>
    </row>
    <row r="86" spans="1:7" ht="13.5" thickBot="1">
      <c r="A86" s="69" t="s">
        <v>519</v>
      </c>
      <c r="B86" s="55">
        <v>8524</v>
      </c>
      <c r="C86" s="55">
        <v>742073</v>
      </c>
      <c r="D86" s="55">
        <v>83140</v>
      </c>
      <c r="E86" s="55">
        <v>2398</v>
      </c>
      <c r="F86" s="55">
        <v>14167</v>
      </c>
      <c r="G86" s="56">
        <v>42172</v>
      </c>
    </row>
  </sheetData>
  <mergeCells count="6">
    <mergeCell ref="A1:G1"/>
    <mergeCell ref="A3:G3"/>
    <mergeCell ref="B6:D6"/>
    <mergeCell ref="E6:G6"/>
    <mergeCell ref="A6:A8"/>
    <mergeCell ref="A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>
  <sheetPr codeName="Hoja414">
    <pageSetUpPr fitToPage="1"/>
  </sheetPr>
  <dimension ref="A1:J87"/>
  <sheetViews>
    <sheetView view="pageBreakPreview" zoomScale="75" zoomScaleNormal="75" zoomScaleSheetLayoutView="75" workbookViewId="0">
      <selection activeCell="B85" activeCellId="5" sqref="B60:G60 B65:G65 B67:G67 B71:G71 B81:G81 B85:G85"/>
    </sheetView>
  </sheetViews>
  <sheetFormatPr baseColWidth="10" defaultRowHeight="12.75"/>
  <cols>
    <col min="1" max="1" width="33.7109375" style="271" customWidth="1"/>
    <col min="2" max="7" width="16.7109375" style="271" customWidth="1"/>
    <col min="8" max="9" width="12.7109375" style="271" customWidth="1"/>
    <col min="10" max="16384" width="11.42578125" style="271"/>
  </cols>
  <sheetData>
    <row r="1" spans="1:10" s="90" customFormat="1" ht="18">
      <c r="A1" s="1519" t="s">
        <v>375</v>
      </c>
      <c r="B1" s="1519"/>
      <c r="C1" s="1519"/>
      <c r="D1" s="1519"/>
      <c r="E1" s="1519"/>
      <c r="F1" s="1519"/>
      <c r="G1" s="1519"/>
      <c r="H1" s="89"/>
      <c r="I1" s="89"/>
    </row>
    <row r="3" spans="1:10" s="91" customFormat="1" ht="15">
      <c r="A3" s="1504" t="s">
        <v>1268</v>
      </c>
      <c r="B3" s="1504"/>
      <c r="C3" s="1504"/>
      <c r="D3" s="1504"/>
      <c r="E3" s="1504"/>
      <c r="F3" s="1504"/>
      <c r="G3" s="1504"/>
    </row>
    <row r="4" spans="1:10" s="91" customFormat="1" ht="15">
      <c r="A4" s="1504" t="s">
        <v>1427</v>
      </c>
      <c r="B4" s="1504"/>
      <c r="C4" s="1504"/>
      <c r="D4" s="1504"/>
      <c r="E4" s="1504"/>
      <c r="F4" s="1504"/>
      <c r="G4" s="1504"/>
    </row>
    <row r="5" spans="1:10" s="91" customFormat="1" ht="13.5" customHeight="1" thickBot="1">
      <c r="A5" s="338"/>
      <c r="B5" s="338"/>
      <c r="C5" s="338"/>
      <c r="D5" s="338"/>
      <c r="E5" s="338"/>
      <c r="F5" s="338"/>
      <c r="G5" s="338"/>
    </row>
    <row r="6" spans="1:10" ht="25.5" customHeight="1">
      <c r="A6" s="1515" t="s">
        <v>455</v>
      </c>
      <c r="B6" s="1530" t="s">
        <v>1262</v>
      </c>
      <c r="C6" s="1491"/>
      <c r="D6" s="1492"/>
      <c r="E6" s="1490" t="s">
        <v>1080</v>
      </c>
      <c r="F6" s="1491"/>
      <c r="G6" s="1491"/>
      <c r="H6" s="37"/>
    </row>
    <row r="7" spans="1:10" ht="19.5" customHeight="1">
      <c r="A7" s="1516"/>
      <c r="B7" s="298" t="s">
        <v>379</v>
      </c>
      <c r="C7" s="298" t="s">
        <v>1117</v>
      </c>
      <c r="D7" s="298" t="s">
        <v>380</v>
      </c>
      <c r="E7" s="298" t="s">
        <v>379</v>
      </c>
      <c r="F7" s="298" t="s">
        <v>1117</v>
      </c>
      <c r="G7" s="862" t="s">
        <v>380</v>
      </c>
      <c r="I7" s="37"/>
      <c r="J7" s="37"/>
    </row>
    <row r="8" spans="1:10" ht="13.5" thickBot="1">
      <c r="A8" s="1516"/>
      <c r="B8" s="299" t="s">
        <v>389</v>
      </c>
      <c r="C8" s="299" t="s">
        <v>1120</v>
      </c>
      <c r="D8" s="299" t="s">
        <v>533</v>
      </c>
      <c r="E8" s="299" t="s">
        <v>389</v>
      </c>
      <c r="F8" s="299" t="s">
        <v>1120</v>
      </c>
      <c r="G8" s="308" t="s">
        <v>533</v>
      </c>
      <c r="I8" s="37"/>
      <c r="J8" s="37"/>
    </row>
    <row r="9" spans="1:10" ht="27" customHeight="1">
      <c r="A9" s="75" t="s">
        <v>459</v>
      </c>
      <c r="B9" s="131">
        <v>705</v>
      </c>
      <c r="C9" s="131" t="s">
        <v>399</v>
      </c>
      <c r="D9" s="131">
        <v>9445</v>
      </c>
      <c r="E9" s="131">
        <v>352</v>
      </c>
      <c r="F9" s="256">
        <v>120574</v>
      </c>
      <c r="G9" s="140">
        <v>8500</v>
      </c>
      <c r="I9" s="37"/>
      <c r="J9" s="37"/>
    </row>
    <row r="10" spans="1:10">
      <c r="A10" s="66" t="s">
        <v>460</v>
      </c>
      <c r="B10" s="85">
        <v>536</v>
      </c>
      <c r="C10" s="48" t="s">
        <v>399</v>
      </c>
      <c r="D10" s="85">
        <v>6925</v>
      </c>
      <c r="E10" s="12">
        <v>268</v>
      </c>
      <c r="F10" s="85">
        <v>31032</v>
      </c>
      <c r="G10" s="13">
        <v>4155</v>
      </c>
      <c r="I10" s="37"/>
      <c r="J10" s="37"/>
    </row>
    <row r="11" spans="1:10">
      <c r="A11" s="66" t="s">
        <v>461</v>
      </c>
      <c r="B11" s="85">
        <v>298</v>
      </c>
      <c r="C11" s="48">
        <v>3106</v>
      </c>
      <c r="D11" s="85">
        <v>3794</v>
      </c>
      <c r="E11" s="12">
        <v>171</v>
      </c>
      <c r="F11" s="85">
        <v>53646</v>
      </c>
      <c r="G11" s="13">
        <v>3595</v>
      </c>
      <c r="I11" s="37"/>
      <c r="J11" s="37"/>
    </row>
    <row r="12" spans="1:10">
      <c r="A12" s="66" t="s">
        <v>462</v>
      </c>
      <c r="B12" s="85">
        <v>267</v>
      </c>
      <c r="C12" s="12" t="s">
        <v>399</v>
      </c>
      <c r="D12" s="12">
        <v>4430</v>
      </c>
      <c r="E12" s="12">
        <v>134</v>
      </c>
      <c r="F12" s="12">
        <v>33000</v>
      </c>
      <c r="G12" s="13">
        <v>3586</v>
      </c>
      <c r="I12" s="37"/>
      <c r="J12" s="37"/>
    </row>
    <row r="13" spans="1:10">
      <c r="A13" s="76" t="s">
        <v>463</v>
      </c>
      <c r="B13" s="77">
        <v>1806</v>
      </c>
      <c r="C13" s="77">
        <v>3106</v>
      </c>
      <c r="D13" s="77">
        <v>24594</v>
      </c>
      <c r="E13" s="77">
        <v>925</v>
      </c>
      <c r="F13" s="77">
        <v>238252</v>
      </c>
      <c r="G13" s="78">
        <v>19836</v>
      </c>
      <c r="I13" s="47"/>
      <c r="J13" s="37"/>
    </row>
    <row r="14" spans="1:10">
      <c r="A14" s="68"/>
      <c r="B14" s="73"/>
      <c r="C14" s="73"/>
      <c r="D14" s="73"/>
      <c r="E14" s="73"/>
      <c r="F14" s="73"/>
      <c r="G14" s="74"/>
      <c r="I14" s="47"/>
      <c r="J14" s="37"/>
    </row>
    <row r="15" spans="1:10">
      <c r="A15" s="76" t="s">
        <v>464</v>
      </c>
      <c r="B15" s="77" t="s">
        <v>399</v>
      </c>
      <c r="C15" s="77" t="s">
        <v>399</v>
      </c>
      <c r="D15" s="77" t="s">
        <v>399</v>
      </c>
      <c r="E15" s="77">
        <v>214</v>
      </c>
      <c r="F15" s="77" t="s">
        <v>399</v>
      </c>
      <c r="G15" s="78">
        <v>2000</v>
      </c>
      <c r="I15" s="47"/>
      <c r="J15" s="37"/>
    </row>
    <row r="16" spans="1:10">
      <c r="A16" s="68"/>
      <c r="B16" s="73"/>
      <c r="C16" s="73"/>
      <c r="D16" s="73"/>
      <c r="E16" s="73"/>
      <c r="F16" s="73"/>
      <c r="G16" s="74"/>
      <c r="I16" s="47"/>
      <c r="J16" s="37"/>
    </row>
    <row r="17" spans="1:10">
      <c r="A17" s="76" t="s">
        <v>465</v>
      </c>
      <c r="B17" s="77" t="s">
        <v>399</v>
      </c>
      <c r="C17" s="77">
        <v>1610</v>
      </c>
      <c r="D17" s="77">
        <v>31</v>
      </c>
      <c r="E17" s="77">
        <v>2</v>
      </c>
      <c r="F17" s="77">
        <v>3905</v>
      </c>
      <c r="G17" s="78">
        <v>86</v>
      </c>
      <c r="I17" s="47"/>
      <c r="J17" s="37"/>
    </row>
    <row r="18" spans="1:10">
      <c r="A18" s="66"/>
      <c r="B18" s="48"/>
      <c r="C18" s="48"/>
      <c r="D18" s="48"/>
      <c r="E18" s="48"/>
      <c r="F18" s="48"/>
      <c r="G18" s="49"/>
      <c r="I18" s="37"/>
      <c r="J18" s="37"/>
    </row>
    <row r="19" spans="1:10">
      <c r="A19" s="66" t="s">
        <v>544</v>
      </c>
      <c r="B19" s="48" t="s">
        <v>399</v>
      </c>
      <c r="C19" s="85">
        <v>7425</v>
      </c>
      <c r="D19" s="85">
        <v>92</v>
      </c>
      <c r="E19" s="85">
        <v>66</v>
      </c>
      <c r="F19" s="85">
        <v>34717</v>
      </c>
      <c r="G19" s="133">
        <v>536</v>
      </c>
      <c r="I19" s="37"/>
      <c r="J19" s="37"/>
    </row>
    <row r="20" spans="1:10">
      <c r="A20" s="66" t="s">
        <v>467</v>
      </c>
      <c r="B20" s="12">
        <v>32</v>
      </c>
      <c r="C20" s="12" t="s">
        <v>399</v>
      </c>
      <c r="D20" s="12" t="s">
        <v>399</v>
      </c>
      <c r="E20" s="85">
        <v>152</v>
      </c>
      <c r="F20" s="85">
        <v>2000</v>
      </c>
      <c r="G20" s="133">
        <v>1674</v>
      </c>
      <c r="I20" s="37"/>
      <c r="J20" s="37"/>
    </row>
    <row r="21" spans="1:10">
      <c r="A21" s="66" t="s">
        <v>468</v>
      </c>
      <c r="B21" s="12">
        <v>140</v>
      </c>
      <c r="C21" s="12" t="s">
        <v>399</v>
      </c>
      <c r="D21" s="12" t="s">
        <v>399</v>
      </c>
      <c r="E21" s="85">
        <v>70</v>
      </c>
      <c r="F21" s="85">
        <v>79922</v>
      </c>
      <c r="G21" s="133">
        <v>1910</v>
      </c>
      <c r="I21" s="37"/>
      <c r="J21" s="37"/>
    </row>
    <row r="22" spans="1:10">
      <c r="A22" s="76" t="s">
        <v>469</v>
      </c>
      <c r="B22" s="77">
        <v>172</v>
      </c>
      <c r="C22" s="77">
        <v>7425</v>
      </c>
      <c r="D22" s="77">
        <v>92</v>
      </c>
      <c r="E22" s="77">
        <v>288</v>
      </c>
      <c r="F22" s="77">
        <v>116639</v>
      </c>
      <c r="G22" s="78">
        <v>4120</v>
      </c>
      <c r="I22" s="47"/>
      <c r="J22" s="37"/>
    </row>
    <row r="23" spans="1:10">
      <c r="A23" s="68"/>
      <c r="B23" s="73"/>
      <c r="C23" s="73"/>
      <c r="D23" s="73"/>
      <c r="E23" s="73"/>
      <c r="F23" s="73"/>
      <c r="G23" s="74"/>
      <c r="I23" s="47"/>
      <c r="J23" s="37"/>
    </row>
    <row r="24" spans="1:10">
      <c r="A24" s="76" t="s">
        <v>470</v>
      </c>
      <c r="B24" s="77">
        <v>363</v>
      </c>
      <c r="C24" s="77">
        <v>7530</v>
      </c>
      <c r="D24" s="77">
        <v>10132</v>
      </c>
      <c r="E24" s="77">
        <v>165</v>
      </c>
      <c r="F24" s="77">
        <v>10200</v>
      </c>
      <c r="G24" s="78">
        <v>4240</v>
      </c>
      <c r="I24" s="47"/>
      <c r="J24" s="37"/>
    </row>
    <row r="25" spans="1:10">
      <c r="A25" s="68"/>
      <c r="B25" s="73"/>
      <c r="C25" s="73"/>
      <c r="D25" s="73"/>
      <c r="E25" s="73"/>
      <c r="F25" s="73"/>
      <c r="G25" s="74"/>
      <c r="I25" s="47"/>
      <c r="J25" s="37"/>
    </row>
    <row r="26" spans="1:10">
      <c r="A26" s="76" t="s">
        <v>471</v>
      </c>
      <c r="B26" s="77">
        <v>189</v>
      </c>
      <c r="C26" s="77" t="s">
        <v>399</v>
      </c>
      <c r="D26" s="77">
        <v>4498</v>
      </c>
      <c r="E26" s="77">
        <v>31</v>
      </c>
      <c r="F26" s="77" t="s">
        <v>399</v>
      </c>
      <c r="G26" s="78">
        <v>480</v>
      </c>
      <c r="I26" s="47"/>
      <c r="J26" s="37"/>
    </row>
    <row r="27" spans="1:10">
      <c r="A27" s="66"/>
      <c r="B27" s="48"/>
      <c r="C27" s="48"/>
      <c r="D27" s="48"/>
      <c r="E27" s="48"/>
      <c r="F27" s="48"/>
      <c r="G27" s="49"/>
      <c r="I27" s="37"/>
      <c r="J27" s="37"/>
    </row>
    <row r="28" spans="1:10">
      <c r="A28" s="66" t="s">
        <v>472</v>
      </c>
      <c r="B28" s="85">
        <v>413</v>
      </c>
      <c r="C28" s="48" t="s">
        <v>399</v>
      </c>
      <c r="D28" s="85">
        <v>9718</v>
      </c>
      <c r="E28" s="48">
        <v>251</v>
      </c>
      <c r="F28" s="48" t="s">
        <v>399</v>
      </c>
      <c r="G28" s="49">
        <v>5865</v>
      </c>
      <c r="I28" s="37"/>
      <c r="J28" s="37"/>
    </row>
    <row r="29" spans="1:10">
      <c r="A29" s="66" t="s">
        <v>473</v>
      </c>
      <c r="B29" s="48" t="s">
        <v>399</v>
      </c>
      <c r="C29" s="48" t="s">
        <v>399</v>
      </c>
      <c r="D29" s="48" t="s">
        <v>399</v>
      </c>
      <c r="E29" s="12">
        <v>25</v>
      </c>
      <c r="F29" s="12" t="s">
        <v>399</v>
      </c>
      <c r="G29" s="13">
        <v>561</v>
      </c>
      <c r="I29" s="37"/>
      <c r="J29" s="37"/>
    </row>
    <row r="30" spans="1:10">
      <c r="A30" s="66" t="s">
        <v>474</v>
      </c>
      <c r="B30" s="85">
        <v>1682</v>
      </c>
      <c r="C30" s="48" t="s">
        <v>399</v>
      </c>
      <c r="D30" s="85">
        <v>48997</v>
      </c>
      <c r="E30" s="12">
        <v>699</v>
      </c>
      <c r="F30" s="48" t="s">
        <v>399</v>
      </c>
      <c r="G30" s="13">
        <v>20353</v>
      </c>
      <c r="I30" s="37"/>
      <c r="J30" s="37"/>
    </row>
    <row r="31" spans="1:10" s="408" customFormat="1">
      <c r="A31" s="76" t="s">
        <v>475</v>
      </c>
      <c r="B31" s="77">
        <v>2095</v>
      </c>
      <c r="C31" s="77" t="s">
        <v>399</v>
      </c>
      <c r="D31" s="77">
        <v>58715</v>
      </c>
      <c r="E31" s="77">
        <v>975</v>
      </c>
      <c r="F31" s="77" t="s">
        <v>399</v>
      </c>
      <c r="G31" s="78">
        <v>26779</v>
      </c>
      <c r="I31" s="47"/>
      <c r="J31" s="47"/>
    </row>
    <row r="32" spans="1:10">
      <c r="A32" s="66"/>
      <c r="B32" s="48"/>
      <c r="C32" s="48"/>
      <c r="D32" s="48"/>
      <c r="E32" s="48"/>
      <c r="F32" s="48"/>
      <c r="G32" s="49"/>
      <c r="I32" s="37"/>
      <c r="J32" s="37"/>
    </row>
    <row r="33" spans="1:10">
      <c r="A33" s="66" t="s">
        <v>476</v>
      </c>
      <c r="B33" s="85">
        <v>26</v>
      </c>
      <c r="C33" s="85" t="s">
        <v>399</v>
      </c>
      <c r="D33" s="85">
        <v>557</v>
      </c>
      <c r="E33" s="83">
        <v>45</v>
      </c>
      <c r="F33" s="83" t="s">
        <v>399</v>
      </c>
      <c r="G33" s="84">
        <v>958</v>
      </c>
      <c r="I33" s="37"/>
      <c r="J33" s="37"/>
    </row>
    <row r="34" spans="1:10">
      <c r="A34" s="66" t="s">
        <v>477</v>
      </c>
      <c r="B34" s="85">
        <v>1023</v>
      </c>
      <c r="C34" s="48" t="s">
        <v>399</v>
      </c>
      <c r="D34" s="85">
        <v>30061</v>
      </c>
      <c r="E34" s="83">
        <v>1247</v>
      </c>
      <c r="F34" s="48" t="s">
        <v>399</v>
      </c>
      <c r="G34" s="84">
        <v>34255</v>
      </c>
      <c r="I34" s="37"/>
      <c r="J34" s="37"/>
    </row>
    <row r="35" spans="1:10">
      <c r="A35" s="66" t="s">
        <v>478</v>
      </c>
      <c r="B35" s="85">
        <v>4004</v>
      </c>
      <c r="C35" s="85" t="s">
        <v>399</v>
      </c>
      <c r="D35" s="85">
        <v>97527</v>
      </c>
      <c r="E35" s="83">
        <v>2308</v>
      </c>
      <c r="F35" s="83" t="s">
        <v>399</v>
      </c>
      <c r="G35" s="84">
        <v>46478</v>
      </c>
      <c r="I35" s="37"/>
      <c r="J35" s="37"/>
    </row>
    <row r="36" spans="1:10">
      <c r="A36" s="66" t="s">
        <v>479</v>
      </c>
      <c r="B36" s="85">
        <v>19</v>
      </c>
      <c r="C36" s="48" t="s">
        <v>399</v>
      </c>
      <c r="D36" s="85">
        <v>387</v>
      </c>
      <c r="E36" s="83">
        <v>45</v>
      </c>
      <c r="F36" s="83" t="s">
        <v>399</v>
      </c>
      <c r="G36" s="84">
        <v>936</v>
      </c>
      <c r="I36" s="37"/>
      <c r="J36" s="37"/>
    </row>
    <row r="37" spans="1:10">
      <c r="A37" s="76" t="s">
        <v>480</v>
      </c>
      <c r="B37" s="77">
        <v>5072</v>
      </c>
      <c r="C37" s="77" t="s">
        <v>399</v>
      </c>
      <c r="D37" s="77">
        <v>128532</v>
      </c>
      <c r="E37" s="77">
        <v>3645</v>
      </c>
      <c r="F37" s="77" t="s">
        <v>399</v>
      </c>
      <c r="G37" s="78">
        <v>82627</v>
      </c>
      <c r="I37" s="47"/>
      <c r="J37" s="37"/>
    </row>
    <row r="38" spans="1:10">
      <c r="A38" s="68"/>
      <c r="B38" s="73"/>
      <c r="C38" s="73"/>
      <c r="D38" s="73"/>
      <c r="E38" s="73"/>
      <c r="F38" s="73"/>
      <c r="G38" s="74"/>
      <c r="I38" s="47"/>
      <c r="J38" s="37"/>
    </row>
    <row r="39" spans="1:10">
      <c r="A39" s="76" t="s">
        <v>481</v>
      </c>
      <c r="B39" s="77">
        <v>38</v>
      </c>
      <c r="C39" s="77">
        <v>1837</v>
      </c>
      <c r="D39" s="77">
        <v>273</v>
      </c>
      <c r="E39" s="77">
        <v>28</v>
      </c>
      <c r="F39" s="77">
        <v>1575</v>
      </c>
      <c r="G39" s="78">
        <v>79</v>
      </c>
      <c r="I39" s="47"/>
      <c r="J39" s="37"/>
    </row>
    <row r="40" spans="1:10">
      <c r="A40" s="66"/>
      <c r="B40" s="48"/>
      <c r="C40" s="48"/>
      <c r="D40" s="48"/>
      <c r="E40" s="48"/>
      <c r="F40" s="48"/>
      <c r="G40" s="49"/>
      <c r="I40" s="37"/>
      <c r="J40" s="37"/>
    </row>
    <row r="41" spans="1:10">
      <c r="A41" s="66" t="s">
        <v>545</v>
      </c>
      <c r="B41" s="85">
        <v>13</v>
      </c>
      <c r="C41" s="85">
        <v>5290</v>
      </c>
      <c r="D41" s="85">
        <v>109</v>
      </c>
      <c r="E41" s="12" t="s">
        <v>399</v>
      </c>
      <c r="F41" s="85">
        <v>2611</v>
      </c>
      <c r="G41" s="13">
        <v>21</v>
      </c>
      <c r="I41" s="37"/>
      <c r="J41" s="37"/>
    </row>
    <row r="42" spans="1:10">
      <c r="A42" s="66" t="s">
        <v>483</v>
      </c>
      <c r="B42" s="85">
        <v>85</v>
      </c>
      <c r="C42" s="85">
        <v>14166</v>
      </c>
      <c r="D42" s="85">
        <v>517</v>
      </c>
      <c r="E42" s="12">
        <v>365</v>
      </c>
      <c r="F42" s="12">
        <v>26104</v>
      </c>
      <c r="G42" s="13">
        <v>1950</v>
      </c>
      <c r="I42" s="37"/>
      <c r="J42" s="37"/>
    </row>
    <row r="43" spans="1:10">
      <c r="A43" s="66" t="s">
        <v>484</v>
      </c>
      <c r="B43" s="85">
        <v>160</v>
      </c>
      <c r="C43" s="85">
        <v>25130</v>
      </c>
      <c r="D43" s="85">
        <v>3131</v>
      </c>
      <c r="E43" s="12">
        <v>203</v>
      </c>
      <c r="F43" s="12">
        <v>99300</v>
      </c>
      <c r="G43" s="13">
        <v>5683</v>
      </c>
      <c r="I43" s="37"/>
      <c r="J43" s="37"/>
    </row>
    <row r="44" spans="1:10">
      <c r="A44" s="66" t="s">
        <v>485</v>
      </c>
      <c r="B44" s="85">
        <v>10</v>
      </c>
      <c r="C44" s="85">
        <v>12350</v>
      </c>
      <c r="D44" s="85">
        <v>572</v>
      </c>
      <c r="E44" s="12">
        <v>8</v>
      </c>
      <c r="F44" s="12">
        <v>19134</v>
      </c>
      <c r="G44" s="13">
        <v>597</v>
      </c>
      <c r="I44" s="37"/>
      <c r="J44" s="37"/>
    </row>
    <row r="45" spans="1:10">
      <c r="A45" s="66" t="s">
        <v>486</v>
      </c>
      <c r="B45" s="85">
        <v>13</v>
      </c>
      <c r="C45" s="85">
        <v>525</v>
      </c>
      <c r="D45" s="85">
        <v>26</v>
      </c>
      <c r="E45" s="12">
        <v>17</v>
      </c>
      <c r="F45" s="12">
        <v>10000</v>
      </c>
      <c r="G45" s="13">
        <v>39</v>
      </c>
      <c r="I45" s="37"/>
      <c r="J45" s="37"/>
    </row>
    <row r="46" spans="1:10">
      <c r="A46" s="66" t="s">
        <v>487</v>
      </c>
      <c r="B46" s="48" t="s">
        <v>399</v>
      </c>
      <c r="C46" s="48" t="s">
        <v>399</v>
      </c>
      <c r="D46" s="48" t="s">
        <v>399</v>
      </c>
      <c r="E46" s="85">
        <v>21</v>
      </c>
      <c r="F46" s="85">
        <v>2100</v>
      </c>
      <c r="G46" s="133">
        <v>80</v>
      </c>
      <c r="I46" s="37"/>
      <c r="J46" s="37"/>
    </row>
    <row r="47" spans="1:10">
      <c r="A47" s="66" t="s">
        <v>488</v>
      </c>
      <c r="B47" s="85">
        <v>252</v>
      </c>
      <c r="C47" s="48" t="s">
        <v>399</v>
      </c>
      <c r="D47" s="85">
        <v>6737</v>
      </c>
      <c r="E47" s="12">
        <v>262</v>
      </c>
      <c r="F47" s="12" t="s">
        <v>399</v>
      </c>
      <c r="G47" s="13">
        <v>5263</v>
      </c>
      <c r="I47" s="37"/>
      <c r="J47" s="37"/>
    </row>
    <row r="48" spans="1:10">
      <c r="A48" s="66" t="s">
        <v>489</v>
      </c>
      <c r="B48" s="85">
        <v>32</v>
      </c>
      <c r="C48" s="85">
        <v>170</v>
      </c>
      <c r="D48" s="85">
        <v>187</v>
      </c>
      <c r="E48" s="12">
        <v>6</v>
      </c>
      <c r="F48" s="12">
        <v>55</v>
      </c>
      <c r="G48" s="13">
        <v>33</v>
      </c>
      <c r="I48" s="37"/>
      <c r="J48" s="37"/>
    </row>
    <row r="49" spans="1:10">
      <c r="A49" s="66" t="s">
        <v>490</v>
      </c>
      <c r="B49" s="85">
        <v>125</v>
      </c>
      <c r="C49" s="48" t="s">
        <v>399</v>
      </c>
      <c r="D49" s="85">
        <v>2411</v>
      </c>
      <c r="E49" s="12">
        <v>63</v>
      </c>
      <c r="F49" s="12" t="s">
        <v>399</v>
      </c>
      <c r="G49" s="13">
        <v>1662</v>
      </c>
      <c r="I49" s="37"/>
      <c r="J49" s="37"/>
    </row>
    <row r="50" spans="1:10">
      <c r="A50" s="76" t="s">
        <v>491</v>
      </c>
      <c r="B50" s="77">
        <v>690</v>
      </c>
      <c r="C50" s="77">
        <v>57631</v>
      </c>
      <c r="D50" s="77">
        <v>13690</v>
      </c>
      <c r="E50" s="77">
        <v>945</v>
      </c>
      <c r="F50" s="77">
        <v>159304</v>
      </c>
      <c r="G50" s="78">
        <v>15328</v>
      </c>
      <c r="I50" s="37"/>
      <c r="J50" s="37"/>
    </row>
    <row r="51" spans="1:10">
      <c r="A51" s="68"/>
      <c r="B51" s="73"/>
      <c r="C51" s="73"/>
      <c r="D51" s="73"/>
      <c r="E51" s="73"/>
      <c r="F51" s="73"/>
      <c r="G51" s="74"/>
      <c r="I51" s="47"/>
      <c r="J51" s="37"/>
    </row>
    <row r="52" spans="1:10">
      <c r="A52" s="76" t="s">
        <v>492</v>
      </c>
      <c r="B52" s="77">
        <v>1</v>
      </c>
      <c r="C52" s="77">
        <v>900</v>
      </c>
      <c r="D52" s="77">
        <v>32</v>
      </c>
      <c r="E52" s="77">
        <v>10</v>
      </c>
      <c r="F52" s="77">
        <v>7547</v>
      </c>
      <c r="G52" s="78">
        <v>240</v>
      </c>
      <c r="I52" s="47"/>
      <c r="J52" s="37"/>
    </row>
    <row r="53" spans="1:10">
      <c r="A53" s="66"/>
      <c r="B53" s="48"/>
      <c r="C53" s="48"/>
      <c r="D53" s="48"/>
      <c r="E53" s="48"/>
      <c r="F53" s="48"/>
      <c r="G53" s="49"/>
      <c r="I53" s="47"/>
      <c r="J53" s="37"/>
    </row>
    <row r="54" spans="1:10">
      <c r="A54" s="66" t="s">
        <v>493</v>
      </c>
      <c r="B54" s="48" t="s">
        <v>399</v>
      </c>
      <c r="C54" s="48" t="s">
        <v>399</v>
      </c>
      <c r="D54" s="48" t="s">
        <v>399</v>
      </c>
      <c r="E54" s="12">
        <v>14</v>
      </c>
      <c r="F54" s="48" t="s">
        <v>399</v>
      </c>
      <c r="G54" s="13">
        <v>308</v>
      </c>
      <c r="I54" s="37"/>
      <c r="J54" s="37"/>
    </row>
    <row r="55" spans="1:10">
      <c r="A55" s="66" t="s">
        <v>494</v>
      </c>
      <c r="B55" s="48" t="s">
        <v>399</v>
      </c>
      <c r="C55" s="48" t="s">
        <v>399</v>
      </c>
      <c r="D55" s="48" t="s">
        <v>399</v>
      </c>
      <c r="E55" s="85">
        <v>89</v>
      </c>
      <c r="F55" s="85">
        <v>104</v>
      </c>
      <c r="G55" s="133">
        <v>1200</v>
      </c>
      <c r="I55" s="37"/>
      <c r="J55" s="37"/>
    </row>
    <row r="56" spans="1:10">
      <c r="A56" s="66" t="s">
        <v>495</v>
      </c>
      <c r="B56" s="48" t="s">
        <v>399</v>
      </c>
      <c r="C56" s="48" t="s">
        <v>399</v>
      </c>
      <c r="D56" s="48" t="s">
        <v>399</v>
      </c>
      <c r="E56" s="12">
        <v>156</v>
      </c>
      <c r="F56" s="85">
        <v>43590</v>
      </c>
      <c r="G56" s="13">
        <v>1478</v>
      </c>
      <c r="I56" s="37"/>
      <c r="J56" s="37"/>
    </row>
    <row r="57" spans="1:10">
      <c r="A57" s="66" t="s">
        <v>496</v>
      </c>
      <c r="B57" s="48" t="s">
        <v>399</v>
      </c>
      <c r="C57" s="48" t="s">
        <v>399</v>
      </c>
      <c r="D57" s="48" t="s">
        <v>399</v>
      </c>
      <c r="E57" s="12">
        <v>57</v>
      </c>
      <c r="F57" s="12">
        <v>3338</v>
      </c>
      <c r="G57" s="13">
        <v>294</v>
      </c>
      <c r="I57" s="37"/>
      <c r="J57" s="37"/>
    </row>
    <row r="58" spans="1:10">
      <c r="A58" s="66" t="s">
        <v>497</v>
      </c>
      <c r="B58" s="85">
        <v>21</v>
      </c>
      <c r="C58" s="85" t="s">
        <v>399</v>
      </c>
      <c r="D58" s="85">
        <v>465</v>
      </c>
      <c r="E58" s="12">
        <v>28</v>
      </c>
      <c r="F58" s="12">
        <v>5570</v>
      </c>
      <c r="G58" s="13">
        <v>697</v>
      </c>
      <c r="I58" s="37"/>
      <c r="J58" s="37"/>
    </row>
    <row r="59" spans="1:10" s="408" customFormat="1">
      <c r="A59" s="76" t="s">
        <v>573</v>
      </c>
      <c r="B59" s="77">
        <v>21</v>
      </c>
      <c r="C59" s="77" t="s">
        <v>399</v>
      </c>
      <c r="D59" s="77">
        <v>465</v>
      </c>
      <c r="E59" s="77">
        <v>344</v>
      </c>
      <c r="F59" s="77">
        <v>52602</v>
      </c>
      <c r="G59" s="78">
        <v>3977</v>
      </c>
      <c r="I59" s="37"/>
      <c r="J59" s="47"/>
    </row>
    <row r="60" spans="1:10">
      <c r="A60" s="66"/>
      <c r="B60" s="48"/>
      <c r="C60" s="48"/>
      <c r="D60" s="48"/>
      <c r="E60" s="48"/>
      <c r="F60" s="48"/>
      <c r="G60" s="49"/>
      <c r="I60" s="47"/>
      <c r="J60" s="37"/>
    </row>
    <row r="61" spans="1:10">
      <c r="A61" s="66" t="s">
        <v>499</v>
      </c>
      <c r="B61" s="85">
        <v>65</v>
      </c>
      <c r="C61" s="85">
        <v>2500</v>
      </c>
      <c r="D61" s="85">
        <v>501</v>
      </c>
      <c r="E61" s="12">
        <v>456</v>
      </c>
      <c r="F61" s="83">
        <v>2000</v>
      </c>
      <c r="G61" s="13">
        <v>3517</v>
      </c>
      <c r="I61" s="37"/>
      <c r="J61" s="37"/>
    </row>
    <row r="62" spans="1:10">
      <c r="A62" s="66" t="s">
        <v>500</v>
      </c>
      <c r="B62" s="85">
        <v>37</v>
      </c>
      <c r="C62" s="48" t="s">
        <v>399</v>
      </c>
      <c r="D62" s="85">
        <v>296</v>
      </c>
      <c r="E62" s="12">
        <v>10</v>
      </c>
      <c r="F62" s="83" t="s">
        <v>399</v>
      </c>
      <c r="G62" s="13">
        <v>75</v>
      </c>
      <c r="I62" s="37"/>
      <c r="J62" s="37"/>
    </row>
    <row r="63" spans="1:10">
      <c r="A63" s="66" t="s">
        <v>501</v>
      </c>
      <c r="B63" s="85">
        <v>39</v>
      </c>
      <c r="C63" s="48" t="s">
        <v>399</v>
      </c>
      <c r="D63" s="85">
        <v>483</v>
      </c>
      <c r="E63" s="12">
        <v>207</v>
      </c>
      <c r="F63" s="83" t="s">
        <v>399</v>
      </c>
      <c r="G63" s="13">
        <v>2087</v>
      </c>
      <c r="I63" s="37"/>
      <c r="J63" s="37"/>
    </row>
    <row r="64" spans="1:10">
      <c r="A64" s="76" t="s">
        <v>502</v>
      </c>
      <c r="B64" s="77">
        <v>141</v>
      </c>
      <c r="C64" s="77">
        <v>2500</v>
      </c>
      <c r="D64" s="77">
        <v>1280</v>
      </c>
      <c r="E64" s="77">
        <v>673</v>
      </c>
      <c r="F64" s="77">
        <v>2000</v>
      </c>
      <c r="G64" s="78">
        <v>5679</v>
      </c>
      <c r="I64" s="37"/>
      <c r="J64" s="37"/>
    </row>
    <row r="65" spans="1:10">
      <c r="A65" s="68"/>
      <c r="B65" s="73"/>
      <c r="C65" s="73"/>
      <c r="D65" s="73"/>
      <c r="E65" s="73"/>
      <c r="F65" s="73"/>
      <c r="G65" s="74"/>
      <c r="I65" s="47"/>
      <c r="J65" s="37"/>
    </row>
    <row r="66" spans="1:10">
      <c r="A66" s="76" t="s">
        <v>503</v>
      </c>
      <c r="B66" s="77">
        <v>34</v>
      </c>
      <c r="C66" s="77" t="s">
        <v>399</v>
      </c>
      <c r="D66" s="77">
        <v>958</v>
      </c>
      <c r="E66" s="77">
        <v>76</v>
      </c>
      <c r="F66" s="77" t="s">
        <v>399</v>
      </c>
      <c r="G66" s="78">
        <v>1785</v>
      </c>
      <c r="I66" s="37"/>
      <c r="J66" s="37"/>
    </row>
    <row r="67" spans="1:10">
      <c r="A67" s="66"/>
      <c r="B67" s="48"/>
      <c r="C67" s="48"/>
      <c r="D67" s="48"/>
      <c r="E67" s="48"/>
      <c r="F67" s="48"/>
      <c r="G67" s="49"/>
      <c r="I67" s="47"/>
      <c r="J67" s="37"/>
    </row>
    <row r="68" spans="1:10">
      <c r="A68" s="66" t="s">
        <v>504</v>
      </c>
      <c r="B68" s="85">
        <v>17</v>
      </c>
      <c r="C68" s="48" t="s">
        <v>399</v>
      </c>
      <c r="D68" s="85">
        <v>357</v>
      </c>
      <c r="E68" s="12" t="s">
        <v>399</v>
      </c>
      <c r="F68" s="12" t="s">
        <v>399</v>
      </c>
      <c r="G68" s="13" t="s">
        <v>399</v>
      </c>
      <c r="I68" s="37"/>
      <c r="J68" s="37"/>
    </row>
    <row r="69" spans="1:10">
      <c r="A69" s="66" t="s">
        <v>505</v>
      </c>
      <c r="B69" s="85">
        <v>10</v>
      </c>
      <c r="C69" s="48" t="s">
        <v>399</v>
      </c>
      <c r="D69" s="85">
        <v>245</v>
      </c>
      <c r="E69" s="48" t="s">
        <v>399</v>
      </c>
      <c r="F69" s="48" t="s">
        <v>399</v>
      </c>
      <c r="G69" s="49" t="s">
        <v>399</v>
      </c>
      <c r="I69" s="37"/>
      <c r="J69" s="37"/>
    </row>
    <row r="70" spans="1:10" s="408" customFormat="1">
      <c r="A70" s="76" t="s">
        <v>506</v>
      </c>
      <c r="B70" s="77">
        <v>27</v>
      </c>
      <c r="C70" s="77" t="s">
        <v>399</v>
      </c>
      <c r="D70" s="77">
        <v>602</v>
      </c>
      <c r="E70" s="77" t="s">
        <v>399</v>
      </c>
      <c r="F70" s="77" t="s">
        <v>399</v>
      </c>
      <c r="G70" s="78" t="s">
        <v>399</v>
      </c>
      <c r="I70" s="37"/>
      <c r="J70" s="47"/>
    </row>
    <row r="71" spans="1:10">
      <c r="A71" s="66"/>
      <c r="B71" s="48"/>
      <c r="C71" s="48"/>
      <c r="D71" s="48"/>
      <c r="E71" s="48"/>
      <c r="F71" s="48"/>
      <c r="G71" s="49"/>
      <c r="I71" s="47"/>
      <c r="J71" s="37"/>
    </row>
    <row r="72" spans="1:10">
      <c r="A72" s="66" t="s">
        <v>507</v>
      </c>
      <c r="B72" s="48" t="s">
        <v>399</v>
      </c>
      <c r="C72" s="48" t="s">
        <v>399</v>
      </c>
      <c r="D72" s="48" t="s">
        <v>399</v>
      </c>
      <c r="E72" s="48" t="s">
        <v>399</v>
      </c>
      <c r="F72" s="48" t="s">
        <v>399</v>
      </c>
      <c r="G72" s="49" t="s">
        <v>399</v>
      </c>
      <c r="I72" s="37"/>
      <c r="J72" s="37"/>
    </row>
    <row r="73" spans="1:10">
      <c r="A73" s="66" t="s">
        <v>508</v>
      </c>
      <c r="B73" s="85">
        <v>15</v>
      </c>
      <c r="C73" s="48" t="s">
        <v>399</v>
      </c>
      <c r="D73" s="85">
        <v>34</v>
      </c>
      <c r="E73" s="12" t="s">
        <v>399</v>
      </c>
      <c r="F73" s="48" t="s">
        <v>399</v>
      </c>
      <c r="G73" s="13" t="s">
        <v>399</v>
      </c>
      <c r="I73" s="37"/>
      <c r="J73" s="37"/>
    </row>
    <row r="74" spans="1:10">
      <c r="A74" s="66" t="s">
        <v>509</v>
      </c>
      <c r="B74" s="85">
        <v>24</v>
      </c>
      <c r="C74" s="48" t="s">
        <v>399</v>
      </c>
      <c r="D74" s="85">
        <v>694</v>
      </c>
      <c r="E74" s="12">
        <v>45</v>
      </c>
      <c r="F74" s="12" t="s">
        <v>399</v>
      </c>
      <c r="G74" s="13">
        <v>187</v>
      </c>
      <c r="I74" s="37"/>
      <c r="J74" s="37"/>
    </row>
    <row r="75" spans="1:10">
      <c r="A75" s="66" t="s">
        <v>510</v>
      </c>
      <c r="B75" s="85">
        <v>161</v>
      </c>
      <c r="C75" s="48" t="s">
        <v>399</v>
      </c>
      <c r="D75" s="85">
        <v>2405</v>
      </c>
      <c r="E75" s="12">
        <v>167</v>
      </c>
      <c r="F75" s="85">
        <v>4948</v>
      </c>
      <c r="G75" s="13">
        <v>2231</v>
      </c>
      <c r="I75" s="37"/>
      <c r="J75" s="37"/>
    </row>
    <row r="76" spans="1:10">
      <c r="A76" s="66" t="s">
        <v>511</v>
      </c>
      <c r="B76" s="85">
        <v>10</v>
      </c>
      <c r="C76" s="48" t="s">
        <v>399</v>
      </c>
      <c r="D76" s="85">
        <v>120</v>
      </c>
      <c r="E76" s="12">
        <v>15</v>
      </c>
      <c r="F76" s="48" t="s">
        <v>399</v>
      </c>
      <c r="G76" s="13">
        <v>180</v>
      </c>
      <c r="I76" s="37"/>
      <c r="J76" s="37"/>
    </row>
    <row r="77" spans="1:10">
      <c r="A77" s="66" t="s">
        <v>512</v>
      </c>
      <c r="B77" s="48" t="s">
        <v>399</v>
      </c>
      <c r="C77" s="48" t="s">
        <v>399</v>
      </c>
      <c r="D77" s="48" t="s">
        <v>399</v>
      </c>
      <c r="E77" s="12">
        <v>69</v>
      </c>
      <c r="F77" s="12">
        <v>5733</v>
      </c>
      <c r="G77" s="13">
        <v>592</v>
      </c>
      <c r="I77" s="37"/>
      <c r="J77" s="37"/>
    </row>
    <row r="78" spans="1:10">
      <c r="A78" s="66" t="s">
        <v>513</v>
      </c>
      <c r="B78" s="48" t="s">
        <v>399</v>
      </c>
      <c r="C78" s="48" t="s">
        <v>399</v>
      </c>
      <c r="D78" s="48" t="s">
        <v>399</v>
      </c>
      <c r="E78" s="85">
        <v>57</v>
      </c>
      <c r="F78" s="48" t="s">
        <v>399</v>
      </c>
      <c r="G78" s="133">
        <v>554</v>
      </c>
      <c r="I78" s="37"/>
      <c r="J78" s="37"/>
    </row>
    <row r="79" spans="1:10">
      <c r="A79" s="66" t="s">
        <v>514</v>
      </c>
      <c r="B79" s="48" t="s">
        <v>399</v>
      </c>
      <c r="C79" s="48" t="s">
        <v>399</v>
      </c>
      <c r="D79" s="48" t="s">
        <v>399</v>
      </c>
      <c r="E79" s="85">
        <v>16</v>
      </c>
      <c r="F79" s="48" t="s">
        <v>399</v>
      </c>
      <c r="G79" s="49">
        <v>143</v>
      </c>
      <c r="I79" s="37"/>
      <c r="J79" s="37"/>
    </row>
    <row r="80" spans="1:10" s="408" customFormat="1">
      <c r="A80" s="76" t="s">
        <v>515</v>
      </c>
      <c r="B80" s="77">
        <v>210</v>
      </c>
      <c r="C80" s="77" t="s">
        <v>399</v>
      </c>
      <c r="D80" s="77">
        <v>3253</v>
      </c>
      <c r="E80" s="77">
        <v>369</v>
      </c>
      <c r="F80" s="77">
        <v>10681</v>
      </c>
      <c r="G80" s="78">
        <v>3887</v>
      </c>
      <c r="I80" s="37"/>
      <c r="J80" s="47"/>
    </row>
    <row r="81" spans="1:10">
      <c r="A81" s="66"/>
      <c r="B81" s="48"/>
      <c r="C81" s="48"/>
      <c r="D81" s="48"/>
      <c r="E81" s="48"/>
      <c r="F81" s="48"/>
      <c r="G81" s="49"/>
      <c r="I81" s="47"/>
      <c r="J81" s="37"/>
    </row>
    <row r="82" spans="1:10">
      <c r="A82" s="66" t="s">
        <v>516</v>
      </c>
      <c r="B82" s="85">
        <v>33</v>
      </c>
      <c r="C82" s="85">
        <v>4374</v>
      </c>
      <c r="D82" s="85">
        <v>384</v>
      </c>
      <c r="E82" s="85">
        <v>95</v>
      </c>
      <c r="F82" s="85">
        <v>12758</v>
      </c>
      <c r="G82" s="133">
        <v>1096</v>
      </c>
      <c r="I82" s="37"/>
      <c r="J82" s="37"/>
    </row>
    <row r="83" spans="1:10">
      <c r="A83" s="66" t="s">
        <v>517</v>
      </c>
      <c r="B83" s="85">
        <v>41</v>
      </c>
      <c r="C83" s="85">
        <v>11145</v>
      </c>
      <c r="D83" s="85">
        <v>187</v>
      </c>
      <c r="E83" s="85">
        <v>153</v>
      </c>
      <c r="F83" s="85">
        <v>42030</v>
      </c>
      <c r="G83" s="133">
        <v>723</v>
      </c>
      <c r="I83" s="37"/>
      <c r="J83" s="37"/>
    </row>
    <row r="84" spans="1:10" s="408" customFormat="1">
      <c r="A84" s="76" t="s">
        <v>518</v>
      </c>
      <c r="B84" s="77">
        <v>74</v>
      </c>
      <c r="C84" s="77">
        <v>15519</v>
      </c>
      <c r="D84" s="77">
        <v>571</v>
      </c>
      <c r="E84" s="77">
        <v>248</v>
      </c>
      <c r="F84" s="77">
        <v>54788</v>
      </c>
      <c r="G84" s="78">
        <v>1819</v>
      </c>
      <c r="I84" s="37"/>
      <c r="J84" s="47"/>
    </row>
    <row r="85" spans="1:10">
      <c r="A85" s="66"/>
      <c r="B85" s="48"/>
      <c r="C85" s="48"/>
      <c r="D85" s="48"/>
      <c r="E85" s="48"/>
      <c r="F85" s="48"/>
      <c r="G85" s="49"/>
      <c r="I85" s="47"/>
      <c r="J85" s="37"/>
    </row>
    <row r="86" spans="1:10" ht="13.5" thickBot="1">
      <c r="A86" s="69" t="s">
        <v>519</v>
      </c>
      <c r="B86" s="55">
        <v>10933</v>
      </c>
      <c r="C86" s="55">
        <v>98058</v>
      </c>
      <c r="D86" s="55">
        <v>247718</v>
      </c>
      <c r="E86" s="55">
        <v>8938</v>
      </c>
      <c r="F86" s="55">
        <v>657493</v>
      </c>
      <c r="G86" s="56">
        <v>172962</v>
      </c>
      <c r="I86" s="37"/>
      <c r="J86" s="37"/>
    </row>
    <row r="87" spans="1:10">
      <c r="B87" s="281"/>
      <c r="C87" s="281"/>
    </row>
  </sheetData>
  <mergeCells count="6">
    <mergeCell ref="A1:G1"/>
    <mergeCell ref="A3:G3"/>
    <mergeCell ref="B6:D6"/>
    <mergeCell ref="E6:G6"/>
    <mergeCell ref="A4:G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>
  <sheetPr codeName="Hoja268">
    <pageSetUpPr fitToPage="1"/>
  </sheetPr>
  <dimension ref="A1:J23"/>
  <sheetViews>
    <sheetView showGridLines="0" view="pageBreakPreview" zoomScale="75" zoomScaleNormal="75" zoomScaleSheetLayoutView="75" workbookViewId="0">
      <selection activeCell="H20" sqref="H20"/>
    </sheetView>
  </sheetViews>
  <sheetFormatPr baseColWidth="10" defaultRowHeight="12.75"/>
  <cols>
    <col min="1" max="1" width="18.5703125" style="160" customWidth="1"/>
    <col min="2" max="8" width="21" style="160" customWidth="1"/>
    <col min="9" max="9" width="11.140625" style="160" customWidth="1"/>
    <col min="10" max="10" width="12" style="160" customWidth="1"/>
    <col min="11" max="11" width="17" style="160" customWidth="1"/>
    <col min="12" max="17" width="17.140625" style="160" customWidth="1"/>
    <col min="18" max="16384" width="11.42578125" style="160"/>
  </cols>
  <sheetData>
    <row r="1" spans="1:8" s="2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</row>
    <row r="3" spans="1:8" s="3" customFormat="1" ht="15">
      <c r="A3" s="1560" t="s">
        <v>1428</v>
      </c>
      <c r="B3" s="1560"/>
      <c r="C3" s="1560"/>
      <c r="D3" s="1560"/>
      <c r="E3" s="1560"/>
      <c r="F3" s="1560"/>
      <c r="G3" s="1560"/>
      <c r="H3" s="1560"/>
    </row>
    <row r="4" spans="1:8" s="3" customFormat="1" ht="15">
      <c r="A4" s="1560" t="s">
        <v>1429</v>
      </c>
      <c r="B4" s="1560"/>
      <c r="C4" s="1560"/>
      <c r="D4" s="1560"/>
      <c r="E4" s="1560"/>
      <c r="F4" s="1560"/>
      <c r="G4" s="1560"/>
      <c r="H4" s="1560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ht="22.5" customHeight="1">
      <c r="A6" s="1649" t="s">
        <v>378</v>
      </c>
      <c r="B6" s="1311" t="s">
        <v>1150</v>
      </c>
      <c r="C6" s="920"/>
      <c r="D6" s="1627" t="s">
        <v>1164</v>
      </c>
      <c r="E6" s="857" t="s">
        <v>386</v>
      </c>
      <c r="F6" s="1317"/>
      <c r="G6" s="949" t="s">
        <v>521</v>
      </c>
      <c r="H6" s="873"/>
    </row>
    <row r="7" spans="1:8" ht="18.75" customHeight="1">
      <c r="A7" s="1650"/>
      <c r="B7" s="1313" t="s">
        <v>1165</v>
      </c>
      <c r="C7" s="924"/>
      <c r="D7" s="1628"/>
      <c r="E7" s="299" t="s">
        <v>1166</v>
      </c>
      <c r="F7" s="909" t="s">
        <v>380</v>
      </c>
      <c r="G7" s="909" t="s">
        <v>522</v>
      </c>
      <c r="H7" s="926" t="s">
        <v>381</v>
      </c>
    </row>
    <row r="8" spans="1:8" ht="24" customHeight="1">
      <c r="A8" s="1650"/>
      <c r="B8" s="298" t="s">
        <v>395</v>
      </c>
      <c r="C8" s="298" t="s">
        <v>1123</v>
      </c>
      <c r="D8" s="1628"/>
      <c r="E8" s="299" t="s">
        <v>1167</v>
      </c>
      <c r="F8" s="299" t="s">
        <v>383</v>
      </c>
      <c r="G8" s="909" t="s">
        <v>525</v>
      </c>
      <c r="H8" s="926" t="s">
        <v>384</v>
      </c>
    </row>
    <row r="9" spans="1:8" ht="13.5" thickBot="1">
      <c r="A9" s="1651"/>
      <c r="B9" s="912" t="s">
        <v>382</v>
      </c>
      <c r="C9" s="912" t="s">
        <v>382</v>
      </c>
      <c r="D9" s="1500"/>
      <c r="E9" s="300" t="s">
        <v>524</v>
      </c>
      <c r="F9" s="877"/>
      <c r="G9" s="912" t="s">
        <v>526</v>
      </c>
      <c r="H9" s="1189"/>
    </row>
    <row r="10" spans="1:8" ht="21" customHeight="1">
      <c r="A10" s="14">
        <v>2003</v>
      </c>
      <c r="B10" s="486">
        <v>38.136000000000003</v>
      </c>
      <c r="C10" s="486">
        <v>36.698999999999998</v>
      </c>
      <c r="D10" s="12">
        <v>849.23299999999995</v>
      </c>
      <c r="E10" s="671">
        <v>198.44300934630371</v>
      </c>
      <c r="F10" s="486">
        <v>728.26599999999996</v>
      </c>
      <c r="G10" s="493">
        <v>50.35</v>
      </c>
      <c r="H10" s="13">
        <v>366681.93099999998</v>
      </c>
    </row>
    <row r="11" spans="1:8">
      <c r="A11" s="14">
        <v>2004</v>
      </c>
      <c r="B11" s="486">
        <v>35.972999999999999</v>
      </c>
      <c r="C11" s="486">
        <v>34.161000000000001</v>
      </c>
      <c r="D11" s="12">
        <v>766.24900000000002</v>
      </c>
      <c r="E11" s="671">
        <v>178.40841895729045</v>
      </c>
      <c r="F11" s="486">
        <v>609.46100000000001</v>
      </c>
      <c r="G11" s="493">
        <v>47.28</v>
      </c>
      <c r="H11" s="13">
        <v>288153.16080000001</v>
      </c>
    </row>
    <row r="12" spans="1:8">
      <c r="A12" s="14">
        <v>2005</v>
      </c>
      <c r="B12" s="486">
        <v>33.534999999999997</v>
      </c>
      <c r="C12" s="486">
        <v>31.283999999999999</v>
      </c>
      <c r="D12" s="12">
        <v>716.77</v>
      </c>
      <c r="E12" s="671">
        <v>204.51636619358138</v>
      </c>
      <c r="F12" s="486">
        <v>639.80899999999997</v>
      </c>
      <c r="G12" s="493">
        <v>39.130000000000003</v>
      </c>
      <c r="H12" s="13">
        <v>250357.26170000003</v>
      </c>
    </row>
    <row r="13" spans="1:8">
      <c r="A13" s="14">
        <v>2006</v>
      </c>
      <c r="B13" s="486">
        <v>33.630000000000003</v>
      </c>
      <c r="C13" s="486">
        <v>32.090000000000003</v>
      </c>
      <c r="D13" s="12">
        <v>689.06700000000001</v>
      </c>
      <c r="E13" s="671">
        <v>185.06014334683698</v>
      </c>
      <c r="F13" s="486">
        <v>593.85799999999995</v>
      </c>
      <c r="G13" s="493">
        <v>40.07</v>
      </c>
      <c r="H13" s="13">
        <v>237958.90059999999</v>
      </c>
    </row>
    <row r="14" spans="1:8">
      <c r="A14" s="14">
        <v>2007</v>
      </c>
      <c r="B14" s="486">
        <v>31.890999999999998</v>
      </c>
      <c r="C14" s="486">
        <v>30.198</v>
      </c>
      <c r="D14" s="12">
        <v>636.41099999999994</v>
      </c>
      <c r="E14" s="671">
        <v>182.74322802834621</v>
      </c>
      <c r="F14" s="486">
        <v>551.84799999999996</v>
      </c>
      <c r="G14" s="493">
        <v>61.86</v>
      </c>
      <c r="H14" s="13">
        <v>341373.17279999994</v>
      </c>
    </row>
    <row r="15" spans="1:8">
      <c r="A15" s="14">
        <v>2008</v>
      </c>
      <c r="B15" s="486">
        <v>29.216000000000001</v>
      </c>
      <c r="C15" s="486">
        <v>27.445</v>
      </c>
      <c r="D15" s="12">
        <v>662.69600000000003</v>
      </c>
      <c r="E15" s="671">
        <v>196.27436691564947</v>
      </c>
      <c r="F15" s="486">
        <v>538.67499999999995</v>
      </c>
      <c r="G15" s="493">
        <v>53.7</v>
      </c>
      <c r="H15" s="13">
        <v>289268.47499999998</v>
      </c>
    </row>
    <row r="16" spans="1:8">
      <c r="A16" s="14">
        <v>2009</v>
      </c>
      <c r="B16" s="486">
        <v>27.966999999999999</v>
      </c>
      <c r="C16" s="486">
        <v>26.103999999999999</v>
      </c>
      <c r="D16" s="12">
        <v>648.24099999999999</v>
      </c>
      <c r="E16" s="671">
        <v>177.7386607416488</v>
      </c>
      <c r="F16" s="486">
        <v>463.96899999999999</v>
      </c>
      <c r="G16" s="493">
        <v>47.66</v>
      </c>
      <c r="H16" s="13">
        <v>221127.62539999999</v>
      </c>
    </row>
    <row r="17" spans="1:10">
      <c r="A17" s="14">
        <v>2010</v>
      </c>
      <c r="B17" s="486">
        <v>27.331</v>
      </c>
      <c r="C17" s="486">
        <v>25.161999999999999</v>
      </c>
      <c r="D17" s="12">
        <v>643.27099999999996</v>
      </c>
      <c r="E17" s="671">
        <v>189.40704236547177</v>
      </c>
      <c r="F17" s="486">
        <v>476.58600000000001</v>
      </c>
      <c r="G17" s="493">
        <v>46.87</v>
      </c>
      <c r="H17" s="13">
        <v>223375.85820000002</v>
      </c>
    </row>
    <row r="18" spans="1:10">
      <c r="A18" s="14">
        <v>2011</v>
      </c>
      <c r="B18" s="486">
        <v>27.01</v>
      </c>
      <c r="C18" s="486">
        <v>24.745000000000001</v>
      </c>
      <c r="D18" s="12">
        <v>618.84199999999998</v>
      </c>
      <c r="E18" s="671">
        <v>203.04465548595675</v>
      </c>
      <c r="F18" s="486">
        <v>502.43400000000003</v>
      </c>
      <c r="G18" s="493">
        <v>39.68</v>
      </c>
      <c r="H18" s="13">
        <v>199365.81120000003</v>
      </c>
    </row>
    <row r="19" spans="1:10">
      <c r="A19" s="14">
        <v>2012</v>
      </c>
      <c r="B19" s="486">
        <v>25.512</v>
      </c>
      <c r="C19" s="486">
        <v>23.439</v>
      </c>
      <c r="D19" s="12">
        <v>560.83799999999997</v>
      </c>
      <c r="E19" s="486">
        <v>173.82482187806647</v>
      </c>
      <c r="F19" s="486">
        <v>407.428</v>
      </c>
      <c r="G19" s="493">
        <v>45.66</v>
      </c>
      <c r="H19" s="13">
        <v>186031.62479999999</v>
      </c>
    </row>
    <row r="20" spans="1:10" ht="13.5" thickBot="1">
      <c r="A20" s="337">
        <v>2013</v>
      </c>
      <c r="B20" s="492">
        <v>24.242999999999999</v>
      </c>
      <c r="C20" s="492">
        <v>22.448</v>
      </c>
      <c r="D20" s="393">
        <v>557.82899999999995</v>
      </c>
      <c r="E20" s="439">
        <f>+F20/C20*10</f>
        <v>189.57590876692802</v>
      </c>
      <c r="F20" s="492">
        <v>425.56</v>
      </c>
      <c r="G20" s="1415">
        <v>57.07</v>
      </c>
      <c r="H20" s="440">
        <f>F20*G20*10</f>
        <v>242867.092</v>
      </c>
    </row>
    <row r="23" spans="1:10" s="21" customFormat="1" ht="15" customHeight="1">
      <c r="A23" s="683"/>
      <c r="B23" s="160"/>
      <c r="C23" s="160"/>
      <c r="D23" s="160"/>
      <c r="E23" s="160"/>
      <c r="F23" s="160"/>
      <c r="G23" s="160"/>
      <c r="H23" s="160"/>
      <c r="I23" s="160"/>
      <c r="J23" s="160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>
  <sheetPr codeName="Hoja269">
    <pageSetUpPr fitToPage="1"/>
  </sheetPr>
  <dimension ref="A1:J37"/>
  <sheetViews>
    <sheetView showGridLines="0" view="pageBreakPreview" zoomScale="75" zoomScaleNormal="75" zoomScaleSheetLayoutView="75" workbookViewId="0">
      <selection activeCell="H45" sqref="H45"/>
    </sheetView>
  </sheetViews>
  <sheetFormatPr baseColWidth="10" defaultRowHeight="12.75"/>
  <cols>
    <col min="1" max="1" width="19.28515625" style="271" customWidth="1"/>
    <col min="2" max="7" width="22.140625" style="271" customWidth="1"/>
    <col min="8" max="8" width="12.42578125" style="271" customWidth="1"/>
    <col min="9" max="10" width="13.28515625" style="271" customWidth="1"/>
    <col min="11" max="11" width="11.140625" style="271" customWidth="1"/>
    <col min="12" max="12" width="12" style="271" customWidth="1"/>
    <col min="13" max="13" width="17" style="271" customWidth="1"/>
    <col min="14" max="19" width="17.140625" style="271" customWidth="1"/>
    <col min="20" max="16384" width="11.42578125" style="271"/>
  </cols>
  <sheetData>
    <row r="1" spans="1:10" s="90" customFormat="1" ht="18">
      <c r="A1" s="1519" t="s">
        <v>375</v>
      </c>
      <c r="B1" s="1519"/>
      <c r="C1" s="1519"/>
      <c r="D1" s="1519"/>
      <c r="E1" s="1519"/>
      <c r="F1" s="1519"/>
      <c r="G1" s="1519"/>
      <c r="H1" s="89"/>
      <c r="I1" s="89"/>
      <c r="J1" s="89"/>
    </row>
    <row r="3" spans="1:10" ht="15">
      <c r="A3" s="1560" t="s">
        <v>1430</v>
      </c>
      <c r="B3" s="1560"/>
      <c r="C3" s="1560"/>
      <c r="D3" s="1560"/>
      <c r="E3" s="1560"/>
      <c r="F3" s="1560"/>
      <c r="G3" s="1560"/>
    </row>
    <row r="4" spans="1:10" ht="15">
      <c r="A4" s="1560" t="s">
        <v>1431</v>
      </c>
      <c r="B4" s="1560"/>
      <c r="C4" s="1560"/>
      <c r="D4" s="1560"/>
      <c r="E4" s="1560"/>
      <c r="F4" s="1560"/>
      <c r="G4" s="1560"/>
    </row>
    <row r="5" spans="1:10" ht="13.5" thickBot="1">
      <c r="A5" s="215"/>
      <c r="B5" s="672"/>
      <c r="C5" s="672"/>
      <c r="D5" s="672"/>
      <c r="E5" s="672"/>
      <c r="F5" s="672"/>
      <c r="G5" s="672"/>
    </row>
    <row r="6" spans="1:10" ht="25.5" customHeight="1">
      <c r="A6" s="135"/>
      <c r="B6" s="1490" t="s">
        <v>1269</v>
      </c>
      <c r="C6" s="1491"/>
      <c r="D6" s="1492"/>
      <c r="E6" s="1490" t="s">
        <v>1270</v>
      </c>
      <c r="F6" s="1491"/>
      <c r="G6" s="1491"/>
    </row>
    <row r="7" spans="1:10" ht="27" customHeight="1">
      <c r="A7" s="137" t="s">
        <v>378</v>
      </c>
      <c r="B7" s="298" t="s">
        <v>379</v>
      </c>
      <c r="C7" s="298" t="s">
        <v>1153</v>
      </c>
      <c r="D7" s="298" t="s">
        <v>380</v>
      </c>
      <c r="E7" s="298" t="s">
        <v>379</v>
      </c>
      <c r="F7" s="298" t="s">
        <v>1153</v>
      </c>
      <c r="G7" s="862" t="s">
        <v>380</v>
      </c>
    </row>
    <row r="8" spans="1:10" ht="13.5" thickBot="1">
      <c r="A8" s="138"/>
      <c r="B8" s="300" t="s">
        <v>382</v>
      </c>
      <c r="C8" s="300" t="s">
        <v>1261</v>
      </c>
      <c r="D8" s="300" t="s">
        <v>383</v>
      </c>
      <c r="E8" s="300" t="s">
        <v>382</v>
      </c>
      <c r="F8" s="300" t="s">
        <v>1261</v>
      </c>
      <c r="G8" s="309" t="s">
        <v>383</v>
      </c>
    </row>
    <row r="9" spans="1:10" ht="24" customHeight="1">
      <c r="A9" s="14">
        <v>2003</v>
      </c>
      <c r="B9" s="486">
        <v>3.5419999999999998</v>
      </c>
      <c r="C9" s="12">
        <v>13.388999999999999</v>
      </c>
      <c r="D9" s="486">
        <v>64.152000000000001</v>
      </c>
      <c r="E9" s="486">
        <v>4.57</v>
      </c>
      <c r="F9" s="12">
        <v>63.886000000000003</v>
      </c>
      <c r="G9" s="487">
        <v>83.111999999999995</v>
      </c>
    </row>
    <row r="10" spans="1:10">
      <c r="A10" s="14">
        <v>2004</v>
      </c>
      <c r="B10" s="486">
        <v>3.3570000000000002</v>
      </c>
      <c r="C10" s="12">
        <v>11.965999999999999</v>
      </c>
      <c r="D10" s="486">
        <v>56.18</v>
      </c>
      <c r="E10" s="486">
        <v>4.2910000000000004</v>
      </c>
      <c r="F10" s="12">
        <v>43.408000000000001</v>
      </c>
      <c r="G10" s="487">
        <v>75.001000000000005</v>
      </c>
    </row>
    <row r="11" spans="1:10">
      <c r="A11" s="14">
        <v>2005</v>
      </c>
      <c r="B11" s="486">
        <v>2.9089999999999998</v>
      </c>
      <c r="C11" s="12">
        <v>7.9480000000000004</v>
      </c>
      <c r="D11" s="486">
        <v>50.170999999999999</v>
      </c>
      <c r="E11" s="486">
        <v>4.0199999999999996</v>
      </c>
      <c r="F11" s="12">
        <v>44.526000000000003</v>
      </c>
      <c r="G11" s="487">
        <v>64.230999999999995</v>
      </c>
    </row>
    <row r="12" spans="1:10">
      <c r="A12" s="14">
        <v>2006</v>
      </c>
      <c r="B12" s="486">
        <v>2.8639999999999999</v>
      </c>
      <c r="C12" s="12">
        <v>7.9130000000000003</v>
      </c>
      <c r="D12" s="486">
        <v>45.723999999999997</v>
      </c>
      <c r="E12" s="486">
        <v>3.4630000000000001</v>
      </c>
      <c r="F12" s="12">
        <v>43.055999999999997</v>
      </c>
      <c r="G12" s="487">
        <v>56.819000000000003</v>
      </c>
    </row>
    <row r="13" spans="1:10">
      <c r="A13" s="14">
        <v>2007</v>
      </c>
      <c r="B13" s="486">
        <v>2.863</v>
      </c>
      <c r="C13" s="12">
        <v>6.6630000000000003</v>
      </c>
      <c r="D13" s="486">
        <v>62.869</v>
      </c>
      <c r="E13" s="486">
        <v>2.9169999999999998</v>
      </c>
      <c r="F13" s="12">
        <v>42.618000000000002</v>
      </c>
      <c r="G13" s="487">
        <v>45.951999999999998</v>
      </c>
    </row>
    <row r="14" spans="1:10">
      <c r="A14" s="14">
        <v>2008</v>
      </c>
      <c r="B14" s="486">
        <v>2.8559999999999999</v>
      </c>
      <c r="C14" s="12">
        <v>8.7210000000000001</v>
      </c>
      <c r="D14" s="486">
        <v>52.093000000000004</v>
      </c>
      <c r="E14" s="486">
        <v>3.0950000000000002</v>
      </c>
      <c r="F14" s="12">
        <v>46.554000000000002</v>
      </c>
      <c r="G14" s="487">
        <v>55.116</v>
      </c>
    </row>
    <row r="15" spans="1:10">
      <c r="A15" s="14">
        <v>2009</v>
      </c>
      <c r="B15" s="486">
        <v>2.2570000000000001</v>
      </c>
      <c r="C15" s="12">
        <v>7.9790000000000001</v>
      </c>
      <c r="D15" s="486">
        <v>39.316000000000003</v>
      </c>
      <c r="E15" s="486">
        <v>2.9569999999999999</v>
      </c>
      <c r="F15" s="12">
        <v>41.768999999999998</v>
      </c>
      <c r="G15" s="487">
        <v>49.63</v>
      </c>
    </row>
    <row r="16" spans="1:10">
      <c r="A16" s="14">
        <v>2010</v>
      </c>
      <c r="B16" s="486">
        <v>2.0950000000000002</v>
      </c>
      <c r="C16" s="12">
        <v>10.25</v>
      </c>
      <c r="D16" s="486">
        <v>40.423000000000002</v>
      </c>
      <c r="E16" s="486">
        <v>2.86</v>
      </c>
      <c r="F16" s="12">
        <v>41.677999999999997</v>
      </c>
      <c r="G16" s="487">
        <v>52.774000000000001</v>
      </c>
    </row>
    <row r="17" spans="1:7">
      <c r="A17" s="14">
        <v>2011</v>
      </c>
      <c r="B17" s="486">
        <v>1.9019999999999999</v>
      </c>
      <c r="C17" s="12">
        <v>5.6310000000000002</v>
      </c>
      <c r="D17" s="486">
        <v>40.817</v>
      </c>
      <c r="E17" s="486">
        <v>2.6760000000000002</v>
      </c>
      <c r="F17" s="12">
        <v>41.362000000000002</v>
      </c>
      <c r="G17" s="487">
        <v>39.826999999999998</v>
      </c>
    </row>
    <row r="18" spans="1:7">
      <c r="A18" s="14">
        <v>2012</v>
      </c>
      <c r="B18" s="486">
        <v>1.2749999999999999</v>
      </c>
      <c r="C18" s="12">
        <v>4.5679999999999996</v>
      </c>
      <c r="D18" s="486">
        <v>30.46</v>
      </c>
      <c r="E18" s="486">
        <v>2.492</v>
      </c>
      <c r="F18" s="12">
        <v>33.075000000000003</v>
      </c>
      <c r="G18" s="487">
        <v>43.201999999999998</v>
      </c>
    </row>
    <row r="19" spans="1:7" ht="13.5" thickBot="1">
      <c r="A19" s="337">
        <v>2013</v>
      </c>
      <c r="B19" s="492">
        <v>1.2130000000000001</v>
      </c>
      <c r="C19" s="393">
        <v>4.4939999999999998</v>
      </c>
      <c r="D19" s="492">
        <v>27.427</v>
      </c>
      <c r="E19" s="492">
        <v>2.4169999999999998</v>
      </c>
      <c r="F19" s="393">
        <v>31.391999999999999</v>
      </c>
      <c r="G19" s="488">
        <v>38.787999999999997</v>
      </c>
    </row>
    <row r="20" spans="1:7">
      <c r="A20" s="673"/>
      <c r="B20" s="674"/>
      <c r="C20" s="674"/>
      <c r="D20" s="674"/>
      <c r="E20" s="674"/>
      <c r="F20" s="674"/>
      <c r="G20" s="674"/>
    </row>
    <row r="21" spans="1:7">
      <c r="A21" s="261"/>
      <c r="B21" s="675"/>
      <c r="C21" s="675"/>
      <c r="D21" s="675"/>
      <c r="E21" s="675"/>
      <c r="F21" s="675"/>
      <c r="G21" s="675"/>
    </row>
    <row r="22" spans="1:7">
      <c r="A22" s="261"/>
      <c r="B22" s="675"/>
      <c r="C22" s="684"/>
      <c r="D22" s="675"/>
      <c r="E22" s="675"/>
      <c r="F22" s="684"/>
      <c r="G22" s="675"/>
    </row>
    <row r="23" spans="1:7" ht="13.5" thickBot="1">
      <c r="A23" s="409"/>
      <c r="B23" s="409"/>
      <c r="C23" s="409"/>
      <c r="D23" s="409"/>
      <c r="E23" s="409"/>
      <c r="F23" s="409"/>
      <c r="G23" s="409"/>
    </row>
    <row r="24" spans="1:7" ht="27.75" customHeight="1">
      <c r="A24" s="135"/>
      <c r="B24" s="1490" t="s">
        <v>1271</v>
      </c>
      <c r="C24" s="1491"/>
      <c r="D24" s="1492"/>
      <c r="E24" s="1490" t="s">
        <v>1080</v>
      </c>
      <c r="F24" s="1491"/>
      <c r="G24" s="1491"/>
    </row>
    <row r="25" spans="1:7" ht="27" customHeight="1">
      <c r="A25" s="137" t="s">
        <v>378</v>
      </c>
      <c r="B25" s="298" t="s">
        <v>379</v>
      </c>
      <c r="C25" s="298" t="s">
        <v>1117</v>
      </c>
      <c r="D25" s="298" t="s">
        <v>380</v>
      </c>
      <c r="E25" s="298" t="s">
        <v>379</v>
      </c>
      <c r="F25" s="298" t="s">
        <v>1117</v>
      </c>
      <c r="G25" s="862" t="s">
        <v>380</v>
      </c>
    </row>
    <row r="26" spans="1:7" ht="13.5" thickBot="1">
      <c r="A26" s="138"/>
      <c r="B26" s="300" t="s">
        <v>382</v>
      </c>
      <c r="C26" s="300" t="s">
        <v>1261</v>
      </c>
      <c r="D26" s="300" t="s">
        <v>383</v>
      </c>
      <c r="E26" s="300" t="s">
        <v>382</v>
      </c>
      <c r="F26" s="300" t="s">
        <v>1261</v>
      </c>
      <c r="G26" s="309" t="s">
        <v>383</v>
      </c>
    </row>
    <row r="27" spans="1:7" ht="22.5" customHeight="1">
      <c r="A27" s="14">
        <v>2003</v>
      </c>
      <c r="B27" s="486">
        <v>9.202</v>
      </c>
      <c r="C27" s="12">
        <v>69.864000000000004</v>
      </c>
      <c r="D27" s="486">
        <v>181.91300000000001</v>
      </c>
      <c r="E27" s="486">
        <v>20.821999999999999</v>
      </c>
      <c r="F27" s="12">
        <v>702.08399999999995</v>
      </c>
      <c r="G27" s="487">
        <v>399.08800000000002</v>
      </c>
    </row>
    <row r="28" spans="1:7">
      <c r="A28" s="14">
        <v>2004</v>
      </c>
      <c r="B28" s="486">
        <v>8.5109999999999992</v>
      </c>
      <c r="C28" s="12">
        <v>53.75</v>
      </c>
      <c r="D28" s="486">
        <v>167.23599999999999</v>
      </c>
      <c r="E28" s="486">
        <v>19.814</v>
      </c>
      <c r="F28" s="12">
        <v>657.125</v>
      </c>
      <c r="G28" s="487">
        <v>311.04500000000002</v>
      </c>
    </row>
    <row r="29" spans="1:7">
      <c r="A29" s="14">
        <v>2005</v>
      </c>
      <c r="B29" s="486">
        <v>7.6340000000000003</v>
      </c>
      <c r="C29" s="12">
        <v>48.296999999999997</v>
      </c>
      <c r="D29" s="486">
        <v>163.29900000000001</v>
      </c>
      <c r="E29" s="486">
        <v>18.972000000000001</v>
      </c>
      <c r="F29" s="12">
        <v>615.99900000000002</v>
      </c>
      <c r="G29" s="487">
        <v>362.108</v>
      </c>
    </row>
    <row r="30" spans="1:7">
      <c r="A30" s="14">
        <v>2006</v>
      </c>
      <c r="B30" s="486">
        <v>7.6029999999999998</v>
      </c>
      <c r="C30" s="12">
        <v>37.134</v>
      </c>
      <c r="D30" s="486">
        <v>139.19499999999999</v>
      </c>
      <c r="E30" s="486">
        <v>19.701000000000001</v>
      </c>
      <c r="F30" s="12">
        <v>600.96400000000006</v>
      </c>
      <c r="G30" s="487">
        <v>352.11900000000003</v>
      </c>
    </row>
    <row r="31" spans="1:7">
      <c r="A31" s="14">
        <v>2007</v>
      </c>
      <c r="B31" s="486">
        <v>7.1619999999999999</v>
      </c>
      <c r="C31" s="12">
        <v>49.316000000000003</v>
      </c>
      <c r="D31" s="486">
        <v>129.85</v>
      </c>
      <c r="E31" s="486">
        <v>18.95</v>
      </c>
      <c r="F31" s="12">
        <v>537.81399999999996</v>
      </c>
      <c r="G31" s="487">
        <v>313.178</v>
      </c>
    </row>
    <row r="32" spans="1:7">
      <c r="A32" s="14">
        <v>2008</v>
      </c>
      <c r="B32" s="486">
        <v>6.532</v>
      </c>
      <c r="C32" s="12">
        <v>58.393999999999998</v>
      </c>
      <c r="D32" s="486">
        <v>105.416</v>
      </c>
      <c r="E32" s="486">
        <v>16.733000000000001</v>
      </c>
      <c r="F32" s="12">
        <v>549.02700000000004</v>
      </c>
      <c r="G32" s="487">
        <v>326.05</v>
      </c>
    </row>
    <row r="33" spans="1:7">
      <c r="A33" s="14">
        <v>2009</v>
      </c>
      <c r="B33" s="486">
        <v>5.4279999999999999</v>
      </c>
      <c r="C33" s="12">
        <v>42.902999999999999</v>
      </c>
      <c r="D33" s="486">
        <v>90.528999999999996</v>
      </c>
      <c r="E33" s="486">
        <v>17.324999999999999</v>
      </c>
      <c r="F33" s="12">
        <v>555.59</v>
      </c>
      <c r="G33" s="487">
        <v>284.49400000000003</v>
      </c>
    </row>
    <row r="34" spans="1:7">
      <c r="A34" s="14">
        <v>2010</v>
      </c>
      <c r="B34" s="486">
        <v>4.8079999999999998</v>
      </c>
      <c r="C34" s="12">
        <v>43.003</v>
      </c>
      <c r="D34" s="486">
        <v>79.947999999999993</v>
      </c>
      <c r="E34" s="486">
        <v>17.568999999999999</v>
      </c>
      <c r="F34" s="12">
        <v>548.34</v>
      </c>
      <c r="G34" s="487">
        <v>303.44099999999997</v>
      </c>
    </row>
    <row r="35" spans="1:7">
      <c r="A35" s="14">
        <v>2011</v>
      </c>
      <c r="B35" s="486">
        <v>4.5830000000000002</v>
      </c>
      <c r="C35" s="12">
        <v>36.331000000000003</v>
      </c>
      <c r="D35" s="486">
        <v>79.902000000000001</v>
      </c>
      <c r="E35" s="486">
        <v>17.849</v>
      </c>
      <c r="F35" s="12">
        <v>535.51800000000003</v>
      </c>
      <c r="G35" s="487">
        <v>340.899</v>
      </c>
    </row>
    <row r="36" spans="1:7">
      <c r="A36" s="14">
        <v>2012</v>
      </c>
      <c r="B36" s="486">
        <v>4.1929999999999996</v>
      </c>
      <c r="C36" s="12">
        <v>31.552</v>
      </c>
      <c r="D36" s="486">
        <v>67.951999999999998</v>
      </c>
      <c r="E36" s="486">
        <v>17.552</v>
      </c>
      <c r="F36" s="12">
        <v>491.64299999999997</v>
      </c>
      <c r="G36" s="487">
        <v>265.20100000000002</v>
      </c>
    </row>
    <row r="37" spans="1:7" ht="13.5" thickBot="1">
      <c r="A37" s="337">
        <v>2013</v>
      </c>
      <c r="B37" s="492">
        <v>3.8919999999999999</v>
      </c>
      <c r="C37" s="393">
        <v>27.541</v>
      </c>
      <c r="D37" s="492">
        <v>64.655000000000001</v>
      </c>
      <c r="E37" s="492">
        <v>16.721</v>
      </c>
      <c r="F37" s="393">
        <v>494.40199999999999</v>
      </c>
      <c r="G37" s="488">
        <v>294.69</v>
      </c>
    </row>
  </sheetData>
  <mergeCells count="7">
    <mergeCell ref="B24:D24"/>
    <mergeCell ref="E24:G24"/>
    <mergeCell ref="A1:G1"/>
    <mergeCell ref="A3:G3"/>
    <mergeCell ref="B6:D6"/>
    <mergeCell ref="E6:G6"/>
    <mergeCell ref="A4:G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>
  <sheetPr codeName="Hoja270">
    <pageSetUpPr fitToPage="1"/>
  </sheetPr>
  <dimension ref="A1:S92"/>
  <sheetViews>
    <sheetView view="pageBreakPreview" zoomScale="75" zoomScaleNormal="75" zoomScaleSheetLayoutView="75" workbookViewId="0">
      <selection activeCell="B9" sqref="B9:M86"/>
    </sheetView>
  </sheetViews>
  <sheetFormatPr baseColWidth="10" defaultRowHeight="12.75"/>
  <cols>
    <col min="1" max="1" width="37" style="271" customWidth="1"/>
    <col min="2" max="13" width="15.140625" style="271" customWidth="1"/>
    <col min="14" max="16384" width="11.42578125" style="271"/>
  </cols>
  <sheetData>
    <row r="1" spans="1:18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8" s="91" customFormat="1" ht="15">
      <c r="A3" s="1504" t="s">
        <v>1432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  <c r="N3" s="134"/>
    </row>
    <row r="4" spans="1:18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8" ht="24.75" customHeight="1">
      <c r="A5" s="135"/>
      <c r="B5" s="1544" t="s">
        <v>1116</v>
      </c>
      <c r="C5" s="1544"/>
      <c r="D5" s="1544"/>
      <c r="E5" s="1544"/>
      <c r="F5" s="1544"/>
      <c r="G5" s="1732" t="s">
        <v>1264</v>
      </c>
      <c r="H5" s="849"/>
      <c r="I5" s="1156" t="s">
        <v>386</v>
      </c>
      <c r="J5" s="1315"/>
      <c r="K5" s="1733" t="s">
        <v>387</v>
      </c>
      <c r="L5" s="1733"/>
      <c r="M5" s="1490"/>
    </row>
    <row r="6" spans="1:18" ht="24.75" customHeight="1">
      <c r="A6" s="137" t="s">
        <v>560</v>
      </c>
      <c r="B6" s="1554" t="s">
        <v>389</v>
      </c>
      <c r="C6" s="1554"/>
      <c r="D6" s="1554"/>
      <c r="E6" s="1554"/>
      <c r="F6" s="1554"/>
      <c r="G6" s="1628"/>
      <c r="H6" s="1676" t="s">
        <v>1265</v>
      </c>
      <c r="I6" s="1676"/>
      <c r="J6" s="299" t="s">
        <v>1151</v>
      </c>
      <c r="K6" s="1628" t="s">
        <v>1152</v>
      </c>
      <c r="L6" s="1628" t="s">
        <v>1153</v>
      </c>
      <c r="M6" s="1502" t="s">
        <v>1154</v>
      </c>
    </row>
    <row r="7" spans="1:18" ht="24.75" customHeight="1">
      <c r="A7" s="137" t="s">
        <v>538</v>
      </c>
      <c r="B7" s="1316"/>
      <c r="C7" s="814" t="s">
        <v>395</v>
      </c>
      <c r="D7" s="1083"/>
      <c r="E7" s="1738" t="s">
        <v>1123</v>
      </c>
      <c r="F7" s="1738"/>
      <c r="G7" s="1628"/>
      <c r="H7" s="1554" t="s">
        <v>390</v>
      </c>
      <c r="I7" s="1554"/>
      <c r="J7" s="299" t="s">
        <v>1120</v>
      </c>
      <c r="K7" s="1628"/>
      <c r="L7" s="1628"/>
      <c r="M7" s="1502"/>
    </row>
    <row r="8" spans="1:18" ht="24.75" customHeight="1" thickBot="1">
      <c r="A8" s="137"/>
      <c r="B8" s="299" t="s">
        <v>393</v>
      </c>
      <c r="C8" s="299" t="s">
        <v>394</v>
      </c>
      <c r="D8" s="299" t="s">
        <v>395</v>
      </c>
      <c r="E8" s="299" t="s">
        <v>393</v>
      </c>
      <c r="F8" s="299" t="s">
        <v>394</v>
      </c>
      <c r="G8" s="1628"/>
      <c r="H8" s="299" t="s">
        <v>393</v>
      </c>
      <c r="I8" s="299" t="s">
        <v>394</v>
      </c>
      <c r="J8" s="299" t="s">
        <v>1159</v>
      </c>
      <c r="K8" s="1628"/>
      <c r="L8" s="1628"/>
      <c r="M8" s="1502"/>
      <c r="P8" s="677"/>
      <c r="Q8" s="677"/>
    </row>
    <row r="9" spans="1:18" ht="21.75" customHeight="1">
      <c r="A9" s="75" t="s">
        <v>459</v>
      </c>
      <c r="B9" s="131">
        <v>207</v>
      </c>
      <c r="C9" s="131">
        <v>52</v>
      </c>
      <c r="D9" s="45">
        <v>259</v>
      </c>
      <c r="E9" s="131">
        <v>207</v>
      </c>
      <c r="F9" s="131">
        <v>52</v>
      </c>
      <c r="G9" s="131">
        <v>117511</v>
      </c>
      <c r="H9" s="131">
        <v>7200</v>
      </c>
      <c r="I9" s="131">
        <v>13470</v>
      </c>
      <c r="J9" s="131">
        <v>9</v>
      </c>
      <c r="K9" s="131">
        <v>2190</v>
      </c>
      <c r="L9" s="131">
        <v>1058</v>
      </c>
      <c r="M9" s="140">
        <v>3248</v>
      </c>
      <c r="N9" s="278"/>
      <c r="R9" s="349"/>
    </row>
    <row r="10" spans="1:18">
      <c r="A10" s="66" t="s">
        <v>460</v>
      </c>
      <c r="B10" s="12">
        <v>103</v>
      </c>
      <c r="C10" s="12">
        <v>26</v>
      </c>
      <c r="D10" s="12">
        <v>129</v>
      </c>
      <c r="E10" s="12">
        <v>103</v>
      </c>
      <c r="F10" s="12">
        <v>26</v>
      </c>
      <c r="G10" s="12">
        <v>22951</v>
      </c>
      <c r="H10" s="12">
        <v>10800</v>
      </c>
      <c r="I10" s="12">
        <v>13200</v>
      </c>
      <c r="J10" s="12">
        <v>9</v>
      </c>
      <c r="K10" s="12">
        <v>1455</v>
      </c>
      <c r="L10" s="12">
        <v>207</v>
      </c>
      <c r="M10" s="13">
        <v>1662</v>
      </c>
      <c r="N10" s="278"/>
      <c r="R10" s="349"/>
    </row>
    <row r="11" spans="1:18">
      <c r="A11" s="66" t="s">
        <v>461</v>
      </c>
      <c r="B11" s="85">
        <v>112</v>
      </c>
      <c r="C11" s="85">
        <v>28</v>
      </c>
      <c r="D11" s="85">
        <v>140</v>
      </c>
      <c r="E11" s="85">
        <v>112</v>
      </c>
      <c r="F11" s="85">
        <v>28</v>
      </c>
      <c r="G11" s="12">
        <v>74643</v>
      </c>
      <c r="H11" s="85">
        <v>10800</v>
      </c>
      <c r="I11" s="85">
        <v>13200</v>
      </c>
      <c r="J11" s="12">
        <v>9</v>
      </c>
      <c r="K11" s="12">
        <v>1579</v>
      </c>
      <c r="L11" s="12">
        <v>672</v>
      </c>
      <c r="M11" s="13">
        <v>2251</v>
      </c>
      <c r="N11" s="278"/>
      <c r="R11" s="349"/>
    </row>
    <row r="12" spans="1:18">
      <c r="A12" s="66" t="s">
        <v>462</v>
      </c>
      <c r="B12" s="12">
        <v>89</v>
      </c>
      <c r="C12" s="12">
        <v>22</v>
      </c>
      <c r="D12" s="12">
        <v>111</v>
      </c>
      <c r="E12" s="12">
        <v>89</v>
      </c>
      <c r="F12" s="12">
        <v>22</v>
      </c>
      <c r="G12" s="12">
        <v>38394</v>
      </c>
      <c r="H12" s="12">
        <v>10800</v>
      </c>
      <c r="I12" s="12">
        <v>13200</v>
      </c>
      <c r="J12" s="12">
        <v>8</v>
      </c>
      <c r="K12" s="12">
        <v>1252</v>
      </c>
      <c r="L12" s="12">
        <v>307</v>
      </c>
      <c r="M12" s="13">
        <v>1559</v>
      </c>
      <c r="N12" s="278"/>
      <c r="R12" s="349"/>
    </row>
    <row r="13" spans="1:18">
      <c r="A13" s="76" t="s">
        <v>463</v>
      </c>
      <c r="B13" s="77">
        <v>511</v>
      </c>
      <c r="C13" s="77">
        <v>128</v>
      </c>
      <c r="D13" s="77">
        <v>639</v>
      </c>
      <c r="E13" s="77">
        <v>511</v>
      </c>
      <c r="F13" s="77">
        <v>128</v>
      </c>
      <c r="G13" s="77">
        <v>253499</v>
      </c>
      <c r="H13" s="81">
        <v>9342</v>
      </c>
      <c r="I13" s="81">
        <v>13310</v>
      </c>
      <c r="J13" s="81">
        <v>9</v>
      </c>
      <c r="K13" s="81">
        <v>6476</v>
      </c>
      <c r="L13" s="81">
        <v>2244</v>
      </c>
      <c r="M13" s="78">
        <v>8720</v>
      </c>
      <c r="N13" s="278"/>
      <c r="R13" s="349"/>
    </row>
    <row r="14" spans="1:18">
      <c r="A14" s="68"/>
      <c r="B14" s="73"/>
      <c r="C14" s="73"/>
      <c r="D14" s="73"/>
      <c r="E14" s="73"/>
      <c r="F14" s="73"/>
      <c r="G14" s="73"/>
      <c r="H14" s="79"/>
      <c r="I14" s="79"/>
      <c r="J14" s="79"/>
      <c r="K14" s="79"/>
      <c r="L14" s="79"/>
      <c r="M14" s="74"/>
      <c r="N14" s="278"/>
      <c r="R14" s="349"/>
    </row>
    <row r="15" spans="1:18">
      <c r="A15" s="76" t="s">
        <v>464</v>
      </c>
      <c r="B15" s="77">
        <v>25</v>
      </c>
      <c r="C15" s="77" t="s">
        <v>399</v>
      </c>
      <c r="D15" s="77">
        <v>25</v>
      </c>
      <c r="E15" s="77">
        <v>20</v>
      </c>
      <c r="F15" s="77" t="s">
        <v>399</v>
      </c>
      <c r="G15" s="77">
        <v>33000</v>
      </c>
      <c r="H15" s="81">
        <v>17500</v>
      </c>
      <c r="I15" s="81" t="s">
        <v>399</v>
      </c>
      <c r="J15" s="81" t="s">
        <v>399</v>
      </c>
      <c r="K15" s="81">
        <v>350</v>
      </c>
      <c r="L15" s="81" t="s">
        <v>399</v>
      </c>
      <c r="M15" s="78">
        <v>350</v>
      </c>
      <c r="N15" s="278"/>
      <c r="R15" s="349"/>
    </row>
    <row r="16" spans="1:18">
      <c r="A16" s="68"/>
      <c r="B16" s="73"/>
      <c r="C16" s="73"/>
      <c r="D16" s="73"/>
      <c r="E16" s="73"/>
      <c r="F16" s="73"/>
      <c r="G16" s="73"/>
      <c r="H16" s="79"/>
      <c r="I16" s="79"/>
      <c r="J16" s="79"/>
      <c r="K16" s="79"/>
      <c r="L16" s="79"/>
      <c r="M16" s="74"/>
      <c r="N16" s="278"/>
      <c r="R16" s="349"/>
    </row>
    <row r="17" spans="1:18">
      <c r="A17" s="76" t="s">
        <v>465</v>
      </c>
      <c r="B17" s="77" t="s">
        <v>399</v>
      </c>
      <c r="C17" s="77" t="s">
        <v>399</v>
      </c>
      <c r="D17" s="77" t="s">
        <v>399</v>
      </c>
      <c r="E17" s="77" t="s">
        <v>399</v>
      </c>
      <c r="F17" s="77" t="s">
        <v>399</v>
      </c>
      <c r="G17" s="77">
        <v>2800</v>
      </c>
      <c r="H17" s="81" t="s">
        <v>399</v>
      </c>
      <c r="I17" s="81" t="s">
        <v>399</v>
      </c>
      <c r="J17" s="81">
        <v>10</v>
      </c>
      <c r="K17" s="81" t="s">
        <v>399</v>
      </c>
      <c r="L17" s="81">
        <v>28</v>
      </c>
      <c r="M17" s="78">
        <v>28</v>
      </c>
      <c r="N17" s="278"/>
      <c r="R17" s="349"/>
    </row>
    <row r="18" spans="1:18">
      <c r="A18" s="66"/>
      <c r="B18" s="48"/>
      <c r="C18" s="48"/>
      <c r="D18" s="48"/>
      <c r="E18" s="48"/>
      <c r="F18" s="48"/>
      <c r="G18" s="48"/>
      <c r="H18" s="12"/>
      <c r="I18" s="12"/>
      <c r="J18" s="12"/>
      <c r="K18" s="12"/>
      <c r="L18" s="12"/>
      <c r="M18" s="49"/>
      <c r="N18" s="278"/>
      <c r="R18" s="349"/>
    </row>
    <row r="19" spans="1:18">
      <c r="A19" s="66" t="s">
        <v>544</v>
      </c>
      <c r="B19" s="12">
        <v>17</v>
      </c>
      <c r="C19" s="12">
        <v>3</v>
      </c>
      <c r="D19" s="12">
        <v>20</v>
      </c>
      <c r="E19" s="12">
        <v>17</v>
      </c>
      <c r="F19" s="12">
        <v>3</v>
      </c>
      <c r="G19" s="12">
        <v>12285</v>
      </c>
      <c r="H19" s="12">
        <v>3600</v>
      </c>
      <c r="I19" s="12">
        <v>10500</v>
      </c>
      <c r="J19" s="12">
        <v>7</v>
      </c>
      <c r="K19" s="12">
        <v>93</v>
      </c>
      <c r="L19" s="12">
        <v>86</v>
      </c>
      <c r="M19" s="13">
        <v>179</v>
      </c>
      <c r="N19" s="278"/>
      <c r="R19" s="349"/>
    </row>
    <row r="20" spans="1:18">
      <c r="A20" s="66" t="s">
        <v>467</v>
      </c>
      <c r="B20" s="12">
        <v>29</v>
      </c>
      <c r="C20" s="48" t="s">
        <v>399</v>
      </c>
      <c r="D20" s="12">
        <v>29</v>
      </c>
      <c r="E20" s="12">
        <v>29</v>
      </c>
      <c r="F20" s="48" t="s">
        <v>399</v>
      </c>
      <c r="G20" s="12">
        <v>22000</v>
      </c>
      <c r="H20" s="12">
        <v>4450</v>
      </c>
      <c r="I20" s="48" t="s">
        <v>399</v>
      </c>
      <c r="J20" s="12">
        <v>8</v>
      </c>
      <c r="K20" s="12">
        <v>129</v>
      </c>
      <c r="L20" s="12">
        <v>176</v>
      </c>
      <c r="M20" s="13">
        <v>305</v>
      </c>
      <c r="N20" s="278"/>
      <c r="R20" s="349"/>
    </row>
    <row r="21" spans="1:18">
      <c r="A21" s="66" t="s">
        <v>468</v>
      </c>
      <c r="B21" s="12">
        <v>93</v>
      </c>
      <c r="C21" s="12">
        <v>20</v>
      </c>
      <c r="D21" s="12">
        <v>113</v>
      </c>
      <c r="E21" s="12">
        <v>93</v>
      </c>
      <c r="F21" s="12">
        <v>20</v>
      </c>
      <c r="G21" s="12">
        <v>40850</v>
      </c>
      <c r="H21" s="12">
        <v>4300</v>
      </c>
      <c r="I21" s="12">
        <v>8000</v>
      </c>
      <c r="J21" s="12">
        <v>8</v>
      </c>
      <c r="K21" s="12">
        <v>560</v>
      </c>
      <c r="L21" s="12">
        <v>327</v>
      </c>
      <c r="M21" s="13">
        <v>887</v>
      </c>
      <c r="N21" s="278"/>
      <c r="R21" s="349"/>
    </row>
    <row r="22" spans="1:18">
      <c r="A22" s="76" t="s">
        <v>469</v>
      </c>
      <c r="B22" s="77">
        <v>139</v>
      </c>
      <c r="C22" s="77">
        <v>23</v>
      </c>
      <c r="D22" s="77">
        <v>162</v>
      </c>
      <c r="E22" s="77">
        <v>139</v>
      </c>
      <c r="F22" s="77">
        <v>23</v>
      </c>
      <c r="G22" s="77">
        <v>75135</v>
      </c>
      <c r="H22" s="81">
        <v>4246</v>
      </c>
      <c r="I22" s="81">
        <v>8326</v>
      </c>
      <c r="J22" s="81">
        <v>8</v>
      </c>
      <c r="K22" s="81">
        <v>782</v>
      </c>
      <c r="L22" s="81">
        <v>589</v>
      </c>
      <c r="M22" s="78">
        <v>1371</v>
      </c>
      <c r="N22" s="278"/>
      <c r="R22" s="349"/>
    </row>
    <row r="23" spans="1:18">
      <c r="A23" s="68"/>
      <c r="B23" s="73"/>
      <c r="C23" s="73"/>
      <c r="D23" s="73"/>
      <c r="E23" s="73"/>
      <c r="F23" s="73"/>
      <c r="G23" s="73"/>
      <c r="H23" s="79"/>
      <c r="I23" s="79"/>
      <c r="J23" s="79"/>
      <c r="K23" s="79"/>
      <c r="L23" s="79"/>
      <c r="M23" s="74"/>
      <c r="N23" s="278"/>
      <c r="R23" s="349"/>
    </row>
    <row r="24" spans="1:18">
      <c r="A24" s="76" t="s">
        <v>470</v>
      </c>
      <c r="B24" s="77" t="s">
        <v>399</v>
      </c>
      <c r="C24" s="77">
        <v>1085</v>
      </c>
      <c r="D24" s="77">
        <v>1085</v>
      </c>
      <c r="E24" s="77" t="s">
        <v>399</v>
      </c>
      <c r="F24" s="77">
        <v>1054</v>
      </c>
      <c r="G24" s="77">
        <v>5470</v>
      </c>
      <c r="H24" s="81" t="s">
        <v>399</v>
      </c>
      <c r="I24" s="81">
        <v>17784</v>
      </c>
      <c r="J24" s="81">
        <v>10</v>
      </c>
      <c r="K24" s="81">
        <v>18744</v>
      </c>
      <c r="L24" s="81">
        <v>55</v>
      </c>
      <c r="M24" s="78">
        <v>18799</v>
      </c>
      <c r="N24" s="278"/>
      <c r="R24" s="349"/>
    </row>
    <row r="25" spans="1:18">
      <c r="A25" s="68"/>
      <c r="B25" s="73"/>
      <c r="C25" s="73"/>
      <c r="D25" s="73"/>
      <c r="E25" s="73"/>
      <c r="F25" s="73"/>
      <c r="G25" s="73"/>
      <c r="H25" s="79"/>
      <c r="I25" s="79"/>
      <c r="J25" s="79"/>
      <c r="K25" s="79"/>
      <c r="L25" s="79"/>
      <c r="M25" s="74"/>
      <c r="N25" s="278"/>
      <c r="R25" s="349"/>
    </row>
    <row r="26" spans="1:18">
      <c r="A26" s="76" t="s">
        <v>471</v>
      </c>
      <c r="B26" s="77" t="s">
        <v>399</v>
      </c>
      <c r="C26" s="77">
        <v>2572</v>
      </c>
      <c r="D26" s="77">
        <v>2572</v>
      </c>
      <c r="E26" s="77" t="s">
        <v>399</v>
      </c>
      <c r="F26" s="77">
        <v>2369</v>
      </c>
      <c r="G26" s="77" t="s">
        <v>399</v>
      </c>
      <c r="H26" s="81" t="s">
        <v>399</v>
      </c>
      <c r="I26" s="81">
        <v>22747</v>
      </c>
      <c r="J26" s="81" t="s">
        <v>399</v>
      </c>
      <c r="K26" s="81">
        <v>53888</v>
      </c>
      <c r="L26" s="81" t="s">
        <v>399</v>
      </c>
      <c r="M26" s="78">
        <v>53888</v>
      </c>
      <c r="N26" s="278"/>
      <c r="R26" s="349"/>
    </row>
    <row r="27" spans="1:18">
      <c r="A27" s="66"/>
      <c r="B27" s="48"/>
      <c r="C27" s="48"/>
      <c r="D27" s="48"/>
      <c r="E27" s="48"/>
      <c r="F27" s="48"/>
      <c r="G27" s="48"/>
      <c r="H27" s="12"/>
      <c r="I27" s="12"/>
      <c r="J27" s="12"/>
      <c r="K27" s="12"/>
      <c r="L27" s="12"/>
      <c r="M27" s="49"/>
      <c r="N27" s="278"/>
      <c r="R27" s="349"/>
    </row>
    <row r="28" spans="1:18">
      <c r="A28" s="66" t="s">
        <v>472</v>
      </c>
      <c r="B28" s="85">
        <v>3</v>
      </c>
      <c r="C28" s="48">
        <v>1271</v>
      </c>
      <c r="D28" s="12">
        <v>1274</v>
      </c>
      <c r="E28" s="85">
        <v>3</v>
      </c>
      <c r="F28" s="48">
        <v>1218</v>
      </c>
      <c r="G28" s="48" t="s">
        <v>399</v>
      </c>
      <c r="H28" s="85">
        <v>6000</v>
      </c>
      <c r="I28" s="12">
        <v>22979</v>
      </c>
      <c r="J28" s="48" t="s">
        <v>399</v>
      </c>
      <c r="K28" s="85">
        <v>28007</v>
      </c>
      <c r="L28" s="48" t="s">
        <v>399</v>
      </c>
      <c r="M28" s="49">
        <v>28007</v>
      </c>
      <c r="N28" s="278"/>
      <c r="R28" s="349"/>
    </row>
    <row r="29" spans="1:18">
      <c r="A29" s="66" t="s">
        <v>473</v>
      </c>
      <c r="B29" s="48" t="s">
        <v>399</v>
      </c>
      <c r="C29" s="12">
        <v>20</v>
      </c>
      <c r="D29" s="12">
        <v>20</v>
      </c>
      <c r="E29" s="48" t="s">
        <v>399</v>
      </c>
      <c r="F29" s="12">
        <v>19</v>
      </c>
      <c r="G29" s="12" t="s">
        <v>399</v>
      </c>
      <c r="H29" s="85" t="s">
        <v>399</v>
      </c>
      <c r="I29" s="12">
        <v>15000</v>
      </c>
      <c r="J29" s="12" t="s">
        <v>399</v>
      </c>
      <c r="K29" s="12">
        <v>284</v>
      </c>
      <c r="L29" s="12" t="s">
        <v>399</v>
      </c>
      <c r="M29" s="13">
        <v>284</v>
      </c>
      <c r="N29" s="278"/>
      <c r="R29" s="349"/>
    </row>
    <row r="30" spans="1:18">
      <c r="A30" s="66" t="s">
        <v>474</v>
      </c>
      <c r="B30" s="85">
        <v>41</v>
      </c>
      <c r="C30" s="12">
        <v>2325</v>
      </c>
      <c r="D30" s="12">
        <v>2366</v>
      </c>
      <c r="E30" s="85">
        <v>41</v>
      </c>
      <c r="F30" s="12">
        <v>2285</v>
      </c>
      <c r="G30" s="48" t="s">
        <v>399</v>
      </c>
      <c r="H30" s="85">
        <v>7254</v>
      </c>
      <c r="I30" s="12">
        <v>14239</v>
      </c>
      <c r="J30" s="48" t="s">
        <v>399</v>
      </c>
      <c r="K30" s="85">
        <v>32833</v>
      </c>
      <c r="L30" s="48" t="s">
        <v>399</v>
      </c>
      <c r="M30" s="13">
        <v>32833</v>
      </c>
      <c r="N30" s="278"/>
      <c r="R30" s="349"/>
    </row>
    <row r="31" spans="1:18" s="408" customFormat="1">
      <c r="A31" s="76" t="s">
        <v>475</v>
      </c>
      <c r="B31" s="77">
        <v>44</v>
      </c>
      <c r="C31" s="77">
        <v>3616</v>
      </c>
      <c r="D31" s="77">
        <v>3660</v>
      </c>
      <c r="E31" s="77">
        <v>44</v>
      </c>
      <c r="F31" s="77">
        <v>3522</v>
      </c>
      <c r="G31" s="77" t="s">
        <v>399</v>
      </c>
      <c r="H31" s="81">
        <v>7169</v>
      </c>
      <c r="I31" s="81">
        <v>17266</v>
      </c>
      <c r="J31" s="81" t="s">
        <v>399</v>
      </c>
      <c r="K31" s="81">
        <v>61124</v>
      </c>
      <c r="L31" s="81" t="s">
        <v>399</v>
      </c>
      <c r="M31" s="78">
        <v>61124</v>
      </c>
      <c r="N31" s="685"/>
      <c r="R31" s="682"/>
    </row>
    <row r="32" spans="1:18">
      <c r="A32" s="66"/>
      <c r="B32" s="48"/>
      <c r="C32" s="48"/>
      <c r="D32" s="48"/>
      <c r="E32" s="48"/>
      <c r="F32" s="48"/>
      <c r="G32" s="48"/>
      <c r="H32" s="12"/>
      <c r="I32" s="12"/>
      <c r="J32" s="12"/>
      <c r="K32" s="12"/>
      <c r="L32" s="12"/>
      <c r="M32" s="49"/>
      <c r="N32" s="278"/>
      <c r="R32" s="349"/>
    </row>
    <row r="33" spans="1:18">
      <c r="A33" s="66" t="s">
        <v>476</v>
      </c>
      <c r="B33" s="83">
        <v>10</v>
      </c>
      <c r="C33" s="83">
        <v>34</v>
      </c>
      <c r="D33" s="12">
        <v>44</v>
      </c>
      <c r="E33" s="83">
        <v>8</v>
      </c>
      <c r="F33" s="83">
        <v>32</v>
      </c>
      <c r="G33" s="12" t="s">
        <v>399</v>
      </c>
      <c r="H33" s="83">
        <v>9086</v>
      </c>
      <c r="I33" s="83">
        <v>17120</v>
      </c>
      <c r="J33" s="83" t="s">
        <v>399</v>
      </c>
      <c r="K33" s="83">
        <v>621</v>
      </c>
      <c r="L33" s="83" t="s">
        <v>399</v>
      </c>
      <c r="M33" s="84">
        <v>621</v>
      </c>
      <c r="N33" s="278"/>
      <c r="R33" s="349"/>
    </row>
    <row r="34" spans="1:18">
      <c r="A34" s="66" t="s">
        <v>477</v>
      </c>
      <c r="B34" s="83" t="s">
        <v>399</v>
      </c>
      <c r="C34" s="83">
        <v>367</v>
      </c>
      <c r="D34" s="12">
        <v>367</v>
      </c>
      <c r="E34" s="83" t="s">
        <v>399</v>
      </c>
      <c r="F34" s="83">
        <v>346</v>
      </c>
      <c r="G34" s="12" t="s">
        <v>399</v>
      </c>
      <c r="H34" s="83" t="s">
        <v>399</v>
      </c>
      <c r="I34" s="83">
        <v>20456</v>
      </c>
      <c r="J34" s="83" t="s">
        <v>399</v>
      </c>
      <c r="K34" s="83">
        <v>7078</v>
      </c>
      <c r="L34" s="83" t="s">
        <v>399</v>
      </c>
      <c r="M34" s="13">
        <v>7078</v>
      </c>
      <c r="N34" s="278"/>
      <c r="R34" s="349"/>
    </row>
    <row r="35" spans="1:18">
      <c r="A35" s="66" t="s">
        <v>478</v>
      </c>
      <c r="B35" s="83">
        <v>1</v>
      </c>
      <c r="C35" s="83">
        <v>10568</v>
      </c>
      <c r="D35" s="12">
        <v>10569</v>
      </c>
      <c r="E35" s="83" t="s">
        <v>399</v>
      </c>
      <c r="F35" s="83">
        <v>9516</v>
      </c>
      <c r="G35" s="12" t="s">
        <v>399</v>
      </c>
      <c r="H35" s="83" t="s">
        <v>399</v>
      </c>
      <c r="I35" s="83">
        <v>20488</v>
      </c>
      <c r="J35" s="83" t="s">
        <v>399</v>
      </c>
      <c r="K35" s="83">
        <v>194964</v>
      </c>
      <c r="L35" s="83" t="s">
        <v>399</v>
      </c>
      <c r="M35" s="13">
        <v>194964</v>
      </c>
      <c r="N35" s="278"/>
      <c r="R35" s="349"/>
    </row>
    <row r="36" spans="1:18">
      <c r="A36" s="66" t="s">
        <v>479</v>
      </c>
      <c r="B36" s="83">
        <v>1</v>
      </c>
      <c r="C36" s="83">
        <v>132</v>
      </c>
      <c r="D36" s="12">
        <v>133</v>
      </c>
      <c r="E36" s="83" t="s">
        <v>399</v>
      </c>
      <c r="F36" s="83">
        <v>124</v>
      </c>
      <c r="G36" s="12" t="s">
        <v>399</v>
      </c>
      <c r="H36" s="83" t="s">
        <v>399</v>
      </c>
      <c r="I36" s="83">
        <v>13173</v>
      </c>
      <c r="J36" s="83" t="s">
        <v>399</v>
      </c>
      <c r="K36" s="83">
        <v>1633</v>
      </c>
      <c r="L36" s="83" t="s">
        <v>399</v>
      </c>
      <c r="M36" s="13">
        <v>1633</v>
      </c>
      <c r="N36" s="278"/>
      <c r="R36" s="349"/>
    </row>
    <row r="37" spans="1:18">
      <c r="A37" s="76" t="s">
        <v>480</v>
      </c>
      <c r="B37" s="77">
        <v>12</v>
      </c>
      <c r="C37" s="77">
        <v>11101</v>
      </c>
      <c r="D37" s="77">
        <v>11113</v>
      </c>
      <c r="E37" s="77">
        <v>8</v>
      </c>
      <c r="F37" s="77">
        <v>10018</v>
      </c>
      <c r="G37" s="77" t="s">
        <v>399</v>
      </c>
      <c r="H37" s="81">
        <v>9086</v>
      </c>
      <c r="I37" s="81">
        <v>20386</v>
      </c>
      <c r="J37" s="81" t="s">
        <v>399</v>
      </c>
      <c r="K37" s="81">
        <v>204296</v>
      </c>
      <c r="L37" s="81" t="s">
        <v>399</v>
      </c>
      <c r="M37" s="78">
        <v>204296</v>
      </c>
      <c r="N37" s="278"/>
      <c r="R37" s="349"/>
    </row>
    <row r="38" spans="1:18">
      <c r="A38" s="68"/>
      <c r="B38" s="73"/>
      <c r="C38" s="73"/>
      <c r="D38" s="73"/>
      <c r="E38" s="73"/>
      <c r="F38" s="73"/>
      <c r="G38" s="73"/>
      <c r="H38" s="79"/>
      <c r="I38" s="79"/>
      <c r="J38" s="79"/>
      <c r="K38" s="79"/>
      <c r="L38" s="79"/>
      <c r="M38" s="74"/>
      <c r="N38" s="278"/>
      <c r="R38" s="349"/>
    </row>
    <row r="39" spans="1:18">
      <c r="A39" s="76" t="s">
        <v>481</v>
      </c>
      <c r="B39" s="77">
        <v>28</v>
      </c>
      <c r="C39" s="77">
        <v>51</v>
      </c>
      <c r="D39" s="77">
        <v>79</v>
      </c>
      <c r="E39" s="77">
        <v>16</v>
      </c>
      <c r="F39" s="77">
        <v>26</v>
      </c>
      <c r="G39" s="77">
        <v>4500</v>
      </c>
      <c r="H39" s="81">
        <v>950</v>
      </c>
      <c r="I39" s="81">
        <v>10800</v>
      </c>
      <c r="J39" s="81">
        <v>4</v>
      </c>
      <c r="K39" s="81">
        <v>296</v>
      </c>
      <c r="L39" s="81">
        <v>18</v>
      </c>
      <c r="M39" s="78">
        <v>314</v>
      </c>
      <c r="N39" s="278"/>
      <c r="R39" s="349"/>
    </row>
    <row r="40" spans="1:18">
      <c r="A40" s="66"/>
      <c r="B40" s="48"/>
      <c r="C40" s="48"/>
      <c r="D40" s="48"/>
      <c r="E40" s="48"/>
      <c r="F40" s="48"/>
      <c r="G40" s="48"/>
      <c r="H40" s="12"/>
      <c r="I40" s="12"/>
      <c r="J40" s="12"/>
      <c r="K40" s="12"/>
      <c r="L40" s="12"/>
      <c r="M40" s="49"/>
      <c r="N40" s="278"/>
      <c r="R40" s="349"/>
    </row>
    <row r="41" spans="1:18">
      <c r="A41" s="66" t="s">
        <v>545</v>
      </c>
      <c r="B41" s="48" t="s">
        <v>399</v>
      </c>
      <c r="C41" s="12">
        <v>2</v>
      </c>
      <c r="D41" s="12">
        <v>2</v>
      </c>
      <c r="E41" s="48" t="s">
        <v>399</v>
      </c>
      <c r="F41" s="12">
        <v>2</v>
      </c>
      <c r="G41" s="12">
        <v>4618</v>
      </c>
      <c r="H41" s="48" t="s">
        <v>399</v>
      </c>
      <c r="I41" s="12">
        <v>6575</v>
      </c>
      <c r="J41" s="12">
        <v>8</v>
      </c>
      <c r="K41" s="12">
        <v>13</v>
      </c>
      <c r="L41" s="12">
        <v>37</v>
      </c>
      <c r="M41" s="13">
        <v>50</v>
      </c>
      <c r="N41" s="278"/>
      <c r="R41" s="349"/>
    </row>
    <row r="42" spans="1:18">
      <c r="A42" s="66" t="s">
        <v>483</v>
      </c>
      <c r="B42" s="12">
        <v>41</v>
      </c>
      <c r="C42" s="12">
        <v>14</v>
      </c>
      <c r="D42" s="12">
        <v>55</v>
      </c>
      <c r="E42" s="12">
        <v>38</v>
      </c>
      <c r="F42" s="12">
        <v>13</v>
      </c>
      <c r="G42" s="12">
        <v>19369</v>
      </c>
      <c r="H42" s="12">
        <v>3580</v>
      </c>
      <c r="I42" s="12">
        <v>4782</v>
      </c>
      <c r="J42" s="12">
        <v>13</v>
      </c>
      <c r="K42" s="12">
        <v>198</v>
      </c>
      <c r="L42" s="12">
        <v>252</v>
      </c>
      <c r="M42" s="13">
        <v>450</v>
      </c>
      <c r="N42" s="278"/>
      <c r="R42" s="349"/>
    </row>
    <row r="43" spans="1:18">
      <c r="A43" s="66" t="s">
        <v>484</v>
      </c>
      <c r="B43" s="12">
        <v>20</v>
      </c>
      <c r="C43" s="12">
        <v>594</v>
      </c>
      <c r="D43" s="12">
        <v>614</v>
      </c>
      <c r="E43" s="12">
        <v>20</v>
      </c>
      <c r="F43" s="12">
        <v>548</v>
      </c>
      <c r="G43" s="12">
        <v>51712</v>
      </c>
      <c r="H43" s="12">
        <v>10300</v>
      </c>
      <c r="I43" s="12">
        <v>22316</v>
      </c>
      <c r="J43" s="12">
        <v>9</v>
      </c>
      <c r="K43" s="12">
        <v>12436</v>
      </c>
      <c r="L43" s="12">
        <v>465</v>
      </c>
      <c r="M43" s="13">
        <v>12901</v>
      </c>
      <c r="N43" s="278"/>
      <c r="R43" s="349"/>
    </row>
    <row r="44" spans="1:18">
      <c r="A44" s="66" t="s">
        <v>485</v>
      </c>
      <c r="B44" s="48" t="s">
        <v>399</v>
      </c>
      <c r="C44" s="12">
        <v>11</v>
      </c>
      <c r="D44" s="12">
        <v>11</v>
      </c>
      <c r="E44" s="48" t="s">
        <v>399</v>
      </c>
      <c r="F44" s="12">
        <v>11</v>
      </c>
      <c r="G44" s="12">
        <v>14023</v>
      </c>
      <c r="H44" s="48" t="s">
        <v>399</v>
      </c>
      <c r="I44" s="12">
        <v>12518</v>
      </c>
      <c r="J44" s="12">
        <v>13</v>
      </c>
      <c r="K44" s="12">
        <v>138</v>
      </c>
      <c r="L44" s="12">
        <v>182</v>
      </c>
      <c r="M44" s="13">
        <v>320</v>
      </c>
      <c r="N44" s="278"/>
      <c r="R44" s="349"/>
    </row>
    <row r="45" spans="1:18">
      <c r="A45" s="66" t="s">
        <v>486</v>
      </c>
      <c r="B45" s="12">
        <v>2</v>
      </c>
      <c r="C45" s="12" t="s">
        <v>399</v>
      </c>
      <c r="D45" s="12">
        <v>2</v>
      </c>
      <c r="E45" s="12">
        <v>2</v>
      </c>
      <c r="F45" s="12" t="s">
        <v>399</v>
      </c>
      <c r="G45" s="12">
        <v>4000</v>
      </c>
      <c r="H45" s="12">
        <v>2000</v>
      </c>
      <c r="I45" s="12" t="s">
        <v>399</v>
      </c>
      <c r="J45" s="12">
        <v>2</v>
      </c>
      <c r="K45" s="12">
        <v>4</v>
      </c>
      <c r="L45" s="12">
        <v>8</v>
      </c>
      <c r="M45" s="13">
        <v>12</v>
      </c>
      <c r="N45" s="278"/>
      <c r="R45" s="349"/>
    </row>
    <row r="46" spans="1:18">
      <c r="A46" s="66" t="s">
        <v>487</v>
      </c>
      <c r="B46" s="12">
        <v>10</v>
      </c>
      <c r="C46" s="12" t="s">
        <v>399</v>
      </c>
      <c r="D46" s="12">
        <v>10</v>
      </c>
      <c r="E46" s="12">
        <v>10</v>
      </c>
      <c r="F46" s="12" t="s">
        <v>399</v>
      </c>
      <c r="G46" s="12">
        <v>700</v>
      </c>
      <c r="H46" s="12">
        <v>2590</v>
      </c>
      <c r="I46" s="12" t="s">
        <v>399</v>
      </c>
      <c r="J46" s="12">
        <v>13</v>
      </c>
      <c r="K46" s="12">
        <v>26</v>
      </c>
      <c r="L46" s="12">
        <v>9</v>
      </c>
      <c r="M46" s="13">
        <v>35</v>
      </c>
      <c r="N46" s="278"/>
      <c r="R46" s="349"/>
    </row>
    <row r="47" spans="1:18">
      <c r="A47" s="66" t="s">
        <v>488</v>
      </c>
      <c r="B47" s="48" t="s">
        <v>399</v>
      </c>
      <c r="C47" s="12" t="s">
        <v>399</v>
      </c>
      <c r="D47" s="12" t="s">
        <v>399</v>
      </c>
      <c r="E47" s="48" t="s">
        <v>399</v>
      </c>
      <c r="F47" s="12" t="s">
        <v>399</v>
      </c>
      <c r="G47" s="12" t="s">
        <v>399</v>
      </c>
      <c r="H47" s="48" t="s">
        <v>399</v>
      </c>
      <c r="I47" s="12" t="s">
        <v>399</v>
      </c>
      <c r="J47" s="12" t="s">
        <v>399</v>
      </c>
      <c r="K47" s="12" t="s">
        <v>399</v>
      </c>
      <c r="L47" s="12" t="s">
        <v>399</v>
      </c>
      <c r="M47" s="13" t="s">
        <v>399</v>
      </c>
      <c r="N47" s="278"/>
      <c r="R47" s="349"/>
    </row>
    <row r="48" spans="1:18">
      <c r="A48" s="66" t="s">
        <v>489</v>
      </c>
      <c r="B48" s="85">
        <v>9</v>
      </c>
      <c r="C48" s="12">
        <v>8</v>
      </c>
      <c r="D48" s="12">
        <v>17</v>
      </c>
      <c r="E48" s="85">
        <v>9</v>
      </c>
      <c r="F48" s="12">
        <v>8</v>
      </c>
      <c r="G48" s="12">
        <v>450</v>
      </c>
      <c r="H48" s="85">
        <v>6000</v>
      </c>
      <c r="I48" s="12">
        <v>14140</v>
      </c>
      <c r="J48" s="12">
        <v>74</v>
      </c>
      <c r="K48" s="12">
        <v>167</v>
      </c>
      <c r="L48" s="12">
        <v>33</v>
      </c>
      <c r="M48" s="13">
        <v>200</v>
      </c>
      <c r="N48" s="278"/>
      <c r="R48" s="349"/>
    </row>
    <row r="49" spans="1:18">
      <c r="A49" s="66" t="s">
        <v>490</v>
      </c>
      <c r="B49" s="12">
        <v>42</v>
      </c>
      <c r="C49" s="12">
        <v>80</v>
      </c>
      <c r="D49" s="12">
        <v>122</v>
      </c>
      <c r="E49" s="12">
        <v>42</v>
      </c>
      <c r="F49" s="12">
        <v>80</v>
      </c>
      <c r="G49" s="12" t="s">
        <v>399</v>
      </c>
      <c r="H49" s="12">
        <v>5143</v>
      </c>
      <c r="I49" s="12">
        <v>12302</v>
      </c>
      <c r="J49" s="12" t="s">
        <v>399</v>
      </c>
      <c r="K49" s="12">
        <v>1200</v>
      </c>
      <c r="L49" s="12" t="s">
        <v>399</v>
      </c>
      <c r="M49" s="13">
        <v>1200</v>
      </c>
      <c r="N49" s="278"/>
      <c r="R49" s="349"/>
    </row>
    <row r="50" spans="1:18">
      <c r="A50" s="76" t="s">
        <v>491</v>
      </c>
      <c r="B50" s="77">
        <v>124</v>
      </c>
      <c r="C50" s="77">
        <v>709</v>
      </c>
      <c r="D50" s="77">
        <v>833</v>
      </c>
      <c r="E50" s="77">
        <v>121</v>
      </c>
      <c r="F50" s="77">
        <v>662</v>
      </c>
      <c r="G50" s="77">
        <v>94872</v>
      </c>
      <c r="H50" s="81">
        <v>5305</v>
      </c>
      <c r="I50" s="81">
        <v>20452</v>
      </c>
      <c r="J50" s="81">
        <v>10</v>
      </c>
      <c r="K50" s="81">
        <v>14182</v>
      </c>
      <c r="L50" s="81">
        <v>986</v>
      </c>
      <c r="M50" s="78">
        <v>15168</v>
      </c>
      <c r="N50" s="278"/>
      <c r="R50" s="349"/>
    </row>
    <row r="51" spans="1:18">
      <c r="A51" s="68"/>
      <c r="B51" s="73"/>
      <c r="C51" s="73"/>
      <c r="D51" s="73"/>
      <c r="E51" s="73"/>
      <c r="F51" s="73"/>
      <c r="G51" s="73"/>
      <c r="H51" s="79"/>
      <c r="I51" s="79"/>
      <c r="J51" s="79"/>
      <c r="K51" s="79"/>
      <c r="L51" s="79"/>
      <c r="M51" s="74"/>
      <c r="N51" s="278"/>
      <c r="R51" s="349"/>
    </row>
    <row r="52" spans="1:18">
      <c r="A52" s="76" t="s">
        <v>492</v>
      </c>
      <c r="B52" s="77">
        <v>2</v>
      </c>
      <c r="C52" s="77">
        <v>2</v>
      </c>
      <c r="D52" s="77">
        <v>4</v>
      </c>
      <c r="E52" s="77">
        <v>2</v>
      </c>
      <c r="F52" s="77">
        <v>2</v>
      </c>
      <c r="G52" s="77">
        <v>4625</v>
      </c>
      <c r="H52" s="81">
        <v>5000</v>
      </c>
      <c r="I52" s="81">
        <v>12000</v>
      </c>
      <c r="J52" s="81">
        <v>12</v>
      </c>
      <c r="K52" s="81">
        <v>34</v>
      </c>
      <c r="L52" s="81">
        <v>56</v>
      </c>
      <c r="M52" s="78">
        <v>90</v>
      </c>
      <c r="N52" s="278"/>
      <c r="R52" s="349"/>
    </row>
    <row r="53" spans="1:18">
      <c r="A53" s="66"/>
      <c r="B53" s="48"/>
      <c r="C53" s="48"/>
      <c r="D53" s="48"/>
      <c r="E53" s="48"/>
      <c r="F53" s="48"/>
      <c r="G53" s="48"/>
      <c r="H53" s="12"/>
      <c r="I53" s="12"/>
      <c r="J53" s="12"/>
      <c r="K53" s="12"/>
      <c r="L53" s="12"/>
      <c r="M53" s="49"/>
      <c r="N53" s="278"/>
      <c r="R53" s="349"/>
    </row>
    <row r="54" spans="1:18">
      <c r="A54" s="66" t="s">
        <v>493</v>
      </c>
      <c r="B54" s="48" t="s">
        <v>399</v>
      </c>
      <c r="C54" s="12">
        <v>45</v>
      </c>
      <c r="D54" s="12">
        <v>45</v>
      </c>
      <c r="E54" s="48" t="s">
        <v>399</v>
      </c>
      <c r="F54" s="12">
        <v>45</v>
      </c>
      <c r="G54" s="12" t="s">
        <v>399</v>
      </c>
      <c r="H54" s="48" t="s">
        <v>399</v>
      </c>
      <c r="I54" s="12">
        <v>16000</v>
      </c>
      <c r="J54" s="12" t="s">
        <v>399</v>
      </c>
      <c r="K54" s="12">
        <v>720</v>
      </c>
      <c r="L54" s="12" t="s">
        <v>399</v>
      </c>
      <c r="M54" s="13">
        <v>720</v>
      </c>
      <c r="N54" s="278"/>
      <c r="R54" s="349"/>
    </row>
    <row r="55" spans="1:18">
      <c r="A55" s="66" t="s">
        <v>494</v>
      </c>
      <c r="B55" s="12">
        <v>9</v>
      </c>
      <c r="C55" s="12">
        <v>20</v>
      </c>
      <c r="D55" s="12">
        <v>29</v>
      </c>
      <c r="E55" s="12">
        <v>9</v>
      </c>
      <c r="F55" s="12">
        <v>20</v>
      </c>
      <c r="G55" s="12">
        <v>8</v>
      </c>
      <c r="H55" s="12">
        <v>4000</v>
      </c>
      <c r="I55" s="12">
        <v>12696</v>
      </c>
      <c r="J55" s="12">
        <v>20</v>
      </c>
      <c r="K55" s="12">
        <v>290</v>
      </c>
      <c r="L55" s="12" t="s">
        <v>399</v>
      </c>
      <c r="M55" s="13">
        <v>290</v>
      </c>
      <c r="N55" s="278"/>
      <c r="R55" s="349"/>
    </row>
    <row r="56" spans="1:18">
      <c r="A56" s="66" t="s">
        <v>495</v>
      </c>
      <c r="B56" s="12" t="s">
        <v>399</v>
      </c>
      <c r="C56" s="12" t="s">
        <v>399</v>
      </c>
      <c r="D56" s="12" t="s">
        <v>399</v>
      </c>
      <c r="E56" s="12" t="s">
        <v>399</v>
      </c>
      <c r="F56" s="12" t="s">
        <v>399</v>
      </c>
      <c r="G56" s="12">
        <v>6119</v>
      </c>
      <c r="H56" s="12" t="s">
        <v>399</v>
      </c>
      <c r="I56" s="12" t="s">
        <v>399</v>
      </c>
      <c r="J56" s="12">
        <v>5</v>
      </c>
      <c r="K56" s="12" t="s">
        <v>399</v>
      </c>
      <c r="L56" s="12">
        <v>30</v>
      </c>
      <c r="M56" s="13">
        <v>30</v>
      </c>
      <c r="N56" s="278"/>
      <c r="R56" s="349"/>
    </row>
    <row r="57" spans="1:18">
      <c r="A57" s="66" t="s">
        <v>496</v>
      </c>
      <c r="B57" s="12">
        <v>1</v>
      </c>
      <c r="C57" s="12">
        <v>2</v>
      </c>
      <c r="D57" s="12">
        <v>3</v>
      </c>
      <c r="E57" s="12">
        <v>1</v>
      </c>
      <c r="F57" s="12">
        <v>2</v>
      </c>
      <c r="G57" s="12">
        <v>68</v>
      </c>
      <c r="H57" s="12">
        <v>1600</v>
      </c>
      <c r="I57" s="12">
        <v>7500</v>
      </c>
      <c r="J57" s="12">
        <v>13</v>
      </c>
      <c r="K57" s="12">
        <v>16</v>
      </c>
      <c r="L57" s="12">
        <v>1</v>
      </c>
      <c r="M57" s="13">
        <v>17</v>
      </c>
      <c r="N57" s="278"/>
      <c r="R57" s="349"/>
    </row>
    <row r="58" spans="1:18" s="408" customFormat="1">
      <c r="A58" s="66" t="s">
        <v>497</v>
      </c>
      <c r="B58" s="12" t="s">
        <v>399</v>
      </c>
      <c r="C58" s="12">
        <v>12</v>
      </c>
      <c r="D58" s="12">
        <v>12</v>
      </c>
      <c r="E58" s="12" t="s">
        <v>399</v>
      </c>
      <c r="F58" s="12">
        <v>12</v>
      </c>
      <c r="G58" s="12">
        <v>4500</v>
      </c>
      <c r="H58" s="12" t="s">
        <v>399</v>
      </c>
      <c r="I58" s="12">
        <v>25000</v>
      </c>
      <c r="J58" s="12" t="s">
        <v>399</v>
      </c>
      <c r="K58" s="12">
        <v>300</v>
      </c>
      <c r="L58" s="12" t="s">
        <v>399</v>
      </c>
      <c r="M58" s="13">
        <v>300</v>
      </c>
      <c r="N58" s="685"/>
      <c r="R58" s="682"/>
    </row>
    <row r="59" spans="1:18">
      <c r="A59" s="76" t="s">
        <v>573</v>
      </c>
      <c r="B59" s="77">
        <v>10</v>
      </c>
      <c r="C59" s="77">
        <v>79</v>
      </c>
      <c r="D59" s="77">
        <v>89</v>
      </c>
      <c r="E59" s="77">
        <v>10</v>
      </c>
      <c r="F59" s="77">
        <v>79</v>
      </c>
      <c r="G59" s="77">
        <v>10695</v>
      </c>
      <c r="H59" s="81">
        <v>3760</v>
      </c>
      <c r="I59" s="81">
        <v>16315</v>
      </c>
      <c r="J59" s="81">
        <v>3</v>
      </c>
      <c r="K59" s="81">
        <v>1325</v>
      </c>
      <c r="L59" s="81">
        <v>32</v>
      </c>
      <c r="M59" s="78">
        <v>1357</v>
      </c>
      <c r="N59" s="278"/>
      <c r="R59" s="349"/>
    </row>
    <row r="60" spans="1:18">
      <c r="A60" s="66"/>
      <c r="B60" s="48"/>
      <c r="C60" s="48"/>
      <c r="D60" s="48"/>
      <c r="E60" s="48"/>
      <c r="F60" s="48"/>
      <c r="G60" s="48"/>
      <c r="H60" s="12"/>
      <c r="I60" s="12"/>
      <c r="J60" s="12"/>
      <c r="K60" s="12"/>
      <c r="L60" s="12"/>
      <c r="M60" s="49"/>
      <c r="N60" s="278"/>
      <c r="R60" s="349"/>
    </row>
    <row r="61" spans="1:18">
      <c r="A61" s="66" t="s">
        <v>499</v>
      </c>
      <c r="B61" s="12">
        <v>56</v>
      </c>
      <c r="C61" s="12">
        <v>286</v>
      </c>
      <c r="D61" s="12">
        <v>342</v>
      </c>
      <c r="E61" s="12">
        <v>56</v>
      </c>
      <c r="F61" s="12">
        <v>277</v>
      </c>
      <c r="G61" s="12">
        <v>5595</v>
      </c>
      <c r="H61" s="12">
        <v>4318</v>
      </c>
      <c r="I61" s="12">
        <v>14789</v>
      </c>
      <c r="J61" s="12">
        <v>9</v>
      </c>
      <c r="K61" s="12">
        <v>4339</v>
      </c>
      <c r="L61" s="12">
        <v>50</v>
      </c>
      <c r="M61" s="13">
        <v>4389</v>
      </c>
      <c r="N61" s="278"/>
      <c r="R61" s="349"/>
    </row>
    <row r="62" spans="1:18">
      <c r="A62" s="66" t="s">
        <v>500</v>
      </c>
      <c r="B62" s="12">
        <v>32</v>
      </c>
      <c r="C62" s="12">
        <v>199</v>
      </c>
      <c r="D62" s="12">
        <v>231</v>
      </c>
      <c r="E62" s="12">
        <v>30</v>
      </c>
      <c r="F62" s="12">
        <v>175</v>
      </c>
      <c r="G62" s="12" t="s">
        <v>399</v>
      </c>
      <c r="H62" s="12">
        <v>3250</v>
      </c>
      <c r="I62" s="12">
        <v>8500</v>
      </c>
      <c r="J62" s="12" t="s">
        <v>399</v>
      </c>
      <c r="K62" s="12">
        <v>1585</v>
      </c>
      <c r="L62" s="12" t="s">
        <v>399</v>
      </c>
      <c r="M62" s="13">
        <v>1585</v>
      </c>
      <c r="N62" s="278"/>
      <c r="R62" s="349"/>
    </row>
    <row r="63" spans="1:18" s="408" customFormat="1">
      <c r="A63" s="66" t="s">
        <v>501</v>
      </c>
      <c r="B63" s="12">
        <v>42</v>
      </c>
      <c r="C63" s="12">
        <v>78</v>
      </c>
      <c r="D63" s="12">
        <v>120</v>
      </c>
      <c r="E63" s="12">
        <v>36</v>
      </c>
      <c r="F63" s="12">
        <v>67</v>
      </c>
      <c r="G63" s="12" t="s">
        <v>399</v>
      </c>
      <c r="H63" s="12">
        <v>2150</v>
      </c>
      <c r="I63" s="12">
        <v>7366</v>
      </c>
      <c r="J63" s="12" t="s">
        <v>399</v>
      </c>
      <c r="K63" s="12">
        <v>571</v>
      </c>
      <c r="L63" s="12" t="s">
        <v>399</v>
      </c>
      <c r="M63" s="13">
        <v>571</v>
      </c>
      <c r="N63" s="685"/>
      <c r="R63" s="682"/>
    </row>
    <row r="64" spans="1:18">
      <c r="A64" s="76" t="s">
        <v>502</v>
      </c>
      <c r="B64" s="77">
        <v>130</v>
      </c>
      <c r="C64" s="77">
        <v>563</v>
      </c>
      <c r="D64" s="77">
        <v>693</v>
      </c>
      <c r="E64" s="77">
        <v>122</v>
      </c>
      <c r="F64" s="77">
        <v>519</v>
      </c>
      <c r="G64" s="77">
        <v>5595</v>
      </c>
      <c r="H64" s="81">
        <v>3416</v>
      </c>
      <c r="I64" s="81">
        <v>11710</v>
      </c>
      <c r="J64" s="81">
        <v>9</v>
      </c>
      <c r="K64" s="81">
        <v>6495</v>
      </c>
      <c r="L64" s="81">
        <v>50</v>
      </c>
      <c r="M64" s="78">
        <v>6545</v>
      </c>
      <c r="N64" s="278"/>
      <c r="R64" s="349"/>
    </row>
    <row r="65" spans="1:19" s="408" customFormat="1">
      <c r="A65" s="66"/>
      <c r="B65" s="48"/>
      <c r="C65" s="48"/>
      <c r="D65" s="48"/>
      <c r="E65" s="48"/>
      <c r="F65" s="48"/>
      <c r="G65" s="48"/>
      <c r="H65" s="12"/>
      <c r="I65" s="12"/>
      <c r="J65" s="12"/>
      <c r="K65" s="12"/>
      <c r="L65" s="12"/>
      <c r="M65" s="49"/>
      <c r="N65" s="685"/>
      <c r="R65" s="682"/>
    </row>
    <row r="66" spans="1:19">
      <c r="A66" s="76" t="s">
        <v>503</v>
      </c>
      <c r="B66" s="77" t="s">
        <v>399</v>
      </c>
      <c r="C66" s="77">
        <v>1422</v>
      </c>
      <c r="D66" s="77">
        <v>1422</v>
      </c>
      <c r="E66" s="77" t="s">
        <v>399</v>
      </c>
      <c r="F66" s="77">
        <v>1239</v>
      </c>
      <c r="G66" s="77" t="s">
        <v>399</v>
      </c>
      <c r="H66" s="81" t="s">
        <v>399</v>
      </c>
      <c r="I66" s="81">
        <v>24082</v>
      </c>
      <c r="J66" s="81" t="s">
        <v>399</v>
      </c>
      <c r="K66" s="81">
        <v>29837</v>
      </c>
      <c r="L66" s="81" t="s">
        <v>399</v>
      </c>
      <c r="M66" s="78">
        <v>29837</v>
      </c>
      <c r="N66" s="278"/>
      <c r="R66" s="349"/>
      <c r="S66" s="677"/>
    </row>
    <row r="67" spans="1:19">
      <c r="A67" s="66"/>
      <c r="B67" s="48"/>
      <c r="C67" s="48"/>
      <c r="D67" s="48"/>
      <c r="E67" s="48"/>
      <c r="F67" s="48"/>
      <c r="G67" s="48"/>
      <c r="H67" s="12"/>
      <c r="I67" s="12"/>
      <c r="J67" s="12"/>
      <c r="K67" s="12"/>
      <c r="L67" s="12"/>
      <c r="M67" s="49"/>
      <c r="N67" s="278"/>
      <c r="R67" s="349"/>
      <c r="S67" s="677"/>
    </row>
    <row r="68" spans="1:19">
      <c r="A68" s="66" t="s">
        <v>504</v>
      </c>
      <c r="B68" s="48" t="s">
        <v>399</v>
      </c>
      <c r="C68" s="12">
        <v>958</v>
      </c>
      <c r="D68" s="12">
        <v>958</v>
      </c>
      <c r="E68" s="48" t="s">
        <v>399</v>
      </c>
      <c r="F68" s="12">
        <v>954</v>
      </c>
      <c r="G68" s="12" t="s">
        <v>399</v>
      </c>
      <c r="H68" s="48" t="s">
        <v>399</v>
      </c>
      <c r="I68" s="12">
        <v>14330</v>
      </c>
      <c r="J68" s="12" t="s">
        <v>399</v>
      </c>
      <c r="K68" s="12">
        <v>13671</v>
      </c>
      <c r="L68" s="12" t="s">
        <v>399</v>
      </c>
      <c r="M68" s="13">
        <v>13671</v>
      </c>
      <c r="N68" s="278"/>
      <c r="R68" s="349"/>
    </row>
    <row r="69" spans="1:19" s="408" customFormat="1">
      <c r="A69" s="66" t="s">
        <v>505</v>
      </c>
      <c r="B69" s="48" t="s">
        <v>399</v>
      </c>
      <c r="C69" s="12">
        <v>77</v>
      </c>
      <c r="D69" s="12">
        <v>77</v>
      </c>
      <c r="E69" s="48" t="s">
        <v>399</v>
      </c>
      <c r="F69" s="12">
        <v>73</v>
      </c>
      <c r="G69" s="12" t="s">
        <v>399</v>
      </c>
      <c r="H69" s="48" t="s">
        <v>399</v>
      </c>
      <c r="I69" s="12">
        <v>13800</v>
      </c>
      <c r="J69" s="12" t="s">
        <v>399</v>
      </c>
      <c r="K69" s="12">
        <v>1007</v>
      </c>
      <c r="L69" s="12" t="s">
        <v>399</v>
      </c>
      <c r="M69" s="13">
        <v>1007</v>
      </c>
      <c r="N69" s="685"/>
      <c r="R69" s="682"/>
    </row>
    <row r="70" spans="1:19">
      <c r="A70" s="76" t="s">
        <v>506</v>
      </c>
      <c r="B70" s="77" t="s">
        <v>399</v>
      </c>
      <c r="C70" s="77">
        <v>1035</v>
      </c>
      <c r="D70" s="77">
        <v>1035</v>
      </c>
      <c r="E70" s="77" t="s">
        <v>399</v>
      </c>
      <c r="F70" s="77">
        <v>1027</v>
      </c>
      <c r="G70" s="77" t="s">
        <v>399</v>
      </c>
      <c r="H70" s="81" t="s">
        <v>399</v>
      </c>
      <c r="I70" s="81">
        <v>14292</v>
      </c>
      <c r="J70" s="81" t="s">
        <v>399</v>
      </c>
      <c r="K70" s="81">
        <v>14678</v>
      </c>
      <c r="L70" s="81" t="s">
        <v>399</v>
      </c>
      <c r="M70" s="78">
        <v>14678</v>
      </c>
      <c r="N70" s="278"/>
      <c r="R70" s="349"/>
    </row>
    <row r="71" spans="1:19">
      <c r="A71" s="66"/>
      <c r="B71" s="48"/>
      <c r="C71" s="48"/>
      <c r="D71" s="48"/>
      <c r="E71" s="48"/>
      <c r="F71" s="48"/>
      <c r="G71" s="48"/>
      <c r="H71" s="12"/>
      <c r="I71" s="12"/>
      <c r="J71" s="12"/>
      <c r="K71" s="12"/>
      <c r="L71" s="12"/>
      <c r="M71" s="49"/>
      <c r="N71" s="278"/>
      <c r="R71" s="349"/>
    </row>
    <row r="72" spans="1:19">
      <c r="A72" s="66" t="s">
        <v>507</v>
      </c>
      <c r="B72" s="48" t="s">
        <v>399</v>
      </c>
      <c r="C72" s="12">
        <v>26</v>
      </c>
      <c r="D72" s="12">
        <v>26</v>
      </c>
      <c r="E72" s="48" t="s">
        <v>399</v>
      </c>
      <c r="F72" s="12">
        <v>26</v>
      </c>
      <c r="G72" s="48" t="s">
        <v>399</v>
      </c>
      <c r="H72" s="48" t="s">
        <v>399</v>
      </c>
      <c r="I72" s="12">
        <v>8731</v>
      </c>
      <c r="J72" s="48" t="s">
        <v>399</v>
      </c>
      <c r="K72" s="85">
        <v>227</v>
      </c>
      <c r="L72" s="48" t="s">
        <v>399</v>
      </c>
      <c r="M72" s="13">
        <v>227</v>
      </c>
      <c r="N72" s="278"/>
      <c r="R72" s="349"/>
    </row>
    <row r="73" spans="1:19">
      <c r="A73" s="66" t="s">
        <v>508</v>
      </c>
      <c r="B73" s="48" t="s">
        <v>399</v>
      </c>
      <c r="C73" s="12">
        <v>89</v>
      </c>
      <c r="D73" s="12">
        <v>89</v>
      </c>
      <c r="E73" s="48" t="s">
        <v>399</v>
      </c>
      <c r="F73" s="12">
        <v>75</v>
      </c>
      <c r="G73" s="48" t="s">
        <v>399</v>
      </c>
      <c r="H73" s="48" t="s">
        <v>399</v>
      </c>
      <c r="I73" s="12">
        <v>133</v>
      </c>
      <c r="J73" s="48" t="s">
        <v>399</v>
      </c>
      <c r="K73" s="85">
        <v>10</v>
      </c>
      <c r="L73" s="48" t="s">
        <v>399</v>
      </c>
      <c r="M73" s="13">
        <v>10</v>
      </c>
      <c r="N73" s="278"/>
      <c r="R73" s="349"/>
    </row>
    <row r="74" spans="1:19">
      <c r="A74" s="66" t="s">
        <v>509</v>
      </c>
      <c r="B74" s="12">
        <v>7</v>
      </c>
      <c r="C74" s="12">
        <v>47</v>
      </c>
      <c r="D74" s="12">
        <v>54</v>
      </c>
      <c r="E74" s="12">
        <v>1</v>
      </c>
      <c r="F74" s="12">
        <v>45</v>
      </c>
      <c r="G74" s="12" t="s">
        <v>399</v>
      </c>
      <c r="H74" s="12">
        <v>5000</v>
      </c>
      <c r="I74" s="12">
        <v>15000</v>
      </c>
      <c r="J74" s="12" t="s">
        <v>399</v>
      </c>
      <c r="K74" s="12">
        <v>680</v>
      </c>
      <c r="L74" s="12" t="s">
        <v>399</v>
      </c>
      <c r="M74" s="13">
        <v>680</v>
      </c>
      <c r="N74" s="278"/>
      <c r="R74" s="349"/>
    </row>
    <row r="75" spans="1:19">
      <c r="A75" s="66" t="s">
        <v>510</v>
      </c>
      <c r="B75" s="85">
        <v>15</v>
      </c>
      <c r="C75" s="12">
        <v>307</v>
      </c>
      <c r="D75" s="12">
        <v>322</v>
      </c>
      <c r="E75" s="48">
        <v>13</v>
      </c>
      <c r="F75" s="12">
        <v>303</v>
      </c>
      <c r="G75" s="12">
        <v>3757</v>
      </c>
      <c r="H75" s="48">
        <v>10000</v>
      </c>
      <c r="I75" s="12">
        <v>14224</v>
      </c>
      <c r="J75" s="85">
        <v>12</v>
      </c>
      <c r="K75" s="85">
        <v>4440</v>
      </c>
      <c r="L75" s="85">
        <v>45</v>
      </c>
      <c r="M75" s="13">
        <v>4485</v>
      </c>
      <c r="N75" s="278"/>
      <c r="R75" s="349"/>
    </row>
    <row r="76" spans="1:19">
      <c r="A76" s="66" t="s">
        <v>511</v>
      </c>
      <c r="B76" s="12" t="s">
        <v>399</v>
      </c>
      <c r="C76" s="12">
        <v>35</v>
      </c>
      <c r="D76" s="12">
        <v>35</v>
      </c>
      <c r="E76" s="12" t="s">
        <v>399</v>
      </c>
      <c r="F76" s="12">
        <v>34</v>
      </c>
      <c r="G76" s="12" t="s">
        <v>399</v>
      </c>
      <c r="H76" s="12" t="s">
        <v>399</v>
      </c>
      <c r="I76" s="12">
        <v>14000</v>
      </c>
      <c r="J76" s="12" t="s">
        <v>399</v>
      </c>
      <c r="K76" s="12">
        <v>476</v>
      </c>
      <c r="L76" s="12" t="s">
        <v>399</v>
      </c>
      <c r="M76" s="13">
        <v>476</v>
      </c>
      <c r="N76" s="278"/>
      <c r="R76" s="349"/>
    </row>
    <row r="77" spans="1:19">
      <c r="A77" s="66" t="s">
        <v>512</v>
      </c>
      <c r="B77" s="12">
        <v>26</v>
      </c>
      <c r="C77" s="12">
        <v>16</v>
      </c>
      <c r="D77" s="12">
        <v>42</v>
      </c>
      <c r="E77" s="12">
        <v>23</v>
      </c>
      <c r="F77" s="12">
        <v>16</v>
      </c>
      <c r="G77" s="12">
        <v>8156</v>
      </c>
      <c r="H77" s="12">
        <v>5000</v>
      </c>
      <c r="I77" s="12">
        <v>9000</v>
      </c>
      <c r="J77" s="12" t="s">
        <v>399</v>
      </c>
      <c r="K77" s="12">
        <v>260</v>
      </c>
      <c r="L77" s="12" t="s">
        <v>399</v>
      </c>
      <c r="M77" s="13">
        <v>260</v>
      </c>
      <c r="N77" s="278"/>
      <c r="R77" s="349"/>
    </row>
    <row r="78" spans="1:19" s="408" customFormat="1">
      <c r="A78" s="66" t="s">
        <v>513</v>
      </c>
      <c r="B78" s="85">
        <v>9</v>
      </c>
      <c r="C78" s="12">
        <v>97</v>
      </c>
      <c r="D78" s="12">
        <v>106</v>
      </c>
      <c r="E78" s="85">
        <v>3</v>
      </c>
      <c r="F78" s="12">
        <v>94</v>
      </c>
      <c r="G78" s="48" t="s">
        <v>399</v>
      </c>
      <c r="H78" s="85">
        <v>420</v>
      </c>
      <c r="I78" s="12">
        <v>7500</v>
      </c>
      <c r="J78" s="48" t="s">
        <v>399</v>
      </c>
      <c r="K78" s="85">
        <v>706</v>
      </c>
      <c r="L78" s="48" t="s">
        <v>399</v>
      </c>
      <c r="M78" s="13">
        <v>706</v>
      </c>
      <c r="N78" s="685"/>
      <c r="R78" s="682"/>
    </row>
    <row r="79" spans="1:19">
      <c r="A79" s="66" t="s">
        <v>514</v>
      </c>
      <c r="B79" s="85">
        <v>3</v>
      </c>
      <c r="C79" s="12">
        <v>23</v>
      </c>
      <c r="D79" s="12">
        <v>26</v>
      </c>
      <c r="E79" s="85">
        <v>3</v>
      </c>
      <c r="F79" s="12">
        <v>23</v>
      </c>
      <c r="G79" s="48" t="s">
        <v>399</v>
      </c>
      <c r="H79" s="85">
        <v>3275</v>
      </c>
      <c r="I79" s="12">
        <v>13850</v>
      </c>
      <c r="J79" s="48" t="s">
        <v>399</v>
      </c>
      <c r="K79" s="85">
        <v>328</v>
      </c>
      <c r="L79" s="48" t="s">
        <v>399</v>
      </c>
      <c r="M79" s="13">
        <v>328</v>
      </c>
      <c r="N79" s="278"/>
      <c r="R79" s="349"/>
    </row>
    <row r="80" spans="1:19">
      <c r="A80" s="76" t="s">
        <v>515</v>
      </c>
      <c r="B80" s="77">
        <v>60</v>
      </c>
      <c r="C80" s="77">
        <v>640</v>
      </c>
      <c r="D80" s="77">
        <v>700</v>
      </c>
      <c r="E80" s="77">
        <v>43</v>
      </c>
      <c r="F80" s="77">
        <v>616</v>
      </c>
      <c r="G80" s="77">
        <v>11913</v>
      </c>
      <c r="H80" s="81">
        <v>6072</v>
      </c>
      <c r="I80" s="81">
        <v>11145</v>
      </c>
      <c r="J80" s="81">
        <v>4</v>
      </c>
      <c r="K80" s="81">
        <v>7127</v>
      </c>
      <c r="L80" s="81">
        <v>45</v>
      </c>
      <c r="M80" s="78">
        <v>7172</v>
      </c>
      <c r="N80" s="278"/>
      <c r="R80" s="349"/>
    </row>
    <row r="81" spans="1:18">
      <c r="A81" s="66"/>
      <c r="B81" s="48"/>
      <c r="C81" s="48"/>
      <c r="D81" s="48"/>
      <c r="E81" s="48"/>
      <c r="F81" s="48"/>
      <c r="G81" s="48"/>
      <c r="H81" s="12"/>
      <c r="I81" s="12"/>
      <c r="J81" s="12"/>
      <c r="K81" s="12"/>
      <c r="L81" s="12"/>
      <c r="M81" s="49"/>
      <c r="N81" s="278"/>
      <c r="R81" s="349"/>
    </row>
    <row r="82" spans="1:18" s="408" customFormat="1">
      <c r="A82" s="66" t="s">
        <v>516</v>
      </c>
      <c r="B82" s="12">
        <v>9</v>
      </c>
      <c r="C82" s="12">
        <v>66</v>
      </c>
      <c r="D82" s="12">
        <v>75</v>
      </c>
      <c r="E82" s="12">
        <v>9</v>
      </c>
      <c r="F82" s="12">
        <v>66</v>
      </c>
      <c r="G82" s="12">
        <v>16680</v>
      </c>
      <c r="H82" s="12">
        <v>3000</v>
      </c>
      <c r="I82" s="12">
        <v>20000</v>
      </c>
      <c r="J82" s="12">
        <v>5</v>
      </c>
      <c r="K82" s="12">
        <v>1346</v>
      </c>
      <c r="L82" s="12">
        <v>83</v>
      </c>
      <c r="M82" s="13">
        <v>1429</v>
      </c>
      <c r="N82" s="685"/>
      <c r="R82" s="682"/>
    </row>
    <row r="83" spans="1:18">
      <c r="A83" s="66" t="s">
        <v>517</v>
      </c>
      <c r="B83" s="12">
        <v>39</v>
      </c>
      <c r="C83" s="12">
        <v>18</v>
      </c>
      <c r="D83" s="12">
        <v>57</v>
      </c>
      <c r="E83" s="12">
        <v>36</v>
      </c>
      <c r="F83" s="12">
        <v>17</v>
      </c>
      <c r="G83" s="12">
        <v>39045</v>
      </c>
      <c r="H83" s="12">
        <v>2000</v>
      </c>
      <c r="I83" s="12">
        <v>12000</v>
      </c>
      <c r="J83" s="12">
        <v>3</v>
      </c>
      <c r="K83" s="12">
        <v>277</v>
      </c>
      <c r="L83" s="12">
        <v>117</v>
      </c>
      <c r="M83" s="13">
        <v>394</v>
      </c>
      <c r="N83" s="278"/>
      <c r="R83" s="349"/>
    </row>
    <row r="84" spans="1:18">
      <c r="A84" s="76" t="s">
        <v>518</v>
      </c>
      <c r="B84" s="77">
        <v>48</v>
      </c>
      <c r="C84" s="77">
        <v>84</v>
      </c>
      <c r="D84" s="77">
        <v>132</v>
      </c>
      <c r="E84" s="77">
        <v>45</v>
      </c>
      <c r="F84" s="77">
        <v>83</v>
      </c>
      <c r="G84" s="77">
        <v>55725</v>
      </c>
      <c r="H84" s="81">
        <v>2200</v>
      </c>
      <c r="I84" s="81">
        <v>18361</v>
      </c>
      <c r="J84" s="81">
        <v>4</v>
      </c>
      <c r="K84" s="81">
        <v>1623</v>
      </c>
      <c r="L84" s="81">
        <v>200</v>
      </c>
      <c r="M84" s="78">
        <v>1823</v>
      </c>
      <c r="N84" s="278"/>
      <c r="R84" s="349"/>
    </row>
    <row r="85" spans="1:18">
      <c r="A85" s="66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9"/>
      <c r="R85" s="349"/>
    </row>
    <row r="86" spans="1:18" ht="13.5" thickBot="1">
      <c r="A86" s="69" t="s">
        <v>519</v>
      </c>
      <c r="B86" s="55">
        <v>1133</v>
      </c>
      <c r="C86" s="55">
        <v>23110</v>
      </c>
      <c r="D86" s="55">
        <v>24243</v>
      </c>
      <c r="E86" s="55">
        <v>1081</v>
      </c>
      <c r="F86" s="55">
        <v>21367</v>
      </c>
      <c r="G86" s="55">
        <v>557829</v>
      </c>
      <c r="H86" s="226">
        <v>7015</v>
      </c>
      <c r="I86" s="226">
        <v>19360</v>
      </c>
      <c r="J86" s="226">
        <v>8</v>
      </c>
      <c r="K86" s="226">
        <v>421257</v>
      </c>
      <c r="L86" s="226">
        <v>4303</v>
      </c>
      <c r="M86" s="56">
        <v>425560</v>
      </c>
      <c r="R86" s="349"/>
    </row>
    <row r="87" spans="1:18">
      <c r="F87" s="273"/>
      <c r="R87" s="349"/>
    </row>
    <row r="92" spans="1:18">
      <c r="D92" s="273"/>
    </row>
  </sheetData>
  <mergeCells count="12">
    <mergeCell ref="L6:L8"/>
    <mergeCell ref="M6:M8"/>
    <mergeCell ref="A3:M3"/>
    <mergeCell ref="A1:M1"/>
    <mergeCell ref="E7:F7"/>
    <mergeCell ref="H7:I7"/>
    <mergeCell ref="G5:G8"/>
    <mergeCell ref="B5:F5"/>
    <mergeCell ref="B6:F6"/>
    <mergeCell ref="H6:I6"/>
    <mergeCell ref="K5:M5"/>
    <mergeCell ref="K6:K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>
  <sheetPr codeName="Hoja4114">
    <pageSetUpPr fitToPage="1"/>
  </sheetPr>
  <dimension ref="A1:I86"/>
  <sheetViews>
    <sheetView view="pageBreakPreview" topLeftCell="A37" zoomScale="75" zoomScaleNormal="75" zoomScaleSheetLayoutView="75" workbookViewId="0">
      <selection activeCell="H63" sqref="H63"/>
    </sheetView>
  </sheetViews>
  <sheetFormatPr baseColWidth="10" defaultRowHeight="12.75"/>
  <cols>
    <col min="1" max="1" width="29.85546875" style="271" customWidth="1"/>
    <col min="2" max="7" width="16.7109375" style="271" customWidth="1"/>
    <col min="8" max="9" width="12.7109375" style="271" customWidth="1"/>
    <col min="10" max="16384" width="11.42578125" style="271"/>
  </cols>
  <sheetData>
    <row r="1" spans="1:9" s="90" customFormat="1" ht="18">
      <c r="A1" s="1519" t="s">
        <v>375</v>
      </c>
      <c r="B1" s="1519"/>
      <c r="C1" s="1519"/>
      <c r="D1" s="1519"/>
      <c r="E1" s="1519"/>
      <c r="F1" s="1519"/>
      <c r="G1" s="1519"/>
      <c r="H1" s="89"/>
      <c r="I1" s="89"/>
    </row>
    <row r="3" spans="1:9" s="91" customFormat="1" ht="15">
      <c r="A3" s="1504" t="s">
        <v>1272</v>
      </c>
      <c r="B3" s="1504"/>
      <c r="C3" s="1504"/>
      <c r="D3" s="1504"/>
      <c r="E3" s="1504"/>
      <c r="F3" s="1504"/>
      <c r="G3" s="1504"/>
    </row>
    <row r="4" spans="1:9" s="91" customFormat="1" ht="15">
      <c r="A4" s="1504" t="s">
        <v>1426</v>
      </c>
      <c r="B4" s="1504"/>
      <c r="C4" s="1504"/>
      <c r="D4" s="1504"/>
      <c r="E4" s="1504"/>
      <c r="F4" s="1504"/>
      <c r="G4" s="1504"/>
    </row>
    <row r="5" spans="1:9" s="91" customFormat="1" ht="13.5" customHeight="1" thickBot="1">
      <c r="A5" s="338"/>
      <c r="B5" s="338"/>
      <c r="C5" s="338"/>
      <c r="D5" s="338"/>
      <c r="E5" s="338"/>
      <c r="F5" s="338"/>
      <c r="G5" s="338"/>
    </row>
    <row r="6" spans="1:9" ht="26.25" customHeight="1">
      <c r="A6" s="1515" t="s">
        <v>455</v>
      </c>
      <c r="B6" s="1490" t="s">
        <v>1269</v>
      </c>
      <c r="C6" s="1491"/>
      <c r="D6" s="1492"/>
      <c r="E6" s="1490" t="s">
        <v>1270</v>
      </c>
      <c r="F6" s="1491"/>
      <c r="G6" s="1491"/>
      <c r="H6" s="37"/>
    </row>
    <row r="7" spans="1:9" ht="19.5" customHeight="1">
      <c r="A7" s="1516"/>
      <c r="B7" s="298" t="s">
        <v>379</v>
      </c>
      <c r="C7" s="298" t="s">
        <v>1117</v>
      </c>
      <c r="D7" s="298" t="s">
        <v>380</v>
      </c>
      <c r="E7" s="298" t="s">
        <v>379</v>
      </c>
      <c r="F7" s="298" t="s">
        <v>1117</v>
      </c>
      <c r="G7" s="862" t="s">
        <v>380</v>
      </c>
    </row>
    <row r="8" spans="1:9" ht="19.5" customHeight="1" thickBot="1">
      <c r="A8" s="1516"/>
      <c r="B8" s="299" t="s">
        <v>389</v>
      </c>
      <c r="C8" s="299" t="s">
        <v>1120</v>
      </c>
      <c r="D8" s="299" t="s">
        <v>533</v>
      </c>
      <c r="E8" s="299" t="s">
        <v>389</v>
      </c>
      <c r="F8" s="299" t="s">
        <v>1120</v>
      </c>
      <c r="G8" s="308" t="s">
        <v>533</v>
      </c>
    </row>
    <row r="9" spans="1:9">
      <c r="A9" s="75" t="s">
        <v>459</v>
      </c>
      <c r="B9" s="131" t="s">
        <v>399</v>
      </c>
      <c r="C9" s="131" t="s">
        <v>399</v>
      </c>
      <c r="D9" s="131" t="s">
        <v>399</v>
      </c>
      <c r="E9" s="131" t="s">
        <v>399</v>
      </c>
      <c r="F9" s="45" t="s">
        <v>399</v>
      </c>
      <c r="G9" s="140" t="s">
        <v>399</v>
      </c>
    </row>
    <row r="10" spans="1:9">
      <c r="A10" s="66" t="s">
        <v>460</v>
      </c>
      <c r="B10" s="48" t="s">
        <v>399</v>
      </c>
      <c r="C10" s="48" t="s">
        <v>399</v>
      </c>
      <c r="D10" s="48" t="s">
        <v>399</v>
      </c>
      <c r="E10" s="12" t="s">
        <v>399</v>
      </c>
      <c r="F10" s="48" t="s">
        <v>399</v>
      </c>
      <c r="G10" s="13" t="s">
        <v>399</v>
      </c>
    </row>
    <row r="11" spans="1:9">
      <c r="A11" s="66" t="s">
        <v>461</v>
      </c>
      <c r="B11" s="48" t="s">
        <v>399</v>
      </c>
      <c r="C11" s="48" t="s">
        <v>399</v>
      </c>
      <c r="D11" s="48" t="s">
        <v>399</v>
      </c>
      <c r="E11" s="12" t="s">
        <v>399</v>
      </c>
      <c r="F11" s="48" t="s">
        <v>399</v>
      </c>
      <c r="G11" s="13" t="s">
        <v>399</v>
      </c>
    </row>
    <row r="12" spans="1:9">
      <c r="A12" s="66" t="s">
        <v>462</v>
      </c>
      <c r="B12" s="48" t="s">
        <v>399</v>
      </c>
      <c r="C12" s="12" t="s">
        <v>399</v>
      </c>
      <c r="D12" s="12" t="s">
        <v>399</v>
      </c>
      <c r="E12" s="12" t="s">
        <v>399</v>
      </c>
      <c r="F12" s="12" t="s">
        <v>399</v>
      </c>
      <c r="G12" s="13" t="s">
        <v>399</v>
      </c>
    </row>
    <row r="13" spans="1:9">
      <c r="A13" s="76" t="s">
        <v>463</v>
      </c>
      <c r="B13" s="77" t="s">
        <v>399</v>
      </c>
      <c r="C13" s="77" t="s">
        <v>399</v>
      </c>
      <c r="D13" s="77" t="s">
        <v>399</v>
      </c>
      <c r="E13" s="77" t="s">
        <v>399</v>
      </c>
      <c r="F13" s="77" t="s">
        <v>399</v>
      </c>
      <c r="G13" s="78" t="s">
        <v>399</v>
      </c>
    </row>
    <row r="14" spans="1:9">
      <c r="A14" s="68"/>
      <c r="B14" s="73"/>
      <c r="C14" s="73"/>
      <c r="D14" s="73"/>
      <c r="E14" s="73"/>
      <c r="F14" s="73"/>
      <c r="G14" s="74"/>
    </row>
    <row r="15" spans="1:9">
      <c r="A15" s="76" t="s">
        <v>464</v>
      </c>
      <c r="B15" s="77" t="s">
        <v>399</v>
      </c>
      <c r="C15" s="77" t="s">
        <v>399</v>
      </c>
      <c r="D15" s="77" t="s">
        <v>399</v>
      </c>
      <c r="E15" s="77" t="s">
        <v>399</v>
      </c>
      <c r="F15" s="77" t="s">
        <v>399</v>
      </c>
      <c r="G15" s="78" t="s">
        <v>399</v>
      </c>
    </row>
    <row r="16" spans="1:9">
      <c r="A16" s="68"/>
      <c r="B16" s="73"/>
      <c r="C16" s="73"/>
      <c r="D16" s="73"/>
      <c r="E16" s="73"/>
      <c r="F16" s="73"/>
      <c r="G16" s="74"/>
    </row>
    <row r="17" spans="1:7">
      <c r="A17" s="76" t="s">
        <v>465</v>
      </c>
      <c r="B17" s="77" t="s">
        <v>399</v>
      </c>
      <c r="C17" s="77" t="s">
        <v>399</v>
      </c>
      <c r="D17" s="77" t="s">
        <v>399</v>
      </c>
      <c r="E17" s="77" t="s">
        <v>399</v>
      </c>
      <c r="F17" s="77" t="s">
        <v>399</v>
      </c>
      <c r="G17" s="78" t="s">
        <v>399</v>
      </c>
    </row>
    <row r="18" spans="1:7" s="408" customFormat="1">
      <c r="A18" s="66"/>
      <c r="B18" s="48"/>
      <c r="C18" s="48"/>
      <c r="D18" s="48"/>
      <c r="E18" s="48"/>
      <c r="F18" s="48"/>
      <c r="G18" s="49"/>
    </row>
    <row r="19" spans="1:7">
      <c r="A19" s="66" t="s">
        <v>544</v>
      </c>
      <c r="B19" s="48" t="s">
        <v>399</v>
      </c>
      <c r="C19" s="48" t="s">
        <v>399</v>
      </c>
      <c r="D19" s="48" t="s">
        <v>399</v>
      </c>
      <c r="E19" s="48" t="s">
        <v>399</v>
      </c>
      <c r="F19" s="48" t="s">
        <v>399</v>
      </c>
      <c r="G19" s="49" t="s">
        <v>399</v>
      </c>
    </row>
    <row r="20" spans="1:7">
      <c r="A20" s="66" t="s">
        <v>467</v>
      </c>
      <c r="B20" s="12" t="s">
        <v>399</v>
      </c>
      <c r="C20" s="12" t="s">
        <v>399</v>
      </c>
      <c r="D20" s="12" t="s">
        <v>399</v>
      </c>
      <c r="E20" s="48" t="s">
        <v>399</v>
      </c>
      <c r="F20" s="48" t="s">
        <v>399</v>
      </c>
      <c r="G20" s="49" t="s">
        <v>399</v>
      </c>
    </row>
    <row r="21" spans="1:7">
      <c r="A21" s="66" t="s">
        <v>468</v>
      </c>
      <c r="B21" s="12" t="s">
        <v>399</v>
      </c>
      <c r="C21" s="12" t="s">
        <v>399</v>
      </c>
      <c r="D21" s="12" t="s">
        <v>399</v>
      </c>
      <c r="E21" s="48" t="s">
        <v>399</v>
      </c>
      <c r="F21" s="48" t="s">
        <v>399</v>
      </c>
      <c r="G21" s="49" t="s">
        <v>399</v>
      </c>
    </row>
    <row r="22" spans="1:7">
      <c r="A22" s="76" t="s">
        <v>469</v>
      </c>
      <c r="B22" s="77" t="s">
        <v>399</v>
      </c>
      <c r="C22" s="77" t="s">
        <v>399</v>
      </c>
      <c r="D22" s="77" t="s">
        <v>399</v>
      </c>
      <c r="E22" s="77" t="s">
        <v>399</v>
      </c>
      <c r="F22" s="77" t="s">
        <v>399</v>
      </c>
      <c r="G22" s="78" t="s">
        <v>399</v>
      </c>
    </row>
    <row r="23" spans="1:7">
      <c r="A23" s="68"/>
      <c r="B23" s="73"/>
      <c r="C23" s="73"/>
      <c r="D23" s="73"/>
      <c r="E23" s="73"/>
      <c r="F23" s="73"/>
      <c r="G23" s="74"/>
    </row>
    <row r="24" spans="1:7">
      <c r="A24" s="76" t="s">
        <v>470</v>
      </c>
      <c r="B24" s="77">
        <v>15</v>
      </c>
      <c r="C24" s="77">
        <v>550</v>
      </c>
      <c r="D24" s="77">
        <v>272</v>
      </c>
      <c r="E24" s="77">
        <v>20</v>
      </c>
      <c r="F24" s="77">
        <v>800</v>
      </c>
      <c r="G24" s="78">
        <v>364</v>
      </c>
    </row>
    <row r="25" spans="1:7">
      <c r="A25" s="68"/>
      <c r="B25" s="73"/>
      <c r="C25" s="73"/>
      <c r="D25" s="73"/>
      <c r="E25" s="73"/>
      <c r="F25" s="73"/>
      <c r="G25" s="74"/>
    </row>
    <row r="26" spans="1:7">
      <c r="A26" s="76" t="s">
        <v>471</v>
      </c>
      <c r="B26" s="77">
        <v>27</v>
      </c>
      <c r="C26" s="77" t="s">
        <v>399</v>
      </c>
      <c r="D26" s="77">
        <v>700</v>
      </c>
      <c r="E26" s="77">
        <v>23</v>
      </c>
      <c r="F26" s="77" t="s">
        <v>399</v>
      </c>
      <c r="G26" s="78">
        <v>380</v>
      </c>
    </row>
    <row r="27" spans="1:7">
      <c r="A27" s="66"/>
      <c r="B27" s="48"/>
      <c r="C27" s="48"/>
      <c r="D27" s="48"/>
      <c r="E27" s="48"/>
      <c r="F27" s="48"/>
      <c r="G27" s="49"/>
    </row>
    <row r="28" spans="1:7">
      <c r="A28" s="66" t="s">
        <v>472</v>
      </c>
      <c r="B28" s="85">
        <v>89</v>
      </c>
      <c r="C28" s="48" t="s">
        <v>399</v>
      </c>
      <c r="D28" s="85">
        <v>1960</v>
      </c>
      <c r="E28" s="48">
        <v>76</v>
      </c>
      <c r="F28" s="48" t="s">
        <v>399</v>
      </c>
      <c r="G28" s="49">
        <v>1680</v>
      </c>
    </row>
    <row r="29" spans="1:7">
      <c r="A29" s="66" t="s">
        <v>473</v>
      </c>
      <c r="B29" s="85" t="s">
        <v>399</v>
      </c>
      <c r="C29" s="48" t="s">
        <v>399</v>
      </c>
      <c r="D29" s="85" t="s">
        <v>399</v>
      </c>
      <c r="E29" s="12" t="s">
        <v>399</v>
      </c>
      <c r="F29" s="12" t="s">
        <v>399</v>
      </c>
      <c r="G29" s="13" t="s">
        <v>399</v>
      </c>
    </row>
    <row r="30" spans="1:7">
      <c r="A30" s="66" t="s">
        <v>474</v>
      </c>
      <c r="B30" s="85">
        <v>165</v>
      </c>
      <c r="C30" s="48" t="s">
        <v>399</v>
      </c>
      <c r="D30" s="85">
        <v>2298</v>
      </c>
      <c r="E30" s="12">
        <v>141</v>
      </c>
      <c r="F30" s="48" t="s">
        <v>399</v>
      </c>
      <c r="G30" s="13">
        <v>1970</v>
      </c>
    </row>
    <row r="31" spans="1:7" s="452" customFormat="1">
      <c r="A31" s="76" t="s">
        <v>475</v>
      </c>
      <c r="B31" s="77">
        <v>254</v>
      </c>
      <c r="C31" s="77" t="s">
        <v>399</v>
      </c>
      <c r="D31" s="77">
        <v>4258</v>
      </c>
      <c r="E31" s="77">
        <v>217</v>
      </c>
      <c r="F31" s="77" t="s">
        <v>399</v>
      </c>
      <c r="G31" s="78">
        <v>3650</v>
      </c>
    </row>
    <row r="32" spans="1:7">
      <c r="A32" s="66"/>
      <c r="B32" s="48"/>
      <c r="C32" s="48"/>
      <c r="D32" s="48"/>
      <c r="E32" s="48"/>
      <c r="F32" s="48"/>
      <c r="G32" s="49"/>
    </row>
    <row r="33" spans="1:7">
      <c r="A33" s="66" t="s">
        <v>476</v>
      </c>
      <c r="B33" s="48" t="s">
        <v>399</v>
      </c>
      <c r="C33" s="48" t="s">
        <v>399</v>
      </c>
      <c r="D33" s="48" t="s">
        <v>399</v>
      </c>
      <c r="E33" s="83">
        <v>8</v>
      </c>
      <c r="F33" s="83" t="s">
        <v>399</v>
      </c>
      <c r="G33" s="84">
        <v>105</v>
      </c>
    </row>
    <row r="34" spans="1:7">
      <c r="A34" s="66" t="s">
        <v>477</v>
      </c>
      <c r="B34" s="48" t="s">
        <v>399</v>
      </c>
      <c r="C34" s="48" t="s">
        <v>399</v>
      </c>
      <c r="D34" s="48" t="s">
        <v>399</v>
      </c>
      <c r="E34" s="83" t="s">
        <v>399</v>
      </c>
      <c r="F34" s="48" t="s">
        <v>399</v>
      </c>
      <c r="G34" s="84" t="s">
        <v>399</v>
      </c>
    </row>
    <row r="35" spans="1:7">
      <c r="A35" s="66" t="s">
        <v>478</v>
      </c>
      <c r="B35" s="85">
        <v>846</v>
      </c>
      <c r="C35" s="85" t="s">
        <v>399</v>
      </c>
      <c r="D35" s="85">
        <v>21446</v>
      </c>
      <c r="E35" s="83">
        <v>528</v>
      </c>
      <c r="F35" s="83" t="s">
        <v>399</v>
      </c>
      <c r="G35" s="84">
        <v>7799</v>
      </c>
    </row>
    <row r="36" spans="1:7">
      <c r="A36" s="66" t="s">
        <v>479</v>
      </c>
      <c r="B36" s="85" t="s">
        <v>399</v>
      </c>
      <c r="C36" s="48" t="s">
        <v>399</v>
      </c>
      <c r="D36" s="85" t="s">
        <v>399</v>
      </c>
      <c r="E36" s="83">
        <v>55</v>
      </c>
      <c r="F36" s="83" t="s">
        <v>399</v>
      </c>
      <c r="G36" s="84">
        <v>670</v>
      </c>
    </row>
    <row r="37" spans="1:7">
      <c r="A37" s="76" t="s">
        <v>480</v>
      </c>
      <c r="B37" s="77">
        <v>846</v>
      </c>
      <c r="C37" s="77" t="s">
        <v>399</v>
      </c>
      <c r="D37" s="77">
        <v>21446</v>
      </c>
      <c r="E37" s="77">
        <v>591</v>
      </c>
      <c r="F37" s="77" t="s">
        <v>399</v>
      </c>
      <c r="G37" s="78">
        <v>8574</v>
      </c>
    </row>
    <row r="38" spans="1:7">
      <c r="A38" s="68"/>
      <c r="B38" s="73"/>
      <c r="C38" s="73"/>
      <c r="D38" s="73"/>
      <c r="E38" s="73"/>
      <c r="F38" s="73"/>
      <c r="G38" s="74"/>
    </row>
    <row r="39" spans="1:7">
      <c r="A39" s="76" t="s">
        <v>481</v>
      </c>
      <c r="B39" s="77">
        <v>19</v>
      </c>
      <c r="C39" s="77" t="s">
        <v>399</v>
      </c>
      <c r="D39" s="77">
        <v>40</v>
      </c>
      <c r="E39" s="77">
        <v>20</v>
      </c>
      <c r="F39" s="77">
        <v>2025</v>
      </c>
      <c r="G39" s="78">
        <v>99</v>
      </c>
    </row>
    <row r="40" spans="1:7">
      <c r="A40" s="66"/>
      <c r="B40" s="48"/>
      <c r="C40" s="48"/>
      <c r="D40" s="48"/>
      <c r="E40" s="48"/>
      <c r="F40" s="48"/>
      <c r="G40" s="49"/>
    </row>
    <row r="41" spans="1:7">
      <c r="A41" s="66" t="s">
        <v>545</v>
      </c>
      <c r="B41" s="48" t="s">
        <v>399</v>
      </c>
      <c r="C41" s="48" t="s">
        <v>399</v>
      </c>
      <c r="D41" s="48" t="s">
        <v>399</v>
      </c>
      <c r="E41" s="12" t="s">
        <v>399</v>
      </c>
      <c r="F41" s="48" t="s">
        <v>399</v>
      </c>
      <c r="G41" s="13" t="s">
        <v>399</v>
      </c>
    </row>
    <row r="42" spans="1:7">
      <c r="A42" s="66" t="s">
        <v>483</v>
      </c>
      <c r="B42" s="48" t="s">
        <v>399</v>
      </c>
      <c r="C42" s="48" t="s">
        <v>399</v>
      </c>
      <c r="D42" s="48" t="s">
        <v>399</v>
      </c>
      <c r="E42" s="12" t="s">
        <v>399</v>
      </c>
      <c r="F42" s="12" t="s">
        <v>399</v>
      </c>
      <c r="G42" s="13" t="s">
        <v>399</v>
      </c>
    </row>
    <row r="43" spans="1:7">
      <c r="A43" s="66" t="s">
        <v>484</v>
      </c>
      <c r="B43" s="85">
        <v>20</v>
      </c>
      <c r="C43" s="85">
        <v>1969</v>
      </c>
      <c r="D43" s="85">
        <v>358</v>
      </c>
      <c r="E43" s="12">
        <v>39</v>
      </c>
      <c r="F43" s="12">
        <v>5804</v>
      </c>
      <c r="G43" s="13">
        <v>774</v>
      </c>
    </row>
    <row r="44" spans="1:7">
      <c r="A44" s="66" t="s">
        <v>485</v>
      </c>
      <c r="B44" s="48" t="s">
        <v>399</v>
      </c>
      <c r="C44" s="85">
        <v>950</v>
      </c>
      <c r="D44" s="85">
        <v>20</v>
      </c>
      <c r="E44" s="12" t="s">
        <v>399</v>
      </c>
      <c r="F44" s="12">
        <v>617</v>
      </c>
      <c r="G44" s="13">
        <v>12</v>
      </c>
    </row>
    <row r="45" spans="1:7">
      <c r="A45" s="66" t="s">
        <v>486</v>
      </c>
      <c r="B45" s="85">
        <v>1</v>
      </c>
      <c r="C45" s="85">
        <v>1000</v>
      </c>
      <c r="D45" s="85">
        <v>4</v>
      </c>
      <c r="E45" s="12" t="s">
        <v>399</v>
      </c>
      <c r="F45" s="12" t="s">
        <v>399</v>
      </c>
      <c r="G45" s="13" t="s">
        <v>399</v>
      </c>
    </row>
    <row r="46" spans="1:7">
      <c r="A46" s="66" t="s">
        <v>487</v>
      </c>
      <c r="B46" s="48" t="s">
        <v>399</v>
      </c>
      <c r="C46" s="48" t="s">
        <v>399</v>
      </c>
      <c r="D46" s="48" t="s">
        <v>399</v>
      </c>
      <c r="E46" s="48" t="s">
        <v>399</v>
      </c>
      <c r="F46" s="48" t="s">
        <v>399</v>
      </c>
      <c r="G46" s="49" t="s">
        <v>399</v>
      </c>
    </row>
    <row r="47" spans="1:7">
      <c r="A47" s="66" t="s">
        <v>488</v>
      </c>
      <c r="B47" s="48" t="s">
        <v>399</v>
      </c>
      <c r="C47" s="48" t="s">
        <v>399</v>
      </c>
      <c r="D47" s="48" t="s">
        <v>399</v>
      </c>
      <c r="E47" s="12" t="s">
        <v>399</v>
      </c>
      <c r="F47" s="12" t="s">
        <v>399</v>
      </c>
      <c r="G47" s="13" t="s">
        <v>399</v>
      </c>
    </row>
    <row r="48" spans="1:7">
      <c r="A48" s="66" t="s">
        <v>489</v>
      </c>
      <c r="B48" s="48" t="s">
        <v>399</v>
      </c>
      <c r="C48" s="48" t="s">
        <v>399</v>
      </c>
      <c r="D48" s="48" t="s">
        <v>399</v>
      </c>
      <c r="E48" s="12" t="s">
        <v>399</v>
      </c>
      <c r="F48" s="12" t="s">
        <v>399</v>
      </c>
      <c r="G48" s="13" t="s">
        <v>399</v>
      </c>
    </row>
    <row r="49" spans="1:7">
      <c r="A49" s="66" t="s">
        <v>490</v>
      </c>
      <c r="B49" s="85">
        <v>25</v>
      </c>
      <c r="C49" s="48" t="s">
        <v>399</v>
      </c>
      <c r="D49" s="85">
        <v>250</v>
      </c>
      <c r="E49" s="12">
        <v>8</v>
      </c>
      <c r="F49" s="12" t="s">
        <v>399</v>
      </c>
      <c r="G49" s="13">
        <v>88</v>
      </c>
    </row>
    <row r="50" spans="1:7">
      <c r="A50" s="76" t="s">
        <v>491</v>
      </c>
      <c r="B50" s="77">
        <v>46</v>
      </c>
      <c r="C50" s="77">
        <v>3919</v>
      </c>
      <c r="D50" s="77">
        <v>632</v>
      </c>
      <c r="E50" s="77">
        <v>47</v>
      </c>
      <c r="F50" s="77">
        <v>6421</v>
      </c>
      <c r="G50" s="78">
        <v>874</v>
      </c>
    </row>
    <row r="51" spans="1:7">
      <c r="A51" s="68"/>
      <c r="B51" s="73"/>
      <c r="C51" s="73"/>
      <c r="D51" s="73"/>
      <c r="E51" s="73"/>
      <c r="F51" s="73"/>
      <c r="G51" s="74"/>
    </row>
    <row r="52" spans="1:7">
      <c r="A52" s="76" t="s">
        <v>492</v>
      </c>
      <c r="B52" s="77" t="s">
        <v>399</v>
      </c>
      <c r="C52" s="77" t="s">
        <v>399</v>
      </c>
      <c r="D52" s="77" t="s">
        <v>399</v>
      </c>
      <c r="E52" s="77" t="s">
        <v>399</v>
      </c>
      <c r="F52" s="77" t="s">
        <v>399</v>
      </c>
      <c r="G52" s="78" t="s">
        <v>399</v>
      </c>
    </row>
    <row r="53" spans="1:7">
      <c r="A53" s="66"/>
      <c r="B53" s="48"/>
      <c r="C53" s="48"/>
      <c r="D53" s="48"/>
      <c r="E53" s="48"/>
      <c r="F53" s="48"/>
      <c r="G53" s="49"/>
    </row>
    <row r="54" spans="1:7">
      <c r="A54" s="66" t="s">
        <v>493</v>
      </c>
      <c r="B54" s="48" t="s">
        <v>399</v>
      </c>
      <c r="C54" s="48" t="s">
        <v>399</v>
      </c>
      <c r="D54" s="48" t="s">
        <v>399</v>
      </c>
      <c r="E54" s="12" t="s">
        <v>399</v>
      </c>
      <c r="F54" s="48" t="s">
        <v>399</v>
      </c>
      <c r="G54" s="13" t="s">
        <v>399</v>
      </c>
    </row>
    <row r="55" spans="1:7">
      <c r="A55" s="66" t="s">
        <v>494</v>
      </c>
      <c r="B55" s="48" t="s">
        <v>399</v>
      </c>
      <c r="C55" s="48" t="s">
        <v>399</v>
      </c>
      <c r="D55" s="48" t="s">
        <v>399</v>
      </c>
      <c r="E55" s="48" t="s">
        <v>399</v>
      </c>
      <c r="F55" s="48" t="s">
        <v>399</v>
      </c>
      <c r="G55" s="49" t="s">
        <v>399</v>
      </c>
    </row>
    <row r="56" spans="1:7">
      <c r="A56" s="66" t="s">
        <v>495</v>
      </c>
      <c r="B56" s="48" t="s">
        <v>399</v>
      </c>
      <c r="C56" s="48" t="s">
        <v>399</v>
      </c>
      <c r="D56" s="48" t="s">
        <v>399</v>
      </c>
      <c r="E56" s="12" t="s">
        <v>399</v>
      </c>
      <c r="F56" s="48" t="s">
        <v>399</v>
      </c>
      <c r="G56" s="13" t="s">
        <v>399</v>
      </c>
    </row>
    <row r="57" spans="1:7">
      <c r="A57" s="66" t="s">
        <v>496</v>
      </c>
      <c r="B57" s="48" t="s">
        <v>399</v>
      </c>
      <c r="C57" s="48" t="s">
        <v>399</v>
      </c>
      <c r="D57" s="48" t="s">
        <v>399</v>
      </c>
      <c r="E57" s="12" t="s">
        <v>399</v>
      </c>
      <c r="F57" s="12" t="s">
        <v>399</v>
      </c>
      <c r="G57" s="13" t="s">
        <v>399</v>
      </c>
    </row>
    <row r="58" spans="1:7">
      <c r="A58" s="66" t="s">
        <v>497</v>
      </c>
      <c r="B58" s="48" t="s">
        <v>399</v>
      </c>
      <c r="C58" s="48" t="s">
        <v>399</v>
      </c>
      <c r="D58" s="48" t="s">
        <v>399</v>
      </c>
      <c r="E58" s="12" t="s">
        <v>399</v>
      </c>
      <c r="F58" s="12" t="s">
        <v>399</v>
      </c>
      <c r="G58" s="13" t="s">
        <v>399</v>
      </c>
    </row>
    <row r="59" spans="1:7">
      <c r="A59" s="76" t="s">
        <v>573</v>
      </c>
      <c r="B59" s="77" t="s">
        <v>399</v>
      </c>
      <c r="C59" s="77" t="s">
        <v>399</v>
      </c>
      <c r="D59" s="77" t="s">
        <v>399</v>
      </c>
      <c r="E59" s="77" t="s">
        <v>399</v>
      </c>
      <c r="F59" s="77" t="s">
        <v>399</v>
      </c>
      <c r="G59" s="78" t="s">
        <v>399</v>
      </c>
    </row>
    <row r="60" spans="1:7">
      <c r="A60" s="66"/>
      <c r="B60" s="48"/>
      <c r="C60" s="48"/>
      <c r="D60" s="48"/>
      <c r="E60" s="48"/>
      <c r="F60" s="48"/>
      <c r="G60" s="49"/>
    </row>
    <row r="61" spans="1:7">
      <c r="A61" s="66" t="s">
        <v>499</v>
      </c>
      <c r="B61" s="85">
        <v>4</v>
      </c>
      <c r="C61" s="85">
        <v>25</v>
      </c>
      <c r="D61" s="85">
        <v>56</v>
      </c>
      <c r="E61" s="12">
        <v>130</v>
      </c>
      <c r="F61" s="83">
        <v>1800</v>
      </c>
      <c r="G61" s="13">
        <v>1706</v>
      </c>
    </row>
    <row r="62" spans="1:7">
      <c r="A62" s="66" t="s">
        <v>500</v>
      </c>
      <c r="B62" s="48" t="s">
        <v>399</v>
      </c>
      <c r="C62" s="48" t="s">
        <v>399</v>
      </c>
      <c r="D62" s="48" t="s">
        <v>399</v>
      </c>
      <c r="E62" s="12">
        <v>87</v>
      </c>
      <c r="F62" s="83" t="s">
        <v>399</v>
      </c>
      <c r="G62" s="13">
        <v>583</v>
      </c>
    </row>
    <row r="63" spans="1:7">
      <c r="A63" s="66" t="s">
        <v>501</v>
      </c>
      <c r="B63" s="48" t="s">
        <v>399</v>
      </c>
      <c r="C63" s="48" t="s">
        <v>399</v>
      </c>
      <c r="D63" s="48" t="s">
        <v>399</v>
      </c>
      <c r="E63" s="12">
        <v>72</v>
      </c>
      <c r="F63" s="83" t="s">
        <v>399</v>
      </c>
      <c r="G63" s="13">
        <v>348</v>
      </c>
    </row>
    <row r="64" spans="1:7">
      <c r="A64" s="76" t="s">
        <v>502</v>
      </c>
      <c r="B64" s="77">
        <v>4</v>
      </c>
      <c r="C64" s="77">
        <v>25</v>
      </c>
      <c r="D64" s="77">
        <v>56</v>
      </c>
      <c r="E64" s="77">
        <v>289</v>
      </c>
      <c r="F64" s="77">
        <v>1800</v>
      </c>
      <c r="G64" s="78">
        <v>2637</v>
      </c>
    </row>
    <row r="65" spans="1:7">
      <c r="A65" s="68"/>
      <c r="B65" s="73"/>
      <c r="C65" s="73"/>
      <c r="D65" s="73"/>
      <c r="E65" s="73"/>
      <c r="F65" s="73"/>
      <c r="G65" s="74"/>
    </row>
    <row r="66" spans="1:7">
      <c r="A66" s="76" t="s">
        <v>503</v>
      </c>
      <c r="B66" s="77" t="s">
        <v>399</v>
      </c>
      <c r="C66" s="77" t="s">
        <v>399</v>
      </c>
      <c r="D66" s="77" t="s">
        <v>399</v>
      </c>
      <c r="E66" s="77">
        <v>1041</v>
      </c>
      <c r="F66" s="77" t="s">
        <v>399</v>
      </c>
      <c r="G66" s="78">
        <v>21157</v>
      </c>
    </row>
    <row r="67" spans="1:7">
      <c r="A67" s="66"/>
      <c r="B67" s="48"/>
      <c r="C67" s="48"/>
      <c r="D67" s="48"/>
      <c r="E67" s="48"/>
      <c r="F67" s="48"/>
      <c r="G67" s="49"/>
    </row>
    <row r="68" spans="1:7">
      <c r="A68" s="66" t="s">
        <v>504</v>
      </c>
      <c r="B68" s="48" t="s">
        <v>399</v>
      </c>
      <c r="C68" s="48" t="s">
        <v>399</v>
      </c>
      <c r="D68" s="48" t="s">
        <v>399</v>
      </c>
      <c r="E68" s="12" t="s">
        <v>399</v>
      </c>
      <c r="F68" s="12" t="s">
        <v>399</v>
      </c>
      <c r="G68" s="13" t="s">
        <v>399</v>
      </c>
    </row>
    <row r="69" spans="1:7">
      <c r="A69" s="66" t="s">
        <v>505</v>
      </c>
      <c r="B69" s="48" t="s">
        <v>399</v>
      </c>
      <c r="C69" s="48" t="s">
        <v>399</v>
      </c>
      <c r="D69" s="48" t="s">
        <v>399</v>
      </c>
      <c r="E69" s="48" t="s">
        <v>399</v>
      </c>
      <c r="F69" s="48" t="s">
        <v>399</v>
      </c>
      <c r="G69" s="49" t="s">
        <v>399</v>
      </c>
    </row>
    <row r="70" spans="1:7">
      <c r="A70" s="76" t="s">
        <v>506</v>
      </c>
      <c r="B70" s="77" t="s">
        <v>399</v>
      </c>
      <c r="C70" s="77" t="s">
        <v>399</v>
      </c>
      <c r="D70" s="77" t="s">
        <v>399</v>
      </c>
      <c r="E70" s="77" t="s">
        <v>399</v>
      </c>
      <c r="F70" s="77" t="s">
        <v>399</v>
      </c>
      <c r="G70" s="78" t="s">
        <v>399</v>
      </c>
    </row>
    <row r="71" spans="1:7">
      <c r="A71" s="66"/>
      <c r="B71" s="48"/>
      <c r="C71" s="48"/>
      <c r="D71" s="48"/>
      <c r="E71" s="48"/>
      <c r="F71" s="48"/>
      <c r="G71" s="49"/>
    </row>
    <row r="72" spans="1:7">
      <c r="A72" s="66" t="s">
        <v>507</v>
      </c>
      <c r="B72" s="48" t="s">
        <v>399</v>
      </c>
      <c r="C72" s="48" t="s">
        <v>399</v>
      </c>
      <c r="D72" s="48" t="s">
        <v>399</v>
      </c>
      <c r="E72" s="48" t="s">
        <v>399</v>
      </c>
      <c r="F72" s="48" t="s">
        <v>399</v>
      </c>
      <c r="G72" s="49" t="s">
        <v>399</v>
      </c>
    </row>
    <row r="73" spans="1:7">
      <c r="A73" s="66" t="s">
        <v>508</v>
      </c>
      <c r="B73" s="48" t="s">
        <v>399</v>
      </c>
      <c r="C73" s="48" t="s">
        <v>399</v>
      </c>
      <c r="D73" s="48" t="s">
        <v>399</v>
      </c>
      <c r="E73" s="12">
        <v>89</v>
      </c>
      <c r="F73" s="48" t="s">
        <v>399</v>
      </c>
      <c r="G73" s="13">
        <v>10</v>
      </c>
    </row>
    <row r="74" spans="1:7">
      <c r="A74" s="66" t="s">
        <v>509</v>
      </c>
      <c r="B74" s="48" t="s">
        <v>399</v>
      </c>
      <c r="C74" s="48" t="s">
        <v>399</v>
      </c>
      <c r="D74" s="48" t="s">
        <v>399</v>
      </c>
      <c r="E74" s="12">
        <v>11</v>
      </c>
      <c r="F74" s="12" t="s">
        <v>399</v>
      </c>
      <c r="G74" s="13">
        <v>136</v>
      </c>
    </row>
    <row r="75" spans="1:7">
      <c r="A75" s="66" t="s">
        <v>510</v>
      </c>
      <c r="B75" s="85">
        <v>2</v>
      </c>
      <c r="C75" s="48" t="s">
        <v>399</v>
      </c>
      <c r="D75" s="85">
        <v>23</v>
      </c>
      <c r="E75" s="12" t="s">
        <v>399</v>
      </c>
      <c r="F75" s="48" t="s">
        <v>399</v>
      </c>
      <c r="G75" s="13" t="s">
        <v>399</v>
      </c>
    </row>
    <row r="76" spans="1:7">
      <c r="A76" s="66" t="s">
        <v>511</v>
      </c>
      <c r="B76" s="48" t="s">
        <v>399</v>
      </c>
      <c r="C76" s="48" t="s">
        <v>399</v>
      </c>
      <c r="D76" s="48" t="s">
        <v>399</v>
      </c>
      <c r="E76" s="12">
        <v>24</v>
      </c>
      <c r="F76" s="48" t="s">
        <v>399</v>
      </c>
      <c r="G76" s="13">
        <v>336</v>
      </c>
    </row>
    <row r="77" spans="1:7">
      <c r="A77" s="66" t="s">
        <v>512</v>
      </c>
      <c r="B77" s="48" t="s">
        <v>399</v>
      </c>
      <c r="C77" s="48" t="s">
        <v>399</v>
      </c>
      <c r="D77" s="48" t="s">
        <v>399</v>
      </c>
      <c r="E77" s="12" t="s">
        <v>399</v>
      </c>
      <c r="F77" s="12" t="s">
        <v>399</v>
      </c>
      <c r="G77" s="13" t="s">
        <v>399</v>
      </c>
    </row>
    <row r="78" spans="1:7">
      <c r="A78" s="66" t="s">
        <v>513</v>
      </c>
      <c r="B78" s="48" t="s">
        <v>399</v>
      </c>
      <c r="C78" s="48" t="s">
        <v>399</v>
      </c>
      <c r="D78" s="48" t="s">
        <v>399</v>
      </c>
      <c r="E78" s="48" t="s">
        <v>399</v>
      </c>
      <c r="F78" s="48" t="s">
        <v>399</v>
      </c>
      <c r="G78" s="49" t="s">
        <v>399</v>
      </c>
    </row>
    <row r="79" spans="1:7">
      <c r="A79" s="66" t="s">
        <v>514</v>
      </c>
      <c r="B79" s="48" t="s">
        <v>399</v>
      </c>
      <c r="C79" s="48" t="s">
        <v>399</v>
      </c>
      <c r="D79" s="48" t="s">
        <v>399</v>
      </c>
      <c r="E79" s="48" t="s">
        <v>399</v>
      </c>
      <c r="F79" s="48" t="s">
        <v>399</v>
      </c>
      <c r="G79" s="49" t="s">
        <v>399</v>
      </c>
    </row>
    <row r="80" spans="1:7">
      <c r="A80" s="76" t="s">
        <v>515</v>
      </c>
      <c r="B80" s="77">
        <v>2</v>
      </c>
      <c r="C80" s="77" t="s">
        <v>399</v>
      </c>
      <c r="D80" s="77">
        <v>23</v>
      </c>
      <c r="E80" s="77">
        <v>124</v>
      </c>
      <c r="F80" s="77" t="s">
        <v>399</v>
      </c>
      <c r="G80" s="78">
        <v>482</v>
      </c>
    </row>
    <row r="81" spans="1:7">
      <c r="A81" s="66"/>
      <c r="B81" s="48"/>
      <c r="C81" s="48"/>
      <c r="D81" s="48"/>
      <c r="E81" s="48"/>
      <c r="F81" s="48"/>
      <c r="G81" s="49"/>
    </row>
    <row r="82" spans="1:7">
      <c r="A82" s="66" t="s">
        <v>516</v>
      </c>
      <c r="B82" s="48" t="s">
        <v>399</v>
      </c>
      <c r="C82" s="48" t="s">
        <v>399</v>
      </c>
      <c r="D82" s="48" t="s">
        <v>399</v>
      </c>
      <c r="E82" s="85">
        <v>22</v>
      </c>
      <c r="F82" s="85">
        <v>4676</v>
      </c>
      <c r="G82" s="133">
        <v>413</v>
      </c>
    </row>
    <row r="83" spans="1:7">
      <c r="A83" s="66" t="s">
        <v>517</v>
      </c>
      <c r="B83" s="48" t="s">
        <v>399</v>
      </c>
      <c r="C83" s="48" t="s">
        <v>399</v>
      </c>
      <c r="D83" s="48" t="s">
        <v>399</v>
      </c>
      <c r="E83" s="85">
        <v>23</v>
      </c>
      <c r="F83" s="85">
        <v>15670</v>
      </c>
      <c r="G83" s="133">
        <v>158</v>
      </c>
    </row>
    <row r="84" spans="1:7">
      <c r="A84" s="76" t="s">
        <v>518</v>
      </c>
      <c r="B84" s="77" t="s">
        <v>399</v>
      </c>
      <c r="C84" s="77" t="s">
        <v>399</v>
      </c>
      <c r="D84" s="77" t="s">
        <v>399</v>
      </c>
      <c r="E84" s="77">
        <v>45</v>
      </c>
      <c r="F84" s="77">
        <v>20346</v>
      </c>
      <c r="G84" s="78">
        <v>571</v>
      </c>
    </row>
    <row r="85" spans="1:7">
      <c r="A85" s="66"/>
      <c r="B85" s="48"/>
      <c r="C85" s="48"/>
      <c r="D85" s="48"/>
      <c r="E85" s="48"/>
      <c r="F85" s="48"/>
      <c r="G85" s="49"/>
    </row>
    <row r="86" spans="1:7" ht="13.5" thickBot="1">
      <c r="A86" s="69" t="s">
        <v>519</v>
      </c>
      <c r="B86" s="55">
        <v>1213</v>
      </c>
      <c r="C86" s="55">
        <v>4494</v>
      </c>
      <c r="D86" s="55">
        <v>27427</v>
      </c>
      <c r="E86" s="55">
        <v>2417</v>
      </c>
      <c r="F86" s="55">
        <v>31392</v>
      </c>
      <c r="G86" s="56">
        <v>38788</v>
      </c>
    </row>
  </sheetData>
  <mergeCells count="6">
    <mergeCell ref="A1:G1"/>
    <mergeCell ref="A3:G3"/>
    <mergeCell ref="B6:D6"/>
    <mergeCell ref="E6:G6"/>
    <mergeCell ref="A4:G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>
  <sheetPr codeName="Hoja41114">
    <pageSetUpPr fitToPage="1"/>
  </sheetPr>
  <dimension ref="A1:I86"/>
  <sheetViews>
    <sheetView view="pageBreakPreview" zoomScale="75" zoomScaleNormal="75" zoomScaleSheetLayoutView="75" workbookViewId="0">
      <selection activeCell="I73" sqref="I73"/>
    </sheetView>
  </sheetViews>
  <sheetFormatPr baseColWidth="10" defaultRowHeight="12.75"/>
  <cols>
    <col min="1" max="1" width="36.140625" style="271" customWidth="1"/>
    <col min="2" max="7" width="16.7109375" style="271" customWidth="1"/>
    <col min="8" max="9" width="12.7109375" style="271" customWidth="1"/>
    <col min="10" max="16384" width="11.42578125" style="271"/>
  </cols>
  <sheetData>
    <row r="1" spans="1:9" s="90" customFormat="1" ht="18">
      <c r="A1" s="1519" t="s">
        <v>375</v>
      </c>
      <c r="B1" s="1519"/>
      <c r="C1" s="1519"/>
      <c r="D1" s="1519"/>
      <c r="E1" s="1519"/>
      <c r="F1" s="1519"/>
      <c r="G1" s="1519"/>
      <c r="H1" s="89"/>
      <c r="I1" s="89"/>
    </row>
    <row r="3" spans="1:9" s="91" customFormat="1" ht="15">
      <c r="A3" s="1504" t="s">
        <v>1273</v>
      </c>
      <c r="B3" s="1504"/>
      <c r="C3" s="1504"/>
      <c r="D3" s="1504"/>
      <c r="E3" s="1504"/>
      <c r="F3" s="1504"/>
      <c r="G3" s="1504"/>
    </row>
    <row r="4" spans="1:9" s="91" customFormat="1" ht="15">
      <c r="A4" s="1504" t="s">
        <v>1427</v>
      </c>
      <c r="B4" s="1504"/>
      <c r="C4" s="1504"/>
      <c r="D4" s="1504"/>
      <c r="E4" s="1504"/>
      <c r="F4" s="1504"/>
      <c r="G4" s="1504"/>
    </row>
    <row r="5" spans="1:9" s="91" customFormat="1" ht="13.5" customHeight="1" thickBot="1">
      <c r="A5" s="338"/>
      <c r="B5" s="338"/>
      <c r="C5" s="338"/>
      <c r="D5" s="338"/>
      <c r="E5" s="338"/>
      <c r="F5" s="338"/>
      <c r="G5" s="338"/>
    </row>
    <row r="6" spans="1:9" s="866" customFormat="1" ht="22.5" customHeight="1">
      <c r="A6" s="1515" t="s">
        <v>455</v>
      </c>
      <c r="B6" s="1490" t="s">
        <v>1271</v>
      </c>
      <c r="C6" s="1491"/>
      <c r="D6" s="1492"/>
      <c r="E6" s="1490" t="s">
        <v>1080</v>
      </c>
      <c r="F6" s="1491"/>
      <c r="G6" s="1491"/>
      <c r="H6" s="933"/>
    </row>
    <row r="7" spans="1:9" s="866" customFormat="1" ht="22.5" customHeight="1">
      <c r="A7" s="1516"/>
      <c r="B7" s="298" t="s">
        <v>379</v>
      </c>
      <c r="C7" s="298" t="s">
        <v>1117</v>
      </c>
      <c r="D7" s="298" t="s">
        <v>380</v>
      </c>
      <c r="E7" s="298" t="s">
        <v>379</v>
      </c>
      <c r="F7" s="298" t="s">
        <v>1117</v>
      </c>
      <c r="G7" s="862" t="s">
        <v>380</v>
      </c>
    </row>
    <row r="8" spans="1:9" s="866" customFormat="1" ht="22.5" customHeight="1" thickBot="1">
      <c r="A8" s="1516"/>
      <c r="B8" s="299" t="s">
        <v>389</v>
      </c>
      <c r="C8" s="299" t="s">
        <v>1120</v>
      </c>
      <c r="D8" s="299" t="s">
        <v>533</v>
      </c>
      <c r="E8" s="299" t="s">
        <v>389</v>
      </c>
      <c r="F8" s="299" t="s">
        <v>1120</v>
      </c>
      <c r="G8" s="308" t="s">
        <v>533</v>
      </c>
    </row>
    <row r="9" spans="1:9">
      <c r="A9" s="75" t="s">
        <v>459</v>
      </c>
      <c r="B9" s="131" t="s">
        <v>399</v>
      </c>
      <c r="C9" s="131" t="s">
        <v>399</v>
      </c>
      <c r="D9" s="131" t="s">
        <v>399</v>
      </c>
      <c r="E9" s="131">
        <v>259</v>
      </c>
      <c r="F9" s="256">
        <v>117511</v>
      </c>
      <c r="G9" s="140">
        <v>3248</v>
      </c>
    </row>
    <row r="10" spans="1:9">
      <c r="A10" s="66" t="s">
        <v>460</v>
      </c>
      <c r="B10" s="48" t="s">
        <v>399</v>
      </c>
      <c r="C10" s="48" t="s">
        <v>399</v>
      </c>
      <c r="D10" s="48" t="s">
        <v>399</v>
      </c>
      <c r="E10" s="12">
        <v>129</v>
      </c>
      <c r="F10" s="85">
        <v>22951</v>
      </c>
      <c r="G10" s="13">
        <v>1662</v>
      </c>
    </row>
    <row r="11" spans="1:9">
      <c r="A11" s="66" t="s">
        <v>461</v>
      </c>
      <c r="B11" s="48" t="s">
        <v>399</v>
      </c>
      <c r="C11" s="48" t="s">
        <v>399</v>
      </c>
      <c r="D11" s="48" t="s">
        <v>399</v>
      </c>
      <c r="E11" s="12">
        <v>140</v>
      </c>
      <c r="F11" s="85">
        <v>74643</v>
      </c>
      <c r="G11" s="13">
        <v>2251</v>
      </c>
    </row>
    <row r="12" spans="1:9">
      <c r="A12" s="66" t="s">
        <v>462</v>
      </c>
      <c r="B12" s="48" t="s">
        <v>399</v>
      </c>
      <c r="C12" s="12" t="s">
        <v>399</v>
      </c>
      <c r="D12" s="12" t="s">
        <v>399</v>
      </c>
      <c r="E12" s="12">
        <v>111</v>
      </c>
      <c r="F12" s="12">
        <v>38394</v>
      </c>
      <c r="G12" s="13">
        <v>1559</v>
      </c>
    </row>
    <row r="13" spans="1:9">
      <c r="A13" s="76" t="s">
        <v>463</v>
      </c>
      <c r="B13" s="77" t="s">
        <v>399</v>
      </c>
      <c r="C13" s="77" t="s">
        <v>399</v>
      </c>
      <c r="D13" s="77" t="s">
        <v>399</v>
      </c>
      <c r="E13" s="77">
        <v>639</v>
      </c>
      <c r="F13" s="77">
        <v>253499</v>
      </c>
      <c r="G13" s="78">
        <v>8720</v>
      </c>
    </row>
    <row r="14" spans="1:9">
      <c r="A14" s="68"/>
      <c r="B14" s="73"/>
      <c r="C14" s="73"/>
      <c r="D14" s="73"/>
      <c r="E14" s="73"/>
      <c r="F14" s="73"/>
      <c r="G14" s="74"/>
    </row>
    <row r="15" spans="1:9">
      <c r="A15" s="76" t="s">
        <v>464</v>
      </c>
      <c r="B15" s="77" t="s">
        <v>399</v>
      </c>
      <c r="C15" s="77" t="s">
        <v>399</v>
      </c>
      <c r="D15" s="77" t="s">
        <v>399</v>
      </c>
      <c r="E15" s="77">
        <v>25</v>
      </c>
      <c r="F15" s="77">
        <v>33000</v>
      </c>
      <c r="G15" s="78">
        <v>350</v>
      </c>
    </row>
    <row r="16" spans="1:9">
      <c r="A16" s="68"/>
      <c r="B16" s="73"/>
      <c r="C16" s="73"/>
      <c r="D16" s="73"/>
      <c r="E16" s="73"/>
      <c r="F16" s="73"/>
      <c r="G16" s="74"/>
    </row>
    <row r="17" spans="1:7">
      <c r="A17" s="76" t="s">
        <v>465</v>
      </c>
      <c r="B17" s="77" t="s">
        <v>399</v>
      </c>
      <c r="C17" s="77">
        <v>2800</v>
      </c>
      <c r="D17" s="77">
        <v>28</v>
      </c>
      <c r="E17" s="77" t="s">
        <v>399</v>
      </c>
      <c r="F17" s="77" t="s">
        <v>399</v>
      </c>
      <c r="G17" s="78" t="s">
        <v>399</v>
      </c>
    </row>
    <row r="18" spans="1:7">
      <c r="A18" s="66"/>
      <c r="B18" s="48"/>
      <c r="C18" s="48"/>
      <c r="D18" s="48"/>
      <c r="E18" s="48"/>
      <c r="F18" s="48"/>
      <c r="G18" s="49"/>
    </row>
    <row r="19" spans="1:7">
      <c r="A19" s="66" t="s">
        <v>544</v>
      </c>
      <c r="B19" s="48" t="s">
        <v>399</v>
      </c>
      <c r="C19" s="48" t="s">
        <v>399</v>
      </c>
      <c r="D19" s="48" t="s">
        <v>399</v>
      </c>
      <c r="E19" s="85">
        <v>20</v>
      </c>
      <c r="F19" s="85">
        <v>12285</v>
      </c>
      <c r="G19" s="133">
        <v>179</v>
      </c>
    </row>
    <row r="20" spans="1:7">
      <c r="A20" s="66" t="s">
        <v>467</v>
      </c>
      <c r="B20" s="12" t="s">
        <v>399</v>
      </c>
      <c r="C20" s="12" t="s">
        <v>399</v>
      </c>
      <c r="D20" s="12" t="s">
        <v>399</v>
      </c>
      <c r="E20" s="85">
        <v>29</v>
      </c>
      <c r="F20" s="85">
        <v>22000</v>
      </c>
      <c r="G20" s="133">
        <v>305</v>
      </c>
    </row>
    <row r="21" spans="1:7">
      <c r="A21" s="66" t="s">
        <v>468</v>
      </c>
      <c r="B21" s="12" t="s">
        <v>399</v>
      </c>
      <c r="C21" s="12" t="s">
        <v>399</v>
      </c>
      <c r="D21" s="12" t="s">
        <v>399</v>
      </c>
      <c r="E21" s="85">
        <v>113</v>
      </c>
      <c r="F21" s="85">
        <v>40850</v>
      </c>
      <c r="G21" s="133">
        <v>887</v>
      </c>
    </row>
    <row r="22" spans="1:7">
      <c r="A22" s="76" t="s">
        <v>469</v>
      </c>
      <c r="B22" s="77" t="s">
        <v>399</v>
      </c>
      <c r="C22" s="77" t="s">
        <v>399</v>
      </c>
      <c r="D22" s="77" t="s">
        <v>399</v>
      </c>
      <c r="E22" s="77">
        <v>162</v>
      </c>
      <c r="F22" s="77">
        <v>75135</v>
      </c>
      <c r="G22" s="78">
        <v>1371</v>
      </c>
    </row>
    <row r="23" spans="1:7">
      <c r="A23" s="68"/>
      <c r="B23" s="73"/>
      <c r="C23" s="73"/>
      <c r="D23" s="73"/>
      <c r="E23" s="73"/>
      <c r="F23" s="73"/>
      <c r="G23" s="74"/>
    </row>
    <row r="24" spans="1:7">
      <c r="A24" s="76" t="s">
        <v>470</v>
      </c>
      <c r="B24" s="77">
        <v>70</v>
      </c>
      <c r="C24" s="77">
        <v>1750</v>
      </c>
      <c r="D24" s="77">
        <v>1262</v>
      </c>
      <c r="E24" s="77">
        <v>980</v>
      </c>
      <c r="F24" s="77">
        <v>2370</v>
      </c>
      <c r="G24" s="78">
        <v>16901</v>
      </c>
    </row>
    <row r="25" spans="1:7">
      <c r="A25" s="68"/>
      <c r="B25" s="73"/>
      <c r="C25" s="73"/>
      <c r="D25" s="73"/>
      <c r="E25" s="73"/>
      <c r="F25" s="73"/>
      <c r="G25" s="74"/>
    </row>
    <row r="26" spans="1:7">
      <c r="A26" s="76" t="s">
        <v>471</v>
      </c>
      <c r="B26" s="77">
        <v>185</v>
      </c>
      <c r="C26" s="77" t="s">
        <v>399</v>
      </c>
      <c r="D26" s="77">
        <v>3750</v>
      </c>
      <c r="E26" s="77">
        <v>2337</v>
      </c>
      <c r="F26" s="77" t="s">
        <v>399</v>
      </c>
      <c r="G26" s="78">
        <v>49058</v>
      </c>
    </row>
    <row r="27" spans="1:7">
      <c r="A27" s="66"/>
      <c r="B27" s="48"/>
      <c r="C27" s="48"/>
      <c r="D27" s="48"/>
      <c r="E27" s="48"/>
      <c r="F27" s="48"/>
      <c r="G27" s="49"/>
    </row>
    <row r="28" spans="1:7">
      <c r="A28" s="66" t="s">
        <v>472</v>
      </c>
      <c r="B28" s="85">
        <v>471</v>
      </c>
      <c r="C28" s="48" t="s">
        <v>399</v>
      </c>
      <c r="D28" s="85">
        <v>10363</v>
      </c>
      <c r="E28" s="48">
        <v>638</v>
      </c>
      <c r="F28" s="48" t="s">
        <v>399</v>
      </c>
      <c r="G28" s="49">
        <v>14004</v>
      </c>
    </row>
    <row r="29" spans="1:7">
      <c r="A29" s="66" t="s">
        <v>473</v>
      </c>
      <c r="B29" s="85">
        <v>19</v>
      </c>
      <c r="C29" s="48" t="s">
        <v>399</v>
      </c>
      <c r="D29" s="85">
        <v>255</v>
      </c>
      <c r="E29" s="12">
        <v>1</v>
      </c>
      <c r="F29" s="12" t="s">
        <v>399</v>
      </c>
      <c r="G29" s="13">
        <v>29</v>
      </c>
    </row>
    <row r="30" spans="1:7">
      <c r="A30" s="66" t="s">
        <v>474</v>
      </c>
      <c r="B30" s="85">
        <v>875</v>
      </c>
      <c r="C30" s="48" t="s">
        <v>399</v>
      </c>
      <c r="D30" s="85">
        <v>12148</v>
      </c>
      <c r="E30" s="12">
        <v>1185</v>
      </c>
      <c r="F30" s="48" t="s">
        <v>399</v>
      </c>
      <c r="G30" s="13">
        <v>16417</v>
      </c>
    </row>
    <row r="31" spans="1:7" s="408" customFormat="1">
      <c r="A31" s="76" t="s">
        <v>475</v>
      </c>
      <c r="B31" s="77">
        <v>1365</v>
      </c>
      <c r="C31" s="77" t="s">
        <v>399</v>
      </c>
      <c r="D31" s="77">
        <v>22766</v>
      </c>
      <c r="E31" s="77">
        <v>1824</v>
      </c>
      <c r="F31" s="77" t="s">
        <v>399</v>
      </c>
      <c r="G31" s="78">
        <v>30450</v>
      </c>
    </row>
    <row r="32" spans="1:7">
      <c r="A32" s="66"/>
      <c r="B32" s="48"/>
      <c r="C32" s="48"/>
      <c r="D32" s="48"/>
      <c r="E32" s="48"/>
      <c r="F32" s="48"/>
      <c r="G32" s="49"/>
    </row>
    <row r="33" spans="1:7">
      <c r="A33" s="66" t="s">
        <v>476</v>
      </c>
      <c r="B33" s="85">
        <v>5</v>
      </c>
      <c r="C33" s="85" t="s">
        <v>399</v>
      </c>
      <c r="D33" s="85">
        <v>75</v>
      </c>
      <c r="E33" s="83">
        <v>31</v>
      </c>
      <c r="F33" s="83" t="s">
        <v>399</v>
      </c>
      <c r="G33" s="84">
        <v>441</v>
      </c>
    </row>
    <row r="34" spans="1:7">
      <c r="A34" s="66" t="s">
        <v>477</v>
      </c>
      <c r="B34" s="48" t="s">
        <v>399</v>
      </c>
      <c r="C34" s="48" t="s">
        <v>399</v>
      </c>
      <c r="D34" s="48" t="s">
        <v>399</v>
      </c>
      <c r="E34" s="83">
        <v>367</v>
      </c>
      <c r="F34" s="48" t="s">
        <v>399</v>
      </c>
      <c r="G34" s="84">
        <v>7078</v>
      </c>
    </row>
    <row r="35" spans="1:7">
      <c r="A35" s="66" t="s">
        <v>478</v>
      </c>
      <c r="B35" s="85">
        <v>1585</v>
      </c>
      <c r="C35" s="85" t="s">
        <v>399</v>
      </c>
      <c r="D35" s="85">
        <v>25345</v>
      </c>
      <c r="E35" s="83">
        <v>7610</v>
      </c>
      <c r="F35" s="83" t="s">
        <v>399</v>
      </c>
      <c r="G35" s="84">
        <v>140374</v>
      </c>
    </row>
    <row r="36" spans="1:7">
      <c r="A36" s="66" t="s">
        <v>479</v>
      </c>
      <c r="B36" s="85">
        <v>15</v>
      </c>
      <c r="C36" s="48" t="s">
        <v>399</v>
      </c>
      <c r="D36" s="85">
        <v>180</v>
      </c>
      <c r="E36" s="83">
        <v>63</v>
      </c>
      <c r="F36" s="83" t="s">
        <v>399</v>
      </c>
      <c r="G36" s="84">
        <v>783</v>
      </c>
    </row>
    <row r="37" spans="1:7">
      <c r="A37" s="76" t="s">
        <v>480</v>
      </c>
      <c r="B37" s="77">
        <v>1605</v>
      </c>
      <c r="C37" s="77" t="s">
        <v>399</v>
      </c>
      <c r="D37" s="77">
        <v>25600</v>
      </c>
      <c r="E37" s="77">
        <v>8071</v>
      </c>
      <c r="F37" s="77" t="s">
        <v>399</v>
      </c>
      <c r="G37" s="78">
        <v>148676</v>
      </c>
    </row>
    <row r="38" spans="1:7">
      <c r="A38" s="68"/>
      <c r="B38" s="73"/>
      <c r="C38" s="73"/>
      <c r="D38" s="73"/>
      <c r="E38" s="73"/>
      <c r="F38" s="73"/>
      <c r="G38" s="74"/>
    </row>
    <row r="39" spans="1:7">
      <c r="A39" s="76" t="s">
        <v>481</v>
      </c>
      <c r="B39" s="77">
        <v>32</v>
      </c>
      <c r="C39" s="77">
        <v>1125</v>
      </c>
      <c r="D39" s="77">
        <v>144</v>
      </c>
      <c r="E39" s="77">
        <v>8</v>
      </c>
      <c r="F39" s="77">
        <v>1350</v>
      </c>
      <c r="G39" s="78">
        <v>31</v>
      </c>
    </row>
    <row r="40" spans="1:7">
      <c r="A40" s="66"/>
      <c r="B40" s="48"/>
      <c r="C40" s="48"/>
      <c r="D40" s="48"/>
      <c r="E40" s="48"/>
      <c r="F40" s="48"/>
      <c r="G40" s="49"/>
    </row>
    <row r="41" spans="1:7">
      <c r="A41" s="66" t="s">
        <v>545</v>
      </c>
      <c r="B41" s="85">
        <v>2</v>
      </c>
      <c r="C41" s="85">
        <v>4618</v>
      </c>
      <c r="D41" s="85">
        <v>50</v>
      </c>
      <c r="E41" s="12" t="s">
        <v>399</v>
      </c>
      <c r="F41" s="48" t="s">
        <v>399</v>
      </c>
      <c r="G41" s="13" t="s">
        <v>399</v>
      </c>
    </row>
    <row r="42" spans="1:7">
      <c r="A42" s="66" t="s">
        <v>483</v>
      </c>
      <c r="B42" s="85">
        <v>14</v>
      </c>
      <c r="C42" s="85">
        <v>2855</v>
      </c>
      <c r="D42" s="85">
        <v>96</v>
      </c>
      <c r="E42" s="12">
        <v>41</v>
      </c>
      <c r="F42" s="12">
        <v>16514</v>
      </c>
      <c r="G42" s="13">
        <v>354</v>
      </c>
    </row>
    <row r="43" spans="1:7">
      <c r="A43" s="66" t="s">
        <v>484</v>
      </c>
      <c r="B43" s="85">
        <v>28</v>
      </c>
      <c r="C43" s="85">
        <v>2730</v>
      </c>
      <c r="D43" s="85">
        <v>543</v>
      </c>
      <c r="E43" s="12">
        <v>527</v>
      </c>
      <c r="F43" s="12">
        <v>41209</v>
      </c>
      <c r="G43" s="13">
        <v>11226</v>
      </c>
    </row>
    <row r="44" spans="1:7">
      <c r="A44" s="66" t="s">
        <v>485</v>
      </c>
      <c r="B44" s="48" t="s">
        <v>399</v>
      </c>
      <c r="C44" s="85">
        <v>238</v>
      </c>
      <c r="D44" s="85">
        <v>4</v>
      </c>
      <c r="E44" s="12">
        <v>11</v>
      </c>
      <c r="F44" s="12">
        <v>12218</v>
      </c>
      <c r="G44" s="13">
        <v>284</v>
      </c>
    </row>
    <row r="45" spans="1:7">
      <c r="A45" s="66" t="s">
        <v>486</v>
      </c>
      <c r="B45" s="85">
        <v>1</v>
      </c>
      <c r="C45" s="85">
        <v>1000</v>
      </c>
      <c r="D45" s="85">
        <v>4</v>
      </c>
      <c r="E45" s="12" t="s">
        <v>399</v>
      </c>
      <c r="F45" s="12">
        <v>2000</v>
      </c>
      <c r="G45" s="13">
        <v>4</v>
      </c>
    </row>
    <row r="46" spans="1:7">
      <c r="A46" s="66" t="s">
        <v>487</v>
      </c>
      <c r="B46" s="48" t="s">
        <v>399</v>
      </c>
      <c r="C46" s="48" t="s">
        <v>399</v>
      </c>
      <c r="D46" s="48" t="s">
        <v>399</v>
      </c>
      <c r="E46" s="85">
        <v>10</v>
      </c>
      <c r="F46" s="85">
        <v>700</v>
      </c>
      <c r="G46" s="133">
        <v>35</v>
      </c>
    </row>
    <row r="47" spans="1:7">
      <c r="A47" s="66" t="s">
        <v>488</v>
      </c>
      <c r="B47" s="48" t="s">
        <v>399</v>
      </c>
      <c r="C47" s="48" t="s">
        <v>399</v>
      </c>
      <c r="D47" s="48" t="s">
        <v>399</v>
      </c>
      <c r="E47" s="12" t="s">
        <v>399</v>
      </c>
      <c r="F47" s="12" t="s">
        <v>399</v>
      </c>
      <c r="G47" s="13" t="s">
        <v>399</v>
      </c>
    </row>
    <row r="48" spans="1:7">
      <c r="A48" s="66" t="s">
        <v>489</v>
      </c>
      <c r="B48" s="85">
        <v>8</v>
      </c>
      <c r="C48" s="85">
        <v>200</v>
      </c>
      <c r="D48" s="85">
        <v>96</v>
      </c>
      <c r="E48" s="12">
        <v>9</v>
      </c>
      <c r="F48" s="12">
        <v>250</v>
      </c>
      <c r="G48" s="13">
        <v>104</v>
      </c>
    </row>
    <row r="49" spans="1:7">
      <c r="A49" s="66" t="s">
        <v>490</v>
      </c>
      <c r="B49" s="85">
        <v>17</v>
      </c>
      <c r="C49" s="48" t="s">
        <v>399</v>
      </c>
      <c r="D49" s="85">
        <v>164</v>
      </c>
      <c r="E49" s="12">
        <v>72</v>
      </c>
      <c r="F49" s="12" t="s">
        <v>399</v>
      </c>
      <c r="G49" s="13">
        <v>698</v>
      </c>
    </row>
    <row r="50" spans="1:7">
      <c r="A50" s="76" t="s">
        <v>491</v>
      </c>
      <c r="B50" s="77">
        <v>70</v>
      </c>
      <c r="C50" s="77">
        <v>11641</v>
      </c>
      <c r="D50" s="77">
        <v>957</v>
      </c>
      <c r="E50" s="77">
        <v>670</v>
      </c>
      <c r="F50" s="77">
        <v>72891</v>
      </c>
      <c r="G50" s="78">
        <v>12705</v>
      </c>
    </row>
    <row r="51" spans="1:7">
      <c r="A51" s="68"/>
      <c r="B51" s="73"/>
      <c r="C51" s="73"/>
      <c r="D51" s="73"/>
      <c r="E51" s="73"/>
      <c r="F51" s="73"/>
      <c r="G51" s="74"/>
    </row>
    <row r="52" spans="1:7">
      <c r="A52" s="76" t="s">
        <v>492</v>
      </c>
      <c r="B52" s="77">
        <v>4</v>
      </c>
      <c r="C52" s="77">
        <v>4625</v>
      </c>
      <c r="D52" s="77">
        <v>90</v>
      </c>
      <c r="E52" s="77" t="s">
        <v>399</v>
      </c>
      <c r="F52" s="77" t="s">
        <v>399</v>
      </c>
      <c r="G52" s="78" t="s">
        <v>399</v>
      </c>
    </row>
    <row r="53" spans="1:7">
      <c r="A53" s="66"/>
      <c r="B53" s="48"/>
      <c r="C53" s="48"/>
      <c r="D53" s="48"/>
      <c r="E53" s="48"/>
      <c r="F53" s="48"/>
      <c r="G53" s="49"/>
    </row>
    <row r="54" spans="1:7">
      <c r="A54" s="66" t="s">
        <v>493</v>
      </c>
      <c r="B54" s="48" t="s">
        <v>399</v>
      </c>
      <c r="C54" s="48" t="s">
        <v>399</v>
      </c>
      <c r="D54" s="48" t="s">
        <v>399</v>
      </c>
      <c r="E54" s="12">
        <v>45</v>
      </c>
      <c r="F54" s="48" t="s">
        <v>399</v>
      </c>
      <c r="G54" s="13">
        <v>720</v>
      </c>
    </row>
    <row r="55" spans="1:7">
      <c r="A55" s="66" t="s">
        <v>494</v>
      </c>
      <c r="B55" s="48" t="s">
        <v>399</v>
      </c>
      <c r="C55" s="48" t="s">
        <v>399</v>
      </c>
      <c r="D55" s="48" t="s">
        <v>399</v>
      </c>
      <c r="E55" s="85">
        <v>29</v>
      </c>
      <c r="F55" s="85">
        <v>8</v>
      </c>
      <c r="G55" s="133">
        <v>290</v>
      </c>
    </row>
    <row r="56" spans="1:7">
      <c r="A56" s="66" t="s">
        <v>495</v>
      </c>
      <c r="B56" s="48" t="s">
        <v>399</v>
      </c>
      <c r="C56" s="48" t="s">
        <v>399</v>
      </c>
      <c r="D56" s="48" t="s">
        <v>399</v>
      </c>
      <c r="E56" s="12" t="s">
        <v>399</v>
      </c>
      <c r="F56" s="85">
        <v>6119</v>
      </c>
      <c r="G56" s="13">
        <v>30</v>
      </c>
    </row>
    <row r="57" spans="1:7">
      <c r="A57" s="66" t="s">
        <v>496</v>
      </c>
      <c r="B57" s="48" t="s">
        <v>399</v>
      </c>
      <c r="C57" s="48" t="s">
        <v>399</v>
      </c>
      <c r="D57" s="48" t="s">
        <v>399</v>
      </c>
      <c r="E57" s="12">
        <v>3</v>
      </c>
      <c r="F57" s="12">
        <v>68</v>
      </c>
      <c r="G57" s="13">
        <v>17</v>
      </c>
    </row>
    <row r="58" spans="1:7" s="408" customFormat="1">
      <c r="A58" s="66" t="s">
        <v>497</v>
      </c>
      <c r="B58" s="85">
        <v>12</v>
      </c>
      <c r="C58" s="85">
        <v>4500</v>
      </c>
      <c r="D58" s="85">
        <v>300</v>
      </c>
      <c r="E58" s="12" t="s">
        <v>399</v>
      </c>
      <c r="F58" s="12" t="s">
        <v>399</v>
      </c>
      <c r="G58" s="13" t="s">
        <v>399</v>
      </c>
    </row>
    <row r="59" spans="1:7">
      <c r="A59" s="76" t="s">
        <v>573</v>
      </c>
      <c r="B59" s="77">
        <v>12</v>
      </c>
      <c r="C59" s="77">
        <v>4500</v>
      </c>
      <c r="D59" s="77">
        <v>300</v>
      </c>
      <c r="E59" s="77">
        <v>77</v>
      </c>
      <c r="F59" s="77">
        <v>6195</v>
      </c>
      <c r="G59" s="78">
        <v>1057</v>
      </c>
    </row>
    <row r="60" spans="1:7">
      <c r="A60" s="66"/>
      <c r="B60" s="48"/>
      <c r="C60" s="48"/>
      <c r="D60" s="48"/>
      <c r="E60" s="48"/>
      <c r="F60" s="48"/>
      <c r="G60" s="49"/>
    </row>
    <row r="61" spans="1:7">
      <c r="A61" s="66" t="s">
        <v>499</v>
      </c>
      <c r="B61" s="85">
        <v>73</v>
      </c>
      <c r="C61" s="85">
        <v>1100</v>
      </c>
      <c r="D61" s="85">
        <v>892</v>
      </c>
      <c r="E61" s="12">
        <v>135</v>
      </c>
      <c r="F61" s="83">
        <v>2670</v>
      </c>
      <c r="G61" s="13">
        <v>1735</v>
      </c>
    </row>
    <row r="62" spans="1:7">
      <c r="A62" s="66" t="s">
        <v>500</v>
      </c>
      <c r="B62" s="85">
        <v>92</v>
      </c>
      <c r="C62" s="48" t="s">
        <v>399</v>
      </c>
      <c r="D62" s="85">
        <v>620</v>
      </c>
      <c r="E62" s="12">
        <v>52</v>
      </c>
      <c r="F62" s="83" t="s">
        <v>399</v>
      </c>
      <c r="G62" s="13">
        <v>382</v>
      </c>
    </row>
    <row r="63" spans="1:7">
      <c r="A63" s="66" t="s">
        <v>501</v>
      </c>
      <c r="B63" s="85">
        <v>22</v>
      </c>
      <c r="C63" s="48" t="s">
        <v>399</v>
      </c>
      <c r="D63" s="48">
        <v>106</v>
      </c>
      <c r="E63" s="12">
        <v>26</v>
      </c>
      <c r="F63" s="83" t="s">
        <v>399</v>
      </c>
      <c r="G63" s="13">
        <v>117</v>
      </c>
    </row>
    <row r="64" spans="1:7">
      <c r="A64" s="76" t="s">
        <v>502</v>
      </c>
      <c r="B64" s="77">
        <v>187</v>
      </c>
      <c r="C64" s="77">
        <v>1100</v>
      </c>
      <c r="D64" s="77">
        <v>1618</v>
      </c>
      <c r="E64" s="77">
        <v>213</v>
      </c>
      <c r="F64" s="77">
        <v>2670</v>
      </c>
      <c r="G64" s="78">
        <v>2234</v>
      </c>
    </row>
    <row r="65" spans="1:7">
      <c r="A65" s="68"/>
      <c r="B65" s="73"/>
      <c r="C65" s="73"/>
      <c r="D65" s="73"/>
      <c r="E65" s="73"/>
      <c r="F65" s="73"/>
      <c r="G65" s="74"/>
    </row>
    <row r="66" spans="1:7">
      <c r="A66" s="76" t="s">
        <v>503</v>
      </c>
      <c r="B66" s="77">
        <v>184</v>
      </c>
      <c r="C66" s="77" t="s">
        <v>399</v>
      </c>
      <c r="D66" s="77">
        <v>5309</v>
      </c>
      <c r="E66" s="77">
        <v>197</v>
      </c>
      <c r="F66" s="77" t="s">
        <v>399</v>
      </c>
      <c r="G66" s="78">
        <v>3371</v>
      </c>
    </row>
    <row r="67" spans="1:7">
      <c r="A67" s="66"/>
      <c r="B67" s="48"/>
      <c r="C67" s="48"/>
      <c r="D67" s="48"/>
      <c r="E67" s="48"/>
      <c r="F67" s="48"/>
      <c r="G67" s="49"/>
    </row>
    <row r="68" spans="1:7">
      <c r="A68" s="66" t="s">
        <v>504</v>
      </c>
      <c r="B68" s="48" t="s">
        <v>399</v>
      </c>
      <c r="C68" s="48" t="s">
        <v>399</v>
      </c>
      <c r="D68" s="48" t="s">
        <v>399</v>
      </c>
      <c r="E68" s="12">
        <v>958</v>
      </c>
      <c r="F68" s="12" t="s">
        <v>399</v>
      </c>
      <c r="G68" s="13">
        <v>13671</v>
      </c>
    </row>
    <row r="69" spans="1:7" s="408" customFormat="1">
      <c r="A69" s="66" t="s">
        <v>505</v>
      </c>
      <c r="B69" s="48" t="s">
        <v>399</v>
      </c>
      <c r="C69" s="48" t="s">
        <v>399</v>
      </c>
      <c r="D69" s="48" t="s">
        <v>399</v>
      </c>
      <c r="E69" s="85">
        <v>77</v>
      </c>
      <c r="F69" s="48" t="s">
        <v>399</v>
      </c>
      <c r="G69" s="133">
        <v>1007</v>
      </c>
    </row>
    <row r="70" spans="1:7">
      <c r="A70" s="76" t="s">
        <v>506</v>
      </c>
      <c r="B70" s="77" t="s">
        <v>399</v>
      </c>
      <c r="C70" s="77" t="s">
        <v>399</v>
      </c>
      <c r="D70" s="77" t="s">
        <v>399</v>
      </c>
      <c r="E70" s="77">
        <v>1035</v>
      </c>
      <c r="F70" s="77" t="s">
        <v>399</v>
      </c>
      <c r="G70" s="78">
        <v>14678</v>
      </c>
    </row>
    <row r="71" spans="1:7">
      <c r="A71" s="66"/>
      <c r="B71" s="48"/>
      <c r="C71" s="48"/>
      <c r="D71" s="48"/>
      <c r="E71" s="48"/>
      <c r="F71" s="48"/>
      <c r="G71" s="49"/>
    </row>
    <row r="72" spans="1:7">
      <c r="A72" s="66" t="s">
        <v>507</v>
      </c>
      <c r="B72" s="48" t="s">
        <v>399</v>
      </c>
      <c r="C72" s="48" t="s">
        <v>399</v>
      </c>
      <c r="D72" s="48" t="s">
        <v>399</v>
      </c>
      <c r="E72" s="48">
        <v>26</v>
      </c>
      <c r="F72" s="48" t="s">
        <v>399</v>
      </c>
      <c r="G72" s="49">
        <v>227</v>
      </c>
    </row>
    <row r="73" spans="1:7">
      <c r="A73" s="66" t="s">
        <v>508</v>
      </c>
      <c r="B73" s="48" t="s">
        <v>399</v>
      </c>
      <c r="C73" s="48" t="s">
        <v>399</v>
      </c>
      <c r="D73" s="48" t="s">
        <v>399</v>
      </c>
      <c r="E73" s="12" t="s">
        <v>399</v>
      </c>
      <c r="F73" s="48" t="s">
        <v>399</v>
      </c>
      <c r="G73" s="13" t="s">
        <v>399</v>
      </c>
    </row>
    <row r="74" spans="1:7">
      <c r="A74" s="66" t="s">
        <v>509</v>
      </c>
      <c r="B74" s="85">
        <v>11</v>
      </c>
      <c r="C74" s="48" t="s">
        <v>399</v>
      </c>
      <c r="D74" s="85">
        <v>136</v>
      </c>
      <c r="E74" s="12">
        <v>32</v>
      </c>
      <c r="F74" s="12" t="s">
        <v>399</v>
      </c>
      <c r="G74" s="13">
        <v>408</v>
      </c>
    </row>
    <row r="75" spans="1:7">
      <c r="A75" s="66" t="s">
        <v>510</v>
      </c>
      <c r="B75" s="85">
        <v>167</v>
      </c>
      <c r="C75" s="48" t="s">
        <v>399</v>
      </c>
      <c r="D75" s="85">
        <v>2695</v>
      </c>
      <c r="E75" s="12">
        <v>153</v>
      </c>
      <c r="F75" s="85">
        <v>3757</v>
      </c>
      <c r="G75" s="13">
        <v>1767</v>
      </c>
    </row>
    <row r="76" spans="1:7">
      <c r="A76" s="66" t="s">
        <v>511</v>
      </c>
      <c r="B76" s="48" t="s">
        <v>399</v>
      </c>
      <c r="C76" s="48" t="s">
        <v>399</v>
      </c>
      <c r="D76" s="48" t="s">
        <v>399</v>
      </c>
      <c r="E76" s="12">
        <v>11</v>
      </c>
      <c r="F76" s="48" t="s">
        <v>399</v>
      </c>
      <c r="G76" s="13">
        <v>140</v>
      </c>
    </row>
    <row r="77" spans="1:7">
      <c r="A77" s="66" t="s">
        <v>512</v>
      </c>
      <c r="B77" s="48" t="s">
        <v>399</v>
      </c>
      <c r="C77" s="48" t="s">
        <v>399</v>
      </c>
      <c r="D77" s="48" t="s">
        <v>399</v>
      </c>
      <c r="E77" s="12">
        <v>42</v>
      </c>
      <c r="F77" s="12">
        <v>8156</v>
      </c>
      <c r="G77" s="13">
        <v>260</v>
      </c>
    </row>
    <row r="78" spans="1:7">
      <c r="A78" s="66" t="s">
        <v>513</v>
      </c>
      <c r="B78" s="48" t="s">
        <v>399</v>
      </c>
      <c r="C78" s="48" t="s">
        <v>399</v>
      </c>
      <c r="D78" s="48" t="s">
        <v>399</v>
      </c>
      <c r="E78" s="85">
        <v>106</v>
      </c>
      <c r="F78" s="48" t="s">
        <v>399</v>
      </c>
      <c r="G78" s="133">
        <v>706</v>
      </c>
    </row>
    <row r="79" spans="1:7" s="408" customFormat="1">
      <c r="A79" s="66" t="s">
        <v>514</v>
      </c>
      <c r="B79" s="48" t="s">
        <v>399</v>
      </c>
      <c r="C79" s="48" t="s">
        <v>399</v>
      </c>
      <c r="D79" s="48" t="s">
        <v>399</v>
      </c>
      <c r="E79" s="85">
        <v>26</v>
      </c>
      <c r="F79" s="48" t="s">
        <v>399</v>
      </c>
      <c r="G79" s="49">
        <v>328</v>
      </c>
    </row>
    <row r="80" spans="1:7">
      <c r="A80" s="76" t="s">
        <v>515</v>
      </c>
      <c r="B80" s="77">
        <v>178</v>
      </c>
      <c r="C80" s="77" t="s">
        <v>399</v>
      </c>
      <c r="D80" s="77">
        <v>2831</v>
      </c>
      <c r="E80" s="77">
        <v>396</v>
      </c>
      <c r="F80" s="77">
        <v>11913</v>
      </c>
      <c r="G80" s="78">
        <v>3836</v>
      </c>
    </row>
    <row r="81" spans="1:7">
      <c r="A81" s="66"/>
      <c r="B81" s="48"/>
      <c r="C81" s="48"/>
      <c r="D81" s="48"/>
      <c r="E81" s="48"/>
      <c r="F81" s="48"/>
      <c r="G81" s="49"/>
    </row>
    <row r="82" spans="1:7">
      <c r="A82" s="66" t="s">
        <v>516</v>
      </c>
      <c r="B82" s="48" t="s">
        <v>399</v>
      </c>
      <c r="C82" s="48" t="s">
        <v>399</v>
      </c>
      <c r="D82" s="48" t="s">
        <v>399</v>
      </c>
      <c r="E82" s="85">
        <v>53</v>
      </c>
      <c r="F82" s="85">
        <v>12004</v>
      </c>
      <c r="G82" s="133">
        <v>1016</v>
      </c>
    </row>
    <row r="83" spans="1:7" s="408" customFormat="1">
      <c r="A83" s="66" t="s">
        <v>517</v>
      </c>
      <c r="B83" s="48" t="s">
        <v>399</v>
      </c>
      <c r="C83" s="48" t="s">
        <v>399</v>
      </c>
      <c r="D83" s="48" t="s">
        <v>399</v>
      </c>
      <c r="E83" s="85">
        <v>34</v>
      </c>
      <c r="F83" s="85">
        <v>23375</v>
      </c>
      <c r="G83" s="133">
        <v>236</v>
      </c>
    </row>
    <row r="84" spans="1:7">
      <c r="A84" s="76" t="s">
        <v>518</v>
      </c>
      <c r="B84" s="77" t="s">
        <v>399</v>
      </c>
      <c r="C84" s="77" t="s">
        <v>399</v>
      </c>
      <c r="D84" s="77" t="s">
        <v>399</v>
      </c>
      <c r="E84" s="77">
        <v>87</v>
      </c>
      <c r="F84" s="77">
        <v>35379</v>
      </c>
      <c r="G84" s="78">
        <v>1252</v>
      </c>
    </row>
    <row r="85" spans="1:7">
      <c r="A85" s="66"/>
      <c r="B85" s="48"/>
      <c r="C85" s="48"/>
      <c r="D85" s="48"/>
      <c r="E85" s="48"/>
      <c r="F85" s="48"/>
      <c r="G85" s="49"/>
    </row>
    <row r="86" spans="1:7" ht="13.5" thickBot="1">
      <c r="A86" s="69" t="s">
        <v>519</v>
      </c>
      <c r="B86" s="55">
        <v>3892</v>
      </c>
      <c r="C86" s="55">
        <v>27541</v>
      </c>
      <c r="D86" s="55">
        <v>64655</v>
      </c>
      <c r="E86" s="55">
        <v>16721</v>
      </c>
      <c r="F86" s="55">
        <v>494402</v>
      </c>
      <c r="G86" s="56">
        <v>294690</v>
      </c>
    </row>
  </sheetData>
  <mergeCells count="6">
    <mergeCell ref="A1:G1"/>
    <mergeCell ref="A3:G3"/>
    <mergeCell ref="B6:D6"/>
    <mergeCell ref="E6:G6"/>
    <mergeCell ref="A4:G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>
  <sheetPr codeName="Hoja272">
    <pageSetUpPr fitToPage="1"/>
  </sheetPr>
  <dimension ref="A1:I54"/>
  <sheetViews>
    <sheetView showGridLines="0" view="pageBreakPreview" topLeftCell="A46" zoomScale="75" zoomScaleNormal="75" zoomScaleSheetLayoutView="75" workbookViewId="0">
      <selection activeCell="H20" sqref="H20"/>
    </sheetView>
  </sheetViews>
  <sheetFormatPr baseColWidth="10" defaultRowHeight="12.75"/>
  <cols>
    <col min="1" max="1" width="14.7109375" style="160" customWidth="1"/>
    <col min="2" max="8" width="17" style="160" customWidth="1"/>
    <col min="9" max="9" width="5.7109375" style="160" customWidth="1"/>
    <col min="10" max="16384" width="11.42578125" style="160"/>
  </cols>
  <sheetData>
    <row r="1" spans="1:9" s="2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  <c r="I1" s="1"/>
    </row>
    <row r="3" spans="1:9" s="3" customFormat="1" ht="15">
      <c r="A3" s="1560" t="s">
        <v>1274</v>
      </c>
      <c r="B3" s="1560"/>
      <c r="C3" s="1560"/>
      <c r="D3" s="1560"/>
      <c r="E3" s="1560"/>
      <c r="F3" s="1560"/>
      <c r="G3" s="1560"/>
      <c r="H3" s="1560"/>
    </row>
    <row r="4" spans="1:9" s="3" customFormat="1" ht="15">
      <c r="A4" s="1560" t="s">
        <v>1275</v>
      </c>
      <c r="B4" s="1560"/>
      <c r="C4" s="1560"/>
      <c r="D4" s="1560"/>
      <c r="E4" s="1560"/>
      <c r="F4" s="1560"/>
      <c r="G4" s="1560"/>
      <c r="H4" s="1560"/>
    </row>
    <row r="5" spans="1:9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9" s="1312" customFormat="1" ht="19.5" customHeight="1">
      <c r="A6" s="1649" t="s">
        <v>378</v>
      </c>
      <c r="B6" s="1311" t="s">
        <v>1150</v>
      </c>
      <c r="C6" s="920"/>
      <c r="D6" s="1627" t="s">
        <v>1164</v>
      </c>
      <c r="E6" s="857" t="s">
        <v>386</v>
      </c>
      <c r="F6" s="1317"/>
      <c r="G6" s="949" t="s">
        <v>521</v>
      </c>
      <c r="H6" s="873"/>
    </row>
    <row r="7" spans="1:9" s="1312" customFormat="1" ht="19.5" customHeight="1">
      <c r="A7" s="1650"/>
      <c r="B7" s="1313" t="s">
        <v>1165</v>
      </c>
      <c r="C7" s="924"/>
      <c r="D7" s="1628"/>
      <c r="E7" s="299" t="s">
        <v>1166</v>
      </c>
      <c r="F7" s="909" t="s">
        <v>380</v>
      </c>
      <c r="G7" s="909" t="s">
        <v>522</v>
      </c>
      <c r="H7" s="926" t="s">
        <v>381</v>
      </c>
    </row>
    <row r="8" spans="1:9" s="1312" customFormat="1" ht="18" customHeight="1">
      <c r="A8" s="1650"/>
      <c r="B8" s="298" t="s">
        <v>395</v>
      </c>
      <c r="C8" s="298" t="s">
        <v>1123</v>
      </c>
      <c r="D8" s="1628"/>
      <c r="E8" s="299" t="s">
        <v>1167</v>
      </c>
      <c r="F8" s="299" t="s">
        <v>533</v>
      </c>
      <c r="G8" s="909" t="s">
        <v>525</v>
      </c>
      <c r="H8" s="926" t="s">
        <v>384</v>
      </c>
    </row>
    <row r="9" spans="1:9" s="1312" customFormat="1" ht="19.5" customHeight="1" thickBot="1">
      <c r="A9" s="1651"/>
      <c r="B9" s="300" t="s">
        <v>389</v>
      </c>
      <c r="C9" s="300" t="s">
        <v>389</v>
      </c>
      <c r="D9" s="1500"/>
      <c r="E9" s="300" t="s">
        <v>524</v>
      </c>
      <c r="F9" s="877"/>
      <c r="G9" s="912" t="s">
        <v>526</v>
      </c>
      <c r="H9" s="1189"/>
    </row>
    <row r="10" spans="1:9" ht="19.5" customHeight="1">
      <c r="A10" s="648">
        <v>2003</v>
      </c>
      <c r="B10" s="85">
        <v>3107</v>
      </c>
      <c r="C10" s="85">
        <v>3084</v>
      </c>
      <c r="D10" s="85">
        <v>114.9</v>
      </c>
      <c r="E10" s="636">
        <v>141.69909208819715</v>
      </c>
      <c r="F10" s="85">
        <v>43700</v>
      </c>
      <c r="G10" s="543">
        <v>118.49</v>
      </c>
      <c r="H10" s="133">
        <v>51780.13</v>
      </c>
    </row>
    <row r="11" spans="1:9">
      <c r="A11" s="648">
        <v>2004</v>
      </c>
      <c r="B11" s="85">
        <v>3009</v>
      </c>
      <c r="C11" s="85">
        <v>2948</v>
      </c>
      <c r="D11" s="85">
        <v>106.184</v>
      </c>
      <c r="E11" s="636">
        <v>130.94979647218454</v>
      </c>
      <c r="F11" s="85">
        <v>38604</v>
      </c>
      <c r="G11" s="543">
        <v>102.57</v>
      </c>
      <c r="H11" s="133">
        <v>39596.122799999997</v>
      </c>
    </row>
    <row r="12" spans="1:9">
      <c r="A12" s="648">
        <v>2005</v>
      </c>
      <c r="B12" s="85">
        <v>2889</v>
      </c>
      <c r="C12" s="85">
        <v>2833</v>
      </c>
      <c r="D12" s="85">
        <v>88.900999999999996</v>
      </c>
      <c r="E12" s="636">
        <v>65.644193434521711</v>
      </c>
      <c r="F12" s="85">
        <v>18597</v>
      </c>
      <c r="G12" s="543">
        <v>99.1</v>
      </c>
      <c r="H12" s="133">
        <v>18429.627</v>
      </c>
    </row>
    <row r="13" spans="1:9">
      <c r="A13" s="648">
        <v>2006</v>
      </c>
      <c r="B13" s="85">
        <v>2836</v>
      </c>
      <c r="C13" s="85">
        <v>2768</v>
      </c>
      <c r="D13" s="85">
        <v>74.165000000000006</v>
      </c>
      <c r="E13" s="636">
        <v>131.74494219653178</v>
      </c>
      <c r="F13" s="85">
        <v>36467</v>
      </c>
      <c r="G13" s="543">
        <v>63.81</v>
      </c>
      <c r="H13" s="133">
        <v>23269.592700000001</v>
      </c>
    </row>
    <row r="14" spans="1:9">
      <c r="A14" s="648">
        <v>2007</v>
      </c>
      <c r="B14" s="85">
        <v>2897</v>
      </c>
      <c r="C14" s="85">
        <v>2820</v>
      </c>
      <c r="D14" s="85">
        <v>70.343999999999994</v>
      </c>
      <c r="E14" s="636">
        <v>117.58156028368795</v>
      </c>
      <c r="F14" s="85">
        <v>33158</v>
      </c>
      <c r="G14" s="543">
        <v>124.11</v>
      </c>
      <c r="H14" s="133">
        <v>41152.394</v>
      </c>
    </row>
    <row r="15" spans="1:9">
      <c r="A15" s="648">
        <v>2008</v>
      </c>
      <c r="B15" s="85">
        <v>2861</v>
      </c>
      <c r="C15" s="85">
        <v>2767</v>
      </c>
      <c r="D15" s="85">
        <v>72.007999999999996</v>
      </c>
      <c r="E15" s="636">
        <v>124.62594868088182</v>
      </c>
      <c r="F15" s="85">
        <v>34484</v>
      </c>
      <c r="G15" s="543">
        <v>100.18</v>
      </c>
      <c r="H15" s="133">
        <v>34546.071199999998</v>
      </c>
    </row>
    <row r="16" spans="1:9">
      <c r="A16" s="648">
        <v>2009</v>
      </c>
      <c r="B16" s="85">
        <v>2679</v>
      </c>
      <c r="C16" s="85">
        <v>2602</v>
      </c>
      <c r="D16" s="85">
        <v>70.637</v>
      </c>
      <c r="E16" s="636">
        <v>128.08608762490391</v>
      </c>
      <c r="F16" s="85">
        <v>33328</v>
      </c>
      <c r="G16" s="543">
        <v>120.06</v>
      </c>
      <c r="H16" s="133">
        <v>40013.596799999999</v>
      </c>
    </row>
    <row r="17" spans="1:8">
      <c r="A17" s="648">
        <v>2010</v>
      </c>
      <c r="B17" s="85">
        <v>2825</v>
      </c>
      <c r="C17" s="85">
        <v>2770</v>
      </c>
      <c r="D17" s="85">
        <v>70.664000000000001</v>
      </c>
      <c r="E17" s="636">
        <v>114.92418772563177</v>
      </c>
      <c r="F17" s="85">
        <v>31834</v>
      </c>
      <c r="G17" s="543">
        <v>86.64</v>
      </c>
      <c r="H17" s="133">
        <v>27580.977600000002</v>
      </c>
    </row>
    <row r="18" spans="1:8">
      <c r="A18" s="648">
        <v>2011</v>
      </c>
      <c r="B18" s="85">
        <v>2619</v>
      </c>
      <c r="C18" s="85">
        <v>2520</v>
      </c>
      <c r="D18" s="85">
        <v>69.052000000000007</v>
      </c>
      <c r="E18" s="636">
        <v>114.33333333333334</v>
      </c>
      <c r="F18" s="85">
        <v>28812</v>
      </c>
      <c r="G18" s="543">
        <v>99.64</v>
      </c>
      <c r="H18" s="133">
        <v>28708.276800000003</v>
      </c>
    </row>
    <row r="19" spans="1:8">
      <c r="A19" s="648">
        <v>2012</v>
      </c>
      <c r="B19" s="85">
        <v>2724</v>
      </c>
      <c r="C19" s="85">
        <v>2629</v>
      </c>
      <c r="D19" s="85">
        <v>63.594000000000001</v>
      </c>
      <c r="E19" s="636">
        <v>116.12400152149107</v>
      </c>
      <c r="F19" s="85">
        <v>30529</v>
      </c>
      <c r="G19" s="543">
        <v>97.93</v>
      </c>
      <c r="H19" s="133">
        <v>29897.049700000003</v>
      </c>
    </row>
    <row r="20" spans="1:8" ht="13.5" thickBot="1">
      <c r="A20" s="650">
        <v>2013</v>
      </c>
      <c r="B20" s="502">
        <v>2569</v>
      </c>
      <c r="C20" s="502">
        <v>2501</v>
      </c>
      <c r="D20" s="502">
        <v>63.673999999999999</v>
      </c>
      <c r="E20" s="638">
        <f>+F20/C20*10</f>
        <v>115.21391443422631</v>
      </c>
      <c r="F20" s="502">
        <v>28815</v>
      </c>
      <c r="G20" s="1416">
        <v>120.3</v>
      </c>
      <c r="H20" s="1417">
        <f>G20*F20/100</f>
        <v>34664.445</v>
      </c>
    </row>
    <row r="23" spans="1:8">
      <c r="E23" s="686"/>
    </row>
    <row r="54" spans="9:9">
      <c r="I54" s="88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>
  <sheetPr codeName="Hoja273">
    <pageSetUpPr fitToPage="1"/>
  </sheetPr>
  <dimension ref="A1:R56"/>
  <sheetViews>
    <sheetView view="pageBreakPreview" zoomScale="75" zoomScaleNormal="75" zoomScaleSheetLayoutView="75" workbookViewId="0">
      <selection activeCell="B10" sqref="B10:M56"/>
    </sheetView>
  </sheetViews>
  <sheetFormatPr baseColWidth="10" defaultRowHeight="12.75"/>
  <cols>
    <col min="1" max="1" width="37.42578125" style="271" customWidth="1"/>
    <col min="2" max="13" width="14.140625" style="271" customWidth="1"/>
    <col min="14" max="16384" width="11.42578125" style="271"/>
  </cols>
  <sheetData>
    <row r="1" spans="1:18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8" s="91" customFormat="1" ht="15">
      <c r="A3" s="1504" t="s">
        <v>1276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</row>
    <row r="4" spans="1:18" s="91" customFormat="1" ht="15">
      <c r="A4" s="1504" t="s">
        <v>1433</v>
      </c>
      <c r="B4" s="1504"/>
      <c r="C4" s="1504"/>
      <c r="D4" s="1504"/>
      <c r="E4" s="1504"/>
      <c r="F4" s="1504"/>
      <c r="G4" s="1504"/>
      <c r="H4" s="1504"/>
      <c r="I4" s="1504"/>
      <c r="J4" s="1504"/>
      <c r="K4" s="1504"/>
      <c r="L4" s="1504"/>
      <c r="M4" s="1504"/>
    </row>
    <row r="5" spans="1:18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ht="24" customHeight="1">
      <c r="A6" s="327"/>
      <c r="B6" s="1544" t="s">
        <v>1116</v>
      </c>
      <c r="C6" s="1544"/>
      <c r="D6" s="1544"/>
      <c r="E6" s="1544"/>
      <c r="F6" s="1544"/>
      <c r="G6" s="1732" t="s">
        <v>1264</v>
      </c>
      <c r="H6" s="849"/>
      <c r="I6" s="1156" t="s">
        <v>386</v>
      </c>
      <c r="J6" s="1315"/>
      <c r="K6" s="1733" t="s">
        <v>387</v>
      </c>
      <c r="L6" s="1733"/>
      <c r="M6" s="1490"/>
    </row>
    <row r="7" spans="1:18" ht="24" customHeight="1">
      <c r="A7" s="856" t="s">
        <v>560</v>
      </c>
      <c r="B7" s="1554" t="s">
        <v>389</v>
      </c>
      <c r="C7" s="1554"/>
      <c r="D7" s="1554"/>
      <c r="E7" s="1554"/>
      <c r="F7" s="1554"/>
      <c r="G7" s="1628"/>
      <c r="H7" s="1676" t="s">
        <v>1265</v>
      </c>
      <c r="I7" s="1676"/>
      <c r="J7" s="299" t="s">
        <v>1151</v>
      </c>
      <c r="K7" s="1628" t="s">
        <v>1173</v>
      </c>
      <c r="L7" s="1628" t="s">
        <v>1153</v>
      </c>
      <c r="M7" s="1670" t="s">
        <v>1154</v>
      </c>
    </row>
    <row r="8" spans="1:18" ht="24" customHeight="1">
      <c r="A8" s="856" t="s">
        <v>538</v>
      </c>
      <c r="B8" s="1316"/>
      <c r="C8" s="814" t="s">
        <v>395</v>
      </c>
      <c r="D8" s="1083"/>
      <c r="E8" s="1738" t="s">
        <v>1123</v>
      </c>
      <c r="F8" s="1738"/>
      <c r="G8" s="1628"/>
      <c r="H8" s="1554" t="s">
        <v>390</v>
      </c>
      <c r="I8" s="1554"/>
      <c r="J8" s="299" t="s">
        <v>1120</v>
      </c>
      <c r="K8" s="1628"/>
      <c r="L8" s="1628"/>
      <c r="M8" s="1502"/>
    </row>
    <row r="9" spans="1:18" ht="24" customHeight="1" thickBot="1">
      <c r="A9" s="856"/>
      <c r="B9" s="299" t="s">
        <v>393</v>
      </c>
      <c r="C9" s="299" t="s">
        <v>394</v>
      </c>
      <c r="D9" s="299" t="s">
        <v>395</v>
      </c>
      <c r="E9" s="299" t="s">
        <v>393</v>
      </c>
      <c r="F9" s="299" t="s">
        <v>394</v>
      </c>
      <c r="G9" s="1628"/>
      <c r="H9" s="299" t="s">
        <v>393</v>
      </c>
      <c r="I9" s="299" t="s">
        <v>394</v>
      </c>
      <c r="J9" s="299" t="s">
        <v>1159</v>
      </c>
      <c r="K9" s="1628"/>
      <c r="L9" s="1628"/>
      <c r="M9" s="1502"/>
      <c r="P9" s="677"/>
      <c r="Q9" s="677"/>
    </row>
    <row r="10" spans="1:18" ht="21.75" customHeight="1">
      <c r="A10" s="75" t="s">
        <v>459</v>
      </c>
      <c r="B10" s="131">
        <v>19</v>
      </c>
      <c r="C10" s="131">
        <v>5</v>
      </c>
      <c r="D10" s="45">
        <v>24</v>
      </c>
      <c r="E10" s="131">
        <v>19</v>
      </c>
      <c r="F10" s="131">
        <v>5</v>
      </c>
      <c r="G10" s="131">
        <v>5032</v>
      </c>
      <c r="H10" s="131">
        <v>1400</v>
      </c>
      <c r="I10" s="131">
        <v>2000</v>
      </c>
      <c r="J10" s="131">
        <v>4</v>
      </c>
      <c r="K10" s="131">
        <v>37</v>
      </c>
      <c r="L10" s="131">
        <v>20</v>
      </c>
      <c r="M10" s="140">
        <v>57</v>
      </c>
      <c r="N10" s="278"/>
      <c r="R10" s="349"/>
    </row>
    <row r="11" spans="1:18">
      <c r="A11" s="66" t="s">
        <v>460</v>
      </c>
      <c r="B11" s="12">
        <v>9</v>
      </c>
      <c r="C11" s="12">
        <v>2</v>
      </c>
      <c r="D11" s="12">
        <v>11</v>
      </c>
      <c r="E11" s="12">
        <v>9</v>
      </c>
      <c r="F11" s="12">
        <v>2</v>
      </c>
      <c r="G11" s="12">
        <v>653</v>
      </c>
      <c r="H11" s="12">
        <v>1300</v>
      </c>
      <c r="I11" s="12">
        <v>1900</v>
      </c>
      <c r="J11" s="12">
        <v>4</v>
      </c>
      <c r="K11" s="12">
        <v>15</v>
      </c>
      <c r="L11" s="12">
        <v>3</v>
      </c>
      <c r="M11" s="13">
        <v>18</v>
      </c>
      <c r="N11" s="278"/>
      <c r="R11" s="349"/>
    </row>
    <row r="12" spans="1:18">
      <c r="A12" s="66" t="s">
        <v>461</v>
      </c>
      <c r="B12" s="85">
        <v>8</v>
      </c>
      <c r="C12" s="85">
        <v>2</v>
      </c>
      <c r="D12" s="85">
        <v>10</v>
      </c>
      <c r="E12" s="85">
        <v>8</v>
      </c>
      <c r="F12" s="85">
        <v>2</v>
      </c>
      <c r="G12" s="12">
        <v>1136</v>
      </c>
      <c r="H12" s="85">
        <v>1300</v>
      </c>
      <c r="I12" s="85">
        <v>1900</v>
      </c>
      <c r="J12" s="12">
        <v>5</v>
      </c>
      <c r="K12" s="12">
        <v>14</v>
      </c>
      <c r="L12" s="12">
        <v>6</v>
      </c>
      <c r="M12" s="13">
        <v>20</v>
      </c>
      <c r="N12" s="278"/>
      <c r="R12" s="349"/>
    </row>
    <row r="13" spans="1:18">
      <c r="A13" s="66" t="s">
        <v>462</v>
      </c>
      <c r="B13" s="12">
        <v>38</v>
      </c>
      <c r="C13" s="12">
        <v>9</v>
      </c>
      <c r="D13" s="12">
        <v>47</v>
      </c>
      <c r="E13" s="12">
        <v>38</v>
      </c>
      <c r="F13" s="12">
        <v>9</v>
      </c>
      <c r="G13" s="12">
        <v>1803</v>
      </c>
      <c r="H13" s="12">
        <v>1400</v>
      </c>
      <c r="I13" s="12">
        <v>2000</v>
      </c>
      <c r="J13" s="12">
        <v>5</v>
      </c>
      <c r="K13" s="12">
        <v>71</v>
      </c>
      <c r="L13" s="12">
        <v>9</v>
      </c>
      <c r="M13" s="13">
        <v>80</v>
      </c>
      <c r="N13" s="278"/>
      <c r="R13" s="349"/>
    </row>
    <row r="14" spans="1:18">
      <c r="A14" s="76" t="s">
        <v>463</v>
      </c>
      <c r="B14" s="77">
        <v>74</v>
      </c>
      <c r="C14" s="77">
        <v>18</v>
      </c>
      <c r="D14" s="77">
        <v>92</v>
      </c>
      <c r="E14" s="77">
        <v>74</v>
      </c>
      <c r="F14" s="77">
        <v>18</v>
      </c>
      <c r="G14" s="77">
        <v>8624</v>
      </c>
      <c r="H14" s="81">
        <v>1377</v>
      </c>
      <c r="I14" s="81">
        <v>1978</v>
      </c>
      <c r="J14" s="81">
        <v>4</v>
      </c>
      <c r="K14" s="81">
        <v>137</v>
      </c>
      <c r="L14" s="81">
        <v>38</v>
      </c>
      <c r="M14" s="78">
        <v>175</v>
      </c>
      <c r="N14" s="278"/>
      <c r="R14" s="349"/>
    </row>
    <row r="15" spans="1:18">
      <c r="A15" s="66"/>
      <c r="B15" s="48"/>
      <c r="C15" s="48"/>
      <c r="D15" s="48"/>
      <c r="E15" s="48"/>
      <c r="F15" s="48"/>
      <c r="G15" s="48"/>
      <c r="H15" s="12"/>
      <c r="I15" s="12"/>
      <c r="J15" s="12"/>
      <c r="K15" s="12"/>
      <c r="L15" s="12"/>
      <c r="M15" s="49"/>
      <c r="N15" s="278"/>
      <c r="R15" s="349"/>
    </row>
    <row r="16" spans="1:18">
      <c r="A16" s="66" t="s">
        <v>544</v>
      </c>
      <c r="B16" s="12" t="s">
        <v>399</v>
      </c>
      <c r="C16" s="12" t="s">
        <v>399</v>
      </c>
      <c r="D16" s="12" t="s">
        <v>399</v>
      </c>
      <c r="E16" s="12" t="s">
        <v>399</v>
      </c>
      <c r="F16" s="12" t="s">
        <v>399</v>
      </c>
      <c r="G16" s="12">
        <v>85</v>
      </c>
      <c r="H16" s="12" t="s">
        <v>399</v>
      </c>
      <c r="I16" s="12" t="s">
        <v>399</v>
      </c>
      <c r="J16" s="12">
        <v>8</v>
      </c>
      <c r="K16" s="12" t="s">
        <v>399</v>
      </c>
      <c r="L16" s="12">
        <v>1</v>
      </c>
      <c r="M16" s="13">
        <v>1</v>
      </c>
      <c r="N16" s="278"/>
      <c r="R16" s="349"/>
    </row>
    <row r="17" spans="1:18">
      <c r="A17" s="66" t="s">
        <v>467</v>
      </c>
      <c r="B17" s="12" t="s">
        <v>399</v>
      </c>
      <c r="C17" s="48" t="s">
        <v>399</v>
      </c>
      <c r="D17" s="12" t="s">
        <v>399</v>
      </c>
      <c r="E17" s="12" t="s">
        <v>399</v>
      </c>
      <c r="F17" s="48" t="s">
        <v>399</v>
      </c>
      <c r="G17" s="12">
        <v>2500</v>
      </c>
      <c r="H17" s="12" t="s">
        <v>399</v>
      </c>
      <c r="I17" s="48" t="s">
        <v>399</v>
      </c>
      <c r="J17" s="12">
        <v>7</v>
      </c>
      <c r="K17" s="12" t="s">
        <v>399</v>
      </c>
      <c r="L17" s="12">
        <v>18</v>
      </c>
      <c r="M17" s="13">
        <v>18</v>
      </c>
      <c r="N17" s="278"/>
      <c r="R17" s="349"/>
    </row>
    <row r="18" spans="1:18">
      <c r="A18" s="66" t="s">
        <v>468</v>
      </c>
      <c r="B18" s="12" t="s">
        <v>399</v>
      </c>
      <c r="C18" s="12" t="s">
        <v>399</v>
      </c>
      <c r="D18" s="12" t="s">
        <v>399</v>
      </c>
      <c r="E18" s="12" t="s">
        <v>399</v>
      </c>
      <c r="F18" s="12" t="s">
        <v>399</v>
      </c>
      <c r="G18" s="12">
        <v>145</v>
      </c>
      <c r="H18" s="12" t="s">
        <v>399</v>
      </c>
      <c r="I18" s="12" t="s">
        <v>399</v>
      </c>
      <c r="J18" s="12">
        <v>6</v>
      </c>
      <c r="K18" s="12" t="s">
        <v>399</v>
      </c>
      <c r="L18" s="12">
        <v>1</v>
      </c>
      <c r="M18" s="13">
        <v>1</v>
      </c>
      <c r="N18" s="278"/>
      <c r="R18" s="349"/>
    </row>
    <row r="19" spans="1:18">
      <c r="A19" s="76" t="s">
        <v>469</v>
      </c>
      <c r="B19" s="77" t="s">
        <v>399</v>
      </c>
      <c r="C19" s="77" t="s">
        <v>399</v>
      </c>
      <c r="D19" s="77" t="s">
        <v>399</v>
      </c>
      <c r="E19" s="77" t="s">
        <v>399</v>
      </c>
      <c r="F19" s="77" t="s">
        <v>399</v>
      </c>
      <c r="G19" s="77">
        <v>2730</v>
      </c>
      <c r="H19" s="81" t="s">
        <v>399</v>
      </c>
      <c r="I19" s="81" t="s">
        <v>399</v>
      </c>
      <c r="J19" s="81">
        <v>7</v>
      </c>
      <c r="K19" s="81" t="s">
        <v>399</v>
      </c>
      <c r="L19" s="81">
        <v>20</v>
      </c>
      <c r="M19" s="78">
        <v>20</v>
      </c>
      <c r="N19" s="278"/>
      <c r="R19" s="349"/>
    </row>
    <row r="20" spans="1:18">
      <c r="A20" s="66"/>
      <c r="B20" s="48"/>
      <c r="C20" s="48"/>
      <c r="D20" s="48"/>
      <c r="E20" s="48"/>
      <c r="F20" s="48"/>
      <c r="G20" s="48"/>
      <c r="H20" s="12"/>
      <c r="I20" s="12"/>
      <c r="J20" s="12"/>
      <c r="K20" s="12"/>
      <c r="L20" s="12"/>
      <c r="M20" s="49"/>
      <c r="N20" s="278"/>
      <c r="R20" s="349"/>
    </row>
    <row r="21" spans="1:18">
      <c r="A21" s="66" t="s">
        <v>476</v>
      </c>
      <c r="B21" s="83">
        <v>2</v>
      </c>
      <c r="C21" s="83">
        <v>4</v>
      </c>
      <c r="D21" s="12">
        <v>6</v>
      </c>
      <c r="E21" s="83">
        <v>2</v>
      </c>
      <c r="F21" s="83">
        <v>4</v>
      </c>
      <c r="G21" s="12" t="s">
        <v>399</v>
      </c>
      <c r="H21" s="83">
        <v>7195</v>
      </c>
      <c r="I21" s="83">
        <v>12486</v>
      </c>
      <c r="J21" s="83" t="s">
        <v>399</v>
      </c>
      <c r="K21" s="83">
        <v>64</v>
      </c>
      <c r="L21" s="83" t="s">
        <v>399</v>
      </c>
      <c r="M21" s="84">
        <v>64</v>
      </c>
    </row>
    <row r="22" spans="1:18">
      <c r="A22" s="66" t="s">
        <v>477</v>
      </c>
      <c r="B22" s="83">
        <v>3</v>
      </c>
      <c r="C22" s="83">
        <v>2</v>
      </c>
      <c r="D22" s="12">
        <v>5</v>
      </c>
      <c r="E22" s="83">
        <v>3</v>
      </c>
      <c r="F22" s="83">
        <v>2</v>
      </c>
      <c r="G22" s="12" t="s">
        <v>399</v>
      </c>
      <c r="H22" s="83">
        <v>4917</v>
      </c>
      <c r="I22" s="83">
        <v>10450</v>
      </c>
      <c r="J22" s="83" t="s">
        <v>399</v>
      </c>
      <c r="K22" s="83">
        <v>36</v>
      </c>
      <c r="L22" s="83" t="s">
        <v>399</v>
      </c>
      <c r="M22" s="13">
        <v>36</v>
      </c>
    </row>
    <row r="23" spans="1:18">
      <c r="A23" s="66" t="s">
        <v>478</v>
      </c>
      <c r="B23" s="83" t="s">
        <v>399</v>
      </c>
      <c r="C23" s="83" t="s">
        <v>399</v>
      </c>
      <c r="D23" s="12" t="s">
        <v>399</v>
      </c>
      <c r="E23" s="83" t="s">
        <v>399</v>
      </c>
      <c r="F23" s="83" t="s">
        <v>399</v>
      </c>
      <c r="G23" s="12" t="s">
        <v>399</v>
      </c>
      <c r="H23" s="83" t="s">
        <v>399</v>
      </c>
      <c r="I23" s="83" t="s">
        <v>399</v>
      </c>
      <c r="J23" s="83" t="s">
        <v>399</v>
      </c>
      <c r="K23" s="83" t="s">
        <v>399</v>
      </c>
      <c r="L23" s="83" t="s">
        <v>399</v>
      </c>
      <c r="M23" s="13" t="s">
        <v>399</v>
      </c>
    </row>
    <row r="24" spans="1:18">
      <c r="A24" s="66" t="s">
        <v>479</v>
      </c>
      <c r="B24" s="83" t="s">
        <v>399</v>
      </c>
      <c r="C24" s="83" t="s">
        <v>399</v>
      </c>
      <c r="D24" s="12" t="s">
        <v>399</v>
      </c>
      <c r="E24" s="83" t="s">
        <v>399</v>
      </c>
      <c r="F24" s="83" t="s">
        <v>399</v>
      </c>
      <c r="G24" s="12" t="s">
        <v>399</v>
      </c>
      <c r="H24" s="83" t="s">
        <v>399</v>
      </c>
      <c r="I24" s="83" t="s">
        <v>399</v>
      </c>
      <c r="J24" s="83" t="s">
        <v>399</v>
      </c>
      <c r="K24" s="83" t="s">
        <v>399</v>
      </c>
      <c r="L24" s="83" t="s">
        <v>399</v>
      </c>
      <c r="M24" s="13" t="s">
        <v>399</v>
      </c>
    </row>
    <row r="25" spans="1:18">
      <c r="A25" s="76" t="s">
        <v>480</v>
      </c>
      <c r="B25" s="77">
        <v>5</v>
      </c>
      <c r="C25" s="77">
        <v>6</v>
      </c>
      <c r="D25" s="77">
        <v>11</v>
      </c>
      <c r="E25" s="77">
        <v>5</v>
      </c>
      <c r="F25" s="77">
        <v>6</v>
      </c>
      <c r="G25" s="77" t="s">
        <v>399</v>
      </c>
      <c r="H25" s="81">
        <v>5828</v>
      </c>
      <c r="I25" s="81">
        <v>11807</v>
      </c>
      <c r="J25" s="81" t="s">
        <v>399</v>
      </c>
      <c r="K25" s="81">
        <v>100</v>
      </c>
      <c r="L25" s="81" t="s">
        <v>399</v>
      </c>
      <c r="M25" s="78">
        <v>100</v>
      </c>
    </row>
    <row r="26" spans="1:18">
      <c r="A26" s="68"/>
      <c r="B26" s="73"/>
      <c r="C26" s="73"/>
      <c r="D26" s="73"/>
      <c r="E26" s="73"/>
      <c r="F26" s="73"/>
      <c r="G26" s="73"/>
      <c r="H26" s="79"/>
      <c r="I26" s="79"/>
      <c r="J26" s="79"/>
      <c r="K26" s="79"/>
      <c r="L26" s="79"/>
      <c r="M26" s="74"/>
    </row>
    <row r="27" spans="1:18">
      <c r="A27" s="76" t="s">
        <v>481</v>
      </c>
      <c r="B27" s="77" t="s">
        <v>399</v>
      </c>
      <c r="C27" s="77">
        <v>20</v>
      </c>
      <c r="D27" s="77">
        <v>20</v>
      </c>
      <c r="E27" s="77" t="s">
        <v>399</v>
      </c>
      <c r="F27" s="77">
        <v>10</v>
      </c>
      <c r="G27" s="77">
        <v>4500</v>
      </c>
      <c r="H27" s="81" t="s">
        <v>399</v>
      </c>
      <c r="I27" s="81">
        <v>2400</v>
      </c>
      <c r="J27" s="81">
        <v>4</v>
      </c>
      <c r="K27" s="81">
        <v>24</v>
      </c>
      <c r="L27" s="81">
        <v>18</v>
      </c>
      <c r="M27" s="78">
        <v>42</v>
      </c>
    </row>
    <row r="28" spans="1:18">
      <c r="A28" s="66"/>
      <c r="B28" s="48"/>
      <c r="C28" s="48"/>
      <c r="D28" s="48"/>
      <c r="E28" s="48"/>
      <c r="F28" s="48"/>
      <c r="G28" s="48"/>
      <c r="H28" s="12"/>
      <c r="I28" s="12"/>
      <c r="J28" s="12"/>
      <c r="K28" s="12"/>
      <c r="L28" s="12"/>
      <c r="M28" s="49"/>
    </row>
    <row r="29" spans="1:18">
      <c r="A29" s="66" t="s">
        <v>545</v>
      </c>
      <c r="B29" s="48" t="s">
        <v>399</v>
      </c>
      <c r="C29" s="12" t="s">
        <v>399</v>
      </c>
      <c r="D29" s="12" t="s">
        <v>399</v>
      </c>
      <c r="E29" s="48" t="s">
        <v>399</v>
      </c>
      <c r="F29" s="12" t="s">
        <v>399</v>
      </c>
      <c r="G29" s="12">
        <v>99</v>
      </c>
      <c r="H29" s="48" t="s">
        <v>399</v>
      </c>
      <c r="I29" s="12" t="s">
        <v>399</v>
      </c>
      <c r="J29" s="12" t="s">
        <v>399</v>
      </c>
      <c r="K29" s="12" t="s">
        <v>399</v>
      </c>
      <c r="L29" s="12" t="s">
        <v>399</v>
      </c>
      <c r="M29" s="13" t="s">
        <v>399</v>
      </c>
    </row>
    <row r="30" spans="1:18">
      <c r="A30" s="66" t="s">
        <v>486</v>
      </c>
      <c r="B30" s="12" t="s">
        <v>399</v>
      </c>
      <c r="C30" s="12" t="s">
        <v>399</v>
      </c>
      <c r="D30" s="12" t="s">
        <v>399</v>
      </c>
      <c r="E30" s="12" t="s">
        <v>399</v>
      </c>
      <c r="F30" s="12" t="s">
        <v>399</v>
      </c>
      <c r="G30" s="12">
        <v>230</v>
      </c>
      <c r="H30" s="12" t="s">
        <v>399</v>
      </c>
      <c r="I30" s="12" t="s">
        <v>399</v>
      </c>
      <c r="J30" s="12">
        <v>4</v>
      </c>
      <c r="K30" s="12" t="s">
        <v>399</v>
      </c>
      <c r="L30" s="12">
        <v>1</v>
      </c>
      <c r="M30" s="13">
        <v>1</v>
      </c>
    </row>
    <row r="31" spans="1:18">
      <c r="A31" s="76" t="s">
        <v>491</v>
      </c>
      <c r="B31" s="77" t="s">
        <v>399</v>
      </c>
      <c r="C31" s="77" t="s">
        <v>399</v>
      </c>
      <c r="D31" s="77" t="s">
        <v>399</v>
      </c>
      <c r="E31" s="77" t="s">
        <v>399</v>
      </c>
      <c r="F31" s="77" t="s">
        <v>399</v>
      </c>
      <c r="G31" s="77">
        <v>329</v>
      </c>
      <c r="H31" s="81" t="s">
        <v>399</v>
      </c>
      <c r="I31" s="81" t="s">
        <v>399</v>
      </c>
      <c r="J31" s="81">
        <v>3</v>
      </c>
      <c r="K31" s="81" t="s">
        <v>399</v>
      </c>
      <c r="L31" s="81">
        <v>1</v>
      </c>
      <c r="M31" s="78">
        <v>1</v>
      </c>
    </row>
    <row r="32" spans="1:18">
      <c r="A32" s="68"/>
      <c r="B32" s="73"/>
      <c r="C32" s="73"/>
      <c r="D32" s="73"/>
      <c r="E32" s="73"/>
      <c r="F32" s="73"/>
      <c r="G32" s="73"/>
      <c r="H32" s="79"/>
      <c r="I32" s="79"/>
      <c r="J32" s="79"/>
      <c r="K32" s="79"/>
      <c r="L32" s="79"/>
      <c r="M32" s="74"/>
    </row>
    <row r="33" spans="1:13">
      <c r="A33" s="76" t="s">
        <v>492</v>
      </c>
      <c r="B33" s="77" t="s">
        <v>399</v>
      </c>
      <c r="C33" s="77" t="s">
        <v>399</v>
      </c>
      <c r="D33" s="77" t="s">
        <v>399</v>
      </c>
      <c r="E33" s="77" t="s">
        <v>399</v>
      </c>
      <c r="F33" s="77" t="s">
        <v>399</v>
      </c>
      <c r="G33" s="77">
        <v>73</v>
      </c>
      <c r="H33" s="81" t="s">
        <v>399</v>
      </c>
      <c r="I33" s="81" t="s">
        <v>399</v>
      </c>
      <c r="J33" s="81">
        <v>15</v>
      </c>
      <c r="K33" s="81" t="s">
        <v>399</v>
      </c>
      <c r="L33" s="81">
        <v>1</v>
      </c>
      <c r="M33" s="78">
        <v>1</v>
      </c>
    </row>
    <row r="34" spans="1:13">
      <c r="A34" s="66"/>
      <c r="B34" s="48"/>
      <c r="C34" s="48"/>
      <c r="D34" s="48"/>
      <c r="E34" s="48"/>
      <c r="F34" s="48"/>
      <c r="G34" s="48"/>
      <c r="H34" s="12"/>
      <c r="I34" s="12"/>
      <c r="J34" s="12"/>
      <c r="K34" s="12"/>
      <c r="L34" s="12"/>
      <c r="M34" s="49"/>
    </row>
    <row r="35" spans="1:13">
      <c r="A35" s="66" t="s">
        <v>499</v>
      </c>
      <c r="B35" s="12" t="s">
        <v>399</v>
      </c>
      <c r="C35" s="12">
        <v>1018</v>
      </c>
      <c r="D35" s="12">
        <v>1018</v>
      </c>
      <c r="E35" s="12" t="s">
        <v>399</v>
      </c>
      <c r="F35" s="12">
        <v>1000</v>
      </c>
      <c r="G35" s="12">
        <v>7000</v>
      </c>
      <c r="H35" s="12" t="s">
        <v>399</v>
      </c>
      <c r="I35" s="12">
        <v>15145</v>
      </c>
      <c r="J35" s="12">
        <v>18</v>
      </c>
      <c r="K35" s="12">
        <v>15144</v>
      </c>
      <c r="L35" s="12">
        <v>126</v>
      </c>
      <c r="M35" s="13">
        <v>15270</v>
      </c>
    </row>
    <row r="36" spans="1:13">
      <c r="A36" s="66" t="s">
        <v>500</v>
      </c>
      <c r="B36" s="12" t="s">
        <v>399</v>
      </c>
      <c r="C36" s="12">
        <v>220</v>
      </c>
      <c r="D36" s="12">
        <v>220</v>
      </c>
      <c r="E36" s="12" t="s">
        <v>399</v>
      </c>
      <c r="F36" s="12">
        <v>201</v>
      </c>
      <c r="G36" s="12" t="s">
        <v>399</v>
      </c>
      <c r="H36" s="12" t="s">
        <v>399</v>
      </c>
      <c r="I36" s="12">
        <v>3897</v>
      </c>
      <c r="J36" s="12" t="s">
        <v>399</v>
      </c>
      <c r="K36" s="12">
        <v>783</v>
      </c>
      <c r="L36" s="12" t="s">
        <v>399</v>
      </c>
      <c r="M36" s="13">
        <v>783</v>
      </c>
    </row>
    <row r="37" spans="1:13">
      <c r="A37" s="66" t="s">
        <v>501</v>
      </c>
      <c r="B37" s="12">
        <v>8</v>
      </c>
      <c r="C37" s="12">
        <v>54</v>
      </c>
      <c r="D37" s="12">
        <v>62</v>
      </c>
      <c r="E37" s="12">
        <v>7</v>
      </c>
      <c r="F37" s="12">
        <v>42</v>
      </c>
      <c r="G37" s="12" t="s">
        <v>399</v>
      </c>
      <c r="H37" s="12">
        <v>1200</v>
      </c>
      <c r="I37" s="12">
        <v>3138</v>
      </c>
      <c r="J37" s="12" t="s">
        <v>399</v>
      </c>
      <c r="K37" s="12">
        <v>140</v>
      </c>
      <c r="L37" s="12" t="s">
        <v>399</v>
      </c>
      <c r="M37" s="13">
        <v>140</v>
      </c>
    </row>
    <row r="38" spans="1:13">
      <c r="A38" s="76" t="s">
        <v>502</v>
      </c>
      <c r="B38" s="77">
        <v>8</v>
      </c>
      <c r="C38" s="77">
        <v>1292</v>
      </c>
      <c r="D38" s="77">
        <v>1300</v>
      </c>
      <c r="E38" s="77">
        <v>7</v>
      </c>
      <c r="F38" s="77">
        <v>1243</v>
      </c>
      <c r="G38" s="77">
        <v>7000</v>
      </c>
      <c r="H38" s="81">
        <v>1200</v>
      </c>
      <c r="I38" s="81">
        <v>12920</v>
      </c>
      <c r="J38" s="81">
        <v>18</v>
      </c>
      <c r="K38" s="81">
        <v>16067</v>
      </c>
      <c r="L38" s="81">
        <v>126</v>
      </c>
      <c r="M38" s="78">
        <v>16193</v>
      </c>
    </row>
    <row r="39" spans="1:13">
      <c r="A39" s="66"/>
      <c r="B39" s="48"/>
      <c r="C39" s="48"/>
      <c r="D39" s="48"/>
      <c r="E39" s="48"/>
      <c r="F39" s="48"/>
      <c r="G39" s="48"/>
      <c r="H39" s="12"/>
      <c r="I39" s="12"/>
      <c r="J39" s="12"/>
      <c r="K39" s="12"/>
      <c r="L39" s="12"/>
      <c r="M39" s="49"/>
    </row>
    <row r="40" spans="1:13">
      <c r="A40" s="76" t="s">
        <v>503</v>
      </c>
      <c r="B40" s="77" t="s">
        <v>399</v>
      </c>
      <c r="C40" s="77">
        <v>7</v>
      </c>
      <c r="D40" s="77">
        <v>7</v>
      </c>
      <c r="E40" s="77" t="s">
        <v>399</v>
      </c>
      <c r="F40" s="77">
        <v>7</v>
      </c>
      <c r="G40" s="77" t="s">
        <v>399</v>
      </c>
      <c r="H40" s="81" t="s">
        <v>399</v>
      </c>
      <c r="I40" s="81">
        <v>10200</v>
      </c>
      <c r="J40" s="81" t="s">
        <v>399</v>
      </c>
      <c r="K40" s="81">
        <v>71</v>
      </c>
      <c r="L40" s="81" t="s">
        <v>399</v>
      </c>
      <c r="M40" s="78">
        <v>71</v>
      </c>
    </row>
    <row r="41" spans="1:13">
      <c r="A41" s="66"/>
      <c r="B41" s="48"/>
      <c r="C41" s="48"/>
      <c r="D41" s="48"/>
      <c r="E41" s="48"/>
      <c r="F41" s="48"/>
      <c r="G41" s="48"/>
      <c r="H41" s="12"/>
      <c r="I41" s="12"/>
      <c r="J41" s="12"/>
      <c r="K41" s="12"/>
      <c r="L41" s="12"/>
      <c r="M41" s="49"/>
    </row>
    <row r="42" spans="1:13">
      <c r="A42" s="66" t="s">
        <v>507</v>
      </c>
      <c r="B42" s="48" t="s">
        <v>399</v>
      </c>
      <c r="C42" s="12">
        <v>9</v>
      </c>
      <c r="D42" s="12">
        <v>9</v>
      </c>
      <c r="E42" s="48" t="s">
        <v>399</v>
      </c>
      <c r="F42" s="12">
        <v>9</v>
      </c>
      <c r="G42" s="48" t="s">
        <v>399</v>
      </c>
      <c r="H42" s="48" t="s">
        <v>399</v>
      </c>
      <c r="I42" s="12">
        <v>10333</v>
      </c>
      <c r="J42" s="48" t="s">
        <v>399</v>
      </c>
      <c r="K42" s="85">
        <v>93</v>
      </c>
      <c r="L42" s="48" t="s">
        <v>399</v>
      </c>
      <c r="M42" s="13">
        <v>93</v>
      </c>
    </row>
    <row r="43" spans="1:13">
      <c r="A43" s="66" t="s">
        <v>508</v>
      </c>
      <c r="B43" s="48" t="s">
        <v>399</v>
      </c>
      <c r="C43" s="12">
        <v>22</v>
      </c>
      <c r="D43" s="12">
        <v>22</v>
      </c>
      <c r="E43" s="48" t="s">
        <v>399</v>
      </c>
      <c r="F43" s="12">
        <v>20</v>
      </c>
      <c r="G43" s="48" t="s">
        <v>399</v>
      </c>
      <c r="H43" s="48" t="s">
        <v>399</v>
      </c>
      <c r="I43" s="12">
        <v>500</v>
      </c>
      <c r="J43" s="48" t="s">
        <v>399</v>
      </c>
      <c r="K43" s="85">
        <v>10</v>
      </c>
      <c r="L43" s="48" t="s">
        <v>399</v>
      </c>
      <c r="M43" s="13">
        <v>10</v>
      </c>
    </row>
    <row r="44" spans="1:13">
      <c r="A44" s="66" t="s">
        <v>509</v>
      </c>
      <c r="B44" s="12" t="s">
        <v>399</v>
      </c>
      <c r="C44" s="12">
        <v>10</v>
      </c>
      <c r="D44" s="12">
        <v>10</v>
      </c>
      <c r="E44" s="12" t="s">
        <v>399</v>
      </c>
      <c r="F44" s="12">
        <v>10</v>
      </c>
      <c r="G44" s="12" t="s">
        <v>399</v>
      </c>
      <c r="H44" s="12" t="s">
        <v>399</v>
      </c>
      <c r="I44" s="12">
        <v>9000</v>
      </c>
      <c r="J44" s="12" t="s">
        <v>399</v>
      </c>
      <c r="K44" s="12">
        <v>90</v>
      </c>
      <c r="L44" s="12" t="s">
        <v>399</v>
      </c>
      <c r="M44" s="13">
        <v>90</v>
      </c>
    </row>
    <row r="45" spans="1:13">
      <c r="A45" s="66" t="s">
        <v>510</v>
      </c>
      <c r="B45" s="48" t="s">
        <v>399</v>
      </c>
      <c r="C45" s="12">
        <v>815</v>
      </c>
      <c r="D45" s="12">
        <v>815</v>
      </c>
      <c r="E45" s="48" t="s">
        <v>399</v>
      </c>
      <c r="F45" s="12">
        <v>815</v>
      </c>
      <c r="G45" s="12">
        <v>1339</v>
      </c>
      <c r="H45" s="48" t="s">
        <v>399</v>
      </c>
      <c r="I45" s="12">
        <v>11982</v>
      </c>
      <c r="J45" s="85">
        <v>18</v>
      </c>
      <c r="K45" s="85">
        <v>9765</v>
      </c>
      <c r="L45" s="85">
        <v>24</v>
      </c>
      <c r="M45" s="13">
        <v>9789</v>
      </c>
    </row>
    <row r="46" spans="1:13">
      <c r="A46" s="66" t="s">
        <v>511</v>
      </c>
      <c r="B46" s="12" t="s">
        <v>399</v>
      </c>
      <c r="C46" s="12" t="s">
        <v>399</v>
      </c>
      <c r="D46" s="12" t="s">
        <v>399</v>
      </c>
      <c r="E46" s="12" t="s">
        <v>399</v>
      </c>
      <c r="F46" s="12" t="s">
        <v>399</v>
      </c>
      <c r="G46" s="12" t="s">
        <v>399</v>
      </c>
      <c r="H46" s="12" t="s">
        <v>399</v>
      </c>
      <c r="I46" s="12" t="s">
        <v>399</v>
      </c>
      <c r="J46" s="12" t="s">
        <v>399</v>
      </c>
      <c r="K46" s="12" t="s">
        <v>399</v>
      </c>
      <c r="L46" s="12" t="s">
        <v>399</v>
      </c>
      <c r="M46" s="13" t="s">
        <v>399</v>
      </c>
    </row>
    <row r="47" spans="1:13">
      <c r="A47" s="66" t="s">
        <v>512</v>
      </c>
      <c r="B47" s="12">
        <v>1</v>
      </c>
      <c r="C47" s="12">
        <v>2</v>
      </c>
      <c r="D47" s="12">
        <v>3</v>
      </c>
      <c r="E47" s="12">
        <v>1</v>
      </c>
      <c r="F47" s="12">
        <v>2</v>
      </c>
      <c r="G47" s="12">
        <v>1279</v>
      </c>
      <c r="H47" s="12">
        <v>4000</v>
      </c>
      <c r="I47" s="12">
        <v>7000</v>
      </c>
      <c r="J47" s="12" t="s">
        <v>399</v>
      </c>
      <c r="K47" s="12">
        <v>18</v>
      </c>
      <c r="L47" s="12" t="s">
        <v>399</v>
      </c>
      <c r="M47" s="13">
        <v>18</v>
      </c>
    </row>
    <row r="48" spans="1:13">
      <c r="A48" s="66" t="s">
        <v>513</v>
      </c>
      <c r="B48" s="85">
        <v>13</v>
      </c>
      <c r="C48" s="12">
        <v>262</v>
      </c>
      <c r="D48" s="12">
        <v>275</v>
      </c>
      <c r="E48" s="85">
        <v>7</v>
      </c>
      <c r="F48" s="12">
        <v>262</v>
      </c>
      <c r="G48" s="48" t="s">
        <v>399</v>
      </c>
      <c r="H48" s="85">
        <v>650</v>
      </c>
      <c r="I48" s="12">
        <v>7600</v>
      </c>
      <c r="J48" s="48" t="s">
        <v>399</v>
      </c>
      <c r="K48" s="85">
        <v>1996</v>
      </c>
      <c r="L48" s="48" t="s">
        <v>399</v>
      </c>
      <c r="M48" s="13">
        <v>1996</v>
      </c>
    </row>
    <row r="49" spans="1:13">
      <c r="A49" s="66" t="s">
        <v>514</v>
      </c>
      <c r="B49" s="48" t="s">
        <v>399</v>
      </c>
      <c r="C49" s="12">
        <v>3</v>
      </c>
      <c r="D49" s="12">
        <v>3</v>
      </c>
      <c r="E49" s="48" t="s">
        <v>399</v>
      </c>
      <c r="F49" s="12">
        <v>3</v>
      </c>
      <c r="G49" s="48" t="s">
        <v>399</v>
      </c>
      <c r="H49" s="48" t="s">
        <v>399</v>
      </c>
      <c r="I49" s="12">
        <v>6500</v>
      </c>
      <c r="J49" s="48" t="s">
        <v>399</v>
      </c>
      <c r="K49" s="85">
        <v>20</v>
      </c>
      <c r="L49" s="48" t="s">
        <v>399</v>
      </c>
      <c r="M49" s="13">
        <v>20</v>
      </c>
    </row>
    <row r="50" spans="1:13">
      <c r="A50" s="76" t="s">
        <v>515</v>
      </c>
      <c r="B50" s="77">
        <v>14</v>
      </c>
      <c r="C50" s="77">
        <v>1123</v>
      </c>
      <c r="D50" s="77">
        <v>1137</v>
      </c>
      <c r="E50" s="77">
        <v>8</v>
      </c>
      <c r="F50" s="77">
        <v>1121</v>
      </c>
      <c r="G50" s="77">
        <v>2618</v>
      </c>
      <c r="H50" s="81">
        <v>1069</v>
      </c>
      <c r="I50" s="81">
        <v>10690</v>
      </c>
      <c r="J50" s="81">
        <v>9</v>
      </c>
      <c r="K50" s="81">
        <v>11992</v>
      </c>
      <c r="L50" s="81">
        <v>24</v>
      </c>
      <c r="M50" s="78">
        <v>12016</v>
      </c>
    </row>
    <row r="51" spans="1:13">
      <c r="A51" s="66"/>
      <c r="B51" s="48"/>
      <c r="C51" s="48"/>
      <c r="D51" s="48"/>
      <c r="E51" s="48"/>
      <c r="F51" s="48"/>
      <c r="G51" s="48"/>
      <c r="H51" s="12"/>
      <c r="I51" s="12"/>
      <c r="J51" s="12"/>
      <c r="K51" s="12"/>
      <c r="L51" s="12"/>
      <c r="M51" s="49"/>
    </row>
    <row r="52" spans="1:13">
      <c r="A52" s="66" t="s">
        <v>516</v>
      </c>
      <c r="B52" s="12" t="s">
        <v>399</v>
      </c>
      <c r="C52" s="12" t="s">
        <v>399</v>
      </c>
      <c r="D52" s="12" t="s">
        <v>399</v>
      </c>
      <c r="E52" s="12" t="s">
        <v>399</v>
      </c>
      <c r="F52" s="12" t="s">
        <v>399</v>
      </c>
      <c r="G52" s="12">
        <v>15640</v>
      </c>
      <c r="H52" s="12" t="s">
        <v>399</v>
      </c>
      <c r="I52" s="12" t="s">
        <v>399</v>
      </c>
      <c r="J52" s="12">
        <v>5</v>
      </c>
      <c r="K52" s="12" t="s">
        <v>399</v>
      </c>
      <c r="L52" s="12">
        <v>78</v>
      </c>
      <c r="M52" s="13">
        <v>78</v>
      </c>
    </row>
    <row r="53" spans="1:13">
      <c r="A53" s="66" t="s">
        <v>517</v>
      </c>
      <c r="B53" s="12">
        <v>1</v>
      </c>
      <c r="C53" s="12">
        <v>1</v>
      </c>
      <c r="D53" s="12">
        <v>2</v>
      </c>
      <c r="E53" s="12">
        <v>1</v>
      </c>
      <c r="F53" s="12">
        <v>1</v>
      </c>
      <c r="G53" s="12">
        <v>22160</v>
      </c>
      <c r="H53" s="12">
        <v>1000</v>
      </c>
      <c r="I53" s="12">
        <v>10000</v>
      </c>
      <c r="J53" s="12">
        <v>5</v>
      </c>
      <c r="K53" s="12">
        <v>11</v>
      </c>
      <c r="L53" s="12">
        <v>107</v>
      </c>
      <c r="M53" s="13">
        <v>118</v>
      </c>
    </row>
    <row r="54" spans="1:13">
      <c r="A54" s="76" t="s">
        <v>518</v>
      </c>
      <c r="B54" s="77">
        <v>1</v>
      </c>
      <c r="C54" s="77">
        <v>1</v>
      </c>
      <c r="D54" s="77">
        <v>2</v>
      </c>
      <c r="E54" s="77">
        <v>1</v>
      </c>
      <c r="F54" s="77">
        <v>1</v>
      </c>
      <c r="G54" s="77">
        <v>37800</v>
      </c>
      <c r="H54" s="81">
        <v>1000</v>
      </c>
      <c r="I54" s="81">
        <v>10000</v>
      </c>
      <c r="J54" s="81">
        <v>5</v>
      </c>
      <c r="K54" s="81">
        <v>11</v>
      </c>
      <c r="L54" s="81">
        <v>185</v>
      </c>
      <c r="M54" s="78">
        <v>196</v>
      </c>
    </row>
    <row r="55" spans="1:13">
      <c r="A55" s="66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9"/>
    </row>
    <row r="56" spans="1:13" ht="13.5" thickBot="1">
      <c r="A56" s="69" t="s">
        <v>519</v>
      </c>
      <c r="B56" s="55">
        <v>102</v>
      </c>
      <c r="C56" s="55">
        <v>2467</v>
      </c>
      <c r="D56" s="55">
        <v>2569</v>
      </c>
      <c r="E56" s="55">
        <v>95</v>
      </c>
      <c r="F56" s="55">
        <v>2406</v>
      </c>
      <c r="G56" s="55">
        <v>63674</v>
      </c>
      <c r="H56" s="55">
        <v>1568</v>
      </c>
      <c r="I56" s="55">
        <v>11744</v>
      </c>
      <c r="J56" s="55">
        <v>7</v>
      </c>
      <c r="K56" s="55">
        <v>28398</v>
      </c>
      <c r="L56" s="55">
        <v>417</v>
      </c>
      <c r="M56" s="56">
        <v>28815</v>
      </c>
    </row>
  </sheetData>
  <mergeCells count="13">
    <mergeCell ref="A1:M1"/>
    <mergeCell ref="B6:F6"/>
    <mergeCell ref="B7:F7"/>
    <mergeCell ref="H7:I7"/>
    <mergeCell ref="K6:M6"/>
    <mergeCell ref="K7:K9"/>
    <mergeCell ref="L7:L9"/>
    <mergeCell ref="M7:M9"/>
    <mergeCell ref="A4:M4"/>
    <mergeCell ref="E8:F8"/>
    <mergeCell ref="H8:I8"/>
    <mergeCell ref="G6:G9"/>
    <mergeCell ref="A3:M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>
  <sheetPr codeName="Hoja274">
    <pageSetUpPr fitToPage="1"/>
  </sheetPr>
  <dimension ref="A1:R85"/>
  <sheetViews>
    <sheetView view="pageBreakPreview" topLeftCell="A34" zoomScale="75" zoomScaleNormal="75" zoomScaleSheetLayoutView="75" workbookViewId="0">
      <selection activeCell="B10" sqref="B10:M85"/>
    </sheetView>
  </sheetViews>
  <sheetFormatPr baseColWidth="10" defaultRowHeight="12.75"/>
  <cols>
    <col min="1" max="1" width="34.5703125" style="271" customWidth="1"/>
    <col min="2" max="13" width="15.5703125" style="271" customWidth="1"/>
    <col min="14" max="16384" width="11.42578125" style="271"/>
  </cols>
  <sheetData>
    <row r="1" spans="1:18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8" s="91" customFormat="1" ht="15">
      <c r="A3" s="1504" t="s">
        <v>1277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</row>
    <row r="4" spans="1:18" s="91" customFormat="1" ht="15">
      <c r="A4" s="1504" t="s">
        <v>1433</v>
      </c>
      <c r="B4" s="1504"/>
      <c r="C4" s="1504"/>
      <c r="D4" s="1504"/>
      <c r="E4" s="1504"/>
      <c r="F4" s="1504"/>
      <c r="G4" s="1504"/>
      <c r="H4" s="1504"/>
      <c r="I4" s="1504"/>
      <c r="J4" s="1504"/>
      <c r="K4" s="1504"/>
      <c r="L4" s="1504"/>
      <c r="M4" s="1504"/>
    </row>
    <row r="5" spans="1:18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866" customFormat="1" ht="26.25" customHeight="1">
      <c r="A6" s="327"/>
      <c r="B6" s="1544" t="s">
        <v>1116</v>
      </c>
      <c r="C6" s="1544"/>
      <c r="D6" s="1544"/>
      <c r="E6" s="1544"/>
      <c r="F6" s="1544"/>
      <c r="G6" s="1732" t="s">
        <v>1264</v>
      </c>
      <c r="H6" s="849"/>
      <c r="I6" s="1156" t="s">
        <v>386</v>
      </c>
      <c r="J6" s="1315"/>
      <c r="K6" s="1733" t="s">
        <v>387</v>
      </c>
      <c r="L6" s="1733"/>
      <c r="M6" s="1490"/>
    </row>
    <row r="7" spans="1:18" s="866" customFormat="1" ht="26.25" customHeight="1">
      <c r="A7" s="856" t="s">
        <v>560</v>
      </c>
      <c r="B7" s="1554" t="s">
        <v>389</v>
      </c>
      <c r="C7" s="1554"/>
      <c r="D7" s="1554"/>
      <c r="E7" s="1554"/>
      <c r="F7" s="1554"/>
      <c r="G7" s="1628"/>
      <c r="H7" s="1676" t="s">
        <v>1265</v>
      </c>
      <c r="I7" s="1676"/>
      <c r="J7" s="299" t="s">
        <v>1151</v>
      </c>
      <c r="K7" s="1628" t="s">
        <v>1173</v>
      </c>
      <c r="L7" s="1628" t="s">
        <v>1153</v>
      </c>
      <c r="M7" s="1670" t="s">
        <v>1154</v>
      </c>
    </row>
    <row r="8" spans="1:18" s="866" customFormat="1" ht="22.5" customHeight="1">
      <c r="A8" s="856" t="s">
        <v>538</v>
      </c>
      <c r="B8" s="1316"/>
      <c r="C8" s="814" t="s">
        <v>395</v>
      </c>
      <c r="D8" s="1083"/>
      <c r="E8" s="1738" t="s">
        <v>1123</v>
      </c>
      <c r="F8" s="1738"/>
      <c r="G8" s="1628"/>
      <c r="H8" s="1554" t="s">
        <v>390</v>
      </c>
      <c r="I8" s="1554"/>
      <c r="J8" s="299" t="s">
        <v>1120</v>
      </c>
      <c r="K8" s="1628"/>
      <c r="L8" s="1628"/>
      <c r="M8" s="1502"/>
    </row>
    <row r="9" spans="1:18" s="866" customFormat="1" ht="26.25" customHeight="1" thickBot="1">
      <c r="A9" s="856"/>
      <c r="B9" s="299" t="s">
        <v>393</v>
      </c>
      <c r="C9" s="299" t="s">
        <v>394</v>
      </c>
      <c r="D9" s="299" t="s">
        <v>395</v>
      </c>
      <c r="E9" s="299" t="s">
        <v>393</v>
      </c>
      <c r="F9" s="299" t="s">
        <v>394</v>
      </c>
      <c r="G9" s="1628"/>
      <c r="H9" s="299" t="s">
        <v>393</v>
      </c>
      <c r="I9" s="299" t="s">
        <v>394</v>
      </c>
      <c r="J9" s="299" t="s">
        <v>1159</v>
      </c>
      <c r="K9" s="1628"/>
      <c r="L9" s="1628"/>
      <c r="M9" s="1502"/>
      <c r="P9" s="1318"/>
      <c r="Q9" s="1318"/>
    </row>
    <row r="10" spans="1:18" ht="24" customHeight="1">
      <c r="A10" s="75" t="s">
        <v>459</v>
      </c>
      <c r="B10" s="131" t="s">
        <v>399</v>
      </c>
      <c r="C10" s="131" t="s">
        <v>399</v>
      </c>
      <c r="D10" s="45" t="s">
        <v>399</v>
      </c>
      <c r="E10" s="131" t="s">
        <v>399</v>
      </c>
      <c r="F10" s="131" t="s">
        <v>399</v>
      </c>
      <c r="G10" s="131">
        <v>1518</v>
      </c>
      <c r="H10" s="131" t="s">
        <v>399</v>
      </c>
      <c r="I10" s="131" t="s">
        <v>399</v>
      </c>
      <c r="J10" s="131">
        <v>25</v>
      </c>
      <c r="K10" s="131" t="s">
        <v>399</v>
      </c>
      <c r="L10" s="131">
        <v>38</v>
      </c>
      <c r="M10" s="140">
        <v>38</v>
      </c>
      <c r="N10" s="278"/>
      <c r="R10" s="349"/>
    </row>
    <row r="11" spans="1:18">
      <c r="A11" s="66" t="s">
        <v>460</v>
      </c>
      <c r="B11" s="12" t="s">
        <v>399</v>
      </c>
      <c r="C11" s="12" t="s">
        <v>399</v>
      </c>
      <c r="D11" s="12" t="s">
        <v>399</v>
      </c>
      <c r="E11" s="12" t="s">
        <v>399</v>
      </c>
      <c r="F11" s="12" t="s">
        <v>399</v>
      </c>
      <c r="G11" s="12">
        <v>705</v>
      </c>
      <c r="H11" s="12" t="s">
        <v>399</v>
      </c>
      <c r="I11" s="12" t="s">
        <v>399</v>
      </c>
      <c r="J11" s="12">
        <v>30</v>
      </c>
      <c r="K11" s="12" t="s">
        <v>399</v>
      </c>
      <c r="L11" s="12">
        <v>21</v>
      </c>
      <c r="M11" s="13">
        <v>21</v>
      </c>
      <c r="N11" s="278"/>
      <c r="R11" s="349"/>
    </row>
    <row r="12" spans="1:18">
      <c r="A12" s="66" t="s">
        <v>461</v>
      </c>
      <c r="B12" s="48" t="s">
        <v>399</v>
      </c>
      <c r="C12" s="48" t="s">
        <v>399</v>
      </c>
      <c r="D12" s="48" t="s">
        <v>399</v>
      </c>
      <c r="E12" s="48" t="s">
        <v>399</v>
      </c>
      <c r="F12" s="48" t="s">
        <v>399</v>
      </c>
      <c r="G12" s="12">
        <v>1821</v>
      </c>
      <c r="H12" s="48" t="s">
        <v>399</v>
      </c>
      <c r="I12" s="48" t="s">
        <v>399</v>
      </c>
      <c r="J12" s="12">
        <v>30</v>
      </c>
      <c r="K12" s="12" t="s">
        <v>399</v>
      </c>
      <c r="L12" s="12">
        <v>55</v>
      </c>
      <c r="M12" s="13">
        <v>55</v>
      </c>
      <c r="N12" s="278"/>
      <c r="R12" s="349"/>
    </row>
    <row r="13" spans="1:18">
      <c r="A13" s="66" t="s">
        <v>462</v>
      </c>
      <c r="B13" s="12" t="s">
        <v>399</v>
      </c>
      <c r="C13" s="12" t="s">
        <v>399</v>
      </c>
      <c r="D13" s="12" t="s">
        <v>399</v>
      </c>
      <c r="E13" s="12" t="s">
        <v>399</v>
      </c>
      <c r="F13" s="12" t="s">
        <v>399</v>
      </c>
      <c r="G13" s="12">
        <v>479</v>
      </c>
      <c r="H13" s="12" t="s">
        <v>399</v>
      </c>
      <c r="I13" s="12" t="s">
        <v>399</v>
      </c>
      <c r="J13" s="12">
        <v>30</v>
      </c>
      <c r="K13" s="12" t="s">
        <v>399</v>
      </c>
      <c r="L13" s="12">
        <v>14</v>
      </c>
      <c r="M13" s="13">
        <v>14</v>
      </c>
      <c r="N13" s="278"/>
      <c r="R13" s="349"/>
    </row>
    <row r="14" spans="1:18">
      <c r="A14" s="76" t="s">
        <v>463</v>
      </c>
      <c r="B14" s="77" t="s">
        <v>399</v>
      </c>
      <c r="C14" s="77" t="s">
        <v>399</v>
      </c>
      <c r="D14" s="77" t="s">
        <v>399</v>
      </c>
      <c r="E14" s="77" t="s">
        <v>399</v>
      </c>
      <c r="F14" s="77" t="s">
        <v>399</v>
      </c>
      <c r="G14" s="77">
        <v>4523</v>
      </c>
      <c r="H14" s="81" t="s">
        <v>399</v>
      </c>
      <c r="I14" s="81" t="s">
        <v>399</v>
      </c>
      <c r="J14" s="81">
        <v>28</v>
      </c>
      <c r="K14" s="81" t="s">
        <v>399</v>
      </c>
      <c r="L14" s="81">
        <v>128</v>
      </c>
      <c r="M14" s="78">
        <v>128</v>
      </c>
      <c r="N14" s="278"/>
      <c r="R14" s="349"/>
    </row>
    <row r="15" spans="1:18">
      <c r="A15" s="68"/>
      <c r="B15" s="73"/>
      <c r="C15" s="73"/>
      <c r="D15" s="73"/>
      <c r="E15" s="73"/>
      <c r="F15" s="73"/>
      <c r="G15" s="73"/>
      <c r="H15" s="79"/>
      <c r="I15" s="79"/>
      <c r="J15" s="79"/>
      <c r="K15" s="79"/>
      <c r="L15" s="79"/>
      <c r="M15" s="74"/>
      <c r="N15" s="278"/>
      <c r="R15" s="349"/>
    </row>
    <row r="16" spans="1:18">
      <c r="A16" s="76" t="s">
        <v>464</v>
      </c>
      <c r="B16" s="77" t="s">
        <v>399</v>
      </c>
      <c r="C16" s="77" t="s">
        <v>399</v>
      </c>
      <c r="D16" s="77" t="s">
        <v>399</v>
      </c>
      <c r="E16" s="77" t="s">
        <v>399</v>
      </c>
      <c r="F16" s="77" t="s">
        <v>399</v>
      </c>
      <c r="G16" s="77">
        <v>2500</v>
      </c>
      <c r="H16" s="81" t="s">
        <v>399</v>
      </c>
      <c r="I16" s="81" t="s">
        <v>399</v>
      </c>
      <c r="J16" s="81">
        <v>4</v>
      </c>
      <c r="K16" s="81" t="s">
        <v>399</v>
      </c>
      <c r="L16" s="81">
        <v>10</v>
      </c>
      <c r="M16" s="78">
        <v>10</v>
      </c>
      <c r="N16" s="278"/>
      <c r="R16" s="349"/>
    </row>
    <row r="17" spans="1:18">
      <c r="A17" s="66"/>
      <c r="B17" s="48"/>
      <c r="C17" s="48"/>
      <c r="D17" s="48"/>
      <c r="E17" s="48"/>
      <c r="F17" s="48"/>
      <c r="G17" s="48"/>
      <c r="H17" s="12"/>
      <c r="I17" s="12"/>
      <c r="J17" s="12"/>
      <c r="K17" s="12"/>
      <c r="L17" s="12"/>
      <c r="M17" s="49"/>
      <c r="N17" s="278"/>
      <c r="R17" s="349"/>
    </row>
    <row r="18" spans="1:18">
      <c r="A18" s="66" t="s">
        <v>544</v>
      </c>
      <c r="B18" s="12" t="s">
        <v>399</v>
      </c>
      <c r="C18" s="12" t="s">
        <v>399</v>
      </c>
      <c r="D18" s="12" t="s">
        <v>399</v>
      </c>
      <c r="E18" s="12" t="s">
        <v>399</v>
      </c>
      <c r="F18" s="12" t="s">
        <v>399</v>
      </c>
      <c r="G18" s="12">
        <v>975</v>
      </c>
      <c r="H18" s="12" t="s">
        <v>399</v>
      </c>
      <c r="I18" s="12" t="s">
        <v>399</v>
      </c>
      <c r="J18" s="12">
        <v>13</v>
      </c>
      <c r="K18" s="12" t="s">
        <v>399</v>
      </c>
      <c r="L18" s="12">
        <v>13</v>
      </c>
      <c r="M18" s="13">
        <v>13</v>
      </c>
      <c r="N18" s="278"/>
      <c r="R18" s="349"/>
    </row>
    <row r="19" spans="1:18">
      <c r="A19" s="66" t="s">
        <v>467</v>
      </c>
      <c r="B19" s="12" t="s">
        <v>399</v>
      </c>
      <c r="C19" s="48" t="s">
        <v>399</v>
      </c>
      <c r="D19" s="12" t="s">
        <v>399</v>
      </c>
      <c r="E19" s="12" t="s">
        <v>399</v>
      </c>
      <c r="F19" s="48" t="s">
        <v>399</v>
      </c>
      <c r="G19" s="12">
        <v>500</v>
      </c>
      <c r="H19" s="12" t="s">
        <v>399</v>
      </c>
      <c r="I19" s="48" t="s">
        <v>399</v>
      </c>
      <c r="J19" s="12">
        <v>6</v>
      </c>
      <c r="K19" s="12" t="s">
        <v>399</v>
      </c>
      <c r="L19" s="12">
        <v>3</v>
      </c>
      <c r="M19" s="13">
        <v>3</v>
      </c>
      <c r="N19" s="278"/>
      <c r="R19" s="349"/>
    </row>
    <row r="20" spans="1:18">
      <c r="A20" s="66" t="s">
        <v>468</v>
      </c>
      <c r="B20" s="12" t="s">
        <v>399</v>
      </c>
      <c r="C20" s="12" t="s">
        <v>399</v>
      </c>
      <c r="D20" s="12" t="s">
        <v>399</v>
      </c>
      <c r="E20" s="12" t="s">
        <v>399</v>
      </c>
      <c r="F20" s="12" t="s">
        <v>399</v>
      </c>
      <c r="G20" s="12">
        <v>372</v>
      </c>
      <c r="H20" s="12" t="s">
        <v>399</v>
      </c>
      <c r="I20" s="12" t="s">
        <v>399</v>
      </c>
      <c r="J20" s="12">
        <v>6</v>
      </c>
      <c r="K20" s="12" t="s">
        <v>399</v>
      </c>
      <c r="L20" s="12">
        <v>2</v>
      </c>
      <c r="M20" s="13">
        <v>2</v>
      </c>
      <c r="N20" s="278"/>
      <c r="R20" s="349"/>
    </row>
    <row r="21" spans="1:18" s="408" customFormat="1">
      <c r="A21" s="76" t="s">
        <v>469</v>
      </c>
      <c r="B21" s="77" t="s">
        <v>399</v>
      </c>
      <c r="C21" s="77" t="s">
        <v>399</v>
      </c>
      <c r="D21" s="77" t="s">
        <v>399</v>
      </c>
      <c r="E21" s="77" t="s">
        <v>399</v>
      </c>
      <c r="F21" s="77" t="s">
        <v>399</v>
      </c>
      <c r="G21" s="77">
        <v>1847</v>
      </c>
      <c r="H21" s="81" t="s">
        <v>399</v>
      </c>
      <c r="I21" s="81" t="s">
        <v>399</v>
      </c>
      <c r="J21" s="81">
        <v>10</v>
      </c>
      <c r="K21" s="81" t="s">
        <v>399</v>
      </c>
      <c r="L21" s="81">
        <v>18</v>
      </c>
      <c r="M21" s="78">
        <v>18</v>
      </c>
      <c r="N21" s="685"/>
      <c r="R21" s="682"/>
    </row>
    <row r="22" spans="1:18">
      <c r="A22" s="68"/>
      <c r="B22" s="73"/>
      <c r="C22" s="73"/>
      <c r="D22" s="73"/>
      <c r="E22" s="73"/>
      <c r="F22" s="73"/>
      <c r="G22" s="73"/>
      <c r="H22" s="79"/>
      <c r="I22" s="79"/>
      <c r="J22" s="79"/>
      <c r="K22" s="79"/>
      <c r="L22" s="79"/>
      <c r="M22" s="74"/>
      <c r="N22" s="278"/>
      <c r="R22" s="349"/>
    </row>
    <row r="23" spans="1:18">
      <c r="A23" s="76" t="s">
        <v>470</v>
      </c>
      <c r="B23" s="77" t="s">
        <v>399</v>
      </c>
      <c r="C23" s="77">
        <v>19</v>
      </c>
      <c r="D23" s="77">
        <v>19</v>
      </c>
      <c r="E23" s="77" t="s">
        <v>399</v>
      </c>
      <c r="F23" s="77">
        <v>10</v>
      </c>
      <c r="G23" s="77">
        <v>550</v>
      </c>
      <c r="H23" s="81" t="s">
        <v>399</v>
      </c>
      <c r="I23" s="81">
        <v>18395</v>
      </c>
      <c r="J23" s="81">
        <v>11</v>
      </c>
      <c r="K23" s="81">
        <v>184</v>
      </c>
      <c r="L23" s="81">
        <v>6</v>
      </c>
      <c r="M23" s="78">
        <v>190</v>
      </c>
      <c r="N23" s="278"/>
      <c r="R23" s="349"/>
    </row>
    <row r="24" spans="1:18" s="408" customFormat="1">
      <c r="A24" s="68"/>
      <c r="B24" s="73"/>
      <c r="C24" s="73"/>
      <c r="D24" s="73"/>
      <c r="E24" s="73"/>
      <c r="F24" s="73"/>
      <c r="G24" s="73"/>
      <c r="H24" s="79"/>
      <c r="I24" s="79"/>
      <c r="J24" s="79"/>
      <c r="K24" s="79"/>
      <c r="L24" s="79"/>
      <c r="M24" s="74"/>
      <c r="N24" s="685"/>
      <c r="R24" s="682"/>
    </row>
    <row r="25" spans="1:18">
      <c r="A25" s="76" t="s">
        <v>471</v>
      </c>
      <c r="B25" s="77" t="s">
        <v>399</v>
      </c>
      <c r="C25" s="77">
        <v>7</v>
      </c>
      <c r="D25" s="77">
        <v>7</v>
      </c>
      <c r="E25" s="77" t="s">
        <v>399</v>
      </c>
      <c r="F25" s="77">
        <v>5</v>
      </c>
      <c r="G25" s="77" t="s">
        <v>399</v>
      </c>
      <c r="H25" s="81" t="s">
        <v>399</v>
      </c>
      <c r="I25" s="81">
        <v>5000</v>
      </c>
      <c r="J25" s="81" t="s">
        <v>399</v>
      </c>
      <c r="K25" s="81">
        <v>25</v>
      </c>
      <c r="L25" s="81" t="s">
        <v>399</v>
      </c>
      <c r="M25" s="78">
        <v>25</v>
      </c>
      <c r="N25" s="278"/>
      <c r="R25" s="349"/>
    </row>
    <row r="26" spans="1:18">
      <c r="A26" s="66"/>
      <c r="B26" s="48"/>
      <c r="C26" s="48"/>
      <c r="D26" s="48"/>
      <c r="E26" s="48"/>
      <c r="F26" s="48"/>
      <c r="G26" s="48"/>
      <c r="H26" s="12"/>
      <c r="I26" s="12"/>
      <c r="J26" s="12"/>
      <c r="K26" s="12"/>
      <c r="L26" s="12"/>
      <c r="M26" s="49"/>
      <c r="N26" s="278"/>
      <c r="R26" s="349"/>
    </row>
    <row r="27" spans="1:18">
      <c r="A27" s="1135" t="s">
        <v>472</v>
      </c>
      <c r="B27" s="48" t="s">
        <v>399</v>
      </c>
      <c r="C27" s="48">
        <v>10</v>
      </c>
      <c r="D27" s="48">
        <v>10</v>
      </c>
      <c r="E27" s="48" t="s">
        <v>399</v>
      </c>
      <c r="F27" s="48">
        <v>9</v>
      </c>
      <c r="G27" s="48" t="s">
        <v>399</v>
      </c>
      <c r="H27" s="12">
        <v>4850</v>
      </c>
      <c r="I27" s="12">
        <v>13444</v>
      </c>
      <c r="J27" s="12" t="s">
        <v>399</v>
      </c>
      <c r="K27" s="12">
        <v>121</v>
      </c>
      <c r="L27" s="12" t="s">
        <v>399</v>
      </c>
      <c r="M27" s="49">
        <v>121</v>
      </c>
      <c r="N27" s="278"/>
      <c r="R27" s="349"/>
    </row>
    <row r="28" spans="1:18">
      <c r="A28" s="1135" t="s">
        <v>473</v>
      </c>
      <c r="B28" s="48" t="s">
        <v>399</v>
      </c>
      <c r="C28" s="48" t="s">
        <v>399</v>
      </c>
      <c r="D28" s="48" t="s">
        <v>399</v>
      </c>
      <c r="E28" s="48" t="s">
        <v>399</v>
      </c>
      <c r="F28" s="48" t="s">
        <v>399</v>
      </c>
      <c r="G28" s="48" t="s">
        <v>399</v>
      </c>
      <c r="H28" s="12" t="s">
        <v>399</v>
      </c>
      <c r="I28" s="12" t="s">
        <v>399</v>
      </c>
      <c r="J28" s="12" t="s">
        <v>399</v>
      </c>
      <c r="K28" s="12" t="s">
        <v>399</v>
      </c>
      <c r="L28" s="12" t="s">
        <v>399</v>
      </c>
      <c r="M28" s="49" t="s">
        <v>399</v>
      </c>
      <c r="N28" s="278"/>
      <c r="R28" s="349"/>
    </row>
    <row r="29" spans="1:18">
      <c r="A29" s="1135" t="s">
        <v>474</v>
      </c>
      <c r="B29" s="48" t="s">
        <v>399</v>
      </c>
      <c r="C29" s="48" t="s">
        <v>399</v>
      </c>
      <c r="D29" s="12" t="s">
        <v>399</v>
      </c>
      <c r="E29" s="48" t="s">
        <v>399</v>
      </c>
      <c r="F29" s="48" t="s">
        <v>399</v>
      </c>
      <c r="G29" s="48" t="s">
        <v>399</v>
      </c>
      <c r="H29" s="48" t="s">
        <v>399</v>
      </c>
      <c r="I29" s="12" t="s">
        <v>399</v>
      </c>
      <c r="J29" s="48" t="s">
        <v>399</v>
      </c>
      <c r="K29" s="85" t="s">
        <v>399</v>
      </c>
      <c r="L29" s="48" t="s">
        <v>399</v>
      </c>
      <c r="M29" s="49" t="s">
        <v>399</v>
      </c>
      <c r="N29" s="278"/>
      <c r="R29" s="349"/>
    </row>
    <row r="30" spans="1:18" s="408" customFormat="1">
      <c r="A30" s="76" t="s">
        <v>475</v>
      </c>
      <c r="B30" s="77" t="s">
        <v>399</v>
      </c>
      <c r="C30" s="77">
        <v>10</v>
      </c>
      <c r="D30" s="77">
        <v>10</v>
      </c>
      <c r="E30" s="77" t="s">
        <v>399</v>
      </c>
      <c r="F30" s="77">
        <v>9</v>
      </c>
      <c r="G30" s="77" t="s">
        <v>399</v>
      </c>
      <c r="H30" s="81" t="s">
        <v>399</v>
      </c>
      <c r="I30" s="81">
        <v>13444</v>
      </c>
      <c r="J30" s="81" t="s">
        <v>399</v>
      </c>
      <c r="K30" s="81">
        <v>121</v>
      </c>
      <c r="L30" s="81" t="s">
        <v>399</v>
      </c>
      <c r="M30" s="78">
        <v>121</v>
      </c>
      <c r="N30" s="685"/>
      <c r="R30" s="682"/>
    </row>
    <row r="31" spans="1:18">
      <c r="A31" s="66"/>
      <c r="B31" s="48"/>
      <c r="C31" s="48"/>
      <c r="D31" s="48"/>
      <c r="E31" s="48"/>
      <c r="F31" s="48"/>
      <c r="G31" s="48"/>
      <c r="H31" s="12"/>
      <c r="I31" s="12"/>
      <c r="J31" s="12"/>
      <c r="K31" s="12"/>
      <c r="L31" s="12"/>
      <c r="M31" s="49"/>
      <c r="N31" s="278"/>
      <c r="R31" s="349"/>
    </row>
    <row r="32" spans="1:18">
      <c r="A32" s="66" t="s">
        <v>476</v>
      </c>
      <c r="B32" s="83" t="s">
        <v>399</v>
      </c>
      <c r="C32" s="83">
        <v>5</v>
      </c>
      <c r="D32" s="12">
        <v>5</v>
      </c>
      <c r="E32" s="83" t="s">
        <v>399</v>
      </c>
      <c r="F32" s="83">
        <v>5</v>
      </c>
      <c r="G32" s="12" t="s">
        <v>399</v>
      </c>
      <c r="H32" s="83" t="s">
        <v>399</v>
      </c>
      <c r="I32" s="83">
        <v>10026</v>
      </c>
      <c r="J32" s="83" t="s">
        <v>399</v>
      </c>
      <c r="K32" s="83">
        <v>50</v>
      </c>
      <c r="L32" s="83" t="s">
        <v>399</v>
      </c>
      <c r="M32" s="84">
        <v>50</v>
      </c>
      <c r="N32" s="278"/>
      <c r="R32" s="349"/>
    </row>
    <row r="33" spans="1:18">
      <c r="A33" s="66" t="s">
        <v>477</v>
      </c>
      <c r="B33" s="83" t="s">
        <v>399</v>
      </c>
      <c r="C33" s="83" t="s">
        <v>399</v>
      </c>
      <c r="D33" s="12" t="s">
        <v>399</v>
      </c>
      <c r="E33" s="83" t="s">
        <v>399</v>
      </c>
      <c r="F33" s="83" t="s">
        <v>399</v>
      </c>
      <c r="G33" s="12" t="s">
        <v>399</v>
      </c>
      <c r="H33" s="83" t="s">
        <v>399</v>
      </c>
      <c r="I33" s="83" t="s">
        <v>399</v>
      </c>
      <c r="J33" s="83" t="s">
        <v>399</v>
      </c>
      <c r="K33" s="83" t="s">
        <v>399</v>
      </c>
      <c r="L33" s="83" t="s">
        <v>399</v>
      </c>
      <c r="M33" s="13" t="s">
        <v>399</v>
      </c>
      <c r="N33" s="278"/>
      <c r="R33" s="349"/>
    </row>
    <row r="34" spans="1:18" s="408" customFormat="1">
      <c r="A34" s="66" t="s">
        <v>478</v>
      </c>
      <c r="B34" s="83" t="s">
        <v>399</v>
      </c>
      <c r="C34" s="83">
        <v>58</v>
      </c>
      <c r="D34" s="12">
        <v>58</v>
      </c>
      <c r="E34" s="83" t="s">
        <v>399</v>
      </c>
      <c r="F34" s="83">
        <v>51</v>
      </c>
      <c r="G34" s="12" t="s">
        <v>399</v>
      </c>
      <c r="H34" s="83" t="s">
        <v>399</v>
      </c>
      <c r="I34" s="83">
        <v>7861</v>
      </c>
      <c r="J34" s="83" t="s">
        <v>399</v>
      </c>
      <c r="K34" s="83">
        <v>401</v>
      </c>
      <c r="L34" s="83" t="s">
        <v>399</v>
      </c>
      <c r="M34" s="13">
        <v>401</v>
      </c>
      <c r="N34" s="685"/>
      <c r="R34" s="682"/>
    </row>
    <row r="35" spans="1:18">
      <c r="A35" s="66" t="s">
        <v>479</v>
      </c>
      <c r="B35" s="83" t="s">
        <v>399</v>
      </c>
      <c r="C35" s="83">
        <v>6</v>
      </c>
      <c r="D35" s="12">
        <v>6</v>
      </c>
      <c r="E35" s="83" t="s">
        <v>399</v>
      </c>
      <c r="F35" s="83">
        <v>5</v>
      </c>
      <c r="G35" s="12" t="s">
        <v>399</v>
      </c>
      <c r="H35" s="83" t="s">
        <v>399</v>
      </c>
      <c r="I35" s="83">
        <v>8480</v>
      </c>
      <c r="J35" s="83" t="s">
        <v>399</v>
      </c>
      <c r="K35" s="83">
        <v>42</v>
      </c>
      <c r="L35" s="83" t="s">
        <v>399</v>
      </c>
      <c r="M35" s="13">
        <v>42</v>
      </c>
      <c r="N35" s="278"/>
      <c r="R35" s="349"/>
    </row>
    <row r="36" spans="1:18">
      <c r="A36" s="76" t="s">
        <v>480</v>
      </c>
      <c r="B36" s="77" t="s">
        <v>399</v>
      </c>
      <c r="C36" s="77">
        <v>69</v>
      </c>
      <c r="D36" s="77">
        <v>69</v>
      </c>
      <c r="E36" s="77" t="s">
        <v>399</v>
      </c>
      <c r="F36" s="77">
        <v>61</v>
      </c>
      <c r="G36" s="77" t="s">
        <v>399</v>
      </c>
      <c r="H36" s="81" t="s">
        <v>399</v>
      </c>
      <c r="I36" s="81">
        <v>8089</v>
      </c>
      <c r="J36" s="81" t="s">
        <v>399</v>
      </c>
      <c r="K36" s="81">
        <v>493</v>
      </c>
      <c r="L36" s="81" t="s">
        <v>399</v>
      </c>
      <c r="M36" s="78">
        <v>493</v>
      </c>
      <c r="N36" s="278"/>
      <c r="R36" s="349"/>
    </row>
    <row r="37" spans="1:18">
      <c r="A37" s="68"/>
      <c r="B37" s="73"/>
      <c r="C37" s="73"/>
      <c r="D37" s="73"/>
      <c r="E37" s="73"/>
      <c r="F37" s="73"/>
      <c r="G37" s="73"/>
      <c r="H37" s="79"/>
      <c r="I37" s="79"/>
      <c r="J37" s="79"/>
      <c r="K37" s="79"/>
      <c r="L37" s="79"/>
      <c r="M37" s="74"/>
      <c r="R37" s="349"/>
    </row>
    <row r="38" spans="1:18">
      <c r="A38" s="76" t="s">
        <v>481</v>
      </c>
      <c r="B38" s="77" t="s">
        <v>399</v>
      </c>
      <c r="C38" s="77">
        <v>2</v>
      </c>
      <c r="D38" s="77">
        <v>2</v>
      </c>
      <c r="E38" s="77" t="s">
        <v>399</v>
      </c>
      <c r="F38" s="77">
        <v>2</v>
      </c>
      <c r="G38" s="77">
        <v>2600</v>
      </c>
      <c r="H38" s="81" t="s">
        <v>399</v>
      </c>
      <c r="I38" s="81">
        <v>4500</v>
      </c>
      <c r="J38" s="81">
        <v>10</v>
      </c>
      <c r="K38" s="81">
        <v>9</v>
      </c>
      <c r="L38" s="81">
        <v>26</v>
      </c>
      <c r="M38" s="78">
        <v>35</v>
      </c>
      <c r="R38" s="349"/>
    </row>
    <row r="39" spans="1:18">
      <c r="A39" s="66"/>
      <c r="B39" s="48"/>
      <c r="C39" s="48"/>
      <c r="D39" s="48"/>
      <c r="E39" s="48"/>
      <c r="F39" s="48"/>
      <c r="G39" s="48"/>
      <c r="H39" s="12"/>
      <c r="I39" s="12"/>
      <c r="J39" s="12"/>
      <c r="K39" s="12"/>
      <c r="L39" s="12"/>
      <c r="M39" s="49"/>
    </row>
    <row r="40" spans="1:18">
      <c r="A40" s="66" t="s">
        <v>545</v>
      </c>
      <c r="B40" s="48" t="s">
        <v>399</v>
      </c>
      <c r="C40" s="12" t="s">
        <v>399</v>
      </c>
      <c r="D40" s="12" t="s">
        <v>399</v>
      </c>
      <c r="E40" s="48" t="s">
        <v>399</v>
      </c>
      <c r="F40" s="12" t="s">
        <v>399</v>
      </c>
      <c r="G40" s="12">
        <v>120</v>
      </c>
      <c r="H40" s="48" t="s">
        <v>399</v>
      </c>
      <c r="I40" s="12" t="s">
        <v>399</v>
      </c>
      <c r="J40" s="12">
        <v>8</v>
      </c>
      <c r="K40" s="12" t="s">
        <v>399</v>
      </c>
      <c r="L40" s="12">
        <v>1</v>
      </c>
      <c r="M40" s="13">
        <v>1</v>
      </c>
    </row>
    <row r="41" spans="1:18">
      <c r="A41" s="66" t="s">
        <v>483</v>
      </c>
      <c r="B41" s="12" t="s">
        <v>399</v>
      </c>
      <c r="C41" s="12" t="s">
        <v>399</v>
      </c>
      <c r="D41" s="12" t="s">
        <v>399</v>
      </c>
      <c r="E41" s="12" t="s">
        <v>399</v>
      </c>
      <c r="F41" s="12" t="s">
        <v>399</v>
      </c>
      <c r="G41" s="12">
        <v>1072</v>
      </c>
      <c r="H41" s="12" t="s">
        <v>399</v>
      </c>
      <c r="I41" s="12" t="s">
        <v>399</v>
      </c>
      <c r="J41" s="12">
        <v>8</v>
      </c>
      <c r="K41" s="12" t="s">
        <v>399</v>
      </c>
      <c r="L41" s="12">
        <v>9</v>
      </c>
      <c r="M41" s="13">
        <v>9</v>
      </c>
    </row>
    <row r="42" spans="1:18">
      <c r="A42" s="66" t="s">
        <v>484</v>
      </c>
      <c r="B42" s="12" t="s">
        <v>399</v>
      </c>
      <c r="C42" s="12">
        <v>15</v>
      </c>
      <c r="D42" s="12">
        <v>15</v>
      </c>
      <c r="E42" s="12" t="s">
        <v>399</v>
      </c>
      <c r="F42" s="12">
        <v>15</v>
      </c>
      <c r="G42" s="12">
        <v>8286</v>
      </c>
      <c r="H42" s="12" t="s">
        <v>399</v>
      </c>
      <c r="I42" s="12">
        <v>9100</v>
      </c>
      <c r="J42" s="12">
        <v>4</v>
      </c>
      <c r="K42" s="12">
        <v>137</v>
      </c>
      <c r="L42" s="12">
        <v>33</v>
      </c>
      <c r="M42" s="13">
        <v>170</v>
      </c>
    </row>
    <row r="43" spans="1:18">
      <c r="A43" s="66" t="s">
        <v>485</v>
      </c>
      <c r="B43" s="48" t="s">
        <v>399</v>
      </c>
      <c r="C43" s="12" t="s">
        <v>399</v>
      </c>
      <c r="D43" s="12" t="s">
        <v>399</v>
      </c>
      <c r="E43" s="48" t="s">
        <v>399</v>
      </c>
      <c r="F43" s="12" t="s">
        <v>399</v>
      </c>
      <c r="G43" s="12">
        <v>699</v>
      </c>
      <c r="H43" s="48" t="s">
        <v>399</v>
      </c>
      <c r="I43" s="12" t="s">
        <v>399</v>
      </c>
      <c r="J43" s="12">
        <v>25</v>
      </c>
      <c r="K43" s="12" t="s">
        <v>399</v>
      </c>
      <c r="L43" s="12">
        <v>17</v>
      </c>
      <c r="M43" s="13">
        <v>17</v>
      </c>
    </row>
    <row r="44" spans="1:18">
      <c r="A44" s="66" t="s">
        <v>486</v>
      </c>
      <c r="B44" s="12" t="s">
        <v>399</v>
      </c>
      <c r="C44" s="12" t="s">
        <v>399</v>
      </c>
      <c r="D44" s="12" t="s">
        <v>399</v>
      </c>
      <c r="E44" s="12" t="s">
        <v>399</v>
      </c>
      <c r="F44" s="12" t="s">
        <v>399</v>
      </c>
      <c r="G44" s="12">
        <v>1077</v>
      </c>
      <c r="H44" s="12" t="s">
        <v>399</v>
      </c>
      <c r="I44" s="12" t="s">
        <v>399</v>
      </c>
      <c r="J44" s="12">
        <v>4</v>
      </c>
      <c r="K44" s="12" t="s">
        <v>399</v>
      </c>
      <c r="L44" s="12">
        <v>4</v>
      </c>
      <c r="M44" s="13">
        <v>4</v>
      </c>
    </row>
    <row r="45" spans="1:18">
      <c r="A45" s="1135" t="s">
        <v>487</v>
      </c>
      <c r="B45" s="12" t="s">
        <v>399</v>
      </c>
      <c r="C45" s="12" t="s">
        <v>399</v>
      </c>
      <c r="D45" s="12" t="s">
        <v>399</v>
      </c>
      <c r="E45" s="12" t="s">
        <v>399</v>
      </c>
      <c r="F45" s="12" t="s">
        <v>399</v>
      </c>
      <c r="G45" s="12" t="s">
        <v>399</v>
      </c>
      <c r="H45" s="12" t="s">
        <v>399</v>
      </c>
      <c r="I45" s="12" t="s">
        <v>399</v>
      </c>
      <c r="J45" s="12" t="s">
        <v>399</v>
      </c>
      <c r="K45" s="12" t="s">
        <v>399</v>
      </c>
      <c r="L45" s="12" t="s">
        <v>399</v>
      </c>
      <c r="M45" s="13" t="s">
        <v>399</v>
      </c>
    </row>
    <row r="46" spans="1:18">
      <c r="A46" s="1135" t="s">
        <v>488</v>
      </c>
      <c r="B46" s="12" t="s">
        <v>399</v>
      </c>
      <c r="C46" s="12" t="s">
        <v>399</v>
      </c>
      <c r="D46" s="12" t="s">
        <v>399</v>
      </c>
      <c r="E46" s="12" t="s">
        <v>399</v>
      </c>
      <c r="F46" s="12" t="s">
        <v>399</v>
      </c>
      <c r="G46" s="12" t="s">
        <v>399</v>
      </c>
      <c r="H46" s="12" t="s">
        <v>399</v>
      </c>
      <c r="I46" s="12" t="s">
        <v>399</v>
      </c>
      <c r="J46" s="12" t="s">
        <v>399</v>
      </c>
      <c r="K46" s="12" t="s">
        <v>399</v>
      </c>
      <c r="L46" s="12" t="s">
        <v>399</v>
      </c>
      <c r="M46" s="13" t="s">
        <v>399</v>
      </c>
    </row>
    <row r="47" spans="1:18">
      <c r="A47" s="66" t="s">
        <v>489</v>
      </c>
      <c r="B47" s="85">
        <v>1</v>
      </c>
      <c r="C47" s="12" t="s">
        <v>399</v>
      </c>
      <c r="D47" s="12">
        <v>1</v>
      </c>
      <c r="E47" s="85">
        <v>1</v>
      </c>
      <c r="F47" s="12" t="s">
        <v>399</v>
      </c>
      <c r="G47" s="12" t="s">
        <v>399</v>
      </c>
      <c r="H47" s="85">
        <v>4000</v>
      </c>
      <c r="I47" s="12" t="s">
        <v>399</v>
      </c>
      <c r="J47" s="12" t="s">
        <v>399</v>
      </c>
      <c r="K47" s="12">
        <v>4</v>
      </c>
      <c r="L47" s="12" t="s">
        <v>399</v>
      </c>
      <c r="M47" s="13">
        <v>4</v>
      </c>
    </row>
    <row r="48" spans="1:18">
      <c r="A48" s="66" t="s">
        <v>490</v>
      </c>
      <c r="B48" s="12">
        <v>1</v>
      </c>
      <c r="C48" s="12" t="s">
        <v>399</v>
      </c>
      <c r="D48" s="12">
        <v>1</v>
      </c>
      <c r="E48" s="12">
        <v>1</v>
      </c>
      <c r="F48" s="12" t="s">
        <v>399</v>
      </c>
      <c r="G48" s="12" t="s">
        <v>399</v>
      </c>
      <c r="H48" s="12">
        <v>5000</v>
      </c>
      <c r="I48" s="12" t="s">
        <v>399</v>
      </c>
      <c r="J48" s="12" t="s">
        <v>399</v>
      </c>
      <c r="K48" s="12">
        <v>5</v>
      </c>
      <c r="L48" s="12" t="s">
        <v>399</v>
      </c>
      <c r="M48" s="13">
        <v>5</v>
      </c>
    </row>
    <row r="49" spans="1:13">
      <c r="A49" s="76" t="s">
        <v>491</v>
      </c>
      <c r="B49" s="77">
        <v>2</v>
      </c>
      <c r="C49" s="77">
        <v>15</v>
      </c>
      <c r="D49" s="77">
        <v>17</v>
      </c>
      <c r="E49" s="77">
        <v>2</v>
      </c>
      <c r="F49" s="77">
        <v>15</v>
      </c>
      <c r="G49" s="77">
        <v>11254</v>
      </c>
      <c r="H49" s="81">
        <v>4500</v>
      </c>
      <c r="I49" s="81">
        <v>9100</v>
      </c>
      <c r="J49" s="81">
        <v>6</v>
      </c>
      <c r="K49" s="81">
        <v>146</v>
      </c>
      <c r="L49" s="81">
        <v>64</v>
      </c>
      <c r="M49" s="78">
        <v>210</v>
      </c>
    </row>
    <row r="50" spans="1:13">
      <c r="A50" s="68"/>
      <c r="B50" s="73"/>
      <c r="C50" s="73"/>
      <c r="D50" s="73"/>
      <c r="E50" s="73"/>
      <c r="F50" s="73"/>
      <c r="G50" s="73"/>
      <c r="H50" s="79"/>
      <c r="I50" s="79"/>
      <c r="J50" s="79"/>
      <c r="K50" s="79"/>
      <c r="L50" s="79"/>
      <c r="M50" s="74"/>
    </row>
    <row r="51" spans="1:13">
      <c r="A51" s="76" t="s">
        <v>492</v>
      </c>
      <c r="B51" s="77" t="s">
        <v>399</v>
      </c>
      <c r="C51" s="77" t="s">
        <v>399</v>
      </c>
      <c r="D51" s="77" t="s">
        <v>399</v>
      </c>
      <c r="E51" s="77" t="s">
        <v>399</v>
      </c>
      <c r="F51" s="77" t="s">
        <v>399</v>
      </c>
      <c r="G51" s="77">
        <v>1149</v>
      </c>
      <c r="H51" s="81" t="s">
        <v>399</v>
      </c>
      <c r="I51" s="81" t="s">
        <v>399</v>
      </c>
      <c r="J51" s="81">
        <v>15</v>
      </c>
      <c r="K51" s="81" t="s">
        <v>399</v>
      </c>
      <c r="L51" s="81">
        <v>17</v>
      </c>
      <c r="M51" s="78">
        <v>17</v>
      </c>
    </row>
    <row r="52" spans="1:13">
      <c r="A52" s="66"/>
      <c r="B52" s="48"/>
      <c r="C52" s="48"/>
      <c r="D52" s="48"/>
      <c r="E52" s="48"/>
      <c r="F52" s="48"/>
      <c r="G52" s="48"/>
      <c r="H52" s="12"/>
      <c r="I52" s="12"/>
      <c r="J52" s="12"/>
      <c r="K52" s="12"/>
      <c r="L52" s="12"/>
      <c r="M52" s="49"/>
    </row>
    <row r="53" spans="1:13" s="452" customFormat="1">
      <c r="A53" s="1319" t="s">
        <v>493</v>
      </c>
      <c r="B53" s="679" t="s">
        <v>399</v>
      </c>
      <c r="C53" s="679" t="s">
        <v>399</v>
      </c>
      <c r="D53" s="679" t="s">
        <v>399</v>
      </c>
      <c r="E53" s="679" t="s">
        <v>399</v>
      </c>
      <c r="F53" s="679" t="s">
        <v>399</v>
      </c>
      <c r="G53" s="679" t="s">
        <v>399</v>
      </c>
      <c r="H53" s="16" t="s">
        <v>399</v>
      </c>
      <c r="I53" s="16" t="s">
        <v>399</v>
      </c>
      <c r="J53" s="16" t="s">
        <v>399</v>
      </c>
      <c r="K53" s="16" t="s">
        <v>399</v>
      </c>
      <c r="L53" s="16" t="s">
        <v>399</v>
      </c>
      <c r="M53" s="680" t="s">
        <v>399</v>
      </c>
    </row>
    <row r="54" spans="1:13">
      <c r="A54" s="66" t="s">
        <v>494</v>
      </c>
      <c r="B54" s="12">
        <v>9</v>
      </c>
      <c r="C54" s="12">
        <v>38</v>
      </c>
      <c r="D54" s="12">
        <v>47</v>
      </c>
      <c r="E54" s="12">
        <v>9</v>
      </c>
      <c r="F54" s="12">
        <v>38</v>
      </c>
      <c r="G54" s="12">
        <v>2352</v>
      </c>
      <c r="H54" s="12">
        <v>4000</v>
      </c>
      <c r="I54" s="12">
        <v>12025</v>
      </c>
      <c r="J54" s="12">
        <v>20</v>
      </c>
      <c r="K54" s="12">
        <v>493</v>
      </c>
      <c r="L54" s="12">
        <v>47</v>
      </c>
      <c r="M54" s="13">
        <v>540</v>
      </c>
    </row>
    <row r="55" spans="1:13">
      <c r="A55" s="66" t="s">
        <v>495</v>
      </c>
      <c r="B55" s="12" t="s">
        <v>399</v>
      </c>
      <c r="C55" s="12" t="s">
        <v>399</v>
      </c>
      <c r="D55" s="12" t="s">
        <v>399</v>
      </c>
      <c r="E55" s="12" t="s">
        <v>399</v>
      </c>
      <c r="F55" s="12" t="s">
        <v>399</v>
      </c>
      <c r="G55" s="12">
        <v>1709</v>
      </c>
      <c r="H55" s="12" t="s">
        <v>399</v>
      </c>
      <c r="I55" s="12" t="s">
        <v>399</v>
      </c>
      <c r="J55" s="12">
        <v>8</v>
      </c>
      <c r="K55" s="12" t="s">
        <v>399</v>
      </c>
      <c r="L55" s="12">
        <v>13</v>
      </c>
      <c r="M55" s="13">
        <v>13</v>
      </c>
    </row>
    <row r="56" spans="1:13">
      <c r="A56" s="1135" t="s">
        <v>496</v>
      </c>
      <c r="B56" s="12" t="s">
        <v>399</v>
      </c>
      <c r="C56" s="12" t="s">
        <v>399</v>
      </c>
      <c r="D56" s="12" t="s">
        <v>399</v>
      </c>
      <c r="E56" s="12" t="s">
        <v>399</v>
      </c>
      <c r="F56" s="12" t="s">
        <v>399</v>
      </c>
      <c r="G56" s="12" t="s">
        <v>399</v>
      </c>
      <c r="H56" s="12" t="s">
        <v>399</v>
      </c>
      <c r="I56" s="12" t="s">
        <v>399</v>
      </c>
      <c r="J56" s="12" t="s">
        <v>399</v>
      </c>
      <c r="K56" s="12" t="s">
        <v>399</v>
      </c>
      <c r="L56" s="12" t="s">
        <v>399</v>
      </c>
      <c r="M56" s="13" t="s">
        <v>399</v>
      </c>
    </row>
    <row r="57" spans="1:13">
      <c r="A57" s="66" t="s">
        <v>497</v>
      </c>
      <c r="B57" s="12" t="s">
        <v>399</v>
      </c>
      <c r="C57" s="12" t="s">
        <v>399</v>
      </c>
      <c r="D57" s="12" t="s">
        <v>399</v>
      </c>
      <c r="E57" s="12" t="s">
        <v>399</v>
      </c>
      <c r="F57" s="12" t="s">
        <v>399</v>
      </c>
      <c r="G57" s="12">
        <v>1150</v>
      </c>
      <c r="H57" s="12" t="s">
        <v>399</v>
      </c>
      <c r="I57" s="12" t="s">
        <v>399</v>
      </c>
      <c r="J57" s="12" t="s">
        <v>399</v>
      </c>
      <c r="K57" s="12" t="s">
        <v>399</v>
      </c>
      <c r="L57" s="12" t="s">
        <v>399</v>
      </c>
      <c r="M57" s="13" t="s">
        <v>399</v>
      </c>
    </row>
    <row r="58" spans="1:13">
      <c r="A58" s="76" t="s">
        <v>573</v>
      </c>
      <c r="B58" s="77">
        <v>9</v>
      </c>
      <c r="C58" s="77">
        <v>38</v>
      </c>
      <c r="D58" s="77">
        <v>47</v>
      </c>
      <c r="E58" s="77">
        <v>9</v>
      </c>
      <c r="F58" s="77">
        <v>38</v>
      </c>
      <c r="G58" s="77">
        <v>5211</v>
      </c>
      <c r="H58" s="81">
        <v>4000</v>
      </c>
      <c r="I58" s="81">
        <v>12025</v>
      </c>
      <c r="J58" s="81">
        <v>12</v>
      </c>
      <c r="K58" s="81">
        <v>492</v>
      </c>
      <c r="L58" s="81">
        <v>61</v>
      </c>
      <c r="M58" s="78">
        <v>553</v>
      </c>
    </row>
    <row r="59" spans="1:13">
      <c r="A59" s="66"/>
      <c r="B59" s="48"/>
      <c r="C59" s="48"/>
      <c r="D59" s="48"/>
      <c r="E59" s="48"/>
      <c r="F59" s="48"/>
      <c r="G59" s="48"/>
      <c r="H59" s="12"/>
      <c r="I59" s="12"/>
      <c r="J59" s="12"/>
      <c r="K59" s="12"/>
      <c r="L59" s="12"/>
      <c r="M59" s="49"/>
    </row>
    <row r="60" spans="1:13">
      <c r="A60" s="66" t="s">
        <v>499</v>
      </c>
      <c r="B60" s="12" t="s">
        <v>399</v>
      </c>
      <c r="C60" s="12">
        <v>27</v>
      </c>
      <c r="D60" s="12">
        <v>27</v>
      </c>
      <c r="E60" s="12" t="s">
        <v>399</v>
      </c>
      <c r="F60" s="12">
        <v>27</v>
      </c>
      <c r="G60" s="12">
        <v>350</v>
      </c>
      <c r="H60" s="12" t="s">
        <v>399</v>
      </c>
      <c r="I60" s="12">
        <v>8500</v>
      </c>
      <c r="J60" s="12">
        <v>11</v>
      </c>
      <c r="K60" s="12">
        <v>229</v>
      </c>
      <c r="L60" s="12">
        <v>4</v>
      </c>
      <c r="M60" s="13">
        <v>233</v>
      </c>
    </row>
    <row r="61" spans="1:13">
      <c r="A61" s="1135" t="s">
        <v>500</v>
      </c>
      <c r="B61" s="12">
        <v>2</v>
      </c>
      <c r="C61" s="12">
        <v>6</v>
      </c>
      <c r="D61" s="12">
        <v>8</v>
      </c>
      <c r="E61" s="12">
        <v>2</v>
      </c>
      <c r="F61" s="12">
        <v>6</v>
      </c>
      <c r="G61" s="12" t="s">
        <v>399</v>
      </c>
      <c r="H61" s="12">
        <v>2000</v>
      </c>
      <c r="I61" s="12">
        <v>5000</v>
      </c>
      <c r="J61" s="12" t="s">
        <v>399</v>
      </c>
      <c r="K61" s="12">
        <v>34</v>
      </c>
      <c r="L61" s="12" t="s">
        <v>399</v>
      </c>
      <c r="M61" s="13">
        <v>34</v>
      </c>
    </row>
    <row r="62" spans="1:13">
      <c r="A62" s="1135" t="s">
        <v>501</v>
      </c>
      <c r="B62" s="12" t="s">
        <v>399</v>
      </c>
      <c r="C62" s="12" t="s">
        <v>399</v>
      </c>
      <c r="D62" s="12" t="s">
        <v>399</v>
      </c>
      <c r="E62" s="12" t="s">
        <v>399</v>
      </c>
      <c r="F62" s="12" t="s">
        <v>399</v>
      </c>
      <c r="G62" s="12" t="s">
        <v>399</v>
      </c>
      <c r="H62" s="12" t="s">
        <v>399</v>
      </c>
      <c r="I62" s="12" t="s">
        <v>399</v>
      </c>
      <c r="J62" s="12" t="s">
        <v>399</v>
      </c>
      <c r="K62" s="12" t="s">
        <v>399</v>
      </c>
      <c r="L62" s="12" t="s">
        <v>399</v>
      </c>
      <c r="M62" s="13" t="s">
        <v>399</v>
      </c>
    </row>
    <row r="63" spans="1:13">
      <c r="A63" s="76" t="s">
        <v>502</v>
      </c>
      <c r="B63" s="77">
        <v>2</v>
      </c>
      <c r="C63" s="77">
        <v>33</v>
      </c>
      <c r="D63" s="77">
        <v>35</v>
      </c>
      <c r="E63" s="77">
        <v>2</v>
      </c>
      <c r="F63" s="77">
        <v>33</v>
      </c>
      <c r="G63" s="77">
        <v>350</v>
      </c>
      <c r="H63" s="81">
        <v>2000</v>
      </c>
      <c r="I63" s="81">
        <v>7864</v>
      </c>
      <c r="J63" s="81">
        <v>11</v>
      </c>
      <c r="K63" s="81">
        <v>263</v>
      </c>
      <c r="L63" s="81">
        <v>4</v>
      </c>
      <c r="M63" s="78">
        <v>267</v>
      </c>
    </row>
    <row r="64" spans="1:13">
      <c r="A64" s="66"/>
      <c r="B64" s="48"/>
      <c r="C64" s="48"/>
      <c r="D64" s="48"/>
      <c r="E64" s="48"/>
      <c r="F64" s="48"/>
      <c r="G64" s="48"/>
      <c r="H64" s="12"/>
      <c r="I64" s="12"/>
      <c r="J64" s="12"/>
      <c r="K64" s="12"/>
      <c r="L64" s="12"/>
      <c r="M64" s="49"/>
    </row>
    <row r="65" spans="1:13">
      <c r="A65" s="76" t="s">
        <v>503</v>
      </c>
      <c r="B65" s="77" t="s">
        <v>399</v>
      </c>
      <c r="C65" s="77">
        <v>17</v>
      </c>
      <c r="D65" s="77">
        <v>17</v>
      </c>
      <c r="E65" s="77" t="s">
        <v>399</v>
      </c>
      <c r="F65" s="77">
        <v>12</v>
      </c>
      <c r="G65" s="77" t="s">
        <v>399</v>
      </c>
      <c r="H65" s="81" t="s">
        <v>399</v>
      </c>
      <c r="I65" s="81">
        <v>11200</v>
      </c>
      <c r="J65" s="81" t="s">
        <v>399</v>
      </c>
      <c r="K65" s="81">
        <v>134</v>
      </c>
      <c r="L65" s="81" t="s">
        <v>399</v>
      </c>
      <c r="M65" s="78">
        <v>134</v>
      </c>
    </row>
    <row r="66" spans="1:13">
      <c r="A66" s="66"/>
      <c r="B66" s="48"/>
      <c r="C66" s="48"/>
      <c r="D66" s="48"/>
      <c r="E66" s="48"/>
      <c r="F66" s="48"/>
      <c r="G66" s="48"/>
      <c r="H66" s="12"/>
      <c r="I66" s="12"/>
      <c r="J66" s="12"/>
      <c r="K66" s="12"/>
      <c r="L66" s="12"/>
      <c r="M66" s="49"/>
    </row>
    <row r="67" spans="1:13">
      <c r="A67" s="66" t="s">
        <v>504</v>
      </c>
      <c r="B67" s="48" t="s">
        <v>399</v>
      </c>
      <c r="C67" s="12">
        <v>48</v>
      </c>
      <c r="D67" s="12">
        <v>48</v>
      </c>
      <c r="E67" s="48" t="s">
        <v>399</v>
      </c>
      <c r="F67" s="12">
        <v>24</v>
      </c>
      <c r="G67" s="12" t="s">
        <v>399</v>
      </c>
      <c r="H67" s="48" t="s">
        <v>399</v>
      </c>
      <c r="I67" s="12">
        <v>16000</v>
      </c>
      <c r="J67" s="12" t="s">
        <v>399</v>
      </c>
      <c r="K67" s="12">
        <v>384</v>
      </c>
      <c r="L67" s="12" t="s">
        <v>399</v>
      </c>
      <c r="M67" s="13">
        <v>384</v>
      </c>
    </row>
    <row r="68" spans="1:13">
      <c r="A68" s="66" t="s">
        <v>505</v>
      </c>
      <c r="B68" s="48" t="s">
        <v>399</v>
      </c>
      <c r="C68" s="12">
        <v>6</v>
      </c>
      <c r="D68" s="12">
        <v>6</v>
      </c>
      <c r="E68" s="48" t="s">
        <v>399</v>
      </c>
      <c r="F68" s="12" t="s">
        <v>399</v>
      </c>
      <c r="G68" s="12" t="s">
        <v>399</v>
      </c>
      <c r="H68" s="48" t="s">
        <v>399</v>
      </c>
      <c r="I68" s="12" t="s">
        <v>399</v>
      </c>
      <c r="J68" s="12" t="s">
        <v>399</v>
      </c>
      <c r="K68" s="12" t="s">
        <v>399</v>
      </c>
      <c r="L68" s="12" t="s">
        <v>399</v>
      </c>
      <c r="M68" s="13" t="s">
        <v>399</v>
      </c>
    </row>
    <row r="69" spans="1:13">
      <c r="A69" s="76" t="s">
        <v>506</v>
      </c>
      <c r="B69" s="77" t="s">
        <v>399</v>
      </c>
      <c r="C69" s="77">
        <v>54</v>
      </c>
      <c r="D69" s="77">
        <v>54</v>
      </c>
      <c r="E69" s="77" t="s">
        <v>399</v>
      </c>
      <c r="F69" s="77">
        <v>24</v>
      </c>
      <c r="G69" s="77" t="s">
        <v>399</v>
      </c>
      <c r="H69" s="81" t="s">
        <v>399</v>
      </c>
      <c r="I69" s="81">
        <v>16000</v>
      </c>
      <c r="J69" s="81" t="s">
        <v>399</v>
      </c>
      <c r="K69" s="81">
        <v>384</v>
      </c>
      <c r="L69" s="81" t="s">
        <v>399</v>
      </c>
      <c r="M69" s="78">
        <v>384</v>
      </c>
    </row>
    <row r="70" spans="1:13">
      <c r="A70" s="66"/>
      <c r="B70" s="48"/>
      <c r="C70" s="48"/>
      <c r="D70" s="48"/>
      <c r="E70" s="48"/>
      <c r="F70" s="48"/>
      <c r="G70" s="48"/>
      <c r="H70" s="12"/>
      <c r="I70" s="12"/>
      <c r="J70" s="12"/>
      <c r="K70" s="12"/>
      <c r="L70" s="12"/>
      <c r="M70" s="49"/>
    </row>
    <row r="71" spans="1:13">
      <c r="A71" s="66" t="s">
        <v>507</v>
      </c>
      <c r="B71" s="48" t="s">
        <v>399</v>
      </c>
      <c r="C71" s="12">
        <v>6</v>
      </c>
      <c r="D71" s="12">
        <v>6</v>
      </c>
      <c r="E71" s="48" t="s">
        <v>399</v>
      </c>
      <c r="F71" s="12">
        <v>6</v>
      </c>
      <c r="G71" s="48" t="s">
        <v>399</v>
      </c>
      <c r="H71" s="48" t="s">
        <v>399</v>
      </c>
      <c r="I71" s="12">
        <v>4500</v>
      </c>
      <c r="J71" s="48" t="s">
        <v>399</v>
      </c>
      <c r="K71" s="85">
        <v>27</v>
      </c>
      <c r="L71" s="48" t="s">
        <v>399</v>
      </c>
      <c r="M71" s="13">
        <v>27</v>
      </c>
    </row>
    <row r="72" spans="1:13">
      <c r="A72" s="66" t="s">
        <v>508</v>
      </c>
      <c r="B72" s="48" t="s">
        <v>399</v>
      </c>
      <c r="C72" s="12">
        <v>14</v>
      </c>
      <c r="D72" s="12">
        <v>14</v>
      </c>
      <c r="E72" s="48" t="s">
        <v>399</v>
      </c>
      <c r="F72" s="12">
        <v>12</v>
      </c>
      <c r="G72" s="48" t="s">
        <v>399</v>
      </c>
      <c r="H72" s="48" t="s">
        <v>399</v>
      </c>
      <c r="I72" s="12">
        <v>6000</v>
      </c>
      <c r="J72" s="48" t="s">
        <v>399</v>
      </c>
      <c r="K72" s="85">
        <v>72</v>
      </c>
      <c r="L72" s="48" t="s">
        <v>399</v>
      </c>
      <c r="M72" s="13">
        <v>72</v>
      </c>
    </row>
    <row r="73" spans="1:13">
      <c r="A73" s="66" t="s">
        <v>509</v>
      </c>
      <c r="B73" s="12">
        <v>270</v>
      </c>
      <c r="C73" s="12">
        <v>634</v>
      </c>
      <c r="D73" s="12">
        <v>904</v>
      </c>
      <c r="E73" s="12">
        <v>252</v>
      </c>
      <c r="F73" s="12">
        <v>530</v>
      </c>
      <c r="G73" s="12" t="s">
        <v>399</v>
      </c>
      <c r="H73" s="12">
        <v>2000</v>
      </c>
      <c r="I73" s="12">
        <v>12000</v>
      </c>
      <c r="J73" s="12" t="s">
        <v>399</v>
      </c>
      <c r="K73" s="12">
        <v>6864</v>
      </c>
      <c r="L73" s="12" t="s">
        <v>399</v>
      </c>
      <c r="M73" s="13">
        <v>6864</v>
      </c>
    </row>
    <row r="74" spans="1:13">
      <c r="A74" s="66" t="s">
        <v>510</v>
      </c>
      <c r="B74" s="85">
        <v>9</v>
      </c>
      <c r="C74" s="12">
        <v>42</v>
      </c>
      <c r="D74" s="12">
        <v>51</v>
      </c>
      <c r="E74" s="48">
        <v>9</v>
      </c>
      <c r="F74" s="12">
        <v>39</v>
      </c>
      <c r="G74" s="12">
        <v>12374</v>
      </c>
      <c r="H74" s="48">
        <v>12000</v>
      </c>
      <c r="I74" s="12">
        <v>17769</v>
      </c>
      <c r="J74" s="48">
        <v>24</v>
      </c>
      <c r="K74" s="85">
        <v>801</v>
      </c>
      <c r="L74" s="48">
        <v>297</v>
      </c>
      <c r="M74" s="13">
        <v>1098</v>
      </c>
    </row>
    <row r="75" spans="1:13">
      <c r="A75" s="66" t="s">
        <v>511</v>
      </c>
      <c r="B75" s="12" t="s">
        <v>399</v>
      </c>
      <c r="C75" s="12">
        <v>3</v>
      </c>
      <c r="D75" s="12">
        <v>3</v>
      </c>
      <c r="E75" s="12" t="s">
        <v>399</v>
      </c>
      <c r="F75" s="12">
        <v>3</v>
      </c>
      <c r="G75" s="12" t="s">
        <v>399</v>
      </c>
      <c r="H75" s="12" t="s">
        <v>399</v>
      </c>
      <c r="I75" s="12">
        <v>15000</v>
      </c>
      <c r="J75" s="12" t="s">
        <v>399</v>
      </c>
      <c r="K75" s="12">
        <v>45</v>
      </c>
      <c r="L75" s="12" t="s">
        <v>399</v>
      </c>
      <c r="M75" s="13">
        <v>45</v>
      </c>
    </row>
    <row r="76" spans="1:13">
      <c r="A76" s="66" t="s">
        <v>512</v>
      </c>
      <c r="B76" s="12">
        <v>20</v>
      </c>
      <c r="C76" s="12">
        <v>13</v>
      </c>
      <c r="D76" s="12">
        <v>33</v>
      </c>
      <c r="E76" s="12">
        <v>20</v>
      </c>
      <c r="F76" s="12">
        <v>13</v>
      </c>
      <c r="G76" s="12">
        <v>3985</v>
      </c>
      <c r="H76" s="12">
        <v>1250</v>
      </c>
      <c r="I76" s="12">
        <v>5500</v>
      </c>
      <c r="J76" s="12" t="s">
        <v>399</v>
      </c>
      <c r="K76" s="12">
        <v>96</v>
      </c>
      <c r="L76" s="12" t="s">
        <v>399</v>
      </c>
      <c r="M76" s="13">
        <v>96</v>
      </c>
    </row>
    <row r="77" spans="1:13">
      <c r="A77" s="66" t="s">
        <v>513</v>
      </c>
      <c r="B77" s="85">
        <v>15</v>
      </c>
      <c r="C77" s="12">
        <v>42</v>
      </c>
      <c r="D77" s="12">
        <v>57</v>
      </c>
      <c r="E77" s="85">
        <v>15</v>
      </c>
      <c r="F77" s="12">
        <v>42</v>
      </c>
      <c r="G77" s="48" t="s">
        <v>399</v>
      </c>
      <c r="H77" s="85">
        <v>3500</v>
      </c>
      <c r="I77" s="12">
        <v>8500</v>
      </c>
      <c r="J77" s="48" t="s">
        <v>399</v>
      </c>
      <c r="K77" s="85">
        <v>410</v>
      </c>
      <c r="L77" s="48" t="s">
        <v>399</v>
      </c>
      <c r="M77" s="13">
        <v>410</v>
      </c>
    </row>
    <row r="78" spans="1:13">
      <c r="A78" s="66" t="s">
        <v>514</v>
      </c>
      <c r="B78" s="85">
        <v>8</v>
      </c>
      <c r="C78" s="12">
        <v>22</v>
      </c>
      <c r="D78" s="12">
        <v>30</v>
      </c>
      <c r="E78" s="85">
        <v>5</v>
      </c>
      <c r="F78" s="12">
        <v>20</v>
      </c>
      <c r="G78" s="48" t="s">
        <v>399</v>
      </c>
      <c r="H78" s="85">
        <v>1750</v>
      </c>
      <c r="I78" s="12">
        <v>18500</v>
      </c>
      <c r="J78" s="48" t="s">
        <v>399</v>
      </c>
      <c r="K78" s="85">
        <v>379</v>
      </c>
      <c r="L78" s="48" t="s">
        <v>399</v>
      </c>
      <c r="M78" s="13">
        <v>379</v>
      </c>
    </row>
    <row r="79" spans="1:13">
      <c r="A79" s="76" t="s">
        <v>515</v>
      </c>
      <c r="B79" s="77">
        <v>322</v>
      </c>
      <c r="C79" s="77">
        <v>776</v>
      </c>
      <c r="D79" s="77">
        <v>1098</v>
      </c>
      <c r="E79" s="77">
        <v>301</v>
      </c>
      <c r="F79" s="77">
        <v>665</v>
      </c>
      <c r="G79" s="77">
        <v>16359</v>
      </c>
      <c r="H79" s="81">
        <v>2320</v>
      </c>
      <c r="I79" s="81">
        <v>12023</v>
      </c>
      <c r="J79" s="81">
        <v>18</v>
      </c>
      <c r="K79" s="81">
        <v>8694</v>
      </c>
      <c r="L79" s="81">
        <v>297</v>
      </c>
      <c r="M79" s="78">
        <v>8991</v>
      </c>
    </row>
    <row r="80" spans="1:13">
      <c r="A80" s="66"/>
      <c r="B80" s="48"/>
      <c r="C80" s="48"/>
      <c r="D80" s="48"/>
      <c r="E80" s="48"/>
      <c r="F80" s="48"/>
      <c r="G80" s="48"/>
      <c r="H80" s="12"/>
      <c r="I80" s="12"/>
      <c r="J80" s="12"/>
      <c r="K80" s="12"/>
      <c r="L80" s="12"/>
      <c r="M80" s="49"/>
    </row>
    <row r="81" spans="1:13">
      <c r="A81" s="66" t="s">
        <v>516</v>
      </c>
      <c r="B81" s="12" t="s">
        <v>399</v>
      </c>
      <c r="C81" s="12">
        <v>1</v>
      </c>
      <c r="D81" s="12">
        <v>1</v>
      </c>
      <c r="E81" s="12" t="s">
        <v>399</v>
      </c>
      <c r="F81" s="12">
        <v>1</v>
      </c>
      <c r="G81" s="12">
        <v>6500</v>
      </c>
      <c r="H81" s="12" t="s">
        <v>399</v>
      </c>
      <c r="I81" s="12">
        <v>6000</v>
      </c>
      <c r="J81" s="12">
        <v>2</v>
      </c>
      <c r="K81" s="12">
        <v>6</v>
      </c>
      <c r="L81" s="12">
        <v>12</v>
      </c>
      <c r="M81" s="13">
        <v>18</v>
      </c>
    </row>
    <row r="82" spans="1:13">
      <c r="A82" s="66" t="s">
        <v>517</v>
      </c>
      <c r="B82" s="12">
        <v>1</v>
      </c>
      <c r="C82" s="12" t="s">
        <v>399</v>
      </c>
      <c r="D82" s="12">
        <v>1</v>
      </c>
      <c r="E82" s="12">
        <v>1</v>
      </c>
      <c r="F82" s="12" t="s">
        <v>399</v>
      </c>
      <c r="G82" s="12">
        <v>3730</v>
      </c>
      <c r="H82" s="12">
        <v>1000</v>
      </c>
      <c r="I82" s="12">
        <v>8000</v>
      </c>
      <c r="J82" s="12">
        <v>3</v>
      </c>
      <c r="K82" s="12">
        <v>1</v>
      </c>
      <c r="L82" s="12">
        <v>12</v>
      </c>
      <c r="M82" s="13">
        <v>13</v>
      </c>
    </row>
    <row r="83" spans="1:13">
      <c r="A83" s="76" t="s">
        <v>518</v>
      </c>
      <c r="B83" s="77">
        <v>1</v>
      </c>
      <c r="C83" s="77">
        <v>1</v>
      </c>
      <c r="D83" s="77">
        <v>2</v>
      </c>
      <c r="E83" s="77">
        <v>1</v>
      </c>
      <c r="F83" s="77">
        <v>1</v>
      </c>
      <c r="G83" s="77">
        <v>10230</v>
      </c>
      <c r="H83" s="81">
        <v>1000</v>
      </c>
      <c r="I83" s="81">
        <v>6000</v>
      </c>
      <c r="J83" s="81">
        <v>2</v>
      </c>
      <c r="K83" s="81">
        <v>7</v>
      </c>
      <c r="L83" s="81">
        <v>24</v>
      </c>
      <c r="M83" s="78">
        <v>31</v>
      </c>
    </row>
    <row r="84" spans="1:13">
      <c r="A84" s="66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9"/>
    </row>
    <row r="85" spans="1:13" ht="13.5" thickBot="1">
      <c r="A85" s="69" t="s">
        <v>519</v>
      </c>
      <c r="B85" s="55">
        <v>336</v>
      </c>
      <c r="C85" s="55">
        <v>1041</v>
      </c>
      <c r="D85" s="55">
        <v>1377</v>
      </c>
      <c r="E85" s="55">
        <v>315</v>
      </c>
      <c r="F85" s="55">
        <v>875</v>
      </c>
      <c r="G85" s="55">
        <v>56573</v>
      </c>
      <c r="H85" s="55">
        <v>2375</v>
      </c>
      <c r="I85" s="55">
        <v>11663</v>
      </c>
      <c r="J85" s="55">
        <v>12</v>
      </c>
      <c r="K85" s="55">
        <v>10952</v>
      </c>
      <c r="L85" s="55">
        <v>655</v>
      </c>
      <c r="M85" s="56">
        <v>11607</v>
      </c>
    </row>
  </sheetData>
  <mergeCells count="13">
    <mergeCell ref="M7:M9"/>
    <mergeCell ref="B7:F7"/>
    <mergeCell ref="H7:I7"/>
    <mergeCell ref="E8:F8"/>
    <mergeCell ref="H8:I8"/>
    <mergeCell ref="G6:G9"/>
    <mergeCell ref="K7:K9"/>
    <mergeCell ref="L7:L9"/>
    <mergeCell ref="A1:M1"/>
    <mergeCell ref="A3:M3"/>
    <mergeCell ref="A4:M4"/>
    <mergeCell ref="B6:F6"/>
    <mergeCell ref="K6:M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34">
    <pageSetUpPr fitToPage="1"/>
  </sheetPr>
  <dimension ref="A1:K22"/>
  <sheetViews>
    <sheetView showGridLines="0" view="pageBreakPreview" topLeftCell="A4" zoomScale="75" zoomScaleNormal="75" zoomScaleSheetLayoutView="75" workbookViewId="0">
      <selection activeCell="F20" sqref="F20"/>
    </sheetView>
  </sheetViews>
  <sheetFormatPr baseColWidth="10" defaultRowHeight="12.75"/>
  <cols>
    <col min="1" max="7" width="24.85546875" customWidth="1"/>
  </cols>
  <sheetData>
    <row r="1" spans="1:11" s="2" customFormat="1" ht="18">
      <c r="A1" s="1481" t="s">
        <v>375</v>
      </c>
      <c r="B1" s="1481"/>
      <c r="C1" s="1481"/>
      <c r="D1" s="1481"/>
      <c r="E1" s="1481"/>
      <c r="F1" s="1481"/>
      <c r="G1" s="1481"/>
    </row>
    <row r="2" spans="1:11" s="3" customFormat="1" ht="12.75" customHeight="1"/>
    <row r="3" spans="1:11" s="3" customFormat="1" ht="15">
      <c r="A3" s="1482" t="s">
        <v>599</v>
      </c>
      <c r="B3" s="1482"/>
      <c r="C3" s="1482"/>
      <c r="D3" s="1482"/>
      <c r="E3" s="1482"/>
      <c r="F3" s="1482"/>
      <c r="G3" s="1482"/>
    </row>
    <row r="4" spans="1:11" s="3" customFormat="1" ht="13.5" customHeight="1" thickBot="1">
      <c r="A4" s="5"/>
      <c r="B4" s="6"/>
      <c r="C4" s="6"/>
      <c r="D4" s="6"/>
      <c r="E4" s="6"/>
      <c r="F4" s="6"/>
      <c r="G4" s="6"/>
    </row>
    <row r="5" spans="1:11" ht="25.5" customHeight="1">
      <c r="A5" s="1520" t="s">
        <v>378</v>
      </c>
      <c r="B5" s="959"/>
      <c r="C5" s="959"/>
      <c r="D5" s="959"/>
      <c r="E5" s="960"/>
      <c r="F5" s="93" t="s">
        <v>521</v>
      </c>
      <c r="G5" s="961"/>
      <c r="H5" s="237"/>
      <c r="I5" s="237"/>
      <c r="J5" s="237"/>
      <c r="K5" s="237"/>
    </row>
    <row r="6" spans="1:11" ht="14.25">
      <c r="A6" s="1521"/>
      <c r="B6" s="962" t="s">
        <v>379</v>
      </c>
      <c r="C6" s="962" t="s">
        <v>386</v>
      </c>
      <c r="D6" s="962" t="s">
        <v>380</v>
      </c>
      <c r="E6" s="963" t="s">
        <v>450</v>
      </c>
      <c r="F6" s="962" t="s">
        <v>522</v>
      </c>
      <c r="G6" s="964" t="s">
        <v>523</v>
      </c>
      <c r="H6" s="237"/>
      <c r="I6" s="237"/>
      <c r="J6" s="237"/>
      <c r="K6" s="237"/>
    </row>
    <row r="7" spans="1:11">
      <c r="A7" s="1521"/>
      <c r="B7" s="962" t="s">
        <v>382</v>
      </c>
      <c r="C7" s="962" t="s">
        <v>524</v>
      </c>
      <c r="D7" s="963" t="s">
        <v>383</v>
      </c>
      <c r="E7" s="963" t="s">
        <v>383</v>
      </c>
      <c r="F7" s="962" t="s">
        <v>525</v>
      </c>
      <c r="G7" s="964" t="s">
        <v>384</v>
      </c>
      <c r="H7" s="237"/>
      <c r="I7" s="237"/>
      <c r="J7" s="237"/>
      <c r="K7" s="237"/>
    </row>
    <row r="8" spans="1:11" ht="41.25" customHeight="1" thickBot="1">
      <c r="A8" s="1522"/>
      <c r="B8" s="965"/>
      <c r="C8" s="965"/>
      <c r="D8" s="965"/>
      <c r="E8" s="315"/>
      <c r="F8" s="315" t="s">
        <v>526</v>
      </c>
      <c r="G8" s="966"/>
      <c r="H8" s="237"/>
      <c r="I8" s="237"/>
      <c r="J8" s="237"/>
      <c r="K8" s="237"/>
    </row>
    <row r="9" spans="1:11" ht="27.75" customHeight="1">
      <c r="A9" s="102">
        <v>2003</v>
      </c>
      <c r="B9" s="103">
        <v>6.42</v>
      </c>
      <c r="C9" s="149">
        <f t="shared" ref="C9:C15" si="0">D9/B9*10</f>
        <v>33.200934579439256</v>
      </c>
      <c r="D9" s="103">
        <v>21.315000000000001</v>
      </c>
      <c r="E9" s="105"/>
      <c r="F9" s="105">
        <v>14.72</v>
      </c>
      <c r="G9" s="106">
        <v>3137.5680000000007</v>
      </c>
      <c r="H9" s="238"/>
      <c r="I9" s="237"/>
      <c r="J9" s="237"/>
      <c r="K9" s="237"/>
    </row>
    <row r="10" spans="1:11">
      <c r="A10" s="102">
        <v>2004</v>
      </c>
      <c r="B10" s="103">
        <v>7.1555</v>
      </c>
      <c r="C10" s="149">
        <f t="shared" si="0"/>
        <v>34.352595905247711</v>
      </c>
      <c r="D10" s="103">
        <v>24.581</v>
      </c>
      <c r="E10" s="105"/>
      <c r="F10" s="105">
        <v>13.88</v>
      </c>
      <c r="G10" s="106">
        <v>3411.8427999999999</v>
      </c>
      <c r="H10" s="238"/>
      <c r="I10" s="237"/>
      <c r="J10" s="237"/>
      <c r="K10" s="237"/>
    </row>
    <row r="11" spans="1:11">
      <c r="A11" s="102">
        <v>2005</v>
      </c>
      <c r="B11" s="103">
        <v>6.5110000000000001</v>
      </c>
      <c r="C11" s="149">
        <f t="shared" si="0"/>
        <v>33.971740132084165</v>
      </c>
      <c r="D11" s="103">
        <v>22.119</v>
      </c>
      <c r="E11" s="105"/>
      <c r="F11" s="105">
        <v>13.42</v>
      </c>
      <c r="G11" s="106">
        <v>2968.3697999999999</v>
      </c>
      <c r="H11" s="238"/>
      <c r="I11" s="237"/>
      <c r="J11" s="237"/>
      <c r="K11" s="237"/>
    </row>
    <row r="12" spans="1:11">
      <c r="A12" s="102">
        <v>2006</v>
      </c>
      <c r="B12" s="103">
        <v>5.4020000000000001</v>
      </c>
      <c r="C12" s="149">
        <f t="shared" si="0"/>
        <v>37.984079970381337</v>
      </c>
      <c r="D12" s="103">
        <v>20.518999999999998</v>
      </c>
      <c r="E12" s="105"/>
      <c r="F12" s="105">
        <v>14.97</v>
      </c>
      <c r="G12" s="106">
        <v>3071.6942999999997</v>
      </c>
      <c r="H12" s="238"/>
      <c r="I12" s="237"/>
      <c r="J12" s="237"/>
      <c r="K12" s="237"/>
    </row>
    <row r="13" spans="1:11">
      <c r="A13" s="102">
        <v>2007</v>
      </c>
      <c r="B13" s="103">
        <v>7.14</v>
      </c>
      <c r="C13" s="149">
        <f t="shared" si="0"/>
        <v>36.708683473389357</v>
      </c>
      <c r="D13" s="103">
        <v>26.21</v>
      </c>
      <c r="E13" s="105"/>
      <c r="F13" s="105">
        <v>19.809999999999999</v>
      </c>
      <c r="G13" s="106">
        <v>5192.201</v>
      </c>
      <c r="H13" s="238"/>
      <c r="I13" s="237"/>
      <c r="J13" s="237"/>
      <c r="K13" s="237"/>
    </row>
    <row r="14" spans="1:11">
      <c r="A14" s="102">
        <v>2008</v>
      </c>
      <c r="B14" s="103">
        <v>6.8289999999999997</v>
      </c>
      <c r="C14" s="149">
        <f t="shared" si="0"/>
        <v>32.796895592326841</v>
      </c>
      <c r="D14" s="103">
        <v>22.396999999999998</v>
      </c>
      <c r="E14" s="105"/>
      <c r="F14" s="105">
        <v>16.52</v>
      </c>
      <c r="G14" s="106">
        <v>3699.9843999999994</v>
      </c>
      <c r="H14" s="238"/>
      <c r="I14" s="237"/>
      <c r="J14" s="237"/>
      <c r="K14" s="237"/>
    </row>
    <row r="15" spans="1:11">
      <c r="A15" s="102">
        <v>2009</v>
      </c>
      <c r="B15" s="103">
        <v>7.5410000000000004</v>
      </c>
      <c r="C15" s="149">
        <f t="shared" si="0"/>
        <v>43.471688105025848</v>
      </c>
      <c r="D15" s="103">
        <v>32.781999999999996</v>
      </c>
      <c r="E15" s="306" t="s">
        <v>399</v>
      </c>
      <c r="F15" s="105">
        <v>13.67</v>
      </c>
      <c r="G15" s="106">
        <v>4481.2993999999999</v>
      </c>
      <c r="H15" s="238"/>
      <c r="I15" s="237"/>
      <c r="J15" s="237"/>
      <c r="K15" s="237"/>
    </row>
    <row r="16" spans="1:11">
      <c r="A16" s="102">
        <v>2010</v>
      </c>
      <c r="B16" s="103">
        <v>7.14</v>
      </c>
      <c r="C16" s="149">
        <f>D16/B16*10</f>
        <v>51.205882352941181</v>
      </c>
      <c r="D16" s="103">
        <v>36.561</v>
      </c>
      <c r="E16" s="306" t="s">
        <v>399</v>
      </c>
      <c r="F16" s="105">
        <v>18.8</v>
      </c>
      <c r="G16" s="106">
        <v>6873.4680000000008</v>
      </c>
      <c r="H16" s="238"/>
      <c r="I16" s="237"/>
      <c r="J16" s="237"/>
      <c r="K16" s="237"/>
    </row>
    <row r="17" spans="1:11">
      <c r="A17" s="102">
        <v>2011</v>
      </c>
      <c r="B17" s="103">
        <v>8.4819999999999993</v>
      </c>
      <c r="C17" s="149">
        <f>D17/B17*10</f>
        <v>45.558830464513093</v>
      </c>
      <c r="D17" s="103">
        <v>38.643000000000001</v>
      </c>
      <c r="E17" s="306" t="s">
        <v>399</v>
      </c>
      <c r="F17" s="105">
        <v>20</v>
      </c>
      <c r="G17" s="106">
        <v>7728.6</v>
      </c>
      <c r="H17" s="238"/>
      <c r="I17" s="237"/>
      <c r="J17" s="237"/>
      <c r="K17" s="237"/>
    </row>
    <row r="18" spans="1:11">
      <c r="A18" s="102">
        <v>2012</v>
      </c>
      <c r="B18" s="103">
        <v>7.7290000000000001</v>
      </c>
      <c r="C18" s="149">
        <f>D18/B18*10</f>
        <v>35.425022641997671</v>
      </c>
      <c r="D18" s="103">
        <v>27.38</v>
      </c>
      <c r="E18" s="306" t="s">
        <v>399</v>
      </c>
      <c r="F18" s="167">
        <v>22.95</v>
      </c>
      <c r="G18" s="248">
        <f>D18*F18*10</f>
        <v>6283.71</v>
      </c>
      <c r="H18" s="238"/>
      <c r="I18" s="237"/>
      <c r="J18" s="237"/>
      <c r="K18" s="237"/>
    </row>
    <row r="19" spans="1:11" ht="13.5" thickBot="1">
      <c r="A19" s="102">
        <v>2013</v>
      </c>
      <c r="B19" s="103">
        <v>8.9700000000000006</v>
      </c>
      <c r="C19" s="149">
        <f>D19/B19*10</f>
        <v>50.261984392419173</v>
      </c>
      <c r="D19" s="103">
        <v>45.085000000000001</v>
      </c>
      <c r="E19" s="306" t="s">
        <v>399</v>
      </c>
      <c r="F19" s="1356">
        <v>19.2</v>
      </c>
      <c r="G19" s="946">
        <f>D19*F19*10</f>
        <v>8656.32</v>
      </c>
      <c r="H19" s="238"/>
      <c r="I19" s="237"/>
      <c r="J19" s="237"/>
      <c r="K19" s="237"/>
    </row>
    <row r="20" spans="1:11" ht="13.15" customHeight="1">
      <c r="A20" s="1537" t="s">
        <v>527</v>
      </c>
      <c r="B20" s="1537"/>
      <c r="C20" s="1537"/>
      <c r="D20" s="112"/>
      <c r="E20" s="112"/>
      <c r="F20" s="112"/>
      <c r="G20" s="112"/>
    </row>
    <row r="21" spans="1:11">
      <c r="A21" s="24"/>
      <c r="B21" s="24"/>
      <c r="C21" s="24"/>
      <c r="D21" s="24"/>
      <c r="E21" s="24"/>
      <c r="F21" s="24"/>
      <c r="G21" s="24"/>
    </row>
    <row r="22" spans="1:11">
      <c r="A22" s="24"/>
      <c r="B22" s="24"/>
      <c r="C22" s="24"/>
      <c r="D22" s="24"/>
      <c r="E22" s="24"/>
      <c r="F22" s="24"/>
      <c r="G22" s="24"/>
    </row>
  </sheetData>
  <mergeCells count="4">
    <mergeCell ref="A3:G3"/>
    <mergeCell ref="A1:G1"/>
    <mergeCell ref="A5:A8"/>
    <mergeCell ref="A20:C2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>
  <sheetPr codeName="Hoja275">
    <pageSetUpPr fitToPage="1"/>
  </sheetPr>
  <dimension ref="A1:Q29"/>
  <sheetViews>
    <sheetView view="pageBreakPreview" zoomScale="75" zoomScaleNormal="75" zoomScaleSheetLayoutView="75" workbookViewId="0">
      <selection activeCell="D32" sqref="D32"/>
    </sheetView>
  </sheetViews>
  <sheetFormatPr baseColWidth="10" defaultRowHeight="12.75"/>
  <cols>
    <col min="1" max="1" width="34" style="271" customWidth="1"/>
    <col min="2" max="13" width="14.42578125" style="271" customWidth="1"/>
    <col min="14" max="16384" width="11.42578125" style="271"/>
  </cols>
  <sheetData>
    <row r="1" spans="1:17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7" s="91" customFormat="1" ht="15">
      <c r="A3" s="1504" t="s">
        <v>1278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</row>
    <row r="4" spans="1:17" s="91" customFormat="1" ht="15">
      <c r="A4" s="1504" t="s">
        <v>1433</v>
      </c>
      <c r="B4" s="1504"/>
      <c r="C4" s="1504"/>
      <c r="D4" s="1504"/>
      <c r="E4" s="1504"/>
      <c r="F4" s="1504"/>
      <c r="G4" s="1504"/>
      <c r="H4" s="1504"/>
      <c r="I4" s="1504"/>
      <c r="J4" s="1504"/>
      <c r="K4" s="1504"/>
      <c r="L4" s="1504"/>
      <c r="M4" s="1504"/>
    </row>
    <row r="5" spans="1:17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7" ht="27.75" customHeight="1">
      <c r="A6" s="327"/>
      <c r="B6" s="1544" t="s">
        <v>1116</v>
      </c>
      <c r="C6" s="1544"/>
      <c r="D6" s="1544"/>
      <c r="E6" s="1544"/>
      <c r="F6" s="1544"/>
      <c r="G6" s="1732" t="s">
        <v>1264</v>
      </c>
      <c r="H6" s="849"/>
      <c r="I6" s="1156" t="s">
        <v>386</v>
      </c>
      <c r="J6" s="1315"/>
      <c r="K6" s="1733" t="s">
        <v>387</v>
      </c>
      <c r="L6" s="1733"/>
      <c r="M6" s="1490"/>
    </row>
    <row r="7" spans="1:17" ht="27.75" customHeight="1">
      <c r="A7" s="856" t="s">
        <v>560</v>
      </c>
      <c r="B7" s="1554" t="s">
        <v>389</v>
      </c>
      <c r="C7" s="1554"/>
      <c r="D7" s="1554"/>
      <c r="E7" s="1554"/>
      <c r="F7" s="1554"/>
      <c r="G7" s="1628"/>
      <c r="H7" s="1676" t="s">
        <v>1265</v>
      </c>
      <c r="I7" s="1676"/>
      <c r="J7" s="299" t="s">
        <v>1151</v>
      </c>
      <c r="K7" s="1628" t="s">
        <v>1173</v>
      </c>
      <c r="L7" s="1628" t="s">
        <v>1153</v>
      </c>
      <c r="M7" s="1670" t="s">
        <v>1154</v>
      </c>
    </row>
    <row r="8" spans="1:17" ht="18" customHeight="1">
      <c r="A8" s="856" t="s">
        <v>538</v>
      </c>
      <c r="B8" s="1316"/>
      <c r="C8" s="814" t="s">
        <v>395</v>
      </c>
      <c r="D8" s="1083"/>
      <c r="E8" s="1738" t="s">
        <v>1123</v>
      </c>
      <c r="F8" s="1738"/>
      <c r="G8" s="1628"/>
      <c r="H8" s="1554" t="s">
        <v>390</v>
      </c>
      <c r="I8" s="1554"/>
      <c r="J8" s="299" t="s">
        <v>1120</v>
      </c>
      <c r="K8" s="1628"/>
      <c r="L8" s="1628"/>
      <c r="M8" s="1502"/>
    </row>
    <row r="9" spans="1:17" ht="27.75" customHeight="1" thickBot="1">
      <c r="A9" s="856"/>
      <c r="B9" s="299" t="s">
        <v>393</v>
      </c>
      <c r="C9" s="299" t="s">
        <v>394</v>
      </c>
      <c r="D9" s="299" t="s">
        <v>395</v>
      </c>
      <c r="E9" s="299" t="s">
        <v>393</v>
      </c>
      <c r="F9" s="299" t="s">
        <v>394</v>
      </c>
      <c r="G9" s="1628"/>
      <c r="H9" s="299" t="s">
        <v>393</v>
      </c>
      <c r="I9" s="299" t="s">
        <v>394</v>
      </c>
      <c r="J9" s="299" t="s">
        <v>1159</v>
      </c>
      <c r="K9" s="1628"/>
      <c r="L9" s="1628"/>
      <c r="M9" s="1502"/>
      <c r="P9" s="677"/>
      <c r="Q9" s="677"/>
    </row>
    <row r="10" spans="1:17">
      <c r="A10" s="1320" t="s">
        <v>465</v>
      </c>
      <c r="B10" s="1321">
        <v>20</v>
      </c>
      <c r="C10" s="1321" t="s">
        <v>399</v>
      </c>
      <c r="D10" s="1321">
        <v>20</v>
      </c>
      <c r="E10" s="1321">
        <v>20</v>
      </c>
      <c r="F10" s="1321" t="s">
        <v>399</v>
      </c>
      <c r="G10" s="1321" t="s">
        <v>399</v>
      </c>
      <c r="H10" s="1321">
        <v>2400</v>
      </c>
      <c r="I10" s="1321" t="s">
        <v>399</v>
      </c>
      <c r="J10" s="1321" t="s">
        <v>399</v>
      </c>
      <c r="K10" s="1321">
        <v>48</v>
      </c>
      <c r="L10" s="1321" t="s">
        <v>399</v>
      </c>
      <c r="M10" s="1322">
        <v>48</v>
      </c>
    </row>
    <row r="11" spans="1:17">
      <c r="A11" s="1300"/>
      <c r="B11" s="1055"/>
      <c r="C11" s="1055"/>
      <c r="D11" s="1055"/>
      <c r="E11" s="1055"/>
      <c r="F11" s="1055"/>
      <c r="G11" s="1055"/>
      <c r="H11" s="1060"/>
      <c r="I11" s="1060"/>
      <c r="J11" s="1060"/>
      <c r="K11" s="1060"/>
      <c r="L11" s="1060"/>
      <c r="M11" s="1067"/>
    </row>
    <row r="12" spans="1:17">
      <c r="A12" s="1303" t="s">
        <v>481</v>
      </c>
      <c r="B12" s="1305" t="s">
        <v>399</v>
      </c>
      <c r="C12" s="1305" t="s">
        <v>399</v>
      </c>
      <c r="D12" s="1305" t="s">
        <v>399</v>
      </c>
      <c r="E12" s="1305" t="s">
        <v>399</v>
      </c>
      <c r="F12" s="1305" t="s">
        <v>399</v>
      </c>
      <c r="G12" s="1305">
        <v>830</v>
      </c>
      <c r="H12" s="1305" t="s">
        <v>399</v>
      </c>
      <c r="I12" s="1305" t="s">
        <v>399</v>
      </c>
      <c r="J12" s="1305">
        <v>10</v>
      </c>
      <c r="K12" s="1305" t="s">
        <v>399</v>
      </c>
      <c r="L12" s="1305">
        <v>8</v>
      </c>
      <c r="M12" s="1323">
        <v>8</v>
      </c>
    </row>
    <row r="13" spans="1:17">
      <c r="A13" s="1300"/>
      <c r="B13" s="1055"/>
      <c r="C13" s="1055"/>
      <c r="D13" s="1055"/>
      <c r="E13" s="1055"/>
      <c r="F13" s="1055"/>
      <c r="G13" s="1055"/>
      <c r="H13" s="1060"/>
      <c r="I13" s="1060"/>
      <c r="J13" s="1060"/>
      <c r="K13" s="1060"/>
      <c r="L13" s="1060"/>
      <c r="M13" s="1067"/>
    </row>
    <row r="14" spans="1:17">
      <c r="A14" s="1303" t="s">
        <v>492</v>
      </c>
      <c r="B14" s="1305" t="s">
        <v>399</v>
      </c>
      <c r="C14" s="1305" t="s">
        <v>399</v>
      </c>
      <c r="D14" s="1305" t="s">
        <v>399</v>
      </c>
      <c r="E14" s="1305" t="s">
        <v>399</v>
      </c>
      <c r="F14" s="1305" t="s">
        <v>399</v>
      </c>
      <c r="G14" s="1324">
        <v>86</v>
      </c>
      <c r="H14" s="1304" t="s">
        <v>399</v>
      </c>
      <c r="I14" s="1305" t="s">
        <v>399</v>
      </c>
      <c r="J14" s="1324">
        <v>4</v>
      </c>
      <c r="K14" s="1304" t="s">
        <v>399</v>
      </c>
      <c r="L14" s="1304" t="s">
        <v>399</v>
      </c>
      <c r="M14" s="1323" t="s">
        <v>399</v>
      </c>
    </row>
    <row r="15" spans="1:17">
      <c r="A15" s="1295"/>
      <c r="B15" s="1297"/>
      <c r="C15" s="1297"/>
      <c r="D15" s="1297"/>
      <c r="E15" s="1297"/>
      <c r="F15" s="1297"/>
      <c r="G15" s="1297"/>
      <c r="H15" s="1296"/>
      <c r="I15" s="1296"/>
      <c r="J15" s="1296"/>
      <c r="K15" s="1296"/>
      <c r="L15" s="1296"/>
      <c r="M15" s="1299"/>
    </row>
    <row r="16" spans="1:17">
      <c r="A16" s="1295" t="s">
        <v>501</v>
      </c>
      <c r="B16" s="1296">
        <v>675</v>
      </c>
      <c r="C16" s="1296">
        <v>1186</v>
      </c>
      <c r="D16" s="1296">
        <v>1861</v>
      </c>
      <c r="E16" s="1296">
        <v>675</v>
      </c>
      <c r="F16" s="1296">
        <v>1186</v>
      </c>
      <c r="G16" s="1296" t="s">
        <v>399</v>
      </c>
      <c r="H16" s="1296">
        <v>250</v>
      </c>
      <c r="I16" s="1296">
        <v>1750</v>
      </c>
      <c r="J16" s="1296" t="s">
        <v>399</v>
      </c>
      <c r="K16" s="1296">
        <v>2244</v>
      </c>
      <c r="L16" s="1296" t="s">
        <v>399</v>
      </c>
      <c r="M16" s="1298">
        <v>2244</v>
      </c>
    </row>
    <row r="17" spans="1:13">
      <c r="A17" s="1303" t="s">
        <v>502</v>
      </c>
      <c r="B17" s="1304">
        <v>675</v>
      </c>
      <c r="C17" s="1304">
        <v>1186</v>
      </c>
      <c r="D17" s="1304">
        <v>1861</v>
      </c>
      <c r="E17" s="1304">
        <v>675</v>
      </c>
      <c r="F17" s="1304">
        <v>1186</v>
      </c>
      <c r="G17" s="1304" t="s">
        <v>399</v>
      </c>
      <c r="H17" s="1305">
        <v>250</v>
      </c>
      <c r="I17" s="1305">
        <v>1750</v>
      </c>
      <c r="J17" s="1305" t="s">
        <v>399</v>
      </c>
      <c r="K17" s="1305">
        <v>2244</v>
      </c>
      <c r="L17" s="1305" t="s">
        <v>399</v>
      </c>
      <c r="M17" s="1306">
        <v>2244</v>
      </c>
    </row>
    <row r="18" spans="1:13">
      <c r="A18" s="1295"/>
      <c r="B18" s="1297"/>
      <c r="C18" s="1297"/>
      <c r="D18" s="1297"/>
      <c r="E18" s="1297"/>
      <c r="F18" s="1297"/>
      <c r="G18" s="1297"/>
      <c r="H18" s="1296"/>
      <c r="I18" s="1296"/>
      <c r="J18" s="1296"/>
      <c r="K18" s="1296"/>
      <c r="L18" s="1296"/>
      <c r="M18" s="1299"/>
    </row>
    <row r="19" spans="1:13">
      <c r="A19" s="1295" t="s">
        <v>507</v>
      </c>
      <c r="B19" s="1297" t="s">
        <v>399</v>
      </c>
      <c r="C19" s="1296">
        <v>2</v>
      </c>
      <c r="D19" s="1296">
        <v>2</v>
      </c>
      <c r="E19" s="1297" t="s">
        <v>399</v>
      </c>
      <c r="F19" s="1296">
        <v>2</v>
      </c>
      <c r="G19" s="1297" t="s">
        <v>399</v>
      </c>
      <c r="H19" s="1297" t="s">
        <v>399</v>
      </c>
      <c r="I19" s="1296">
        <v>8000</v>
      </c>
      <c r="J19" s="1297" t="s">
        <v>399</v>
      </c>
      <c r="K19" s="1302">
        <v>16</v>
      </c>
      <c r="L19" s="1297" t="s">
        <v>399</v>
      </c>
      <c r="M19" s="1298">
        <v>16</v>
      </c>
    </row>
    <row r="20" spans="1:13">
      <c r="A20" s="1295" t="s">
        <v>508</v>
      </c>
      <c r="B20" s="1297" t="s">
        <v>399</v>
      </c>
      <c r="C20" s="1296" t="s">
        <v>399</v>
      </c>
      <c r="D20" s="1296" t="s">
        <v>399</v>
      </c>
      <c r="E20" s="1297" t="s">
        <v>399</v>
      </c>
      <c r="F20" s="1296" t="s">
        <v>399</v>
      </c>
      <c r="G20" s="1297" t="s">
        <v>399</v>
      </c>
      <c r="H20" s="1297" t="s">
        <v>399</v>
      </c>
      <c r="I20" s="1296" t="s">
        <v>399</v>
      </c>
      <c r="J20" s="1297" t="s">
        <v>399</v>
      </c>
      <c r="K20" s="1297" t="s">
        <v>399</v>
      </c>
      <c r="L20" s="1297" t="s">
        <v>399</v>
      </c>
      <c r="M20" s="1298" t="s">
        <v>399</v>
      </c>
    </row>
    <row r="21" spans="1:13">
      <c r="A21" s="1295" t="s">
        <v>509</v>
      </c>
      <c r="B21" s="1296" t="s">
        <v>399</v>
      </c>
      <c r="C21" s="1296">
        <v>7</v>
      </c>
      <c r="D21" s="1296">
        <v>7</v>
      </c>
      <c r="E21" s="1296" t="s">
        <v>399</v>
      </c>
      <c r="F21" s="1296">
        <v>7</v>
      </c>
      <c r="G21" s="1296" t="s">
        <v>399</v>
      </c>
      <c r="H21" s="1296" t="s">
        <v>399</v>
      </c>
      <c r="I21" s="1296">
        <v>6000</v>
      </c>
      <c r="J21" s="1296" t="s">
        <v>399</v>
      </c>
      <c r="K21" s="1296">
        <v>42</v>
      </c>
      <c r="L21" s="1296" t="s">
        <v>399</v>
      </c>
      <c r="M21" s="1298">
        <v>42</v>
      </c>
    </row>
    <row r="22" spans="1:13">
      <c r="A22" s="1295" t="s">
        <v>510</v>
      </c>
      <c r="B22" s="1297" t="s">
        <v>399</v>
      </c>
      <c r="C22" s="1296">
        <v>1</v>
      </c>
      <c r="D22" s="1296">
        <v>1</v>
      </c>
      <c r="E22" s="1297" t="s">
        <v>399</v>
      </c>
      <c r="F22" s="1296">
        <v>1</v>
      </c>
      <c r="G22" s="1296">
        <v>267</v>
      </c>
      <c r="H22" s="1297" t="s">
        <v>399</v>
      </c>
      <c r="I22" s="1296">
        <v>10000</v>
      </c>
      <c r="J22" s="1302">
        <v>7</v>
      </c>
      <c r="K22" s="1302">
        <v>10</v>
      </c>
      <c r="L22" s="1302">
        <v>2</v>
      </c>
      <c r="M22" s="1298">
        <v>12</v>
      </c>
    </row>
    <row r="23" spans="1:13">
      <c r="A23" s="1295" t="s">
        <v>511</v>
      </c>
      <c r="B23" s="1296" t="s">
        <v>399</v>
      </c>
      <c r="C23" s="1296" t="s">
        <v>399</v>
      </c>
      <c r="D23" s="1296" t="s">
        <v>399</v>
      </c>
      <c r="E23" s="1296" t="s">
        <v>399</v>
      </c>
      <c r="F23" s="1296" t="s">
        <v>399</v>
      </c>
      <c r="G23" s="1296" t="s">
        <v>399</v>
      </c>
      <c r="H23" s="1296" t="s">
        <v>399</v>
      </c>
      <c r="I23" s="1296" t="s">
        <v>399</v>
      </c>
      <c r="J23" s="1296" t="s">
        <v>399</v>
      </c>
      <c r="K23" s="1296" t="s">
        <v>399</v>
      </c>
      <c r="L23" s="1296" t="s">
        <v>399</v>
      </c>
      <c r="M23" s="1298" t="s">
        <v>399</v>
      </c>
    </row>
    <row r="24" spans="1:13">
      <c r="A24" s="1295" t="s">
        <v>512</v>
      </c>
      <c r="B24" s="1296" t="s">
        <v>399</v>
      </c>
      <c r="C24" s="1296" t="s">
        <v>399</v>
      </c>
      <c r="D24" s="1296" t="s">
        <v>399</v>
      </c>
      <c r="E24" s="1296" t="s">
        <v>399</v>
      </c>
      <c r="F24" s="1296" t="s">
        <v>399</v>
      </c>
      <c r="G24" s="1296">
        <v>429</v>
      </c>
      <c r="H24" s="1296" t="s">
        <v>399</v>
      </c>
      <c r="I24" s="1296" t="s">
        <v>399</v>
      </c>
      <c r="J24" s="1296" t="s">
        <v>399</v>
      </c>
      <c r="K24" s="1296" t="s">
        <v>399</v>
      </c>
      <c r="L24" s="1296" t="s">
        <v>399</v>
      </c>
      <c r="M24" s="1298" t="s">
        <v>399</v>
      </c>
    </row>
    <row r="25" spans="1:13">
      <c r="A25" s="1295" t="s">
        <v>513</v>
      </c>
      <c r="B25" s="1297" t="s">
        <v>399</v>
      </c>
      <c r="C25" s="1296" t="s">
        <v>399</v>
      </c>
      <c r="D25" s="1296" t="s">
        <v>399</v>
      </c>
      <c r="E25" s="1297" t="s">
        <v>399</v>
      </c>
      <c r="F25" s="1296" t="s">
        <v>399</v>
      </c>
      <c r="G25" s="1297" t="s">
        <v>399</v>
      </c>
      <c r="H25" s="1297" t="s">
        <v>399</v>
      </c>
      <c r="I25" s="1296" t="s">
        <v>399</v>
      </c>
      <c r="J25" s="1297" t="s">
        <v>399</v>
      </c>
      <c r="K25" s="1297" t="s">
        <v>399</v>
      </c>
      <c r="L25" s="1297" t="s">
        <v>399</v>
      </c>
      <c r="M25" s="1298" t="s">
        <v>399</v>
      </c>
    </row>
    <row r="26" spans="1:13">
      <c r="A26" s="1295" t="s">
        <v>514</v>
      </c>
      <c r="B26" s="1302">
        <v>27</v>
      </c>
      <c r="C26" s="1296">
        <v>66</v>
      </c>
      <c r="D26" s="1296">
        <v>93</v>
      </c>
      <c r="E26" s="1302">
        <v>27</v>
      </c>
      <c r="F26" s="1296">
        <v>66</v>
      </c>
      <c r="G26" s="1297" t="s">
        <v>399</v>
      </c>
      <c r="H26" s="1302">
        <v>1650</v>
      </c>
      <c r="I26" s="1296">
        <v>10750</v>
      </c>
      <c r="J26" s="1297" t="s">
        <v>399</v>
      </c>
      <c r="K26" s="1302">
        <v>754</v>
      </c>
      <c r="L26" s="1297" t="s">
        <v>399</v>
      </c>
      <c r="M26" s="1298">
        <v>754</v>
      </c>
    </row>
    <row r="27" spans="1:13">
      <c r="A27" s="1303" t="s">
        <v>515</v>
      </c>
      <c r="B27" s="1304">
        <v>27</v>
      </c>
      <c r="C27" s="1304">
        <v>76</v>
      </c>
      <c r="D27" s="1304">
        <v>103</v>
      </c>
      <c r="E27" s="1304">
        <v>27</v>
      </c>
      <c r="F27" s="1304">
        <v>76</v>
      </c>
      <c r="G27" s="1304">
        <v>696</v>
      </c>
      <c r="H27" s="1305">
        <v>1650</v>
      </c>
      <c r="I27" s="1305">
        <v>10230</v>
      </c>
      <c r="J27" s="1305">
        <v>3</v>
      </c>
      <c r="K27" s="1305">
        <v>822</v>
      </c>
      <c r="L27" s="1305">
        <v>2</v>
      </c>
      <c r="M27" s="1306">
        <v>824</v>
      </c>
    </row>
    <row r="28" spans="1:13">
      <c r="A28" s="1295"/>
      <c r="B28" s="1297"/>
      <c r="C28" s="1297"/>
      <c r="D28" s="1297"/>
      <c r="E28" s="1297"/>
      <c r="F28" s="1297"/>
      <c r="G28" s="1297"/>
      <c r="H28" s="1297"/>
      <c r="I28" s="1297"/>
      <c r="J28" s="1297"/>
      <c r="K28" s="1297"/>
      <c r="L28" s="1297"/>
      <c r="M28" s="1299"/>
    </row>
    <row r="29" spans="1:13" ht="13.5" thickBot="1">
      <c r="A29" s="1307" t="s">
        <v>519</v>
      </c>
      <c r="B29" s="1053">
        <v>722</v>
      </c>
      <c r="C29" s="1053">
        <v>1262</v>
      </c>
      <c r="D29" s="1053">
        <v>1984</v>
      </c>
      <c r="E29" s="1053">
        <v>722</v>
      </c>
      <c r="F29" s="1053">
        <v>1262</v>
      </c>
      <c r="G29" s="1053">
        <v>1612</v>
      </c>
      <c r="H29" s="1053">
        <v>362</v>
      </c>
      <c r="I29" s="1053">
        <v>2261</v>
      </c>
      <c r="J29" s="1053">
        <v>7</v>
      </c>
      <c r="K29" s="1053">
        <v>3114</v>
      </c>
      <c r="L29" s="1053">
        <v>10</v>
      </c>
      <c r="M29" s="1054">
        <v>3124</v>
      </c>
    </row>
  </sheetData>
  <mergeCells count="13">
    <mergeCell ref="A1:M1"/>
    <mergeCell ref="E8:F8"/>
    <mergeCell ref="H8:I8"/>
    <mergeCell ref="G6:G9"/>
    <mergeCell ref="A3:M3"/>
    <mergeCell ref="A4:M4"/>
    <mergeCell ref="B6:F6"/>
    <mergeCell ref="B7:F7"/>
    <mergeCell ref="H7:I7"/>
    <mergeCell ref="K6:M6"/>
    <mergeCell ref="K7:K9"/>
    <mergeCell ref="L7:L9"/>
    <mergeCell ref="M7:M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>
  <sheetPr codeName="Hoja276">
    <pageSetUpPr fitToPage="1"/>
  </sheetPr>
  <dimension ref="A1:H21"/>
  <sheetViews>
    <sheetView showGridLines="0" view="pageBreakPreview" topLeftCell="A4" zoomScale="75" zoomScaleNormal="75" zoomScaleSheetLayoutView="75" workbookViewId="0">
      <selection activeCell="H20" sqref="H20"/>
    </sheetView>
  </sheetViews>
  <sheetFormatPr baseColWidth="10" defaultRowHeight="12.75"/>
  <cols>
    <col min="1" max="8" width="19.5703125" style="160" customWidth="1"/>
    <col min="9" max="9" width="11.140625" style="160" customWidth="1"/>
    <col min="10" max="17" width="12" style="160" customWidth="1"/>
    <col min="18" max="16384" width="11.42578125" style="160"/>
  </cols>
  <sheetData>
    <row r="1" spans="1:8" s="2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</row>
    <row r="3" spans="1:8" s="3" customFormat="1" ht="15">
      <c r="A3" s="1560" t="s">
        <v>1434</v>
      </c>
      <c r="B3" s="1560"/>
      <c r="C3" s="1560"/>
      <c r="D3" s="1560"/>
      <c r="E3" s="1560"/>
      <c r="F3" s="1560"/>
      <c r="G3" s="1560"/>
      <c r="H3" s="1560"/>
    </row>
    <row r="4" spans="1:8" s="3" customFormat="1" ht="15">
      <c r="A4" s="1560" t="s">
        <v>1435</v>
      </c>
      <c r="B4" s="1560"/>
      <c r="C4" s="1560"/>
      <c r="D4" s="1560"/>
      <c r="E4" s="1560"/>
      <c r="F4" s="1560"/>
      <c r="G4" s="1560"/>
      <c r="H4" s="1560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ht="16.5" customHeight="1">
      <c r="A6" s="1649" t="s">
        <v>378</v>
      </c>
      <c r="B6" s="634" t="s">
        <v>1150</v>
      </c>
      <c r="C6" s="33"/>
      <c r="D6" s="1627" t="s">
        <v>1164</v>
      </c>
      <c r="E6" s="128" t="s">
        <v>386</v>
      </c>
      <c r="F6" s="157"/>
      <c r="G6" s="158" t="s">
        <v>521</v>
      </c>
      <c r="H6" s="159"/>
    </row>
    <row r="7" spans="1:8" ht="16.5" customHeight="1">
      <c r="A7" s="1650"/>
      <c r="B7" s="635" t="s">
        <v>1165</v>
      </c>
      <c r="C7" s="40"/>
      <c r="D7" s="1628"/>
      <c r="E7" s="62" t="s">
        <v>1166</v>
      </c>
      <c r="F7" s="130" t="s">
        <v>380</v>
      </c>
      <c r="G7" s="130" t="s">
        <v>522</v>
      </c>
      <c r="H7" s="43" t="s">
        <v>381</v>
      </c>
    </row>
    <row r="8" spans="1:8" ht="16.5" customHeight="1">
      <c r="A8" s="1650"/>
      <c r="B8" s="60" t="s">
        <v>395</v>
      </c>
      <c r="C8" s="60" t="s">
        <v>1123</v>
      </c>
      <c r="D8" s="1628"/>
      <c r="E8" s="62" t="s">
        <v>1167</v>
      </c>
      <c r="F8" s="62" t="s">
        <v>383</v>
      </c>
      <c r="G8" s="130" t="s">
        <v>525</v>
      </c>
      <c r="H8" s="43" t="s">
        <v>384</v>
      </c>
    </row>
    <row r="9" spans="1:8" ht="16.5" customHeight="1" thickBot="1">
      <c r="A9" s="1651"/>
      <c r="B9" s="139" t="s">
        <v>382</v>
      </c>
      <c r="C9" s="139" t="s">
        <v>382</v>
      </c>
      <c r="D9" s="1500"/>
      <c r="E9" s="63" t="s">
        <v>524</v>
      </c>
      <c r="F9" s="64"/>
      <c r="G9" s="139" t="s">
        <v>526</v>
      </c>
      <c r="H9" s="161"/>
    </row>
    <row r="10" spans="1:8" ht="18" customHeight="1">
      <c r="A10" s="14">
        <v>2003</v>
      </c>
      <c r="B10" s="636">
        <v>20.686</v>
      </c>
      <c r="C10" s="636">
        <v>19.719000000000001</v>
      </c>
      <c r="D10" s="339">
        <v>187.08199999999999</v>
      </c>
      <c r="E10" s="636">
        <v>71.42</v>
      </c>
      <c r="F10" s="636">
        <v>143.84</v>
      </c>
      <c r="G10" s="553">
        <v>73.069999999999993</v>
      </c>
      <c r="H10" s="340">
        <v>105103.88799999999</v>
      </c>
    </row>
    <row r="11" spans="1:8">
      <c r="A11" s="14">
        <v>2004</v>
      </c>
      <c r="B11" s="636">
        <v>19.858000000000001</v>
      </c>
      <c r="C11" s="636">
        <v>18.469000000000001</v>
      </c>
      <c r="D11" s="339">
        <v>153.71199999999999</v>
      </c>
      <c r="E11" s="636">
        <v>65.778331257783307</v>
      </c>
      <c r="F11" s="636">
        <v>121.486</v>
      </c>
      <c r="G11" s="553">
        <v>74.400000000000006</v>
      </c>
      <c r="H11" s="340">
        <v>90385.584000000017</v>
      </c>
    </row>
    <row r="12" spans="1:8">
      <c r="A12" s="14">
        <v>2005</v>
      </c>
      <c r="B12" s="636">
        <v>19.248999999999999</v>
      </c>
      <c r="C12" s="636">
        <v>17.233000000000001</v>
      </c>
      <c r="D12" s="339">
        <v>151.12799999999999</v>
      </c>
      <c r="E12" s="636">
        <v>79.595543434108976</v>
      </c>
      <c r="F12" s="636">
        <v>137.167</v>
      </c>
      <c r="G12" s="553">
        <v>56.03</v>
      </c>
      <c r="H12" s="340">
        <v>76854.670100000003</v>
      </c>
    </row>
    <row r="13" spans="1:8">
      <c r="A13" s="14">
        <v>2006</v>
      </c>
      <c r="B13" s="636">
        <v>18.149999999999999</v>
      </c>
      <c r="C13" s="636">
        <v>16.056999999999999</v>
      </c>
      <c r="D13" s="339">
        <v>143.30000000000001</v>
      </c>
      <c r="E13" s="636">
        <v>97.696954599240229</v>
      </c>
      <c r="F13" s="636">
        <v>156.87200000000001</v>
      </c>
      <c r="G13" s="553">
        <v>35.29</v>
      </c>
      <c r="H13" s="340">
        <v>55360.128800000006</v>
      </c>
    </row>
    <row r="14" spans="1:8">
      <c r="A14" s="14">
        <v>2007</v>
      </c>
      <c r="B14" s="636">
        <v>18.338000000000001</v>
      </c>
      <c r="C14" s="636">
        <v>16.260999999999999</v>
      </c>
      <c r="D14" s="339">
        <v>125.386</v>
      </c>
      <c r="E14" s="636">
        <v>54.746325564233445</v>
      </c>
      <c r="F14" s="636">
        <v>89.022999999999996</v>
      </c>
      <c r="G14" s="553">
        <v>60.02</v>
      </c>
      <c r="H14" s="340">
        <v>53431.604599999999</v>
      </c>
    </row>
    <row r="15" spans="1:8">
      <c r="A15" s="14">
        <v>2008</v>
      </c>
      <c r="B15" s="636">
        <v>18.834</v>
      </c>
      <c r="C15" s="636">
        <v>16.148</v>
      </c>
      <c r="D15" s="339">
        <v>128.09899999999999</v>
      </c>
      <c r="E15" s="636">
        <v>67.56750061927174</v>
      </c>
      <c r="F15" s="636">
        <v>109.108</v>
      </c>
      <c r="G15" s="553">
        <v>57.3</v>
      </c>
      <c r="H15" s="340">
        <v>62518.883999999998</v>
      </c>
    </row>
    <row r="16" spans="1:8">
      <c r="A16" s="14">
        <v>2009</v>
      </c>
      <c r="B16" s="636">
        <v>19.225999999999999</v>
      </c>
      <c r="C16" s="636">
        <v>16.257999999999999</v>
      </c>
      <c r="D16" s="339">
        <v>120.967</v>
      </c>
      <c r="E16" s="636">
        <v>58.56870463771682</v>
      </c>
      <c r="F16" s="636">
        <v>95.221000000000004</v>
      </c>
      <c r="G16" s="553">
        <v>50.99</v>
      </c>
      <c r="H16" s="340">
        <v>48553.187900000004</v>
      </c>
    </row>
    <row r="17" spans="1:8">
      <c r="A17" s="14">
        <v>2010</v>
      </c>
      <c r="B17" s="636">
        <v>19.169</v>
      </c>
      <c r="C17" s="636">
        <v>15.797000000000001</v>
      </c>
      <c r="D17" s="339">
        <v>124.465</v>
      </c>
      <c r="E17" s="636">
        <v>50.07343166424004</v>
      </c>
      <c r="F17" s="636">
        <v>79.100999999999999</v>
      </c>
      <c r="G17" s="553">
        <v>58.52</v>
      </c>
      <c r="H17" s="340">
        <v>46289.905200000001</v>
      </c>
    </row>
    <row r="18" spans="1:8">
      <c r="A18" s="14">
        <v>2011</v>
      </c>
      <c r="B18" s="636">
        <v>18.728999999999999</v>
      </c>
      <c r="C18" s="636">
        <v>16.308</v>
      </c>
      <c r="D18" s="339">
        <v>113.42100000000001</v>
      </c>
      <c r="E18" s="636">
        <v>53.274466519499626</v>
      </c>
      <c r="F18" s="636">
        <v>86.88</v>
      </c>
      <c r="G18" s="553">
        <v>63.05</v>
      </c>
      <c r="H18" s="340">
        <v>54777.84</v>
      </c>
    </row>
    <row r="19" spans="1:8">
      <c r="A19" s="14">
        <v>2012</v>
      </c>
      <c r="B19" s="636">
        <v>18.454999999999998</v>
      </c>
      <c r="C19" s="636">
        <v>16.946999999999999</v>
      </c>
      <c r="D19" s="339">
        <v>108.574</v>
      </c>
      <c r="E19" s="636">
        <v>69.180385909010454</v>
      </c>
      <c r="F19" s="636">
        <v>117.24</v>
      </c>
      <c r="G19" s="553">
        <v>58.74</v>
      </c>
      <c r="H19" s="340">
        <v>68866.775999999998</v>
      </c>
    </row>
    <row r="20" spans="1:8" ht="13.5" thickBot="1">
      <c r="A20" s="337">
        <v>2013</v>
      </c>
      <c r="B20" s="638">
        <v>20.334</v>
      </c>
      <c r="C20" s="638">
        <v>17.498999999999999</v>
      </c>
      <c r="D20" s="639">
        <v>102.715</v>
      </c>
      <c r="E20" s="638">
        <f>F20/C20*10</f>
        <v>75.304874564260828</v>
      </c>
      <c r="F20" s="638">
        <v>131.77600000000001</v>
      </c>
      <c r="G20" s="953">
        <v>62.53</v>
      </c>
      <c r="H20" s="1418">
        <f>F20*G20*10</f>
        <v>82399.532800000015</v>
      </c>
    </row>
    <row r="21" spans="1:8">
      <c r="H21" s="187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1" orientation="portrait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>
  <sheetPr codeName="Hoja277">
    <pageSetUpPr fitToPage="1"/>
  </sheetPr>
  <dimension ref="A1:R83"/>
  <sheetViews>
    <sheetView view="pageBreakPreview" zoomScale="75" zoomScaleNormal="75" zoomScaleSheetLayoutView="75" workbookViewId="0">
      <selection activeCell="N78" sqref="N78"/>
    </sheetView>
  </sheetViews>
  <sheetFormatPr baseColWidth="10" defaultRowHeight="12.75"/>
  <cols>
    <col min="1" max="1" width="33.5703125" style="271" customWidth="1"/>
    <col min="2" max="13" width="14.140625" style="271" customWidth="1"/>
    <col min="14" max="16384" width="11.42578125" style="271"/>
  </cols>
  <sheetData>
    <row r="1" spans="1:18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8" s="91" customFormat="1" ht="15">
      <c r="A3" s="1504" t="s">
        <v>1279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</row>
    <row r="4" spans="1:18" s="91" customFormat="1" ht="15">
      <c r="A4" s="1504" t="s">
        <v>1433</v>
      </c>
      <c r="B4" s="1504"/>
      <c r="C4" s="1504"/>
      <c r="D4" s="1504"/>
      <c r="E4" s="1504"/>
      <c r="F4" s="1504"/>
      <c r="G4" s="1504"/>
      <c r="H4" s="1504"/>
      <c r="I4" s="1504"/>
      <c r="J4" s="1504"/>
      <c r="K4" s="1504"/>
      <c r="L4" s="1504"/>
      <c r="M4" s="1504"/>
    </row>
    <row r="5" spans="1:18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866" customFormat="1" ht="23.25" customHeight="1">
      <c r="A6" s="327"/>
      <c r="B6" s="1544" t="s">
        <v>1116</v>
      </c>
      <c r="C6" s="1544"/>
      <c r="D6" s="1544"/>
      <c r="E6" s="1544"/>
      <c r="F6" s="1544"/>
      <c r="G6" s="1732" t="s">
        <v>1264</v>
      </c>
      <c r="H6" s="849"/>
      <c r="I6" s="1156" t="s">
        <v>386</v>
      </c>
      <c r="J6" s="1315"/>
      <c r="K6" s="1733" t="s">
        <v>387</v>
      </c>
      <c r="L6" s="1733"/>
      <c r="M6" s="1490"/>
    </row>
    <row r="7" spans="1:18" s="866" customFormat="1" ht="23.25" customHeight="1">
      <c r="A7" s="856" t="s">
        <v>560</v>
      </c>
      <c r="B7" s="1554" t="s">
        <v>389</v>
      </c>
      <c r="C7" s="1554"/>
      <c r="D7" s="1554"/>
      <c r="E7" s="1554"/>
      <c r="F7" s="1554"/>
      <c r="G7" s="1628"/>
      <c r="H7" s="1676" t="s">
        <v>1265</v>
      </c>
      <c r="I7" s="1676"/>
      <c r="J7" s="299" t="s">
        <v>1151</v>
      </c>
      <c r="K7" s="1628" t="s">
        <v>1173</v>
      </c>
      <c r="L7" s="1628" t="s">
        <v>1153</v>
      </c>
      <c r="M7" s="1670" t="s">
        <v>1154</v>
      </c>
    </row>
    <row r="8" spans="1:18" s="866" customFormat="1" ht="23.25" customHeight="1">
      <c r="A8" s="856" t="s">
        <v>538</v>
      </c>
      <c r="B8" s="1316"/>
      <c r="C8" s="814" t="s">
        <v>395</v>
      </c>
      <c r="D8" s="1083"/>
      <c r="E8" s="1738" t="s">
        <v>1123</v>
      </c>
      <c r="F8" s="1738"/>
      <c r="G8" s="1628"/>
      <c r="H8" s="1554" t="s">
        <v>390</v>
      </c>
      <c r="I8" s="1554"/>
      <c r="J8" s="299" t="s">
        <v>1120</v>
      </c>
      <c r="K8" s="1628"/>
      <c r="L8" s="1628"/>
      <c r="M8" s="1502"/>
    </row>
    <row r="9" spans="1:18" s="866" customFormat="1" ht="23.25" customHeight="1" thickBot="1">
      <c r="A9" s="856"/>
      <c r="B9" s="299" t="s">
        <v>393</v>
      </c>
      <c r="C9" s="299" t="s">
        <v>394</v>
      </c>
      <c r="D9" s="299" t="s">
        <v>395</v>
      </c>
      <c r="E9" s="299" t="s">
        <v>393</v>
      </c>
      <c r="F9" s="299" t="s">
        <v>394</v>
      </c>
      <c r="G9" s="1628"/>
      <c r="H9" s="299" t="s">
        <v>393</v>
      </c>
      <c r="I9" s="299" t="s">
        <v>394</v>
      </c>
      <c r="J9" s="299" t="s">
        <v>1159</v>
      </c>
      <c r="K9" s="1628"/>
      <c r="L9" s="1628"/>
      <c r="M9" s="1502"/>
      <c r="P9" s="1318"/>
      <c r="Q9" s="1318"/>
    </row>
    <row r="10" spans="1:18" ht="21" customHeight="1">
      <c r="A10" s="1291" t="s">
        <v>459</v>
      </c>
      <c r="B10" s="1293">
        <v>46</v>
      </c>
      <c r="C10" s="1293">
        <v>12</v>
      </c>
      <c r="D10" s="1292">
        <v>58</v>
      </c>
      <c r="E10" s="1293">
        <v>46</v>
      </c>
      <c r="F10" s="1293">
        <v>12</v>
      </c>
      <c r="G10" s="1293">
        <v>29670</v>
      </c>
      <c r="H10" s="1293">
        <v>3600</v>
      </c>
      <c r="I10" s="1293">
        <v>5000</v>
      </c>
      <c r="J10" s="1293">
        <v>10</v>
      </c>
      <c r="K10" s="1293">
        <v>226</v>
      </c>
      <c r="L10" s="1293">
        <v>296</v>
      </c>
      <c r="M10" s="1310">
        <v>522</v>
      </c>
      <c r="N10" s="278"/>
      <c r="R10" s="349"/>
    </row>
    <row r="11" spans="1:18">
      <c r="A11" s="1295" t="s">
        <v>460</v>
      </c>
      <c r="B11" s="1296">
        <v>13</v>
      </c>
      <c r="C11" s="1296">
        <v>3</v>
      </c>
      <c r="D11" s="1296">
        <v>16</v>
      </c>
      <c r="E11" s="1296">
        <v>13</v>
      </c>
      <c r="F11" s="1296">
        <v>3</v>
      </c>
      <c r="G11" s="1296">
        <v>1722</v>
      </c>
      <c r="H11" s="1296">
        <v>4000</v>
      </c>
      <c r="I11" s="1296">
        <v>5500</v>
      </c>
      <c r="J11" s="1296">
        <v>11</v>
      </c>
      <c r="K11" s="1296">
        <v>68</v>
      </c>
      <c r="L11" s="1296">
        <v>19</v>
      </c>
      <c r="M11" s="1298">
        <v>87</v>
      </c>
      <c r="N11" s="278"/>
      <c r="R11" s="349"/>
    </row>
    <row r="12" spans="1:18">
      <c r="A12" s="1295" t="s">
        <v>461</v>
      </c>
      <c r="B12" s="1302">
        <v>3</v>
      </c>
      <c r="C12" s="1302">
        <v>1</v>
      </c>
      <c r="D12" s="1302">
        <v>4</v>
      </c>
      <c r="E12" s="1302">
        <v>3</v>
      </c>
      <c r="F12" s="1302">
        <v>1</v>
      </c>
      <c r="G12" s="1296">
        <v>6134</v>
      </c>
      <c r="H12" s="1302">
        <v>4000</v>
      </c>
      <c r="I12" s="1302">
        <v>5500</v>
      </c>
      <c r="J12" s="1296">
        <v>11</v>
      </c>
      <c r="K12" s="1296">
        <v>18</v>
      </c>
      <c r="L12" s="1296">
        <v>67</v>
      </c>
      <c r="M12" s="1298">
        <v>85</v>
      </c>
      <c r="N12" s="278"/>
      <c r="R12" s="349"/>
    </row>
    <row r="13" spans="1:18">
      <c r="A13" s="1295" t="s">
        <v>462</v>
      </c>
      <c r="B13" s="1296">
        <v>18</v>
      </c>
      <c r="C13" s="1296">
        <v>4</v>
      </c>
      <c r="D13" s="1296">
        <v>22</v>
      </c>
      <c r="E13" s="1296">
        <v>18</v>
      </c>
      <c r="F13" s="1296">
        <v>4</v>
      </c>
      <c r="G13" s="1296">
        <v>15786</v>
      </c>
      <c r="H13" s="1296">
        <v>4000</v>
      </c>
      <c r="I13" s="1296">
        <v>5500</v>
      </c>
      <c r="J13" s="1296">
        <v>11</v>
      </c>
      <c r="K13" s="1296">
        <v>94</v>
      </c>
      <c r="L13" s="1296">
        <v>174</v>
      </c>
      <c r="M13" s="1298">
        <v>268</v>
      </c>
      <c r="N13" s="278"/>
      <c r="R13" s="349"/>
    </row>
    <row r="14" spans="1:18">
      <c r="A14" s="1303" t="s">
        <v>463</v>
      </c>
      <c r="B14" s="1304">
        <v>80</v>
      </c>
      <c r="C14" s="1304">
        <v>20</v>
      </c>
      <c r="D14" s="1304">
        <v>100</v>
      </c>
      <c r="E14" s="1304">
        <v>80</v>
      </c>
      <c r="F14" s="1304">
        <v>20</v>
      </c>
      <c r="G14" s="1304">
        <v>53312</v>
      </c>
      <c r="H14" s="1305">
        <v>3770</v>
      </c>
      <c r="I14" s="1305">
        <v>5200</v>
      </c>
      <c r="J14" s="1305">
        <v>10</v>
      </c>
      <c r="K14" s="1305">
        <v>407</v>
      </c>
      <c r="L14" s="1305">
        <v>555</v>
      </c>
      <c r="M14" s="1306">
        <v>962</v>
      </c>
      <c r="N14" s="278"/>
      <c r="R14" s="349"/>
    </row>
    <row r="15" spans="1:18">
      <c r="A15" s="1295"/>
      <c r="B15" s="1297"/>
      <c r="C15" s="1297"/>
      <c r="D15" s="1297"/>
      <c r="E15" s="1297"/>
      <c r="F15" s="1297"/>
      <c r="G15" s="1297"/>
      <c r="H15" s="1296"/>
      <c r="I15" s="1296"/>
      <c r="J15" s="1296"/>
      <c r="K15" s="1296"/>
      <c r="L15" s="1296"/>
      <c r="M15" s="1299"/>
      <c r="N15" s="278"/>
      <c r="R15" s="349"/>
    </row>
    <row r="16" spans="1:18" s="408" customFormat="1">
      <c r="A16" s="1295" t="s">
        <v>544</v>
      </c>
      <c r="B16" s="1296" t="s">
        <v>399</v>
      </c>
      <c r="C16" s="1296" t="s">
        <v>399</v>
      </c>
      <c r="D16" s="1296" t="s">
        <v>399</v>
      </c>
      <c r="E16" s="1296" t="s">
        <v>399</v>
      </c>
      <c r="F16" s="1296" t="s">
        <v>399</v>
      </c>
      <c r="G16" s="1296">
        <v>95</v>
      </c>
      <c r="H16" s="1296" t="s">
        <v>399</v>
      </c>
      <c r="I16" s="1296" t="s">
        <v>399</v>
      </c>
      <c r="J16" s="1296">
        <v>7</v>
      </c>
      <c r="K16" s="1296" t="s">
        <v>399</v>
      </c>
      <c r="L16" s="1296">
        <v>1</v>
      </c>
      <c r="M16" s="1298">
        <v>1</v>
      </c>
      <c r="N16" s="685"/>
      <c r="R16" s="682"/>
    </row>
    <row r="17" spans="1:18">
      <c r="A17" s="1295" t="s">
        <v>467</v>
      </c>
      <c r="B17" s="1296" t="s">
        <v>399</v>
      </c>
      <c r="C17" s="1297" t="s">
        <v>399</v>
      </c>
      <c r="D17" s="1296" t="s">
        <v>399</v>
      </c>
      <c r="E17" s="1296" t="s">
        <v>399</v>
      </c>
      <c r="F17" s="1297" t="s">
        <v>399</v>
      </c>
      <c r="G17" s="1296">
        <v>2000</v>
      </c>
      <c r="H17" s="1296" t="s">
        <v>399</v>
      </c>
      <c r="I17" s="1297" t="s">
        <v>399</v>
      </c>
      <c r="J17" s="1296">
        <v>7</v>
      </c>
      <c r="K17" s="1296" t="s">
        <v>399</v>
      </c>
      <c r="L17" s="1296">
        <v>14</v>
      </c>
      <c r="M17" s="1298">
        <v>14</v>
      </c>
      <c r="N17" s="278"/>
      <c r="R17" s="349"/>
    </row>
    <row r="18" spans="1:18">
      <c r="A18" s="1295" t="s">
        <v>468</v>
      </c>
      <c r="B18" s="1296" t="s">
        <v>399</v>
      </c>
      <c r="C18" s="1296" t="s">
        <v>399</v>
      </c>
      <c r="D18" s="1296" t="s">
        <v>399</v>
      </c>
      <c r="E18" s="1296" t="s">
        <v>399</v>
      </c>
      <c r="F18" s="1296" t="s">
        <v>399</v>
      </c>
      <c r="G18" s="1296">
        <v>300</v>
      </c>
      <c r="H18" s="1296" t="s">
        <v>399</v>
      </c>
      <c r="I18" s="1296" t="s">
        <v>399</v>
      </c>
      <c r="J18" s="1296">
        <v>6</v>
      </c>
      <c r="K18" s="1296" t="s">
        <v>399</v>
      </c>
      <c r="L18" s="1296">
        <v>2</v>
      </c>
      <c r="M18" s="1298">
        <v>2</v>
      </c>
      <c r="N18" s="278"/>
      <c r="R18" s="349"/>
    </row>
    <row r="19" spans="1:18">
      <c r="A19" s="1303" t="s">
        <v>469</v>
      </c>
      <c r="B19" s="1304" t="s">
        <v>399</v>
      </c>
      <c r="C19" s="1304" t="s">
        <v>399</v>
      </c>
      <c r="D19" s="1304" t="s">
        <v>399</v>
      </c>
      <c r="E19" s="1304" t="s">
        <v>399</v>
      </c>
      <c r="F19" s="1304" t="s">
        <v>399</v>
      </c>
      <c r="G19" s="1304">
        <v>2395</v>
      </c>
      <c r="H19" s="1305" t="s">
        <v>399</v>
      </c>
      <c r="I19" s="1305" t="s">
        <v>399</v>
      </c>
      <c r="J19" s="1305">
        <v>7</v>
      </c>
      <c r="K19" s="1305" t="s">
        <v>399</v>
      </c>
      <c r="L19" s="1305">
        <v>17</v>
      </c>
      <c r="M19" s="1306">
        <v>17</v>
      </c>
      <c r="N19" s="278"/>
      <c r="R19" s="349"/>
    </row>
    <row r="20" spans="1:18">
      <c r="A20" s="1300"/>
      <c r="B20" s="1055"/>
      <c r="C20" s="1055"/>
      <c r="D20" s="1055"/>
      <c r="E20" s="1055"/>
      <c r="F20" s="1055"/>
      <c r="G20" s="1055"/>
      <c r="H20" s="1060"/>
      <c r="I20" s="1060"/>
      <c r="J20" s="1060"/>
      <c r="K20" s="1060"/>
      <c r="L20" s="1060"/>
      <c r="M20" s="1067"/>
      <c r="N20" s="278"/>
      <c r="R20" s="349"/>
    </row>
    <row r="21" spans="1:18">
      <c r="A21" s="1303" t="s">
        <v>470</v>
      </c>
      <c r="B21" s="1305" t="s">
        <v>399</v>
      </c>
      <c r="C21" s="1305">
        <v>32</v>
      </c>
      <c r="D21" s="1305">
        <v>32</v>
      </c>
      <c r="E21" s="1305" t="s">
        <v>399</v>
      </c>
      <c r="F21" s="1305">
        <v>32</v>
      </c>
      <c r="G21" s="1305">
        <v>2000</v>
      </c>
      <c r="H21" s="1305" t="s">
        <v>399</v>
      </c>
      <c r="I21" s="1305">
        <v>4000</v>
      </c>
      <c r="J21" s="1305">
        <v>6</v>
      </c>
      <c r="K21" s="1305">
        <v>128</v>
      </c>
      <c r="L21" s="1305">
        <v>12</v>
      </c>
      <c r="M21" s="1323">
        <v>140</v>
      </c>
      <c r="N21" s="278"/>
      <c r="R21" s="349"/>
    </row>
    <row r="22" spans="1:18">
      <c r="A22" s="1300"/>
      <c r="B22" s="1055"/>
      <c r="C22" s="1055"/>
      <c r="D22" s="1055"/>
      <c r="E22" s="1055"/>
      <c r="F22" s="1055"/>
      <c r="G22" s="1055"/>
      <c r="H22" s="1060"/>
      <c r="I22" s="1060"/>
      <c r="J22" s="1060"/>
      <c r="K22" s="1060"/>
      <c r="L22" s="1060"/>
      <c r="M22" s="1067"/>
      <c r="N22" s="278"/>
      <c r="R22" s="349"/>
    </row>
    <row r="23" spans="1:18">
      <c r="A23" s="1303" t="s">
        <v>471</v>
      </c>
      <c r="B23" s="1305" t="s">
        <v>399</v>
      </c>
      <c r="C23" s="1305">
        <v>37</v>
      </c>
      <c r="D23" s="1305">
        <v>37</v>
      </c>
      <c r="E23" s="1305" t="s">
        <v>399</v>
      </c>
      <c r="F23" s="1305">
        <v>23</v>
      </c>
      <c r="G23" s="1305" t="s">
        <v>399</v>
      </c>
      <c r="H23" s="1305" t="s">
        <v>399</v>
      </c>
      <c r="I23" s="1305">
        <v>3200</v>
      </c>
      <c r="J23" s="1305" t="s">
        <v>399</v>
      </c>
      <c r="K23" s="1305">
        <v>74</v>
      </c>
      <c r="L23" s="1305" t="s">
        <v>399</v>
      </c>
      <c r="M23" s="1323">
        <v>74</v>
      </c>
      <c r="N23" s="278"/>
      <c r="R23" s="349"/>
    </row>
    <row r="24" spans="1:18">
      <c r="A24" s="1295"/>
      <c r="B24" s="1297"/>
      <c r="C24" s="1297"/>
      <c r="D24" s="1297"/>
      <c r="E24" s="1297"/>
      <c r="F24" s="1297"/>
      <c r="G24" s="1297"/>
      <c r="H24" s="1296"/>
      <c r="I24" s="1296"/>
      <c r="J24" s="1296"/>
      <c r="K24" s="1296"/>
      <c r="L24" s="1296"/>
      <c r="M24" s="1299"/>
      <c r="N24" s="278"/>
      <c r="R24" s="349"/>
    </row>
    <row r="25" spans="1:18">
      <c r="A25" s="1295" t="s">
        <v>472</v>
      </c>
      <c r="B25" s="1302">
        <v>11</v>
      </c>
      <c r="C25" s="1297">
        <v>374</v>
      </c>
      <c r="D25" s="1296">
        <v>385</v>
      </c>
      <c r="E25" s="1302">
        <v>4</v>
      </c>
      <c r="F25" s="1297">
        <v>233</v>
      </c>
      <c r="G25" s="1297" t="s">
        <v>399</v>
      </c>
      <c r="H25" s="1302">
        <v>4100</v>
      </c>
      <c r="I25" s="1296">
        <v>7496</v>
      </c>
      <c r="J25" s="1297" t="s">
        <v>399</v>
      </c>
      <c r="K25" s="1302">
        <v>1763</v>
      </c>
      <c r="L25" s="1297" t="s">
        <v>399</v>
      </c>
      <c r="M25" s="1299">
        <v>1763</v>
      </c>
      <c r="N25" s="278"/>
      <c r="R25" s="349"/>
    </row>
    <row r="26" spans="1:18">
      <c r="A26" s="1295" t="s">
        <v>473</v>
      </c>
      <c r="B26" s="1302">
        <v>10</v>
      </c>
      <c r="C26" s="1296">
        <v>172</v>
      </c>
      <c r="D26" s="1296">
        <v>182</v>
      </c>
      <c r="E26" s="1302">
        <v>8</v>
      </c>
      <c r="F26" s="1296">
        <v>151</v>
      </c>
      <c r="G26" s="1296" t="s">
        <v>399</v>
      </c>
      <c r="H26" s="1302">
        <v>6000</v>
      </c>
      <c r="I26" s="1296">
        <v>8239</v>
      </c>
      <c r="J26" s="1296" t="s">
        <v>399</v>
      </c>
      <c r="K26" s="1296">
        <v>1292</v>
      </c>
      <c r="L26" s="1296" t="s">
        <v>399</v>
      </c>
      <c r="M26" s="1298">
        <v>1292</v>
      </c>
      <c r="N26" s="278"/>
      <c r="R26" s="349"/>
    </row>
    <row r="27" spans="1:18">
      <c r="A27" s="1295" t="s">
        <v>474</v>
      </c>
      <c r="B27" s="1302">
        <v>60</v>
      </c>
      <c r="C27" s="1296">
        <v>1963</v>
      </c>
      <c r="D27" s="1296">
        <v>2023</v>
      </c>
      <c r="E27" s="1302">
        <v>51</v>
      </c>
      <c r="F27" s="1296">
        <v>1722</v>
      </c>
      <c r="G27" s="1297" t="s">
        <v>399</v>
      </c>
      <c r="H27" s="1302">
        <v>4124</v>
      </c>
      <c r="I27" s="1296">
        <v>7305</v>
      </c>
      <c r="J27" s="1297" t="s">
        <v>399</v>
      </c>
      <c r="K27" s="1302">
        <v>12789</v>
      </c>
      <c r="L27" s="1297" t="s">
        <v>399</v>
      </c>
      <c r="M27" s="1298">
        <v>12789</v>
      </c>
      <c r="N27" s="278"/>
      <c r="R27" s="349"/>
    </row>
    <row r="28" spans="1:18">
      <c r="A28" s="1303" t="s">
        <v>475</v>
      </c>
      <c r="B28" s="1304">
        <v>81</v>
      </c>
      <c r="C28" s="1304">
        <v>2509</v>
      </c>
      <c r="D28" s="1304">
        <v>2590</v>
      </c>
      <c r="E28" s="1304">
        <v>63</v>
      </c>
      <c r="F28" s="1304">
        <v>2106</v>
      </c>
      <c r="G28" s="1304" t="s">
        <v>399</v>
      </c>
      <c r="H28" s="1305">
        <v>4361</v>
      </c>
      <c r="I28" s="1305">
        <v>7393</v>
      </c>
      <c r="J28" s="1305" t="s">
        <v>399</v>
      </c>
      <c r="K28" s="1305">
        <v>15844</v>
      </c>
      <c r="L28" s="1305" t="s">
        <v>399</v>
      </c>
      <c r="M28" s="1306">
        <v>15844</v>
      </c>
      <c r="N28" s="278"/>
      <c r="R28" s="349"/>
    </row>
    <row r="29" spans="1:18">
      <c r="A29" s="1295"/>
      <c r="B29" s="1297"/>
      <c r="C29" s="1297"/>
      <c r="D29" s="1297"/>
      <c r="E29" s="1297"/>
      <c r="F29" s="1297"/>
      <c r="G29" s="1297"/>
      <c r="H29" s="1296"/>
      <c r="I29" s="1296"/>
      <c r="J29" s="1296"/>
      <c r="K29" s="1296"/>
      <c r="L29" s="1296"/>
      <c r="M29" s="1299"/>
      <c r="N29" s="278"/>
      <c r="R29" s="349"/>
    </row>
    <row r="30" spans="1:18">
      <c r="A30" s="1295" t="s">
        <v>476</v>
      </c>
      <c r="B30" s="1301">
        <v>9</v>
      </c>
      <c r="C30" s="1301">
        <v>19</v>
      </c>
      <c r="D30" s="1296">
        <v>28</v>
      </c>
      <c r="E30" s="1301">
        <v>8</v>
      </c>
      <c r="F30" s="1301">
        <v>17</v>
      </c>
      <c r="G30" s="1296" t="s">
        <v>399</v>
      </c>
      <c r="H30" s="1301">
        <v>9628</v>
      </c>
      <c r="I30" s="1301">
        <v>16632</v>
      </c>
      <c r="J30" s="1301" t="s">
        <v>399</v>
      </c>
      <c r="K30" s="1301">
        <v>360</v>
      </c>
      <c r="L30" s="1301" t="s">
        <v>399</v>
      </c>
      <c r="M30" s="1325">
        <v>360</v>
      </c>
      <c r="N30" s="278"/>
      <c r="R30" s="349"/>
    </row>
    <row r="31" spans="1:18">
      <c r="A31" s="1295" t="s">
        <v>477</v>
      </c>
      <c r="B31" s="1301">
        <v>5</v>
      </c>
      <c r="C31" s="1301">
        <v>29</v>
      </c>
      <c r="D31" s="1296">
        <v>34</v>
      </c>
      <c r="E31" s="1301">
        <v>5</v>
      </c>
      <c r="F31" s="1301">
        <v>25</v>
      </c>
      <c r="G31" s="1296" t="s">
        <v>399</v>
      </c>
      <c r="H31" s="1301">
        <v>7520</v>
      </c>
      <c r="I31" s="1301">
        <v>13720</v>
      </c>
      <c r="J31" s="1301" t="s">
        <v>399</v>
      </c>
      <c r="K31" s="1301">
        <v>381</v>
      </c>
      <c r="L31" s="1301" t="s">
        <v>399</v>
      </c>
      <c r="M31" s="1298">
        <v>381</v>
      </c>
      <c r="N31" s="278"/>
      <c r="R31" s="349"/>
    </row>
    <row r="32" spans="1:18">
      <c r="A32" s="1295" t="s">
        <v>478</v>
      </c>
      <c r="B32" s="1301">
        <v>46</v>
      </c>
      <c r="C32" s="1301">
        <v>870</v>
      </c>
      <c r="D32" s="1296">
        <v>916</v>
      </c>
      <c r="E32" s="1301">
        <v>9</v>
      </c>
      <c r="F32" s="1301">
        <v>538</v>
      </c>
      <c r="G32" s="1296" t="s">
        <v>399</v>
      </c>
      <c r="H32" s="1301">
        <v>5929</v>
      </c>
      <c r="I32" s="1301">
        <v>10770</v>
      </c>
      <c r="J32" s="1301" t="s">
        <v>399</v>
      </c>
      <c r="K32" s="1301">
        <v>5848</v>
      </c>
      <c r="L32" s="1301" t="s">
        <v>399</v>
      </c>
      <c r="M32" s="1298">
        <v>5848</v>
      </c>
      <c r="N32" s="278"/>
      <c r="R32" s="349"/>
    </row>
    <row r="33" spans="1:18">
      <c r="A33" s="1295" t="s">
        <v>479</v>
      </c>
      <c r="B33" s="1301">
        <v>1</v>
      </c>
      <c r="C33" s="1301">
        <v>136</v>
      </c>
      <c r="D33" s="1296">
        <v>137</v>
      </c>
      <c r="E33" s="1301" t="s">
        <v>399</v>
      </c>
      <c r="F33" s="1301">
        <v>81</v>
      </c>
      <c r="G33" s="1296" t="s">
        <v>399</v>
      </c>
      <c r="H33" s="1301" t="s">
        <v>399</v>
      </c>
      <c r="I33" s="1301">
        <v>8010</v>
      </c>
      <c r="J33" s="1301" t="s">
        <v>399</v>
      </c>
      <c r="K33" s="1301">
        <v>649</v>
      </c>
      <c r="L33" s="1301" t="s">
        <v>399</v>
      </c>
      <c r="M33" s="1298">
        <v>649</v>
      </c>
      <c r="N33" s="278"/>
      <c r="R33" s="349"/>
    </row>
    <row r="34" spans="1:18">
      <c r="A34" s="1303" t="s">
        <v>480</v>
      </c>
      <c r="B34" s="1304">
        <v>61</v>
      </c>
      <c r="C34" s="1304">
        <v>1054</v>
      </c>
      <c r="D34" s="1304">
        <v>1115</v>
      </c>
      <c r="E34" s="1304">
        <v>22</v>
      </c>
      <c r="F34" s="1304">
        <v>661</v>
      </c>
      <c r="G34" s="1304" t="s">
        <v>399</v>
      </c>
      <c r="H34" s="1305">
        <v>7636</v>
      </c>
      <c r="I34" s="1305">
        <v>10694</v>
      </c>
      <c r="J34" s="1305" t="s">
        <v>399</v>
      </c>
      <c r="K34" s="1305">
        <v>7238</v>
      </c>
      <c r="L34" s="1305" t="s">
        <v>399</v>
      </c>
      <c r="M34" s="1306">
        <v>7238</v>
      </c>
      <c r="N34" s="278"/>
      <c r="R34" s="349"/>
    </row>
    <row r="35" spans="1:18">
      <c r="A35" s="1300"/>
      <c r="B35" s="1055"/>
      <c r="C35" s="1055"/>
      <c r="D35" s="1055"/>
      <c r="E35" s="1055"/>
      <c r="F35" s="1055"/>
      <c r="G35" s="1055"/>
      <c r="H35" s="1060"/>
      <c r="I35" s="1060"/>
      <c r="J35" s="1060"/>
      <c r="K35" s="1060"/>
      <c r="L35" s="1060"/>
      <c r="M35" s="1067"/>
      <c r="N35" s="278"/>
      <c r="R35" s="349"/>
    </row>
    <row r="36" spans="1:18">
      <c r="A36" s="1303" t="s">
        <v>481</v>
      </c>
      <c r="B36" s="1304">
        <v>335</v>
      </c>
      <c r="C36" s="1304">
        <v>90</v>
      </c>
      <c r="D36" s="1304">
        <v>425</v>
      </c>
      <c r="E36" s="1304">
        <v>50</v>
      </c>
      <c r="F36" s="1304">
        <v>31</v>
      </c>
      <c r="G36" s="1304">
        <v>4000</v>
      </c>
      <c r="H36" s="1305">
        <v>2000</v>
      </c>
      <c r="I36" s="1305">
        <v>6100</v>
      </c>
      <c r="J36" s="1305">
        <v>5</v>
      </c>
      <c r="K36" s="1305">
        <v>289</v>
      </c>
      <c r="L36" s="1305">
        <v>20</v>
      </c>
      <c r="M36" s="1306">
        <v>309</v>
      </c>
      <c r="N36" s="278"/>
      <c r="R36" s="349"/>
    </row>
    <row r="37" spans="1:18" s="408" customFormat="1">
      <c r="A37" s="1295"/>
      <c r="B37" s="1297"/>
      <c r="C37" s="1297"/>
      <c r="D37" s="1297"/>
      <c r="E37" s="1297"/>
      <c r="F37" s="1297"/>
      <c r="G37" s="1297"/>
      <c r="H37" s="1296"/>
      <c r="I37" s="1296"/>
      <c r="J37" s="1296"/>
      <c r="K37" s="1296"/>
      <c r="L37" s="1296"/>
      <c r="M37" s="1299"/>
      <c r="N37" s="685"/>
      <c r="R37" s="682"/>
    </row>
    <row r="38" spans="1:18">
      <c r="A38" s="1295" t="s">
        <v>545</v>
      </c>
      <c r="B38" s="1297" t="s">
        <v>399</v>
      </c>
      <c r="C38" s="1296" t="s">
        <v>399</v>
      </c>
      <c r="D38" s="1296" t="s">
        <v>399</v>
      </c>
      <c r="E38" s="1297" t="s">
        <v>399</v>
      </c>
      <c r="F38" s="1296" t="s">
        <v>399</v>
      </c>
      <c r="G38" s="1296">
        <v>1568</v>
      </c>
      <c r="H38" s="1297" t="s">
        <v>399</v>
      </c>
      <c r="I38" s="1296" t="s">
        <v>399</v>
      </c>
      <c r="J38" s="1296">
        <v>13</v>
      </c>
      <c r="K38" s="1296" t="s">
        <v>399</v>
      </c>
      <c r="L38" s="1296">
        <v>20</v>
      </c>
      <c r="M38" s="1298">
        <v>20</v>
      </c>
      <c r="N38" s="278"/>
      <c r="R38" s="349"/>
    </row>
    <row r="39" spans="1:18" s="408" customFormat="1">
      <c r="A39" s="1295" t="s">
        <v>483</v>
      </c>
      <c r="B39" s="1296" t="s">
        <v>399</v>
      </c>
      <c r="C39" s="1296" t="s">
        <v>399</v>
      </c>
      <c r="D39" s="1296" t="s">
        <v>399</v>
      </c>
      <c r="E39" s="1296" t="s">
        <v>399</v>
      </c>
      <c r="F39" s="1296" t="s">
        <v>399</v>
      </c>
      <c r="G39" s="1296" t="s">
        <v>399</v>
      </c>
      <c r="H39" s="1296" t="s">
        <v>399</v>
      </c>
      <c r="I39" s="1296" t="s">
        <v>399</v>
      </c>
      <c r="J39" s="1296" t="s">
        <v>399</v>
      </c>
      <c r="K39" s="1296" t="s">
        <v>399</v>
      </c>
      <c r="L39" s="1296" t="s">
        <v>399</v>
      </c>
      <c r="M39" s="1298" t="s">
        <v>399</v>
      </c>
      <c r="N39" s="685"/>
      <c r="R39" s="682"/>
    </row>
    <row r="40" spans="1:18">
      <c r="A40" s="1295" t="s">
        <v>484</v>
      </c>
      <c r="B40" s="1296" t="s">
        <v>399</v>
      </c>
      <c r="C40" s="1296" t="s">
        <v>399</v>
      </c>
      <c r="D40" s="1296" t="s">
        <v>399</v>
      </c>
      <c r="E40" s="1296" t="s">
        <v>399</v>
      </c>
      <c r="F40" s="1296" t="s">
        <v>399</v>
      </c>
      <c r="G40" s="1296" t="s">
        <v>399</v>
      </c>
      <c r="H40" s="1296" t="s">
        <v>399</v>
      </c>
      <c r="I40" s="1296" t="s">
        <v>399</v>
      </c>
      <c r="J40" s="1296" t="s">
        <v>399</v>
      </c>
      <c r="K40" s="1296" t="s">
        <v>399</v>
      </c>
      <c r="L40" s="1296" t="s">
        <v>399</v>
      </c>
      <c r="M40" s="1298" t="s">
        <v>399</v>
      </c>
      <c r="N40" s="278"/>
      <c r="R40" s="349"/>
    </row>
    <row r="41" spans="1:18">
      <c r="A41" s="1295" t="s">
        <v>485</v>
      </c>
      <c r="B41" s="1297" t="s">
        <v>399</v>
      </c>
      <c r="C41" s="1296" t="s">
        <v>399</v>
      </c>
      <c r="D41" s="1296" t="s">
        <v>399</v>
      </c>
      <c r="E41" s="1297" t="s">
        <v>399</v>
      </c>
      <c r="F41" s="1296" t="s">
        <v>399</v>
      </c>
      <c r="G41" s="1296" t="s">
        <v>399</v>
      </c>
      <c r="H41" s="1297" t="s">
        <v>399</v>
      </c>
      <c r="I41" s="1296" t="s">
        <v>399</v>
      </c>
      <c r="J41" s="1296" t="s">
        <v>399</v>
      </c>
      <c r="K41" s="1296" t="s">
        <v>399</v>
      </c>
      <c r="L41" s="1296" t="s">
        <v>399</v>
      </c>
      <c r="M41" s="1298" t="s">
        <v>399</v>
      </c>
      <c r="N41" s="278"/>
      <c r="R41" s="349"/>
    </row>
    <row r="42" spans="1:18">
      <c r="A42" s="1295" t="s">
        <v>486</v>
      </c>
      <c r="B42" s="1296" t="s">
        <v>399</v>
      </c>
      <c r="C42" s="1296" t="s">
        <v>399</v>
      </c>
      <c r="D42" s="1296" t="s">
        <v>399</v>
      </c>
      <c r="E42" s="1296" t="s">
        <v>399</v>
      </c>
      <c r="F42" s="1296" t="s">
        <v>399</v>
      </c>
      <c r="G42" s="1296">
        <v>785</v>
      </c>
      <c r="H42" s="1296" t="s">
        <v>399</v>
      </c>
      <c r="I42" s="1296" t="s">
        <v>399</v>
      </c>
      <c r="J42" s="1296">
        <v>6</v>
      </c>
      <c r="K42" s="1296" t="s">
        <v>399</v>
      </c>
      <c r="L42" s="1296">
        <v>5</v>
      </c>
      <c r="M42" s="1298">
        <v>5</v>
      </c>
      <c r="N42" s="278"/>
      <c r="R42" s="349"/>
    </row>
    <row r="43" spans="1:18">
      <c r="A43" s="1295" t="s">
        <v>487</v>
      </c>
      <c r="B43" s="1296" t="s">
        <v>399</v>
      </c>
      <c r="C43" s="1296" t="s">
        <v>399</v>
      </c>
      <c r="D43" s="1296" t="s">
        <v>399</v>
      </c>
      <c r="E43" s="1296" t="s">
        <v>399</v>
      </c>
      <c r="F43" s="1296" t="s">
        <v>399</v>
      </c>
      <c r="G43" s="1296" t="s">
        <v>399</v>
      </c>
      <c r="H43" s="1296" t="s">
        <v>399</v>
      </c>
      <c r="I43" s="1296" t="s">
        <v>399</v>
      </c>
      <c r="J43" s="1296" t="s">
        <v>399</v>
      </c>
      <c r="K43" s="1296" t="s">
        <v>399</v>
      </c>
      <c r="L43" s="1296" t="s">
        <v>399</v>
      </c>
      <c r="M43" s="1298" t="s">
        <v>399</v>
      </c>
      <c r="N43" s="278"/>
      <c r="R43" s="349"/>
    </row>
    <row r="44" spans="1:18">
      <c r="A44" s="1295" t="s">
        <v>488</v>
      </c>
      <c r="B44" s="1297" t="s">
        <v>399</v>
      </c>
      <c r="C44" s="1296" t="s">
        <v>399</v>
      </c>
      <c r="D44" s="1296" t="s">
        <v>399</v>
      </c>
      <c r="E44" s="1297" t="s">
        <v>399</v>
      </c>
      <c r="F44" s="1296" t="s">
        <v>399</v>
      </c>
      <c r="G44" s="1296" t="s">
        <v>399</v>
      </c>
      <c r="H44" s="1297" t="s">
        <v>399</v>
      </c>
      <c r="I44" s="1296" t="s">
        <v>399</v>
      </c>
      <c r="J44" s="1296" t="s">
        <v>399</v>
      </c>
      <c r="K44" s="1296" t="s">
        <v>399</v>
      </c>
      <c r="L44" s="1296" t="s">
        <v>399</v>
      </c>
      <c r="M44" s="1298" t="s">
        <v>399</v>
      </c>
      <c r="N44" s="278"/>
      <c r="R44" s="349"/>
    </row>
    <row r="45" spans="1:18">
      <c r="A45" s="1295" t="s">
        <v>489</v>
      </c>
      <c r="B45" s="1302">
        <v>5</v>
      </c>
      <c r="C45" s="1296" t="s">
        <v>399</v>
      </c>
      <c r="D45" s="1296">
        <v>5</v>
      </c>
      <c r="E45" s="1302">
        <v>5</v>
      </c>
      <c r="F45" s="1296" t="s">
        <v>399</v>
      </c>
      <c r="G45" s="1296" t="s">
        <v>399</v>
      </c>
      <c r="H45" s="1302">
        <v>6000</v>
      </c>
      <c r="I45" s="1296" t="s">
        <v>399</v>
      </c>
      <c r="J45" s="1296" t="s">
        <v>399</v>
      </c>
      <c r="K45" s="1296">
        <v>30</v>
      </c>
      <c r="L45" s="1296" t="s">
        <v>399</v>
      </c>
      <c r="M45" s="1298">
        <v>30</v>
      </c>
      <c r="N45" s="278"/>
      <c r="R45" s="349"/>
    </row>
    <row r="46" spans="1:18">
      <c r="A46" s="1295" t="s">
        <v>490</v>
      </c>
      <c r="B46" s="1296">
        <v>1</v>
      </c>
      <c r="C46" s="1296" t="s">
        <v>399</v>
      </c>
      <c r="D46" s="1296">
        <v>1</v>
      </c>
      <c r="E46" s="1296">
        <v>1</v>
      </c>
      <c r="F46" s="1296" t="s">
        <v>399</v>
      </c>
      <c r="G46" s="1296" t="s">
        <v>399</v>
      </c>
      <c r="H46" s="1296">
        <v>2000</v>
      </c>
      <c r="I46" s="1296" t="s">
        <v>399</v>
      </c>
      <c r="J46" s="1296" t="s">
        <v>399</v>
      </c>
      <c r="K46" s="1296">
        <v>2</v>
      </c>
      <c r="L46" s="1296" t="s">
        <v>399</v>
      </c>
      <c r="M46" s="1298">
        <v>2</v>
      </c>
      <c r="N46" s="278"/>
      <c r="R46" s="349"/>
    </row>
    <row r="47" spans="1:18">
      <c r="A47" s="1303" t="s">
        <v>491</v>
      </c>
      <c r="B47" s="1304">
        <v>6</v>
      </c>
      <c r="C47" s="1304" t="s">
        <v>399</v>
      </c>
      <c r="D47" s="1304">
        <v>6</v>
      </c>
      <c r="E47" s="1304">
        <v>6</v>
      </c>
      <c r="F47" s="1304" t="s">
        <v>399</v>
      </c>
      <c r="G47" s="1304">
        <v>2353</v>
      </c>
      <c r="H47" s="1305">
        <v>5333</v>
      </c>
      <c r="I47" s="1305" t="s">
        <v>399</v>
      </c>
      <c r="J47" s="1305">
        <v>11</v>
      </c>
      <c r="K47" s="1305">
        <v>32</v>
      </c>
      <c r="L47" s="1305">
        <v>25</v>
      </c>
      <c r="M47" s="1306">
        <v>57</v>
      </c>
      <c r="N47" s="278"/>
      <c r="R47" s="349"/>
    </row>
    <row r="48" spans="1:18">
      <c r="A48" s="1300"/>
      <c r="B48" s="1055"/>
      <c r="C48" s="1055"/>
      <c r="D48" s="1055"/>
      <c r="E48" s="1055"/>
      <c r="F48" s="1055"/>
      <c r="G48" s="1055"/>
      <c r="H48" s="1060"/>
      <c r="I48" s="1060"/>
      <c r="J48" s="1060"/>
      <c r="K48" s="1060"/>
      <c r="L48" s="1060"/>
      <c r="M48" s="1067"/>
      <c r="N48" s="278"/>
      <c r="R48" s="349"/>
    </row>
    <row r="49" spans="1:18">
      <c r="A49" s="1303" t="s">
        <v>492</v>
      </c>
      <c r="B49" s="1304" t="s">
        <v>399</v>
      </c>
      <c r="C49" s="1304" t="s">
        <v>399</v>
      </c>
      <c r="D49" s="1304" t="s">
        <v>399</v>
      </c>
      <c r="E49" s="1304" t="s">
        <v>399</v>
      </c>
      <c r="F49" s="1304" t="s">
        <v>399</v>
      </c>
      <c r="G49" s="1304">
        <v>540</v>
      </c>
      <c r="H49" s="1305" t="s">
        <v>399</v>
      </c>
      <c r="I49" s="1305" t="s">
        <v>399</v>
      </c>
      <c r="J49" s="1305">
        <v>10</v>
      </c>
      <c r="K49" s="1305" t="s">
        <v>399</v>
      </c>
      <c r="L49" s="1305">
        <v>5</v>
      </c>
      <c r="M49" s="1306">
        <v>5</v>
      </c>
      <c r="N49" s="278"/>
      <c r="R49" s="349"/>
    </row>
    <row r="50" spans="1:18">
      <c r="A50" s="1295"/>
      <c r="B50" s="1297"/>
      <c r="C50" s="1297"/>
      <c r="D50" s="1297"/>
      <c r="E50" s="1297"/>
      <c r="F50" s="1297"/>
      <c r="G50" s="1297"/>
      <c r="H50" s="1296"/>
      <c r="I50" s="1296"/>
      <c r="J50" s="1296"/>
      <c r="K50" s="1296"/>
      <c r="L50" s="1296"/>
      <c r="M50" s="1299"/>
      <c r="N50" s="278"/>
      <c r="R50" s="349"/>
    </row>
    <row r="51" spans="1:18">
      <c r="A51" s="1295" t="s">
        <v>493</v>
      </c>
      <c r="B51" s="1297" t="s">
        <v>399</v>
      </c>
      <c r="C51" s="1296">
        <v>1625</v>
      </c>
      <c r="D51" s="1296">
        <v>1625</v>
      </c>
      <c r="E51" s="1297" t="s">
        <v>399</v>
      </c>
      <c r="F51" s="1296">
        <v>1600</v>
      </c>
      <c r="G51" s="1296" t="s">
        <v>399</v>
      </c>
      <c r="H51" s="1297" t="s">
        <v>399</v>
      </c>
      <c r="I51" s="1296">
        <v>4700</v>
      </c>
      <c r="J51" s="1296" t="s">
        <v>399</v>
      </c>
      <c r="K51" s="1296">
        <v>7520</v>
      </c>
      <c r="L51" s="1296" t="s">
        <v>399</v>
      </c>
      <c r="M51" s="1298">
        <v>7520</v>
      </c>
      <c r="N51" s="278"/>
      <c r="R51" s="349"/>
    </row>
    <row r="52" spans="1:18">
      <c r="A52" s="1295" t="s">
        <v>494</v>
      </c>
      <c r="B52" s="1296" t="s">
        <v>399</v>
      </c>
      <c r="C52" s="1296">
        <v>3</v>
      </c>
      <c r="D52" s="1296">
        <v>3</v>
      </c>
      <c r="E52" s="1296" t="s">
        <v>399</v>
      </c>
      <c r="F52" s="1296">
        <v>3</v>
      </c>
      <c r="G52" s="1296">
        <v>651</v>
      </c>
      <c r="H52" s="1296" t="s">
        <v>399</v>
      </c>
      <c r="I52" s="1296">
        <v>4915</v>
      </c>
      <c r="J52" s="1296">
        <v>5</v>
      </c>
      <c r="K52" s="1296">
        <v>15</v>
      </c>
      <c r="L52" s="1296">
        <v>3</v>
      </c>
      <c r="M52" s="1298">
        <v>18</v>
      </c>
      <c r="R52" s="349"/>
    </row>
    <row r="53" spans="1:18">
      <c r="A53" s="1295" t="s">
        <v>495</v>
      </c>
      <c r="B53" s="1296" t="s">
        <v>399</v>
      </c>
      <c r="C53" s="1296" t="s">
        <v>399</v>
      </c>
      <c r="D53" s="1296" t="s">
        <v>399</v>
      </c>
      <c r="E53" s="1296" t="s">
        <v>399</v>
      </c>
      <c r="F53" s="1296" t="s">
        <v>399</v>
      </c>
      <c r="G53" s="1296">
        <v>1230</v>
      </c>
      <c r="H53" s="1296" t="s">
        <v>399</v>
      </c>
      <c r="I53" s="1296" t="s">
        <v>399</v>
      </c>
      <c r="J53" s="1296">
        <v>8</v>
      </c>
      <c r="K53" s="1296" t="s">
        <v>399</v>
      </c>
      <c r="L53" s="1296">
        <v>10</v>
      </c>
      <c r="M53" s="1298">
        <v>10</v>
      </c>
      <c r="R53" s="349"/>
    </row>
    <row r="54" spans="1:18">
      <c r="A54" s="1295" t="s">
        <v>496</v>
      </c>
      <c r="B54" s="1296" t="s">
        <v>399</v>
      </c>
      <c r="C54" s="1296" t="s">
        <v>399</v>
      </c>
      <c r="D54" s="1296" t="s">
        <v>399</v>
      </c>
      <c r="E54" s="1296" t="s">
        <v>399</v>
      </c>
      <c r="F54" s="1296" t="s">
        <v>399</v>
      </c>
      <c r="G54" s="1296" t="s">
        <v>399</v>
      </c>
      <c r="H54" s="1296" t="s">
        <v>399</v>
      </c>
      <c r="I54" s="1296" t="s">
        <v>399</v>
      </c>
      <c r="J54" s="1296" t="s">
        <v>399</v>
      </c>
      <c r="K54" s="1296" t="s">
        <v>399</v>
      </c>
      <c r="L54" s="1296" t="s">
        <v>399</v>
      </c>
      <c r="M54" s="1298" t="s">
        <v>399</v>
      </c>
      <c r="R54" s="349"/>
    </row>
    <row r="55" spans="1:18">
      <c r="A55" s="1295" t="s">
        <v>497</v>
      </c>
      <c r="B55" s="1296">
        <v>10</v>
      </c>
      <c r="C55" s="1296">
        <v>12</v>
      </c>
      <c r="D55" s="1296">
        <v>22</v>
      </c>
      <c r="E55" s="1296">
        <v>10</v>
      </c>
      <c r="F55" s="1296">
        <v>8</v>
      </c>
      <c r="G55" s="1296" t="s">
        <v>399</v>
      </c>
      <c r="H55" s="1296">
        <v>1500</v>
      </c>
      <c r="I55" s="1296">
        <v>7500</v>
      </c>
      <c r="J55" s="1296" t="s">
        <v>399</v>
      </c>
      <c r="K55" s="1296">
        <v>75</v>
      </c>
      <c r="L55" s="1296" t="s">
        <v>399</v>
      </c>
      <c r="M55" s="1298">
        <v>75</v>
      </c>
    </row>
    <row r="56" spans="1:18">
      <c r="A56" s="1303" t="s">
        <v>573</v>
      </c>
      <c r="B56" s="1304">
        <v>10</v>
      </c>
      <c r="C56" s="1304">
        <v>1640</v>
      </c>
      <c r="D56" s="1304">
        <v>1650</v>
      </c>
      <c r="E56" s="1304">
        <v>10</v>
      </c>
      <c r="F56" s="1304">
        <v>1611</v>
      </c>
      <c r="G56" s="1304">
        <v>1881</v>
      </c>
      <c r="H56" s="1305">
        <v>1500</v>
      </c>
      <c r="I56" s="1305">
        <v>4714</v>
      </c>
      <c r="J56" s="1305">
        <v>7</v>
      </c>
      <c r="K56" s="1305">
        <v>7610</v>
      </c>
      <c r="L56" s="1305">
        <v>13</v>
      </c>
      <c r="M56" s="1306">
        <v>7623</v>
      </c>
      <c r="N56" s="278"/>
      <c r="R56" s="349"/>
    </row>
    <row r="57" spans="1:18">
      <c r="A57" s="1295"/>
      <c r="B57" s="1297"/>
      <c r="C57" s="1297"/>
      <c r="D57" s="1297"/>
      <c r="E57" s="1297"/>
      <c r="F57" s="1297"/>
      <c r="G57" s="1297"/>
      <c r="H57" s="1296"/>
      <c r="I57" s="1296"/>
      <c r="J57" s="1296"/>
      <c r="K57" s="1296"/>
      <c r="L57" s="1296"/>
      <c r="M57" s="1299"/>
    </row>
    <row r="58" spans="1:18">
      <c r="A58" s="1295" t="s">
        <v>499</v>
      </c>
      <c r="B58" s="1296">
        <v>76</v>
      </c>
      <c r="C58" s="1296">
        <v>231</v>
      </c>
      <c r="D58" s="1296">
        <v>307</v>
      </c>
      <c r="E58" s="1296">
        <v>70</v>
      </c>
      <c r="F58" s="1296">
        <v>189</v>
      </c>
      <c r="G58" s="1296">
        <v>1200</v>
      </c>
      <c r="H58" s="1296">
        <v>3714</v>
      </c>
      <c r="I58" s="1296">
        <v>9065</v>
      </c>
      <c r="J58" s="1296">
        <v>10</v>
      </c>
      <c r="K58" s="1296">
        <v>1973</v>
      </c>
      <c r="L58" s="1296">
        <v>12</v>
      </c>
      <c r="M58" s="1298">
        <v>1985</v>
      </c>
    </row>
    <row r="59" spans="1:18">
      <c r="A59" s="1295" t="s">
        <v>500</v>
      </c>
      <c r="B59" s="1296">
        <v>193</v>
      </c>
      <c r="C59" s="1296">
        <v>38</v>
      </c>
      <c r="D59" s="1296">
        <v>231</v>
      </c>
      <c r="E59" s="1296">
        <v>177</v>
      </c>
      <c r="F59" s="1296">
        <v>38</v>
      </c>
      <c r="G59" s="1296" t="s">
        <v>399</v>
      </c>
      <c r="H59" s="1296">
        <v>4194</v>
      </c>
      <c r="I59" s="1296">
        <v>11000</v>
      </c>
      <c r="J59" s="1296" t="s">
        <v>399</v>
      </c>
      <c r="K59" s="1296">
        <v>1161</v>
      </c>
      <c r="L59" s="1296" t="s">
        <v>399</v>
      </c>
      <c r="M59" s="1298">
        <v>1161</v>
      </c>
    </row>
    <row r="60" spans="1:18">
      <c r="A60" s="1295" t="s">
        <v>501</v>
      </c>
      <c r="B60" s="1296">
        <v>1129</v>
      </c>
      <c r="C60" s="1296">
        <v>2073</v>
      </c>
      <c r="D60" s="1296">
        <v>3202</v>
      </c>
      <c r="E60" s="1296">
        <v>939</v>
      </c>
      <c r="F60" s="1296">
        <v>1991</v>
      </c>
      <c r="G60" s="1296" t="s">
        <v>399</v>
      </c>
      <c r="H60" s="1296">
        <v>1040</v>
      </c>
      <c r="I60" s="1296">
        <v>5133</v>
      </c>
      <c r="J60" s="1296" t="s">
        <v>399</v>
      </c>
      <c r="K60" s="1296">
        <v>11196</v>
      </c>
      <c r="L60" s="1296" t="s">
        <v>399</v>
      </c>
      <c r="M60" s="1298">
        <v>11196</v>
      </c>
    </row>
    <row r="61" spans="1:18">
      <c r="A61" s="1303" t="s">
        <v>502</v>
      </c>
      <c r="B61" s="1304">
        <v>1398</v>
      </c>
      <c r="C61" s="1304">
        <v>2342</v>
      </c>
      <c r="D61" s="1304">
        <v>3740</v>
      </c>
      <c r="E61" s="1304">
        <v>1186</v>
      </c>
      <c r="F61" s="1304">
        <v>2218</v>
      </c>
      <c r="G61" s="1304">
        <v>1200</v>
      </c>
      <c r="H61" s="1305">
        <v>1669</v>
      </c>
      <c r="I61" s="1305">
        <v>5569</v>
      </c>
      <c r="J61" s="1305">
        <v>10</v>
      </c>
      <c r="K61" s="1305">
        <v>14330</v>
      </c>
      <c r="L61" s="1305">
        <v>12</v>
      </c>
      <c r="M61" s="1306">
        <v>14342</v>
      </c>
      <c r="N61" s="278"/>
      <c r="R61" s="349"/>
    </row>
    <row r="62" spans="1:18">
      <c r="A62" s="1295"/>
      <c r="B62" s="1297"/>
      <c r="C62" s="1297"/>
      <c r="D62" s="1297"/>
      <c r="E62" s="1297"/>
      <c r="F62" s="1297"/>
      <c r="G62" s="1297"/>
      <c r="H62" s="1296"/>
      <c r="I62" s="1296"/>
      <c r="J62" s="1296"/>
      <c r="K62" s="1296"/>
      <c r="L62" s="1296"/>
      <c r="M62" s="1299"/>
    </row>
    <row r="63" spans="1:18">
      <c r="A63" s="1303" t="s">
        <v>503</v>
      </c>
      <c r="B63" s="1304">
        <v>832</v>
      </c>
      <c r="C63" s="1304">
        <v>8832</v>
      </c>
      <c r="D63" s="1304">
        <v>9664</v>
      </c>
      <c r="E63" s="1304">
        <v>781</v>
      </c>
      <c r="F63" s="1304">
        <v>7983</v>
      </c>
      <c r="G63" s="1304" t="s">
        <v>399</v>
      </c>
      <c r="H63" s="1305">
        <v>1800</v>
      </c>
      <c r="I63" s="1305">
        <v>9750</v>
      </c>
      <c r="J63" s="1305" t="s">
        <v>399</v>
      </c>
      <c r="K63" s="1305">
        <v>79240</v>
      </c>
      <c r="L63" s="1305" t="s">
        <v>399</v>
      </c>
      <c r="M63" s="1306">
        <v>79240</v>
      </c>
      <c r="N63" s="278"/>
      <c r="R63" s="349"/>
    </row>
    <row r="64" spans="1:18">
      <c r="A64" s="1295"/>
      <c r="B64" s="1297"/>
      <c r="C64" s="1297"/>
      <c r="D64" s="1297"/>
      <c r="E64" s="1297"/>
      <c r="F64" s="1297"/>
      <c r="G64" s="1297"/>
      <c r="H64" s="1296"/>
      <c r="I64" s="1296"/>
      <c r="J64" s="1296"/>
      <c r="K64" s="1296"/>
      <c r="L64" s="1296"/>
      <c r="M64" s="1299"/>
    </row>
    <row r="65" spans="1:18">
      <c r="A65" s="1295" t="s">
        <v>504</v>
      </c>
      <c r="B65" s="1297" t="s">
        <v>399</v>
      </c>
      <c r="C65" s="1296">
        <v>261</v>
      </c>
      <c r="D65" s="1296">
        <v>261</v>
      </c>
      <c r="E65" s="1297" t="s">
        <v>399</v>
      </c>
      <c r="F65" s="1296">
        <v>105</v>
      </c>
      <c r="G65" s="1296" t="s">
        <v>399</v>
      </c>
      <c r="H65" s="1297" t="s">
        <v>399</v>
      </c>
      <c r="I65" s="1296">
        <v>10740</v>
      </c>
      <c r="J65" s="1296" t="s">
        <v>399</v>
      </c>
      <c r="K65" s="1296">
        <v>1128</v>
      </c>
      <c r="L65" s="1296" t="s">
        <v>399</v>
      </c>
      <c r="M65" s="1298">
        <v>1128</v>
      </c>
    </row>
    <row r="66" spans="1:18">
      <c r="A66" s="1295" t="s">
        <v>505</v>
      </c>
      <c r="B66" s="1297" t="s">
        <v>399</v>
      </c>
      <c r="C66" s="1296">
        <v>98</v>
      </c>
      <c r="D66" s="1296">
        <v>98</v>
      </c>
      <c r="E66" s="1297" t="s">
        <v>399</v>
      </c>
      <c r="F66" s="1296">
        <v>68</v>
      </c>
      <c r="G66" s="1296" t="s">
        <v>399</v>
      </c>
      <c r="H66" s="1297" t="s">
        <v>399</v>
      </c>
      <c r="I66" s="1296">
        <v>9930</v>
      </c>
      <c r="J66" s="1296" t="s">
        <v>399</v>
      </c>
      <c r="K66" s="1296">
        <v>675</v>
      </c>
      <c r="L66" s="1296" t="s">
        <v>399</v>
      </c>
      <c r="M66" s="1298">
        <v>675</v>
      </c>
    </row>
    <row r="67" spans="1:18">
      <c r="A67" s="1303" t="s">
        <v>506</v>
      </c>
      <c r="B67" s="1304" t="s">
        <v>399</v>
      </c>
      <c r="C67" s="1304">
        <v>359</v>
      </c>
      <c r="D67" s="1304">
        <v>359</v>
      </c>
      <c r="E67" s="1304" t="s">
        <v>399</v>
      </c>
      <c r="F67" s="1304">
        <v>173</v>
      </c>
      <c r="G67" s="1304" t="s">
        <v>399</v>
      </c>
      <c r="H67" s="1305" t="s">
        <v>399</v>
      </c>
      <c r="I67" s="1305">
        <v>10422</v>
      </c>
      <c r="J67" s="1305" t="s">
        <v>399</v>
      </c>
      <c r="K67" s="1305">
        <v>1803</v>
      </c>
      <c r="L67" s="1305" t="s">
        <v>399</v>
      </c>
      <c r="M67" s="1306">
        <v>1803</v>
      </c>
      <c r="N67" s="278"/>
      <c r="R67" s="349"/>
    </row>
    <row r="68" spans="1:18">
      <c r="A68" s="1295"/>
      <c r="B68" s="1297"/>
      <c r="C68" s="1297"/>
      <c r="D68" s="1297"/>
      <c r="E68" s="1297"/>
      <c r="F68" s="1297"/>
      <c r="G68" s="1297"/>
      <c r="H68" s="1296"/>
      <c r="I68" s="1296"/>
      <c r="J68" s="1296"/>
      <c r="K68" s="1296"/>
      <c r="L68" s="1296"/>
      <c r="M68" s="1299"/>
    </row>
    <row r="69" spans="1:18">
      <c r="A69" s="1295" t="s">
        <v>507</v>
      </c>
      <c r="B69" s="1297" t="s">
        <v>399</v>
      </c>
      <c r="C69" s="1296">
        <v>31</v>
      </c>
      <c r="D69" s="1296">
        <v>31</v>
      </c>
      <c r="E69" s="1297" t="s">
        <v>399</v>
      </c>
      <c r="F69" s="1296">
        <v>17</v>
      </c>
      <c r="G69" s="1297" t="s">
        <v>399</v>
      </c>
      <c r="H69" s="1297" t="s">
        <v>399</v>
      </c>
      <c r="I69" s="1296">
        <v>7353</v>
      </c>
      <c r="J69" s="1297" t="s">
        <v>399</v>
      </c>
      <c r="K69" s="1302">
        <v>125</v>
      </c>
      <c r="L69" s="1297" t="s">
        <v>399</v>
      </c>
      <c r="M69" s="1298">
        <v>125</v>
      </c>
    </row>
    <row r="70" spans="1:18">
      <c r="A70" s="1295" t="s">
        <v>508</v>
      </c>
      <c r="B70" s="1297" t="s">
        <v>399</v>
      </c>
      <c r="C70" s="1296">
        <v>8</v>
      </c>
      <c r="D70" s="1296">
        <v>8</v>
      </c>
      <c r="E70" s="1297" t="s">
        <v>399</v>
      </c>
      <c r="F70" s="1296">
        <v>7</v>
      </c>
      <c r="G70" s="1297" t="s">
        <v>399</v>
      </c>
      <c r="H70" s="1297" t="s">
        <v>399</v>
      </c>
      <c r="I70" s="1296">
        <v>286</v>
      </c>
      <c r="J70" s="1297" t="s">
        <v>399</v>
      </c>
      <c r="K70" s="1302">
        <v>2</v>
      </c>
      <c r="L70" s="1297" t="s">
        <v>399</v>
      </c>
      <c r="M70" s="1298">
        <v>2</v>
      </c>
    </row>
    <row r="71" spans="1:18">
      <c r="A71" s="1295" t="s">
        <v>509</v>
      </c>
      <c r="B71" s="1296" t="s">
        <v>399</v>
      </c>
      <c r="C71" s="1296">
        <v>43</v>
      </c>
      <c r="D71" s="1296">
        <v>43</v>
      </c>
      <c r="E71" s="1296" t="s">
        <v>399</v>
      </c>
      <c r="F71" s="1296">
        <v>43</v>
      </c>
      <c r="G71" s="1296" t="s">
        <v>399</v>
      </c>
      <c r="H71" s="1296" t="s">
        <v>399</v>
      </c>
      <c r="I71" s="1296">
        <v>10000</v>
      </c>
      <c r="J71" s="1296" t="s">
        <v>399</v>
      </c>
      <c r="K71" s="1296">
        <v>430</v>
      </c>
      <c r="L71" s="1296" t="s">
        <v>399</v>
      </c>
      <c r="M71" s="1298">
        <v>430</v>
      </c>
    </row>
    <row r="72" spans="1:18">
      <c r="A72" s="1295" t="s">
        <v>510</v>
      </c>
      <c r="B72" s="1302">
        <v>4</v>
      </c>
      <c r="C72" s="1296">
        <v>21</v>
      </c>
      <c r="D72" s="1296">
        <v>25</v>
      </c>
      <c r="E72" s="1302">
        <v>4</v>
      </c>
      <c r="F72" s="1296">
        <v>19</v>
      </c>
      <c r="G72" s="1296">
        <v>4588</v>
      </c>
      <c r="H72" s="1302">
        <v>1500</v>
      </c>
      <c r="I72" s="1296">
        <v>9263</v>
      </c>
      <c r="J72" s="1302">
        <v>21</v>
      </c>
      <c r="K72" s="1302">
        <v>182</v>
      </c>
      <c r="L72" s="1302">
        <v>96</v>
      </c>
      <c r="M72" s="1298">
        <v>278</v>
      </c>
    </row>
    <row r="73" spans="1:18">
      <c r="A73" s="1295" t="s">
        <v>511</v>
      </c>
      <c r="B73" s="1296" t="s">
        <v>399</v>
      </c>
      <c r="C73" s="1296">
        <v>12</v>
      </c>
      <c r="D73" s="1296">
        <v>12</v>
      </c>
      <c r="E73" s="1296" t="s">
        <v>399</v>
      </c>
      <c r="F73" s="1296">
        <v>9</v>
      </c>
      <c r="G73" s="1296" t="s">
        <v>399</v>
      </c>
      <c r="H73" s="1296" t="s">
        <v>399</v>
      </c>
      <c r="I73" s="1296">
        <v>10000</v>
      </c>
      <c r="J73" s="1296" t="s">
        <v>399</v>
      </c>
      <c r="K73" s="1296">
        <v>90</v>
      </c>
      <c r="L73" s="1296" t="s">
        <v>399</v>
      </c>
      <c r="M73" s="1298">
        <v>90</v>
      </c>
    </row>
    <row r="74" spans="1:18">
      <c r="A74" s="1295" t="s">
        <v>512</v>
      </c>
      <c r="B74" s="1296">
        <v>8</v>
      </c>
      <c r="C74" s="1296">
        <v>21</v>
      </c>
      <c r="D74" s="1296">
        <v>29</v>
      </c>
      <c r="E74" s="1296">
        <v>8</v>
      </c>
      <c r="F74" s="1296">
        <v>21</v>
      </c>
      <c r="G74" s="1296">
        <v>29</v>
      </c>
      <c r="H74" s="1296">
        <v>2500</v>
      </c>
      <c r="I74" s="1296">
        <v>7900</v>
      </c>
      <c r="J74" s="1296" t="s">
        <v>399</v>
      </c>
      <c r="K74" s="1296">
        <v>185</v>
      </c>
      <c r="L74" s="1296" t="s">
        <v>399</v>
      </c>
      <c r="M74" s="1298">
        <v>185</v>
      </c>
    </row>
    <row r="75" spans="1:18">
      <c r="A75" s="1295" t="s">
        <v>513</v>
      </c>
      <c r="B75" s="1302">
        <v>2</v>
      </c>
      <c r="C75" s="1296">
        <v>44</v>
      </c>
      <c r="D75" s="1296">
        <v>46</v>
      </c>
      <c r="E75" s="1302">
        <v>2</v>
      </c>
      <c r="F75" s="1296">
        <v>44</v>
      </c>
      <c r="G75" s="1297" t="s">
        <v>399</v>
      </c>
      <c r="H75" s="1302">
        <v>1500</v>
      </c>
      <c r="I75" s="1296">
        <v>5500</v>
      </c>
      <c r="J75" s="1297" t="s">
        <v>399</v>
      </c>
      <c r="K75" s="1302">
        <v>245</v>
      </c>
      <c r="L75" s="1297" t="s">
        <v>399</v>
      </c>
      <c r="M75" s="1298">
        <v>245</v>
      </c>
    </row>
    <row r="76" spans="1:18">
      <c r="A76" s="1295" t="s">
        <v>514</v>
      </c>
      <c r="B76" s="1302">
        <v>93</v>
      </c>
      <c r="C76" s="1296">
        <v>247</v>
      </c>
      <c r="D76" s="1296">
        <v>340</v>
      </c>
      <c r="E76" s="1302">
        <v>40</v>
      </c>
      <c r="F76" s="1296">
        <v>147</v>
      </c>
      <c r="G76" s="1297" t="s">
        <v>399</v>
      </c>
      <c r="H76" s="1302">
        <v>1500</v>
      </c>
      <c r="I76" s="1296">
        <v>7650</v>
      </c>
      <c r="J76" s="1297" t="s">
        <v>399</v>
      </c>
      <c r="K76" s="1302">
        <v>1185</v>
      </c>
      <c r="L76" s="1297" t="s">
        <v>399</v>
      </c>
      <c r="M76" s="1298">
        <v>1185</v>
      </c>
    </row>
    <row r="77" spans="1:18">
      <c r="A77" s="1303" t="s">
        <v>515</v>
      </c>
      <c r="B77" s="1304">
        <v>107</v>
      </c>
      <c r="C77" s="1304">
        <v>427</v>
      </c>
      <c r="D77" s="1304">
        <v>534</v>
      </c>
      <c r="E77" s="1304">
        <v>54</v>
      </c>
      <c r="F77" s="1304">
        <v>307</v>
      </c>
      <c r="G77" s="1304">
        <v>4617</v>
      </c>
      <c r="H77" s="1305">
        <v>1648</v>
      </c>
      <c r="I77" s="1305">
        <v>7672</v>
      </c>
      <c r="J77" s="1305">
        <v>21</v>
      </c>
      <c r="K77" s="1305">
        <v>2444</v>
      </c>
      <c r="L77" s="1305">
        <v>96</v>
      </c>
      <c r="M77" s="1306">
        <v>2540</v>
      </c>
      <c r="N77" s="278"/>
      <c r="R77" s="349"/>
    </row>
    <row r="78" spans="1:18">
      <c r="A78" s="1295"/>
      <c r="B78" s="1297"/>
      <c r="C78" s="1297"/>
      <c r="D78" s="1297"/>
      <c r="E78" s="1297"/>
      <c r="F78" s="1297"/>
      <c r="G78" s="1297"/>
      <c r="H78" s="1296"/>
      <c r="I78" s="1296"/>
      <c r="J78" s="1296"/>
      <c r="K78" s="1296"/>
      <c r="L78" s="1296"/>
      <c r="M78" s="1299"/>
    </row>
    <row r="79" spans="1:18">
      <c r="A79" s="1295" t="s">
        <v>516</v>
      </c>
      <c r="B79" s="1296" t="s">
        <v>399</v>
      </c>
      <c r="C79" s="1296">
        <v>73</v>
      </c>
      <c r="D79" s="1296">
        <v>73</v>
      </c>
      <c r="E79" s="1296" t="s">
        <v>399</v>
      </c>
      <c r="F79" s="1296">
        <v>73</v>
      </c>
      <c r="G79" s="1296">
        <v>15545</v>
      </c>
      <c r="H79" s="1296" t="s">
        <v>399</v>
      </c>
      <c r="I79" s="1296">
        <v>20000</v>
      </c>
      <c r="J79" s="1296">
        <v>2</v>
      </c>
      <c r="K79" s="1296">
        <v>1460</v>
      </c>
      <c r="L79" s="1296">
        <v>31</v>
      </c>
      <c r="M79" s="1298">
        <v>1491</v>
      </c>
    </row>
    <row r="80" spans="1:18">
      <c r="A80" s="1295" t="s">
        <v>517</v>
      </c>
      <c r="B80" s="1296">
        <v>5</v>
      </c>
      <c r="C80" s="1296">
        <v>4</v>
      </c>
      <c r="D80" s="1296">
        <v>9</v>
      </c>
      <c r="E80" s="1296">
        <v>5</v>
      </c>
      <c r="F80" s="1296">
        <v>4</v>
      </c>
      <c r="G80" s="1296">
        <v>14872</v>
      </c>
      <c r="H80" s="1296">
        <v>2000</v>
      </c>
      <c r="I80" s="1296">
        <v>10000</v>
      </c>
      <c r="J80" s="1296">
        <v>3</v>
      </c>
      <c r="K80" s="1296">
        <v>46</v>
      </c>
      <c r="L80" s="1296">
        <v>45</v>
      </c>
      <c r="M80" s="1298">
        <v>91</v>
      </c>
    </row>
    <row r="81" spans="1:18">
      <c r="A81" s="1303" t="s">
        <v>518</v>
      </c>
      <c r="B81" s="1304">
        <v>5</v>
      </c>
      <c r="C81" s="1304">
        <v>77</v>
      </c>
      <c r="D81" s="1304">
        <v>82</v>
      </c>
      <c r="E81" s="1304">
        <v>5</v>
      </c>
      <c r="F81" s="1304">
        <v>77</v>
      </c>
      <c r="G81" s="1304">
        <v>30417</v>
      </c>
      <c r="H81" s="1305">
        <v>2000</v>
      </c>
      <c r="I81" s="1305">
        <v>19481</v>
      </c>
      <c r="J81" s="1305">
        <v>2</v>
      </c>
      <c r="K81" s="1305">
        <v>1506</v>
      </c>
      <c r="L81" s="1305">
        <v>76</v>
      </c>
      <c r="M81" s="1306">
        <v>1582</v>
      </c>
      <c r="N81" s="278"/>
      <c r="R81" s="349"/>
    </row>
    <row r="82" spans="1:18">
      <c r="A82" s="1295"/>
      <c r="B82" s="1297"/>
      <c r="C82" s="1297"/>
      <c r="D82" s="1297"/>
      <c r="E82" s="1297"/>
      <c r="F82" s="1297"/>
      <c r="G82" s="1297"/>
      <c r="H82" s="1297"/>
      <c r="I82" s="1297"/>
      <c r="J82" s="1297"/>
      <c r="K82" s="1297"/>
      <c r="L82" s="1297"/>
      <c r="M82" s="1299"/>
    </row>
    <row r="83" spans="1:18" ht="13.5" thickBot="1">
      <c r="A83" s="1307" t="s">
        <v>519</v>
      </c>
      <c r="B83" s="1053">
        <v>2915</v>
      </c>
      <c r="C83" s="1053">
        <v>17419</v>
      </c>
      <c r="D83" s="1053">
        <v>20334</v>
      </c>
      <c r="E83" s="1053">
        <v>2257</v>
      </c>
      <c r="F83" s="1053">
        <v>15242</v>
      </c>
      <c r="G83" s="1053">
        <v>102715</v>
      </c>
      <c r="H83" s="1053">
        <v>1938</v>
      </c>
      <c r="I83" s="1053">
        <v>8304</v>
      </c>
      <c r="J83" s="1053">
        <v>8</v>
      </c>
      <c r="K83" s="1053">
        <v>130943</v>
      </c>
      <c r="L83" s="1053">
        <v>833</v>
      </c>
      <c r="M83" s="1054">
        <v>131776</v>
      </c>
    </row>
  </sheetData>
  <mergeCells count="13">
    <mergeCell ref="A1:M1"/>
    <mergeCell ref="B6:F6"/>
    <mergeCell ref="B7:F7"/>
    <mergeCell ref="H7:I7"/>
    <mergeCell ref="K6:M6"/>
    <mergeCell ref="K7:K9"/>
    <mergeCell ref="L7:L9"/>
    <mergeCell ref="M7:M9"/>
    <mergeCell ref="A3:M3"/>
    <mergeCell ref="E8:F8"/>
    <mergeCell ref="H8:I8"/>
    <mergeCell ref="G6:G9"/>
    <mergeCell ref="A4:M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73.xml><?xml version="1.0" encoding="utf-8"?>
<worksheet xmlns="http://schemas.openxmlformats.org/spreadsheetml/2006/main" xmlns:r="http://schemas.openxmlformats.org/officeDocument/2006/relationships">
  <sheetPr codeName="Hoja278">
    <pageSetUpPr fitToPage="1"/>
  </sheetPr>
  <dimension ref="A1:H20"/>
  <sheetViews>
    <sheetView showGridLines="0" view="pageBreakPreview" topLeftCell="A4" zoomScale="75" zoomScaleNormal="75" zoomScaleSheetLayoutView="75" workbookViewId="0">
      <selection activeCell="H20" sqref="H20"/>
    </sheetView>
  </sheetViews>
  <sheetFormatPr baseColWidth="10" defaultRowHeight="12.75"/>
  <cols>
    <col min="1" max="1" width="17.5703125" style="160" customWidth="1"/>
    <col min="2" max="8" width="20.5703125" style="160" customWidth="1"/>
    <col min="9" max="9" width="11.140625" style="160" customWidth="1"/>
    <col min="10" max="17" width="12" style="160" customWidth="1"/>
    <col min="18" max="16384" width="11.42578125" style="160"/>
  </cols>
  <sheetData>
    <row r="1" spans="1:8" s="2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</row>
    <row r="3" spans="1:8" s="3" customFormat="1" ht="15">
      <c r="A3" s="1560" t="s">
        <v>1436</v>
      </c>
      <c r="B3" s="1560"/>
      <c r="C3" s="1560"/>
      <c r="D3" s="1560"/>
      <c r="E3" s="1560"/>
      <c r="F3" s="1560"/>
      <c r="G3" s="1560"/>
      <c r="H3" s="1560"/>
    </row>
    <row r="4" spans="1:8" s="3" customFormat="1" ht="15">
      <c r="A4" s="1560" t="s">
        <v>1437</v>
      </c>
      <c r="B4" s="1560"/>
      <c r="C4" s="1560"/>
      <c r="D4" s="1560"/>
      <c r="E4" s="1560"/>
      <c r="F4" s="1560"/>
      <c r="G4" s="1560"/>
      <c r="H4" s="1560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ht="18" customHeight="1">
      <c r="A6" s="1649" t="s">
        <v>378</v>
      </c>
      <c r="B6" s="1311" t="s">
        <v>1150</v>
      </c>
      <c r="C6" s="920"/>
      <c r="D6" s="1627" t="s">
        <v>1164</v>
      </c>
      <c r="E6" s="857" t="s">
        <v>386</v>
      </c>
      <c r="F6" s="1317"/>
      <c r="G6" s="949" t="s">
        <v>521</v>
      </c>
      <c r="H6" s="873"/>
    </row>
    <row r="7" spans="1:8" ht="20.25" customHeight="1">
      <c r="A7" s="1650"/>
      <c r="B7" s="1313" t="s">
        <v>1165</v>
      </c>
      <c r="C7" s="924"/>
      <c r="D7" s="1628"/>
      <c r="E7" s="299" t="s">
        <v>1166</v>
      </c>
      <c r="F7" s="909" t="s">
        <v>380</v>
      </c>
      <c r="G7" s="909" t="s">
        <v>522</v>
      </c>
      <c r="H7" s="926" t="s">
        <v>381</v>
      </c>
    </row>
    <row r="8" spans="1:8" ht="21" customHeight="1">
      <c r="A8" s="1650"/>
      <c r="B8" s="298" t="s">
        <v>395</v>
      </c>
      <c r="C8" s="298" t="s">
        <v>1123</v>
      </c>
      <c r="D8" s="1628"/>
      <c r="E8" s="299" t="s">
        <v>1167</v>
      </c>
      <c r="F8" s="299" t="s">
        <v>383</v>
      </c>
      <c r="G8" s="909" t="s">
        <v>525</v>
      </c>
      <c r="H8" s="926" t="s">
        <v>384</v>
      </c>
    </row>
    <row r="9" spans="1:8" ht="13.5" thickBot="1">
      <c r="A9" s="1651"/>
      <c r="B9" s="912" t="s">
        <v>382</v>
      </c>
      <c r="C9" s="912" t="s">
        <v>382</v>
      </c>
      <c r="D9" s="1500"/>
      <c r="E9" s="300" t="s">
        <v>524</v>
      </c>
      <c r="F9" s="877"/>
      <c r="G9" s="912" t="s">
        <v>526</v>
      </c>
      <c r="H9" s="1189"/>
    </row>
    <row r="10" spans="1:8" ht="18.75" customHeight="1">
      <c r="A10" s="14">
        <v>2003</v>
      </c>
      <c r="B10" s="636">
        <v>28.727</v>
      </c>
      <c r="C10" s="636">
        <v>28.100999999999999</v>
      </c>
      <c r="D10" s="339">
        <v>523.75800000000004</v>
      </c>
      <c r="E10" s="687">
        <v>38.423899505355678</v>
      </c>
      <c r="F10" s="636">
        <v>107.97499999999999</v>
      </c>
      <c r="G10" s="553">
        <v>159.37</v>
      </c>
      <c r="H10" s="340">
        <v>172079.75749999998</v>
      </c>
    </row>
    <row r="11" spans="1:8">
      <c r="A11" s="14">
        <v>2004</v>
      </c>
      <c r="B11" s="636">
        <v>25.859000000000002</v>
      </c>
      <c r="C11" s="636">
        <v>25.308</v>
      </c>
      <c r="D11" s="339">
        <v>487.14400000000001</v>
      </c>
      <c r="E11" s="636">
        <v>32.98048048048048</v>
      </c>
      <c r="F11" s="636">
        <v>83.466999999999999</v>
      </c>
      <c r="G11" s="553">
        <v>233.91</v>
      </c>
      <c r="H11" s="340">
        <v>195237.65970000002</v>
      </c>
    </row>
    <row r="12" spans="1:8">
      <c r="A12" s="14">
        <v>2005</v>
      </c>
      <c r="B12" s="636">
        <v>24.114999999999998</v>
      </c>
      <c r="C12" s="636">
        <v>23.69</v>
      </c>
      <c r="D12" s="339">
        <v>449.101</v>
      </c>
      <c r="E12" s="636">
        <v>40.407766990291265</v>
      </c>
      <c r="F12" s="636">
        <v>95.725999999999999</v>
      </c>
      <c r="G12" s="553">
        <v>147.07</v>
      </c>
      <c r="H12" s="340">
        <v>140784.22820000001</v>
      </c>
    </row>
    <row r="13" spans="1:8">
      <c r="A13" s="14">
        <v>2006</v>
      </c>
      <c r="B13" s="636">
        <v>24.326000000000001</v>
      </c>
      <c r="C13" s="636">
        <v>23.66</v>
      </c>
      <c r="D13" s="339">
        <v>420.13200000000001</v>
      </c>
      <c r="E13" s="636">
        <v>38.745562130177518</v>
      </c>
      <c r="F13" s="636">
        <v>91.671999999999997</v>
      </c>
      <c r="G13" s="553">
        <v>149.44</v>
      </c>
      <c r="H13" s="340">
        <v>136994.63679999998</v>
      </c>
    </row>
    <row r="14" spans="1:8">
      <c r="A14" s="14">
        <v>2007</v>
      </c>
      <c r="B14" s="636">
        <v>24.143999999999998</v>
      </c>
      <c r="C14" s="636">
        <v>23.413</v>
      </c>
      <c r="D14" s="339">
        <v>366.822</v>
      </c>
      <c r="E14" s="636">
        <v>32.348695169350357</v>
      </c>
      <c r="F14" s="636">
        <v>75.738</v>
      </c>
      <c r="G14" s="553">
        <v>188.07</v>
      </c>
      <c r="H14" s="340">
        <v>142440.4566</v>
      </c>
    </row>
    <row r="15" spans="1:8">
      <c r="A15" s="14">
        <v>2008</v>
      </c>
      <c r="B15" s="636">
        <v>24.670999999999999</v>
      </c>
      <c r="C15" s="636">
        <v>23.382000000000001</v>
      </c>
      <c r="D15" s="339">
        <v>374.29399999999998</v>
      </c>
      <c r="E15" s="636">
        <v>30.993071593533486</v>
      </c>
      <c r="F15" s="636">
        <v>72.468000000000004</v>
      </c>
      <c r="G15" s="553">
        <v>189.58</v>
      </c>
      <c r="H15" s="340">
        <v>137384.83440000002</v>
      </c>
    </row>
    <row r="16" spans="1:8">
      <c r="A16" s="14">
        <v>2009</v>
      </c>
      <c r="B16" s="636">
        <v>24.303999999999998</v>
      </c>
      <c r="C16" s="636">
        <v>22.972999999999999</v>
      </c>
      <c r="D16" s="339">
        <v>350.315</v>
      </c>
      <c r="E16" s="636">
        <v>42.504244112653986</v>
      </c>
      <c r="F16" s="636">
        <v>97.644999999999996</v>
      </c>
      <c r="G16" s="553">
        <v>123.68</v>
      </c>
      <c r="H16" s="340">
        <v>120767.336</v>
      </c>
    </row>
    <row r="17" spans="1:8">
      <c r="A17" s="14">
        <v>2010</v>
      </c>
      <c r="B17" s="636">
        <v>24.274999999999999</v>
      </c>
      <c r="C17" s="636">
        <v>23.056999999999999</v>
      </c>
      <c r="D17" s="339">
        <v>349.73399999999998</v>
      </c>
      <c r="E17" s="636">
        <v>36.898989460901248</v>
      </c>
      <c r="F17" s="636">
        <v>85.078000000000003</v>
      </c>
      <c r="G17" s="553">
        <v>145.41</v>
      </c>
      <c r="H17" s="340">
        <v>123711.9198</v>
      </c>
    </row>
    <row r="18" spans="1:8">
      <c r="A18" s="14">
        <v>2011</v>
      </c>
      <c r="B18" s="636">
        <v>24.966999999999999</v>
      </c>
      <c r="C18" s="636">
        <v>23.626000000000001</v>
      </c>
      <c r="D18" s="339">
        <v>335.18099999999998</v>
      </c>
      <c r="E18" s="636">
        <v>43.149496317616176</v>
      </c>
      <c r="F18" s="636">
        <v>101.94499999999999</v>
      </c>
      <c r="G18" s="553">
        <v>134.41999999999999</v>
      </c>
      <c r="H18" s="340">
        <v>137034.46899999998</v>
      </c>
    </row>
    <row r="19" spans="1:8">
      <c r="A19" s="14">
        <v>2012</v>
      </c>
      <c r="B19" s="636">
        <v>24.972000000000001</v>
      </c>
      <c r="C19" s="636">
        <v>23.349</v>
      </c>
      <c r="D19" s="339">
        <v>282.94099999999997</v>
      </c>
      <c r="E19" s="636">
        <v>41.520407726240947</v>
      </c>
      <c r="F19" s="636">
        <v>96.945999999999998</v>
      </c>
      <c r="G19" s="553">
        <v>140.29</v>
      </c>
      <c r="H19" s="340">
        <v>136005.5434</v>
      </c>
    </row>
    <row r="20" spans="1:8" ht="13.5" thickBot="1">
      <c r="A20" s="337">
        <v>2013</v>
      </c>
      <c r="B20" s="638">
        <v>25.358000000000001</v>
      </c>
      <c r="C20" s="638">
        <v>23.626999999999999</v>
      </c>
      <c r="D20" s="639">
        <v>277.42</v>
      </c>
      <c r="E20" s="638">
        <f>+F20/C20*10</f>
        <v>41.261692131883017</v>
      </c>
      <c r="F20" s="638">
        <v>97.489000000000004</v>
      </c>
      <c r="G20" s="953">
        <v>153.38999999999999</v>
      </c>
      <c r="H20" s="1418">
        <f>F20*G20*10</f>
        <v>149538.37709999998</v>
      </c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>
  <sheetPr codeName="Hoja279">
    <pageSetUpPr fitToPage="1"/>
  </sheetPr>
  <dimension ref="A1:S87"/>
  <sheetViews>
    <sheetView view="pageBreakPreview" zoomScale="75" zoomScaleNormal="75" zoomScaleSheetLayoutView="75" workbookViewId="0">
      <selection activeCell="B10" sqref="B10:M87"/>
    </sheetView>
  </sheetViews>
  <sheetFormatPr baseColWidth="10" defaultRowHeight="12.75"/>
  <cols>
    <col min="1" max="1" width="34.5703125" style="271" customWidth="1"/>
    <col min="2" max="13" width="14.5703125" style="271" customWidth="1"/>
    <col min="14" max="16384" width="11.42578125" style="271"/>
  </cols>
  <sheetData>
    <row r="1" spans="1:18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8" s="91" customFormat="1" ht="15">
      <c r="A3" s="1504" t="s">
        <v>1280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</row>
    <row r="4" spans="1:18" s="91" customFormat="1" ht="15">
      <c r="A4" s="1504" t="s">
        <v>1433</v>
      </c>
      <c r="B4" s="1504"/>
      <c r="C4" s="1504"/>
      <c r="D4" s="1504"/>
      <c r="E4" s="1504"/>
      <c r="F4" s="1504"/>
      <c r="G4" s="1504"/>
      <c r="H4" s="1504"/>
      <c r="I4" s="1504"/>
      <c r="J4" s="1504"/>
      <c r="K4" s="1504"/>
      <c r="L4" s="1504"/>
      <c r="M4" s="1504"/>
    </row>
    <row r="5" spans="1:18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866" customFormat="1" ht="21.75" customHeight="1">
      <c r="A6" s="327"/>
      <c r="B6" s="1544" t="s">
        <v>1116</v>
      </c>
      <c r="C6" s="1544"/>
      <c r="D6" s="1544"/>
      <c r="E6" s="1544"/>
      <c r="F6" s="1544"/>
      <c r="G6" s="1732" t="s">
        <v>1264</v>
      </c>
      <c r="H6" s="849"/>
      <c r="I6" s="1156" t="s">
        <v>386</v>
      </c>
      <c r="J6" s="1315"/>
      <c r="K6" s="1733" t="s">
        <v>387</v>
      </c>
      <c r="L6" s="1733"/>
      <c r="M6" s="1490"/>
    </row>
    <row r="7" spans="1:18" s="866" customFormat="1" ht="21.75" customHeight="1">
      <c r="A7" s="856" t="s">
        <v>560</v>
      </c>
      <c r="B7" s="1554" t="s">
        <v>389</v>
      </c>
      <c r="C7" s="1554"/>
      <c r="D7" s="1554"/>
      <c r="E7" s="1554"/>
      <c r="F7" s="1554"/>
      <c r="G7" s="1628"/>
      <c r="H7" s="1676" t="s">
        <v>1265</v>
      </c>
      <c r="I7" s="1676"/>
      <c r="J7" s="299" t="s">
        <v>1151</v>
      </c>
      <c r="K7" s="1628" t="s">
        <v>1173</v>
      </c>
      <c r="L7" s="1628" t="s">
        <v>1153</v>
      </c>
      <c r="M7" s="1670" t="s">
        <v>1154</v>
      </c>
    </row>
    <row r="8" spans="1:18" s="866" customFormat="1" ht="21.75" customHeight="1">
      <c r="A8" s="856" t="s">
        <v>538</v>
      </c>
      <c r="B8" s="1316"/>
      <c r="C8" s="814" t="s">
        <v>395</v>
      </c>
      <c r="D8" s="1083"/>
      <c r="E8" s="1738" t="s">
        <v>1123</v>
      </c>
      <c r="F8" s="1738"/>
      <c r="G8" s="1628"/>
      <c r="H8" s="1554" t="s">
        <v>390</v>
      </c>
      <c r="I8" s="1554"/>
      <c r="J8" s="299" t="s">
        <v>1120</v>
      </c>
      <c r="K8" s="1628"/>
      <c r="L8" s="1628"/>
      <c r="M8" s="1502"/>
    </row>
    <row r="9" spans="1:18" s="866" customFormat="1" ht="21.75" customHeight="1" thickBot="1">
      <c r="A9" s="856"/>
      <c r="B9" s="299" t="s">
        <v>393</v>
      </c>
      <c r="C9" s="299" t="s">
        <v>394</v>
      </c>
      <c r="D9" s="299" t="s">
        <v>395</v>
      </c>
      <c r="E9" s="299" t="s">
        <v>393</v>
      </c>
      <c r="F9" s="299" t="s">
        <v>394</v>
      </c>
      <c r="G9" s="1628"/>
      <c r="H9" s="299" t="s">
        <v>393</v>
      </c>
      <c r="I9" s="299" t="s">
        <v>394</v>
      </c>
      <c r="J9" s="299" t="s">
        <v>1159</v>
      </c>
      <c r="K9" s="1628"/>
      <c r="L9" s="1628"/>
      <c r="M9" s="1503"/>
      <c r="P9" s="1318"/>
      <c r="Q9" s="1318"/>
    </row>
    <row r="10" spans="1:18" ht="18.75" customHeight="1">
      <c r="A10" s="75" t="s">
        <v>459</v>
      </c>
      <c r="B10" s="131">
        <v>170</v>
      </c>
      <c r="C10" s="131">
        <v>42</v>
      </c>
      <c r="D10" s="45">
        <v>212</v>
      </c>
      <c r="E10" s="131">
        <v>170</v>
      </c>
      <c r="F10" s="131">
        <v>42</v>
      </c>
      <c r="G10" s="131">
        <v>41270</v>
      </c>
      <c r="H10" s="131">
        <v>2000</v>
      </c>
      <c r="I10" s="131">
        <v>3200</v>
      </c>
      <c r="J10" s="131">
        <v>50</v>
      </c>
      <c r="K10" s="131">
        <v>474</v>
      </c>
      <c r="L10" s="131">
        <v>2064</v>
      </c>
      <c r="M10" s="140">
        <v>2538</v>
      </c>
      <c r="N10" s="278"/>
      <c r="R10" s="349"/>
    </row>
    <row r="11" spans="1:18">
      <c r="A11" s="66" t="s">
        <v>460</v>
      </c>
      <c r="B11" s="12">
        <v>166</v>
      </c>
      <c r="C11" s="12">
        <v>41</v>
      </c>
      <c r="D11" s="12">
        <v>207</v>
      </c>
      <c r="E11" s="12">
        <v>166</v>
      </c>
      <c r="F11" s="12">
        <v>41</v>
      </c>
      <c r="G11" s="12">
        <v>10994</v>
      </c>
      <c r="H11" s="12">
        <v>3500</v>
      </c>
      <c r="I11" s="12">
        <v>5000</v>
      </c>
      <c r="J11" s="12">
        <v>12</v>
      </c>
      <c r="K11" s="12">
        <v>786</v>
      </c>
      <c r="L11" s="12">
        <v>132</v>
      </c>
      <c r="M11" s="13">
        <v>918</v>
      </c>
      <c r="N11" s="278"/>
      <c r="R11" s="349"/>
    </row>
    <row r="12" spans="1:18">
      <c r="A12" s="66" t="s">
        <v>461</v>
      </c>
      <c r="B12" s="85">
        <v>169</v>
      </c>
      <c r="C12" s="85">
        <v>42</v>
      </c>
      <c r="D12" s="85">
        <v>211</v>
      </c>
      <c r="E12" s="85">
        <v>169</v>
      </c>
      <c r="F12" s="85">
        <v>42</v>
      </c>
      <c r="G12" s="12">
        <v>26504</v>
      </c>
      <c r="H12" s="85">
        <v>2400</v>
      </c>
      <c r="I12" s="85">
        <v>4000</v>
      </c>
      <c r="J12" s="12">
        <v>45</v>
      </c>
      <c r="K12" s="12">
        <v>574</v>
      </c>
      <c r="L12" s="12">
        <v>1192</v>
      </c>
      <c r="M12" s="13">
        <v>1766</v>
      </c>
      <c r="N12" s="278"/>
      <c r="R12" s="349"/>
    </row>
    <row r="13" spans="1:18">
      <c r="A13" s="66" t="s">
        <v>462</v>
      </c>
      <c r="B13" s="12">
        <v>87</v>
      </c>
      <c r="C13" s="12">
        <v>22</v>
      </c>
      <c r="D13" s="12">
        <v>109</v>
      </c>
      <c r="E13" s="12">
        <v>87</v>
      </c>
      <c r="F13" s="12">
        <v>22</v>
      </c>
      <c r="G13" s="12">
        <v>14809</v>
      </c>
      <c r="H13" s="12">
        <v>3500</v>
      </c>
      <c r="I13" s="12">
        <v>5000</v>
      </c>
      <c r="J13" s="12">
        <v>12</v>
      </c>
      <c r="K13" s="12">
        <v>414</v>
      </c>
      <c r="L13" s="12">
        <v>178</v>
      </c>
      <c r="M13" s="13">
        <v>592</v>
      </c>
      <c r="N13" s="278"/>
      <c r="R13" s="349"/>
    </row>
    <row r="14" spans="1:18">
      <c r="A14" s="76" t="s">
        <v>463</v>
      </c>
      <c r="B14" s="77">
        <v>592</v>
      </c>
      <c r="C14" s="77">
        <v>147</v>
      </c>
      <c r="D14" s="77">
        <v>739</v>
      </c>
      <c r="E14" s="77">
        <v>592</v>
      </c>
      <c r="F14" s="77">
        <v>147</v>
      </c>
      <c r="G14" s="77">
        <v>93577</v>
      </c>
      <c r="H14" s="81">
        <v>2755</v>
      </c>
      <c r="I14" s="81">
        <v>4200</v>
      </c>
      <c r="J14" s="81">
        <v>38</v>
      </c>
      <c r="K14" s="81">
        <v>2249</v>
      </c>
      <c r="L14" s="81">
        <v>3565</v>
      </c>
      <c r="M14" s="78">
        <v>5814</v>
      </c>
      <c r="N14" s="278"/>
      <c r="R14" s="349"/>
    </row>
    <row r="15" spans="1:18">
      <c r="A15" s="68"/>
      <c r="B15" s="73"/>
      <c r="C15" s="73"/>
      <c r="D15" s="73"/>
      <c r="E15" s="73"/>
      <c r="F15" s="73"/>
      <c r="G15" s="73"/>
      <c r="H15" s="79"/>
      <c r="I15" s="79"/>
      <c r="J15" s="79"/>
      <c r="K15" s="79"/>
      <c r="L15" s="79"/>
      <c r="M15" s="74"/>
      <c r="N15" s="278"/>
      <c r="R15" s="349"/>
    </row>
    <row r="16" spans="1:18">
      <c r="A16" s="76" t="s">
        <v>464</v>
      </c>
      <c r="B16" s="77" t="s">
        <v>399</v>
      </c>
      <c r="C16" s="77" t="s">
        <v>399</v>
      </c>
      <c r="D16" s="77" t="s">
        <v>399</v>
      </c>
      <c r="E16" s="77" t="s">
        <v>399</v>
      </c>
      <c r="F16" s="77" t="s">
        <v>399</v>
      </c>
      <c r="G16" s="77">
        <v>35000</v>
      </c>
      <c r="H16" s="81" t="s">
        <v>399</v>
      </c>
      <c r="I16" s="81" t="s">
        <v>399</v>
      </c>
      <c r="J16" s="81">
        <v>1</v>
      </c>
      <c r="K16" s="81" t="s">
        <v>399</v>
      </c>
      <c r="L16" s="81">
        <v>25</v>
      </c>
      <c r="M16" s="78">
        <v>25</v>
      </c>
      <c r="N16" s="278"/>
      <c r="R16" s="349"/>
    </row>
    <row r="17" spans="1:18">
      <c r="A17" s="68"/>
      <c r="B17" s="73"/>
      <c r="C17" s="73"/>
      <c r="D17" s="73"/>
      <c r="E17" s="73"/>
      <c r="F17" s="73"/>
      <c r="G17" s="73"/>
      <c r="H17" s="79"/>
      <c r="I17" s="79"/>
      <c r="J17" s="79"/>
      <c r="K17" s="79"/>
      <c r="L17" s="79"/>
      <c r="M17" s="74"/>
      <c r="N17" s="278"/>
      <c r="R17" s="349"/>
    </row>
    <row r="18" spans="1:18">
      <c r="A18" s="76" t="s">
        <v>465</v>
      </c>
      <c r="B18" s="77" t="s">
        <v>399</v>
      </c>
      <c r="C18" s="77" t="s">
        <v>399</v>
      </c>
      <c r="D18" s="77" t="s">
        <v>399</v>
      </c>
      <c r="E18" s="77" t="s">
        <v>399</v>
      </c>
      <c r="F18" s="77" t="s">
        <v>399</v>
      </c>
      <c r="G18" s="77">
        <v>30</v>
      </c>
      <c r="H18" s="81" t="s">
        <v>399</v>
      </c>
      <c r="I18" s="81" t="s">
        <v>399</v>
      </c>
      <c r="J18" s="81">
        <v>10</v>
      </c>
      <c r="K18" s="81" t="s">
        <v>399</v>
      </c>
      <c r="L18" s="81" t="s">
        <v>399</v>
      </c>
      <c r="M18" s="78" t="s">
        <v>399</v>
      </c>
      <c r="N18" s="278"/>
      <c r="R18" s="349"/>
    </row>
    <row r="19" spans="1:18">
      <c r="A19" s="66"/>
      <c r="B19" s="48"/>
      <c r="C19" s="48"/>
      <c r="D19" s="48"/>
      <c r="E19" s="48"/>
      <c r="F19" s="48"/>
      <c r="G19" s="48"/>
      <c r="H19" s="12"/>
      <c r="I19" s="12"/>
      <c r="J19" s="12"/>
      <c r="K19" s="12"/>
      <c r="L19" s="12"/>
      <c r="M19" s="49"/>
      <c r="N19" s="278"/>
      <c r="R19" s="349"/>
    </row>
    <row r="20" spans="1:18">
      <c r="A20" s="66" t="s">
        <v>544</v>
      </c>
      <c r="B20" s="12">
        <v>2</v>
      </c>
      <c r="C20" s="12" t="s">
        <v>399</v>
      </c>
      <c r="D20" s="12">
        <v>2</v>
      </c>
      <c r="E20" s="12">
        <v>2</v>
      </c>
      <c r="F20" s="12" t="s">
        <v>399</v>
      </c>
      <c r="G20" s="12">
        <v>11670</v>
      </c>
      <c r="H20" s="12">
        <v>3000</v>
      </c>
      <c r="I20" s="12" t="s">
        <v>399</v>
      </c>
      <c r="J20" s="12">
        <v>13</v>
      </c>
      <c r="K20" s="12">
        <v>6</v>
      </c>
      <c r="L20" s="12">
        <v>152</v>
      </c>
      <c r="M20" s="13">
        <v>158</v>
      </c>
      <c r="N20" s="278"/>
      <c r="R20" s="349"/>
    </row>
    <row r="21" spans="1:18">
      <c r="A21" s="66" t="s">
        <v>467</v>
      </c>
      <c r="B21" s="12">
        <v>6</v>
      </c>
      <c r="C21" s="48" t="s">
        <v>399</v>
      </c>
      <c r="D21" s="12">
        <v>6</v>
      </c>
      <c r="E21" s="12">
        <v>6</v>
      </c>
      <c r="F21" s="48" t="s">
        <v>399</v>
      </c>
      <c r="G21" s="12">
        <v>10000</v>
      </c>
      <c r="H21" s="12">
        <v>2600</v>
      </c>
      <c r="I21" s="48" t="s">
        <v>399</v>
      </c>
      <c r="J21" s="12">
        <v>10</v>
      </c>
      <c r="K21" s="12">
        <v>16</v>
      </c>
      <c r="L21" s="12">
        <v>100</v>
      </c>
      <c r="M21" s="13">
        <v>116</v>
      </c>
      <c r="N21" s="278"/>
      <c r="R21" s="349"/>
    </row>
    <row r="22" spans="1:18">
      <c r="A22" s="66" t="s">
        <v>468</v>
      </c>
      <c r="B22" s="12">
        <v>4</v>
      </c>
      <c r="C22" s="12" t="s">
        <v>399</v>
      </c>
      <c r="D22" s="12">
        <v>4</v>
      </c>
      <c r="E22" s="12">
        <v>4</v>
      </c>
      <c r="F22" s="12" t="s">
        <v>399</v>
      </c>
      <c r="G22" s="12">
        <v>8224</v>
      </c>
      <c r="H22" s="12">
        <v>2400</v>
      </c>
      <c r="I22" s="12" t="s">
        <v>399</v>
      </c>
      <c r="J22" s="12">
        <v>11</v>
      </c>
      <c r="K22" s="12">
        <v>10</v>
      </c>
      <c r="L22" s="12">
        <v>90</v>
      </c>
      <c r="M22" s="13">
        <v>100</v>
      </c>
      <c r="N22" s="278"/>
      <c r="R22" s="349"/>
    </row>
    <row r="23" spans="1:18">
      <c r="A23" s="76" t="s">
        <v>469</v>
      </c>
      <c r="B23" s="77">
        <v>12</v>
      </c>
      <c r="C23" s="77" t="s">
        <v>399</v>
      </c>
      <c r="D23" s="77">
        <v>12</v>
      </c>
      <c r="E23" s="77">
        <v>12</v>
      </c>
      <c r="F23" s="77" t="s">
        <v>399</v>
      </c>
      <c r="G23" s="77">
        <v>29894</v>
      </c>
      <c r="H23" s="81">
        <v>2600</v>
      </c>
      <c r="I23" s="81" t="s">
        <v>399</v>
      </c>
      <c r="J23" s="81">
        <v>11</v>
      </c>
      <c r="K23" s="81">
        <v>32</v>
      </c>
      <c r="L23" s="81">
        <v>342</v>
      </c>
      <c r="M23" s="78">
        <v>374</v>
      </c>
      <c r="N23" s="278"/>
      <c r="R23" s="349"/>
    </row>
    <row r="24" spans="1:18">
      <c r="A24" s="68"/>
      <c r="B24" s="73"/>
      <c r="C24" s="73"/>
      <c r="D24" s="73"/>
      <c r="E24" s="73"/>
      <c r="F24" s="73"/>
      <c r="G24" s="73"/>
      <c r="H24" s="79"/>
      <c r="I24" s="79"/>
      <c r="J24" s="79"/>
      <c r="K24" s="79"/>
      <c r="L24" s="79"/>
      <c r="M24" s="74"/>
      <c r="N24" s="278"/>
      <c r="R24" s="349"/>
    </row>
    <row r="25" spans="1:18">
      <c r="A25" s="76" t="s">
        <v>470</v>
      </c>
      <c r="B25" s="77">
        <v>118</v>
      </c>
      <c r="C25" s="77">
        <v>228</v>
      </c>
      <c r="D25" s="77">
        <v>346</v>
      </c>
      <c r="E25" s="77">
        <v>114</v>
      </c>
      <c r="F25" s="77">
        <v>206</v>
      </c>
      <c r="G25" s="77">
        <v>3500</v>
      </c>
      <c r="H25" s="81">
        <v>1424</v>
      </c>
      <c r="I25" s="81">
        <v>3305</v>
      </c>
      <c r="J25" s="81">
        <v>7</v>
      </c>
      <c r="K25" s="81">
        <v>843</v>
      </c>
      <c r="L25" s="81">
        <v>25</v>
      </c>
      <c r="M25" s="78">
        <v>868</v>
      </c>
      <c r="N25" s="278"/>
      <c r="R25" s="349"/>
    </row>
    <row r="26" spans="1:18">
      <c r="A26" s="68"/>
      <c r="B26" s="73"/>
      <c r="C26" s="73"/>
      <c r="D26" s="73"/>
      <c r="E26" s="73"/>
      <c r="F26" s="73"/>
      <c r="G26" s="73"/>
      <c r="H26" s="79"/>
      <c r="I26" s="79"/>
      <c r="J26" s="79"/>
      <c r="K26" s="79"/>
      <c r="L26" s="79"/>
      <c r="M26" s="74"/>
      <c r="N26" s="278"/>
      <c r="R26" s="349"/>
    </row>
    <row r="27" spans="1:18">
      <c r="A27" s="76" t="s">
        <v>471</v>
      </c>
      <c r="B27" s="77">
        <v>150</v>
      </c>
      <c r="C27" s="77">
        <v>393</v>
      </c>
      <c r="D27" s="77">
        <v>543</v>
      </c>
      <c r="E27" s="77">
        <v>121</v>
      </c>
      <c r="F27" s="77">
        <v>346</v>
      </c>
      <c r="G27" s="77" t="s">
        <v>399</v>
      </c>
      <c r="H27" s="81">
        <v>4145</v>
      </c>
      <c r="I27" s="81">
        <v>5595</v>
      </c>
      <c r="J27" s="81" t="s">
        <v>399</v>
      </c>
      <c r="K27" s="81">
        <v>2438</v>
      </c>
      <c r="L27" s="81" t="s">
        <v>399</v>
      </c>
      <c r="M27" s="78">
        <v>2438</v>
      </c>
      <c r="N27" s="278"/>
      <c r="R27" s="349"/>
    </row>
    <row r="28" spans="1:18">
      <c r="A28" s="66"/>
      <c r="B28" s="48"/>
      <c r="C28" s="48"/>
      <c r="D28" s="48"/>
      <c r="E28" s="48"/>
      <c r="F28" s="48"/>
      <c r="G28" s="48"/>
      <c r="H28" s="12"/>
      <c r="I28" s="12"/>
      <c r="J28" s="12"/>
      <c r="K28" s="12"/>
      <c r="L28" s="12"/>
      <c r="M28" s="49"/>
      <c r="N28" s="278"/>
      <c r="R28" s="349"/>
    </row>
    <row r="29" spans="1:18">
      <c r="A29" s="66" t="s">
        <v>472</v>
      </c>
      <c r="B29" s="85">
        <v>31</v>
      </c>
      <c r="C29" s="48">
        <v>582</v>
      </c>
      <c r="D29" s="12">
        <v>613</v>
      </c>
      <c r="E29" s="85">
        <v>30</v>
      </c>
      <c r="F29" s="48">
        <v>520</v>
      </c>
      <c r="G29" s="48" t="s">
        <v>399</v>
      </c>
      <c r="H29" s="85">
        <v>1387</v>
      </c>
      <c r="I29" s="12">
        <v>4685</v>
      </c>
      <c r="J29" s="48" t="s">
        <v>399</v>
      </c>
      <c r="K29" s="85">
        <v>2478</v>
      </c>
      <c r="L29" s="48" t="s">
        <v>399</v>
      </c>
      <c r="M29" s="49">
        <v>2478</v>
      </c>
      <c r="N29" s="278"/>
      <c r="R29" s="349"/>
    </row>
    <row r="30" spans="1:18">
      <c r="A30" s="66" t="s">
        <v>473</v>
      </c>
      <c r="B30" s="85">
        <v>137</v>
      </c>
      <c r="C30" s="12">
        <v>61</v>
      </c>
      <c r="D30" s="12">
        <v>198</v>
      </c>
      <c r="E30" s="85">
        <v>135</v>
      </c>
      <c r="F30" s="12">
        <v>58</v>
      </c>
      <c r="G30" s="12" t="s">
        <v>399</v>
      </c>
      <c r="H30" s="85">
        <v>1181</v>
      </c>
      <c r="I30" s="12">
        <v>1044</v>
      </c>
      <c r="J30" s="12" t="s">
        <v>399</v>
      </c>
      <c r="K30" s="12">
        <v>220</v>
      </c>
      <c r="L30" s="12" t="s">
        <v>399</v>
      </c>
      <c r="M30" s="13">
        <v>220</v>
      </c>
      <c r="N30" s="278"/>
      <c r="R30" s="349"/>
    </row>
    <row r="31" spans="1:18">
      <c r="A31" s="66" t="s">
        <v>474</v>
      </c>
      <c r="B31" s="85">
        <v>3030</v>
      </c>
      <c r="C31" s="12">
        <v>3516</v>
      </c>
      <c r="D31" s="12">
        <v>6546</v>
      </c>
      <c r="E31" s="85">
        <v>2844</v>
      </c>
      <c r="F31" s="12">
        <v>3122</v>
      </c>
      <c r="G31" s="48" t="s">
        <v>399</v>
      </c>
      <c r="H31" s="85">
        <v>1879</v>
      </c>
      <c r="I31" s="12">
        <v>5552</v>
      </c>
      <c r="J31" s="48" t="s">
        <v>399</v>
      </c>
      <c r="K31" s="85">
        <v>22677</v>
      </c>
      <c r="L31" s="48" t="s">
        <v>399</v>
      </c>
      <c r="M31" s="13">
        <v>22677</v>
      </c>
      <c r="N31" s="278"/>
      <c r="R31" s="349"/>
    </row>
    <row r="32" spans="1:18" s="408" customFormat="1">
      <c r="A32" s="76" t="s">
        <v>475</v>
      </c>
      <c r="B32" s="77">
        <v>3198</v>
      </c>
      <c r="C32" s="77">
        <v>4159</v>
      </c>
      <c r="D32" s="77">
        <v>7357</v>
      </c>
      <c r="E32" s="77">
        <v>3009</v>
      </c>
      <c r="F32" s="77">
        <v>3700</v>
      </c>
      <c r="G32" s="77" t="s">
        <v>399</v>
      </c>
      <c r="H32" s="81">
        <v>1843</v>
      </c>
      <c r="I32" s="81">
        <v>5359</v>
      </c>
      <c r="J32" s="81" t="s">
        <v>399</v>
      </c>
      <c r="K32" s="81">
        <v>25375</v>
      </c>
      <c r="L32" s="81" t="s">
        <v>399</v>
      </c>
      <c r="M32" s="78">
        <v>25375</v>
      </c>
      <c r="N32" s="685"/>
      <c r="R32" s="682"/>
    </row>
    <row r="33" spans="1:18">
      <c r="A33" s="66"/>
      <c r="B33" s="48"/>
      <c r="C33" s="48"/>
      <c r="D33" s="48"/>
      <c r="E33" s="48"/>
      <c r="F33" s="48"/>
      <c r="G33" s="48"/>
      <c r="H33" s="12"/>
      <c r="I33" s="12"/>
      <c r="J33" s="12"/>
      <c r="K33" s="12"/>
      <c r="L33" s="12"/>
      <c r="M33" s="49"/>
      <c r="N33" s="278"/>
      <c r="R33" s="349"/>
    </row>
    <row r="34" spans="1:18">
      <c r="A34" s="66" t="s">
        <v>476</v>
      </c>
      <c r="B34" s="83">
        <v>149</v>
      </c>
      <c r="C34" s="83">
        <v>176</v>
      </c>
      <c r="D34" s="12">
        <v>325</v>
      </c>
      <c r="E34" s="83">
        <v>147</v>
      </c>
      <c r="F34" s="83">
        <v>169</v>
      </c>
      <c r="G34" s="12" t="s">
        <v>399</v>
      </c>
      <c r="H34" s="83">
        <v>2857</v>
      </c>
      <c r="I34" s="83">
        <v>4440</v>
      </c>
      <c r="J34" s="83" t="s">
        <v>399</v>
      </c>
      <c r="K34" s="83">
        <v>1170</v>
      </c>
      <c r="L34" s="83" t="s">
        <v>399</v>
      </c>
      <c r="M34" s="84">
        <v>1170</v>
      </c>
      <c r="N34" s="278"/>
      <c r="R34" s="349"/>
    </row>
    <row r="35" spans="1:18">
      <c r="A35" s="66" t="s">
        <v>477</v>
      </c>
      <c r="B35" s="83">
        <v>15</v>
      </c>
      <c r="C35" s="83">
        <v>102</v>
      </c>
      <c r="D35" s="12">
        <v>117</v>
      </c>
      <c r="E35" s="83">
        <v>15</v>
      </c>
      <c r="F35" s="83">
        <v>96</v>
      </c>
      <c r="G35" s="12" t="s">
        <v>399</v>
      </c>
      <c r="H35" s="83">
        <v>2533</v>
      </c>
      <c r="I35" s="83">
        <v>6527</v>
      </c>
      <c r="J35" s="83" t="s">
        <v>399</v>
      </c>
      <c r="K35" s="83">
        <v>665</v>
      </c>
      <c r="L35" s="83" t="s">
        <v>399</v>
      </c>
      <c r="M35" s="13">
        <v>665</v>
      </c>
      <c r="N35" s="278"/>
      <c r="R35" s="349"/>
    </row>
    <row r="36" spans="1:18">
      <c r="A36" s="66" t="s">
        <v>478</v>
      </c>
      <c r="B36" s="83">
        <v>4</v>
      </c>
      <c r="C36" s="83">
        <v>590</v>
      </c>
      <c r="D36" s="12">
        <v>594</v>
      </c>
      <c r="E36" s="83">
        <v>4</v>
      </c>
      <c r="F36" s="83">
        <v>477</v>
      </c>
      <c r="G36" s="12" t="s">
        <v>399</v>
      </c>
      <c r="H36" s="83">
        <v>2087</v>
      </c>
      <c r="I36" s="83">
        <v>5008</v>
      </c>
      <c r="J36" s="83" t="s">
        <v>399</v>
      </c>
      <c r="K36" s="83">
        <v>2397</v>
      </c>
      <c r="L36" s="83" t="s">
        <v>399</v>
      </c>
      <c r="M36" s="13">
        <v>2397</v>
      </c>
      <c r="N36" s="278"/>
      <c r="R36" s="349"/>
    </row>
    <row r="37" spans="1:18">
      <c r="A37" s="66" t="s">
        <v>479</v>
      </c>
      <c r="B37" s="83">
        <v>56</v>
      </c>
      <c r="C37" s="83">
        <v>1228</v>
      </c>
      <c r="D37" s="12">
        <v>1284</v>
      </c>
      <c r="E37" s="83">
        <v>49</v>
      </c>
      <c r="F37" s="83">
        <v>990</v>
      </c>
      <c r="G37" s="12" t="s">
        <v>399</v>
      </c>
      <c r="H37" s="83">
        <v>1638</v>
      </c>
      <c r="I37" s="83">
        <v>3291</v>
      </c>
      <c r="J37" s="83" t="s">
        <v>399</v>
      </c>
      <c r="K37" s="83">
        <v>3338</v>
      </c>
      <c r="L37" s="83" t="s">
        <v>399</v>
      </c>
      <c r="M37" s="13">
        <v>3338</v>
      </c>
      <c r="N37" s="278"/>
      <c r="R37" s="349"/>
    </row>
    <row r="38" spans="1:18">
      <c r="A38" s="76" t="s">
        <v>480</v>
      </c>
      <c r="B38" s="77">
        <v>224</v>
      </c>
      <c r="C38" s="77">
        <v>2096</v>
      </c>
      <c r="D38" s="77">
        <v>2320</v>
      </c>
      <c r="E38" s="77">
        <v>215</v>
      </c>
      <c r="F38" s="77">
        <v>1732</v>
      </c>
      <c r="G38" s="77" t="s">
        <v>399</v>
      </c>
      <c r="H38" s="81">
        <v>2542</v>
      </c>
      <c r="I38" s="81">
        <v>4055</v>
      </c>
      <c r="J38" s="81" t="s">
        <v>399</v>
      </c>
      <c r="K38" s="81">
        <v>7570</v>
      </c>
      <c r="L38" s="81" t="s">
        <v>399</v>
      </c>
      <c r="M38" s="78">
        <v>7570</v>
      </c>
      <c r="N38" s="278"/>
      <c r="R38" s="349"/>
    </row>
    <row r="39" spans="1:18">
      <c r="A39" s="68"/>
      <c r="B39" s="73"/>
      <c r="C39" s="73"/>
      <c r="D39" s="73"/>
      <c r="E39" s="73"/>
      <c r="F39" s="73"/>
      <c r="G39" s="73"/>
      <c r="H39" s="79"/>
      <c r="I39" s="79"/>
      <c r="J39" s="79"/>
      <c r="K39" s="79"/>
      <c r="L39" s="79"/>
      <c r="M39" s="74"/>
      <c r="N39" s="278"/>
      <c r="R39" s="349"/>
    </row>
    <row r="40" spans="1:18">
      <c r="A40" s="76" t="s">
        <v>481</v>
      </c>
      <c r="B40" s="77">
        <v>9</v>
      </c>
      <c r="C40" s="77">
        <v>20</v>
      </c>
      <c r="D40" s="77">
        <v>29</v>
      </c>
      <c r="E40" s="77" t="s">
        <v>399</v>
      </c>
      <c r="F40" s="77">
        <v>10</v>
      </c>
      <c r="G40" s="77">
        <v>1650</v>
      </c>
      <c r="H40" s="81" t="s">
        <v>399</v>
      </c>
      <c r="I40" s="81">
        <v>9200</v>
      </c>
      <c r="J40" s="81">
        <v>3</v>
      </c>
      <c r="K40" s="81">
        <v>92</v>
      </c>
      <c r="L40" s="81">
        <v>5</v>
      </c>
      <c r="M40" s="78">
        <v>97</v>
      </c>
      <c r="N40" s="278"/>
      <c r="R40" s="349"/>
    </row>
    <row r="41" spans="1:18">
      <c r="A41" s="66"/>
      <c r="B41" s="48"/>
      <c r="C41" s="48"/>
      <c r="D41" s="48"/>
      <c r="E41" s="48"/>
      <c r="F41" s="48"/>
      <c r="G41" s="48"/>
      <c r="H41" s="12"/>
      <c r="I41" s="12"/>
      <c r="J41" s="12"/>
      <c r="K41" s="12"/>
      <c r="L41" s="12"/>
      <c r="M41" s="49"/>
      <c r="N41" s="278"/>
      <c r="R41" s="349"/>
    </row>
    <row r="42" spans="1:18">
      <c r="A42" s="66" t="s">
        <v>545</v>
      </c>
      <c r="B42" s="85">
        <v>130</v>
      </c>
      <c r="C42" s="12">
        <v>192</v>
      </c>
      <c r="D42" s="12">
        <v>322</v>
      </c>
      <c r="E42" s="85">
        <v>129</v>
      </c>
      <c r="F42" s="12">
        <v>130</v>
      </c>
      <c r="G42" s="12">
        <v>9378</v>
      </c>
      <c r="H42" s="85">
        <v>2125</v>
      </c>
      <c r="I42" s="12">
        <v>4310</v>
      </c>
      <c r="J42" s="12">
        <v>23</v>
      </c>
      <c r="K42" s="12">
        <v>834</v>
      </c>
      <c r="L42" s="12">
        <v>216</v>
      </c>
      <c r="M42" s="13">
        <v>1050</v>
      </c>
      <c r="N42" s="278"/>
      <c r="R42" s="349"/>
    </row>
    <row r="43" spans="1:18">
      <c r="A43" s="66" t="s">
        <v>483</v>
      </c>
      <c r="B43" s="12">
        <v>317</v>
      </c>
      <c r="C43" s="12">
        <v>24</v>
      </c>
      <c r="D43" s="12">
        <v>341</v>
      </c>
      <c r="E43" s="12">
        <v>303</v>
      </c>
      <c r="F43" s="12">
        <v>20</v>
      </c>
      <c r="G43" s="12">
        <v>13451</v>
      </c>
      <c r="H43" s="12">
        <v>2782</v>
      </c>
      <c r="I43" s="12">
        <v>3150</v>
      </c>
      <c r="J43" s="12">
        <v>7</v>
      </c>
      <c r="K43" s="12">
        <v>906</v>
      </c>
      <c r="L43" s="12">
        <v>94</v>
      </c>
      <c r="M43" s="13">
        <v>1000</v>
      </c>
      <c r="N43" s="278"/>
      <c r="R43" s="349"/>
    </row>
    <row r="44" spans="1:18">
      <c r="A44" s="66" t="s">
        <v>484</v>
      </c>
      <c r="B44" s="12">
        <v>15</v>
      </c>
      <c r="C44" s="12">
        <v>38</v>
      </c>
      <c r="D44" s="12">
        <v>53</v>
      </c>
      <c r="E44" s="12">
        <v>15</v>
      </c>
      <c r="F44" s="12">
        <v>38</v>
      </c>
      <c r="G44" s="12">
        <v>26245</v>
      </c>
      <c r="H44" s="12">
        <v>10600</v>
      </c>
      <c r="I44" s="12">
        <v>24000</v>
      </c>
      <c r="J44" s="12">
        <v>43</v>
      </c>
      <c r="K44" s="12">
        <v>1071</v>
      </c>
      <c r="L44" s="12">
        <v>1129</v>
      </c>
      <c r="M44" s="13">
        <v>2200</v>
      </c>
      <c r="N44" s="278"/>
      <c r="R44" s="349"/>
    </row>
    <row r="45" spans="1:18">
      <c r="A45" s="66" t="s">
        <v>485</v>
      </c>
      <c r="B45" s="85" t="s">
        <v>399</v>
      </c>
      <c r="C45" s="12" t="s">
        <v>399</v>
      </c>
      <c r="D45" s="12" t="s">
        <v>399</v>
      </c>
      <c r="E45" s="85" t="s">
        <v>399</v>
      </c>
      <c r="F45" s="12" t="s">
        <v>399</v>
      </c>
      <c r="G45" s="12">
        <v>5529</v>
      </c>
      <c r="H45" s="85" t="s">
        <v>399</v>
      </c>
      <c r="I45" s="12" t="s">
        <v>399</v>
      </c>
      <c r="J45" s="12">
        <v>47</v>
      </c>
      <c r="K45" s="12" t="s">
        <v>399</v>
      </c>
      <c r="L45" s="12">
        <v>260</v>
      </c>
      <c r="M45" s="13">
        <v>260</v>
      </c>
      <c r="N45" s="278"/>
      <c r="R45" s="349"/>
    </row>
    <row r="46" spans="1:18">
      <c r="A46" s="66" t="s">
        <v>486</v>
      </c>
      <c r="B46" s="12">
        <v>757</v>
      </c>
      <c r="C46" s="12">
        <v>29</v>
      </c>
      <c r="D46" s="12">
        <v>786</v>
      </c>
      <c r="E46" s="12">
        <v>754</v>
      </c>
      <c r="F46" s="12">
        <v>29</v>
      </c>
      <c r="G46" s="12">
        <v>19950</v>
      </c>
      <c r="H46" s="12">
        <v>1400</v>
      </c>
      <c r="I46" s="12">
        <v>5327</v>
      </c>
      <c r="J46" s="12">
        <v>2</v>
      </c>
      <c r="K46" s="12">
        <v>1210</v>
      </c>
      <c r="L46" s="12">
        <v>40</v>
      </c>
      <c r="M46" s="13">
        <v>1250</v>
      </c>
      <c r="N46" s="278"/>
      <c r="R46" s="349"/>
    </row>
    <row r="47" spans="1:18">
      <c r="A47" s="66" t="s">
        <v>487</v>
      </c>
      <c r="B47" s="12">
        <v>4</v>
      </c>
      <c r="C47" s="12" t="s">
        <v>399</v>
      </c>
      <c r="D47" s="12">
        <v>4</v>
      </c>
      <c r="E47" s="12">
        <v>4</v>
      </c>
      <c r="F47" s="12" t="s">
        <v>399</v>
      </c>
      <c r="G47" s="12">
        <v>250</v>
      </c>
      <c r="H47" s="12">
        <v>1812</v>
      </c>
      <c r="I47" s="12" t="s">
        <v>399</v>
      </c>
      <c r="J47" s="12">
        <v>11</v>
      </c>
      <c r="K47" s="12">
        <v>7</v>
      </c>
      <c r="L47" s="12">
        <v>3</v>
      </c>
      <c r="M47" s="13">
        <v>10</v>
      </c>
      <c r="N47" s="278"/>
      <c r="R47" s="349"/>
    </row>
    <row r="48" spans="1:18">
      <c r="A48" s="66" t="s">
        <v>488</v>
      </c>
      <c r="B48" s="48" t="s">
        <v>399</v>
      </c>
      <c r="C48" s="12" t="s">
        <v>399</v>
      </c>
      <c r="D48" s="12" t="s">
        <v>399</v>
      </c>
      <c r="E48" s="48" t="s">
        <v>399</v>
      </c>
      <c r="F48" s="12" t="s">
        <v>399</v>
      </c>
      <c r="G48" s="12" t="s">
        <v>399</v>
      </c>
      <c r="H48" s="48" t="s">
        <v>399</v>
      </c>
      <c r="I48" s="12" t="s">
        <v>399</v>
      </c>
      <c r="J48" s="12" t="s">
        <v>399</v>
      </c>
      <c r="K48" s="12" t="s">
        <v>399</v>
      </c>
      <c r="L48" s="12" t="s">
        <v>399</v>
      </c>
      <c r="M48" s="13" t="s">
        <v>399</v>
      </c>
      <c r="N48" s="278"/>
      <c r="R48" s="349"/>
    </row>
    <row r="49" spans="1:18">
      <c r="A49" s="66" t="s">
        <v>489</v>
      </c>
      <c r="B49" s="85">
        <v>3</v>
      </c>
      <c r="C49" s="12" t="s">
        <v>399</v>
      </c>
      <c r="D49" s="12">
        <v>3</v>
      </c>
      <c r="E49" s="85">
        <v>2</v>
      </c>
      <c r="F49" s="12" t="s">
        <v>399</v>
      </c>
      <c r="G49" s="12" t="s">
        <v>399</v>
      </c>
      <c r="H49" s="85">
        <v>10000</v>
      </c>
      <c r="I49" s="12" t="s">
        <v>399</v>
      </c>
      <c r="J49" s="12" t="s">
        <v>399</v>
      </c>
      <c r="K49" s="12">
        <v>20</v>
      </c>
      <c r="L49" s="12" t="s">
        <v>399</v>
      </c>
      <c r="M49" s="13">
        <v>20</v>
      </c>
      <c r="N49" s="278"/>
      <c r="R49" s="349"/>
    </row>
    <row r="50" spans="1:18">
      <c r="A50" s="66" t="s">
        <v>490</v>
      </c>
      <c r="B50" s="12">
        <v>35</v>
      </c>
      <c r="C50" s="12">
        <v>13</v>
      </c>
      <c r="D50" s="12">
        <v>48</v>
      </c>
      <c r="E50" s="12">
        <v>35</v>
      </c>
      <c r="F50" s="12">
        <v>13</v>
      </c>
      <c r="G50" s="12" t="s">
        <v>399</v>
      </c>
      <c r="H50" s="12">
        <v>200</v>
      </c>
      <c r="I50" s="12">
        <v>1000</v>
      </c>
      <c r="J50" s="12" t="s">
        <v>399</v>
      </c>
      <c r="K50" s="12">
        <v>20</v>
      </c>
      <c r="L50" s="12" t="s">
        <v>399</v>
      </c>
      <c r="M50" s="13">
        <v>20</v>
      </c>
      <c r="N50" s="278"/>
      <c r="R50" s="349"/>
    </row>
    <row r="51" spans="1:18">
      <c r="A51" s="76" t="s">
        <v>491</v>
      </c>
      <c r="B51" s="77">
        <v>1261</v>
      </c>
      <c r="C51" s="77">
        <v>296</v>
      </c>
      <c r="D51" s="77">
        <v>1557</v>
      </c>
      <c r="E51" s="77">
        <v>1242</v>
      </c>
      <c r="F51" s="77">
        <v>230</v>
      </c>
      <c r="G51" s="77">
        <v>74803</v>
      </c>
      <c r="H51" s="81">
        <v>1905</v>
      </c>
      <c r="I51" s="81">
        <v>7403</v>
      </c>
      <c r="J51" s="81">
        <v>23</v>
      </c>
      <c r="K51" s="81">
        <v>4068</v>
      </c>
      <c r="L51" s="81">
        <v>1742</v>
      </c>
      <c r="M51" s="78">
        <v>5810</v>
      </c>
      <c r="N51" s="278"/>
      <c r="R51" s="349"/>
    </row>
    <row r="52" spans="1:18">
      <c r="A52" s="68"/>
      <c r="B52" s="73"/>
      <c r="C52" s="73"/>
      <c r="D52" s="73"/>
      <c r="E52" s="73"/>
      <c r="F52" s="73"/>
      <c r="G52" s="73"/>
      <c r="H52" s="79"/>
      <c r="I52" s="79"/>
      <c r="J52" s="79"/>
      <c r="K52" s="79"/>
      <c r="L52" s="79"/>
      <c r="M52" s="74"/>
      <c r="N52" s="278"/>
      <c r="R52" s="349"/>
    </row>
    <row r="53" spans="1:18">
      <c r="A53" s="76" t="s">
        <v>492</v>
      </c>
      <c r="B53" s="77">
        <v>1</v>
      </c>
      <c r="C53" s="77" t="s">
        <v>399</v>
      </c>
      <c r="D53" s="77">
        <v>1</v>
      </c>
      <c r="E53" s="77">
        <v>1</v>
      </c>
      <c r="F53" s="77" t="s">
        <v>399</v>
      </c>
      <c r="G53" s="77">
        <v>1691</v>
      </c>
      <c r="H53" s="81">
        <v>3000</v>
      </c>
      <c r="I53" s="81" t="s">
        <v>399</v>
      </c>
      <c r="J53" s="81">
        <v>10</v>
      </c>
      <c r="K53" s="81">
        <v>3</v>
      </c>
      <c r="L53" s="81">
        <v>17</v>
      </c>
      <c r="M53" s="78">
        <v>20</v>
      </c>
      <c r="N53" s="278"/>
      <c r="R53" s="349"/>
    </row>
    <row r="54" spans="1:18">
      <c r="A54" s="66"/>
      <c r="B54" s="48"/>
      <c r="C54" s="48"/>
      <c r="D54" s="48"/>
      <c r="E54" s="48"/>
      <c r="F54" s="48"/>
      <c r="G54" s="48"/>
      <c r="H54" s="12"/>
      <c r="I54" s="12"/>
      <c r="J54" s="12"/>
      <c r="K54" s="12"/>
      <c r="L54" s="12"/>
      <c r="M54" s="49"/>
      <c r="N54" s="278"/>
      <c r="R54" s="349"/>
    </row>
    <row r="55" spans="1:18">
      <c r="A55" s="66" t="s">
        <v>493</v>
      </c>
      <c r="B55" s="48" t="s">
        <v>399</v>
      </c>
      <c r="C55" s="12">
        <v>45</v>
      </c>
      <c r="D55" s="12">
        <v>45</v>
      </c>
      <c r="E55" s="48" t="s">
        <v>399</v>
      </c>
      <c r="F55" s="12">
        <v>40</v>
      </c>
      <c r="G55" s="12" t="s">
        <v>399</v>
      </c>
      <c r="H55" s="48" t="s">
        <v>399</v>
      </c>
      <c r="I55" s="12">
        <v>3700</v>
      </c>
      <c r="J55" s="12" t="s">
        <v>399</v>
      </c>
      <c r="K55" s="12">
        <v>148</v>
      </c>
      <c r="L55" s="12" t="s">
        <v>399</v>
      </c>
      <c r="M55" s="13">
        <v>148</v>
      </c>
      <c r="N55" s="278"/>
      <c r="R55" s="349"/>
    </row>
    <row r="56" spans="1:18">
      <c r="A56" s="66" t="s">
        <v>494</v>
      </c>
      <c r="B56" s="12">
        <v>1</v>
      </c>
      <c r="C56" s="12">
        <v>5</v>
      </c>
      <c r="D56" s="12">
        <v>6</v>
      </c>
      <c r="E56" s="12">
        <v>1</v>
      </c>
      <c r="F56" s="12">
        <v>5</v>
      </c>
      <c r="G56" s="12">
        <v>560</v>
      </c>
      <c r="H56" s="12">
        <v>1500</v>
      </c>
      <c r="I56" s="12">
        <v>3764</v>
      </c>
      <c r="J56" s="12">
        <v>3</v>
      </c>
      <c r="K56" s="12">
        <v>20</v>
      </c>
      <c r="L56" s="12">
        <v>2</v>
      </c>
      <c r="M56" s="13">
        <v>22</v>
      </c>
      <c r="N56" s="278"/>
      <c r="R56" s="349"/>
    </row>
    <row r="57" spans="1:18">
      <c r="A57" s="66" t="s">
        <v>495</v>
      </c>
      <c r="B57" s="12" t="s">
        <v>399</v>
      </c>
      <c r="C57" s="12" t="s">
        <v>399</v>
      </c>
      <c r="D57" s="12" t="s">
        <v>399</v>
      </c>
      <c r="E57" s="12" t="s">
        <v>399</v>
      </c>
      <c r="F57" s="12" t="s">
        <v>399</v>
      </c>
      <c r="G57" s="12">
        <v>8654</v>
      </c>
      <c r="H57" s="12" t="s">
        <v>399</v>
      </c>
      <c r="I57" s="12" t="s">
        <v>399</v>
      </c>
      <c r="J57" s="12">
        <v>10</v>
      </c>
      <c r="K57" s="12" t="s">
        <v>399</v>
      </c>
      <c r="L57" s="12">
        <v>86</v>
      </c>
      <c r="M57" s="13">
        <v>86</v>
      </c>
      <c r="N57" s="278"/>
      <c r="R57" s="349"/>
    </row>
    <row r="58" spans="1:18" s="408" customFormat="1">
      <c r="A58" s="66" t="s">
        <v>496</v>
      </c>
      <c r="B58" s="12">
        <v>14</v>
      </c>
      <c r="C58" s="12">
        <v>10</v>
      </c>
      <c r="D58" s="12">
        <v>24</v>
      </c>
      <c r="E58" s="12">
        <v>14</v>
      </c>
      <c r="F58" s="12">
        <v>10</v>
      </c>
      <c r="G58" s="12">
        <v>1592</v>
      </c>
      <c r="H58" s="12">
        <v>1500</v>
      </c>
      <c r="I58" s="12">
        <v>5000</v>
      </c>
      <c r="J58" s="12">
        <v>13</v>
      </c>
      <c r="K58" s="12">
        <v>71</v>
      </c>
      <c r="L58" s="12">
        <v>21</v>
      </c>
      <c r="M58" s="13">
        <v>92</v>
      </c>
      <c r="N58" s="685"/>
      <c r="R58" s="682"/>
    </row>
    <row r="59" spans="1:18">
      <c r="A59" s="66" t="s">
        <v>497</v>
      </c>
      <c r="B59" s="12">
        <v>9</v>
      </c>
      <c r="C59" s="12">
        <v>4</v>
      </c>
      <c r="D59" s="12">
        <v>13</v>
      </c>
      <c r="E59" s="12">
        <v>9</v>
      </c>
      <c r="F59" s="12">
        <v>4</v>
      </c>
      <c r="G59" s="12">
        <v>950</v>
      </c>
      <c r="H59" s="12">
        <v>800</v>
      </c>
      <c r="I59" s="12">
        <v>3000</v>
      </c>
      <c r="J59" s="12" t="s">
        <v>399</v>
      </c>
      <c r="K59" s="12">
        <v>19</v>
      </c>
      <c r="L59" s="12" t="s">
        <v>399</v>
      </c>
      <c r="M59" s="13">
        <v>19</v>
      </c>
      <c r="N59" s="278"/>
      <c r="R59" s="349"/>
    </row>
    <row r="60" spans="1:18">
      <c r="A60" s="76" t="s">
        <v>573</v>
      </c>
      <c r="B60" s="77">
        <v>24</v>
      </c>
      <c r="C60" s="77">
        <v>64</v>
      </c>
      <c r="D60" s="77">
        <v>88</v>
      </c>
      <c r="E60" s="77">
        <v>24</v>
      </c>
      <c r="F60" s="77">
        <v>59</v>
      </c>
      <c r="G60" s="77">
        <v>11756</v>
      </c>
      <c r="H60" s="81">
        <v>1238</v>
      </c>
      <c r="I60" s="81">
        <v>3878</v>
      </c>
      <c r="J60" s="81">
        <v>9</v>
      </c>
      <c r="K60" s="81">
        <v>257</v>
      </c>
      <c r="L60" s="81">
        <v>110</v>
      </c>
      <c r="M60" s="78">
        <v>367</v>
      </c>
      <c r="N60" s="278"/>
      <c r="R60" s="349"/>
    </row>
    <row r="61" spans="1:18">
      <c r="A61" s="66"/>
      <c r="B61" s="48"/>
      <c r="C61" s="48"/>
      <c r="D61" s="48"/>
      <c r="E61" s="48"/>
      <c r="F61" s="48"/>
      <c r="G61" s="48"/>
      <c r="H61" s="12"/>
      <c r="I61" s="12"/>
      <c r="J61" s="12"/>
      <c r="K61" s="12"/>
      <c r="L61" s="12"/>
      <c r="M61" s="49"/>
      <c r="N61" s="278"/>
      <c r="R61" s="349"/>
    </row>
    <row r="62" spans="1:18">
      <c r="A62" s="66" t="s">
        <v>499</v>
      </c>
      <c r="B62" s="12">
        <v>1366</v>
      </c>
      <c r="C62" s="12">
        <v>561</v>
      </c>
      <c r="D62" s="12">
        <v>1927</v>
      </c>
      <c r="E62" s="12">
        <v>1319</v>
      </c>
      <c r="F62" s="12">
        <v>441</v>
      </c>
      <c r="G62" s="12">
        <v>4000</v>
      </c>
      <c r="H62" s="12">
        <v>500</v>
      </c>
      <c r="I62" s="12">
        <v>6500</v>
      </c>
      <c r="J62" s="12">
        <v>6</v>
      </c>
      <c r="K62" s="12">
        <v>3526</v>
      </c>
      <c r="L62" s="12">
        <v>24</v>
      </c>
      <c r="M62" s="13">
        <v>3550</v>
      </c>
      <c r="N62" s="278"/>
      <c r="R62" s="349"/>
    </row>
    <row r="63" spans="1:18" s="408" customFormat="1">
      <c r="A63" s="66" t="s">
        <v>500</v>
      </c>
      <c r="B63" s="12">
        <v>589</v>
      </c>
      <c r="C63" s="12">
        <v>161</v>
      </c>
      <c r="D63" s="12">
        <v>750</v>
      </c>
      <c r="E63" s="12">
        <v>554</v>
      </c>
      <c r="F63" s="12">
        <v>152</v>
      </c>
      <c r="G63" s="12" t="s">
        <v>399</v>
      </c>
      <c r="H63" s="12">
        <v>1100</v>
      </c>
      <c r="I63" s="12">
        <v>4500</v>
      </c>
      <c r="J63" s="12" t="s">
        <v>399</v>
      </c>
      <c r="K63" s="12">
        <v>1293</v>
      </c>
      <c r="L63" s="12" t="s">
        <v>399</v>
      </c>
      <c r="M63" s="13">
        <v>1293</v>
      </c>
      <c r="N63" s="685"/>
      <c r="R63" s="682"/>
    </row>
    <row r="64" spans="1:18">
      <c r="A64" s="66" t="s">
        <v>501</v>
      </c>
      <c r="B64" s="12">
        <v>35</v>
      </c>
      <c r="C64" s="12">
        <v>50</v>
      </c>
      <c r="D64" s="12">
        <v>85</v>
      </c>
      <c r="E64" s="12">
        <v>30</v>
      </c>
      <c r="F64" s="12">
        <v>39</v>
      </c>
      <c r="G64" s="12" t="s">
        <v>399</v>
      </c>
      <c r="H64" s="12">
        <v>860</v>
      </c>
      <c r="I64" s="12">
        <v>4200</v>
      </c>
      <c r="J64" s="12" t="s">
        <v>399</v>
      </c>
      <c r="K64" s="12">
        <v>190</v>
      </c>
      <c r="L64" s="12" t="s">
        <v>399</v>
      </c>
      <c r="M64" s="13">
        <v>190</v>
      </c>
      <c r="N64" s="278"/>
      <c r="R64" s="349"/>
    </row>
    <row r="65" spans="1:19" s="408" customFormat="1">
      <c r="A65" s="76" t="s">
        <v>502</v>
      </c>
      <c r="B65" s="77">
        <v>1990</v>
      </c>
      <c r="C65" s="77">
        <v>772</v>
      </c>
      <c r="D65" s="77">
        <v>2762</v>
      </c>
      <c r="E65" s="77">
        <v>1903</v>
      </c>
      <c r="F65" s="77">
        <v>632</v>
      </c>
      <c r="G65" s="77">
        <v>4000</v>
      </c>
      <c r="H65" s="81">
        <v>680</v>
      </c>
      <c r="I65" s="81">
        <v>5877</v>
      </c>
      <c r="J65" s="81">
        <v>6</v>
      </c>
      <c r="K65" s="81">
        <v>5009</v>
      </c>
      <c r="L65" s="81">
        <v>24</v>
      </c>
      <c r="M65" s="78">
        <v>5033</v>
      </c>
      <c r="N65" s="685"/>
      <c r="R65" s="682"/>
    </row>
    <row r="66" spans="1:19">
      <c r="A66" s="66"/>
      <c r="B66" s="48"/>
      <c r="C66" s="48"/>
      <c r="D66" s="48"/>
      <c r="E66" s="48"/>
      <c r="F66" s="48"/>
      <c r="G66" s="48"/>
      <c r="H66" s="12"/>
      <c r="I66" s="12"/>
      <c r="J66" s="12"/>
      <c r="K66" s="12"/>
      <c r="L66" s="12"/>
      <c r="M66" s="49"/>
      <c r="N66" s="278"/>
      <c r="R66" s="349"/>
      <c r="S66" s="677"/>
    </row>
    <row r="67" spans="1:19">
      <c r="A67" s="76" t="s">
        <v>503</v>
      </c>
      <c r="B67" s="77" t="s">
        <v>399</v>
      </c>
      <c r="C67" s="77">
        <v>181</v>
      </c>
      <c r="D67" s="77">
        <v>181</v>
      </c>
      <c r="E67" s="77" t="s">
        <v>399</v>
      </c>
      <c r="F67" s="77">
        <v>140</v>
      </c>
      <c r="G67" s="77" t="s">
        <v>399</v>
      </c>
      <c r="H67" s="81" t="s">
        <v>399</v>
      </c>
      <c r="I67" s="81">
        <v>10750</v>
      </c>
      <c r="J67" s="81" t="s">
        <v>399</v>
      </c>
      <c r="K67" s="81">
        <v>1505</v>
      </c>
      <c r="L67" s="81" t="s">
        <v>399</v>
      </c>
      <c r="M67" s="78">
        <v>1505</v>
      </c>
      <c r="N67" s="278"/>
      <c r="R67" s="349"/>
      <c r="S67" s="677"/>
    </row>
    <row r="68" spans="1:19">
      <c r="A68" s="66"/>
      <c r="B68" s="48"/>
      <c r="C68" s="48"/>
      <c r="D68" s="48"/>
      <c r="E68" s="48"/>
      <c r="F68" s="48"/>
      <c r="G68" s="48"/>
      <c r="H68" s="12"/>
      <c r="I68" s="12"/>
      <c r="J68" s="12"/>
      <c r="K68" s="12"/>
      <c r="L68" s="12"/>
      <c r="M68" s="49"/>
      <c r="N68" s="278"/>
      <c r="R68" s="349"/>
    </row>
    <row r="69" spans="1:19" s="408" customFormat="1">
      <c r="A69" s="66" t="s">
        <v>504</v>
      </c>
      <c r="B69" s="48" t="s">
        <v>399</v>
      </c>
      <c r="C69" s="12">
        <v>38</v>
      </c>
      <c r="D69" s="12">
        <v>38</v>
      </c>
      <c r="E69" s="48" t="s">
        <v>399</v>
      </c>
      <c r="F69" s="12">
        <v>38</v>
      </c>
      <c r="G69" s="12" t="s">
        <v>399</v>
      </c>
      <c r="H69" s="48" t="s">
        <v>399</v>
      </c>
      <c r="I69" s="12">
        <v>6100</v>
      </c>
      <c r="J69" s="12" t="s">
        <v>399</v>
      </c>
      <c r="K69" s="12">
        <v>232</v>
      </c>
      <c r="L69" s="12" t="s">
        <v>399</v>
      </c>
      <c r="M69" s="13">
        <v>232</v>
      </c>
      <c r="N69" s="685"/>
      <c r="R69" s="682"/>
    </row>
    <row r="70" spans="1:19">
      <c r="A70" s="66" t="s">
        <v>505</v>
      </c>
      <c r="B70" s="85">
        <v>6480</v>
      </c>
      <c r="C70" s="12">
        <v>550</v>
      </c>
      <c r="D70" s="12">
        <v>7030</v>
      </c>
      <c r="E70" s="85">
        <v>6370</v>
      </c>
      <c r="F70" s="12">
        <v>540</v>
      </c>
      <c r="G70" s="12" t="s">
        <v>399</v>
      </c>
      <c r="H70" s="85">
        <v>5112</v>
      </c>
      <c r="I70" s="12">
        <v>5970</v>
      </c>
      <c r="J70" s="12" t="s">
        <v>399</v>
      </c>
      <c r="K70" s="12">
        <v>35787</v>
      </c>
      <c r="L70" s="12" t="s">
        <v>399</v>
      </c>
      <c r="M70" s="13">
        <v>35787</v>
      </c>
      <c r="N70" s="278"/>
      <c r="R70" s="349"/>
    </row>
    <row r="71" spans="1:19">
      <c r="A71" s="76" t="s">
        <v>506</v>
      </c>
      <c r="B71" s="77">
        <v>6480</v>
      </c>
      <c r="C71" s="77">
        <v>588</v>
      </c>
      <c r="D71" s="77">
        <v>7068</v>
      </c>
      <c r="E71" s="77">
        <v>6370</v>
      </c>
      <c r="F71" s="77">
        <v>578</v>
      </c>
      <c r="G71" s="77" t="s">
        <v>399</v>
      </c>
      <c r="H71" s="81">
        <v>5112</v>
      </c>
      <c r="I71" s="81">
        <v>5979</v>
      </c>
      <c r="J71" s="81" t="s">
        <v>399</v>
      </c>
      <c r="K71" s="81">
        <v>36019</v>
      </c>
      <c r="L71" s="81" t="s">
        <v>399</v>
      </c>
      <c r="M71" s="78">
        <v>36019</v>
      </c>
      <c r="N71" s="278"/>
      <c r="R71" s="349"/>
    </row>
    <row r="72" spans="1:19">
      <c r="A72" s="66"/>
      <c r="B72" s="48"/>
      <c r="C72" s="48"/>
      <c r="D72" s="48"/>
      <c r="E72" s="48"/>
      <c r="F72" s="48"/>
      <c r="G72" s="48"/>
      <c r="H72" s="12"/>
      <c r="I72" s="12"/>
      <c r="J72" s="12"/>
      <c r="K72" s="12"/>
      <c r="L72" s="12"/>
      <c r="M72" s="49"/>
      <c r="N72" s="278"/>
      <c r="R72" s="349"/>
    </row>
    <row r="73" spans="1:19">
      <c r="A73" s="66" t="s">
        <v>507</v>
      </c>
      <c r="B73" s="48" t="s">
        <v>399</v>
      </c>
      <c r="C73" s="12">
        <v>20</v>
      </c>
      <c r="D73" s="12">
        <v>20</v>
      </c>
      <c r="E73" s="48" t="s">
        <v>399</v>
      </c>
      <c r="F73" s="12">
        <v>20</v>
      </c>
      <c r="G73" s="48" t="s">
        <v>399</v>
      </c>
      <c r="H73" s="48" t="s">
        <v>399</v>
      </c>
      <c r="I73" s="12">
        <v>4750</v>
      </c>
      <c r="J73" s="48" t="s">
        <v>399</v>
      </c>
      <c r="K73" s="85">
        <v>95</v>
      </c>
      <c r="L73" s="48" t="s">
        <v>399</v>
      </c>
      <c r="M73" s="13">
        <v>95</v>
      </c>
      <c r="N73" s="278"/>
      <c r="R73" s="349"/>
    </row>
    <row r="74" spans="1:19">
      <c r="A74" s="66" t="s">
        <v>508</v>
      </c>
      <c r="B74" s="48" t="s">
        <v>399</v>
      </c>
      <c r="C74" s="12">
        <v>13</v>
      </c>
      <c r="D74" s="12">
        <v>13</v>
      </c>
      <c r="E74" s="48" t="s">
        <v>399</v>
      </c>
      <c r="F74" s="12">
        <v>13</v>
      </c>
      <c r="G74" s="48" t="s">
        <v>399</v>
      </c>
      <c r="H74" s="48" t="s">
        <v>399</v>
      </c>
      <c r="I74" s="12">
        <v>385</v>
      </c>
      <c r="J74" s="48" t="s">
        <v>399</v>
      </c>
      <c r="K74" s="85">
        <v>5</v>
      </c>
      <c r="L74" s="48" t="s">
        <v>399</v>
      </c>
      <c r="M74" s="13">
        <v>5</v>
      </c>
      <c r="N74" s="278"/>
      <c r="R74" s="349"/>
    </row>
    <row r="75" spans="1:19">
      <c r="A75" s="66" t="s">
        <v>509</v>
      </c>
      <c r="B75" s="12">
        <v>10</v>
      </c>
      <c r="C75" s="12">
        <v>66</v>
      </c>
      <c r="D75" s="12">
        <v>76</v>
      </c>
      <c r="E75" s="12">
        <v>9</v>
      </c>
      <c r="F75" s="12">
        <v>46</v>
      </c>
      <c r="G75" s="12" t="s">
        <v>399</v>
      </c>
      <c r="H75" s="12">
        <v>2500</v>
      </c>
      <c r="I75" s="12">
        <v>5000</v>
      </c>
      <c r="J75" s="12" t="s">
        <v>399</v>
      </c>
      <c r="K75" s="12">
        <v>253</v>
      </c>
      <c r="L75" s="12" t="s">
        <v>399</v>
      </c>
      <c r="M75" s="13">
        <v>253</v>
      </c>
      <c r="N75" s="278"/>
      <c r="R75" s="349"/>
    </row>
    <row r="76" spans="1:19">
      <c r="A76" s="66" t="s">
        <v>510</v>
      </c>
      <c r="B76" s="85">
        <v>225</v>
      </c>
      <c r="C76" s="12">
        <v>470</v>
      </c>
      <c r="D76" s="12">
        <v>695</v>
      </c>
      <c r="E76" s="85">
        <v>184</v>
      </c>
      <c r="F76" s="12">
        <v>458</v>
      </c>
      <c r="G76" s="12">
        <v>3978</v>
      </c>
      <c r="H76" s="85">
        <v>3310</v>
      </c>
      <c r="I76" s="12">
        <v>6004</v>
      </c>
      <c r="J76" s="85">
        <v>3</v>
      </c>
      <c r="K76" s="85">
        <v>3359</v>
      </c>
      <c r="L76" s="85">
        <v>12</v>
      </c>
      <c r="M76" s="13">
        <v>3371</v>
      </c>
      <c r="N76" s="278"/>
      <c r="R76" s="349"/>
    </row>
    <row r="77" spans="1:19">
      <c r="A77" s="66" t="s">
        <v>511</v>
      </c>
      <c r="B77" s="12" t="s">
        <v>399</v>
      </c>
      <c r="C77" s="12">
        <v>1</v>
      </c>
      <c r="D77" s="12">
        <v>1</v>
      </c>
      <c r="E77" s="12" t="s">
        <v>399</v>
      </c>
      <c r="F77" s="12">
        <v>1</v>
      </c>
      <c r="G77" s="12" t="s">
        <v>399</v>
      </c>
      <c r="H77" s="12" t="s">
        <v>399</v>
      </c>
      <c r="I77" s="12">
        <v>6000</v>
      </c>
      <c r="J77" s="12" t="s">
        <v>399</v>
      </c>
      <c r="K77" s="12">
        <v>6</v>
      </c>
      <c r="L77" s="12" t="s">
        <v>399</v>
      </c>
      <c r="M77" s="13">
        <v>6</v>
      </c>
      <c r="N77" s="278"/>
      <c r="R77" s="349"/>
    </row>
    <row r="78" spans="1:19">
      <c r="A78" s="66" t="s">
        <v>1181</v>
      </c>
      <c r="B78" s="12">
        <v>936</v>
      </c>
      <c r="C78" s="12">
        <v>469</v>
      </c>
      <c r="D78" s="12">
        <v>1405</v>
      </c>
      <c r="E78" s="12">
        <v>922</v>
      </c>
      <c r="F78" s="12">
        <v>469</v>
      </c>
      <c r="G78" s="12">
        <v>12306</v>
      </c>
      <c r="H78" s="12">
        <v>1100</v>
      </c>
      <c r="I78" s="12">
        <v>2355</v>
      </c>
      <c r="J78" s="12" t="s">
        <v>399</v>
      </c>
      <c r="K78" s="12">
        <v>2118</v>
      </c>
      <c r="L78" s="12" t="s">
        <v>399</v>
      </c>
      <c r="M78" s="13">
        <v>2118</v>
      </c>
      <c r="N78" s="278"/>
      <c r="R78" s="349"/>
    </row>
    <row r="79" spans="1:19">
      <c r="A79" s="66" t="s">
        <v>513</v>
      </c>
      <c r="B79" s="85">
        <v>82</v>
      </c>
      <c r="C79" s="12">
        <v>34</v>
      </c>
      <c r="D79" s="12">
        <v>116</v>
      </c>
      <c r="E79" s="85">
        <v>65</v>
      </c>
      <c r="F79" s="12">
        <v>31</v>
      </c>
      <c r="G79" s="48" t="s">
        <v>399</v>
      </c>
      <c r="H79" s="85">
        <v>2400</v>
      </c>
      <c r="I79" s="12">
        <v>3850</v>
      </c>
      <c r="J79" s="48" t="s">
        <v>399</v>
      </c>
      <c r="K79" s="85">
        <v>275</v>
      </c>
      <c r="L79" s="48" t="s">
        <v>399</v>
      </c>
      <c r="M79" s="13">
        <v>275</v>
      </c>
      <c r="N79" s="278"/>
      <c r="R79" s="349"/>
    </row>
    <row r="80" spans="1:19">
      <c r="A80" s="66" t="s">
        <v>514</v>
      </c>
      <c r="B80" s="85">
        <v>24</v>
      </c>
      <c r="C80" s="12" t="s">
        <v>399</v>
      </c>
      <c r="D80" s="12">
        <v>24</v>
      </c>
      <c r="E80" s="85">
        <v>21</v>
      </c>
      <c r="F80" s="12" t="s">
        <v>399</v>
      </c>
      <c r="G80" s="48" t="s">
        <v>399</v>
      </c>
      <c r="H80" s="85">
        <v>1575</v>
      </c>
      <c r="I80" s="12" t="s">
        <v>399</v>
      </c>
      <c r="J80" s="48" t="s">
        <v>399</v>
      </c>
      <c r="K80" s="85">
        <v>33</v>
      </c>
      <c r="L80" s="48" t="s">
        <v>399</v>
      </c>
      <c r="M80" s="13">
        <v>33</v>
      </c>
      <c r="N80" s="278"/>
      <c r="R80" s="349"/>
    </row>
    <row r="81" spans="1:18">
      <c r="A81" s="76" t="s">
        <v>515</v>
      </c>
      <c r="B81" s="77">
        <v>1277</v>
      </c>
      <c r="C81" s="77">
        <v>1073</v>
      </c>
      <c r="D81" s="77">
        <v>2350</v>
      </c>
      <c r="E81" s="77">
        <v>1201</v>
      </c>
      <c r="F81" s="77">
        <v>1038</v>
      </c>
      <c r="G81" s="77">
        <v>16284</v>
      </c>
      <c r="H81" s="81">
        <v>1528</v>
      </c>
      <c r="I81" s="81">
        <v>4152</v>
      </c>
      <c r="J81" s="81">
        <v>1</v>
      </c>
      <c r="K81" s="81">
        <v>6144</v>
      </c>
      <c r="L81" s="81">
        <v>12</v>
      </c>
      <c r="M81" s="78">
        <v>6156</v>
      </c>
      <c r="N81" s="278"/>
      <c r="R81" s="349"/>
    </row>
    <row r="82" spans="1:18" s="408" customFormat="1">
      <c r="A82" s="66"/>
      <c r="B82" s="48"/>
      <c r="C82" s="48"/>
      <c r="D82" s="48"/>
      <c r="E82" s="48"/>
      <c r="F82" s="48"/>
      <c r="G82" s="48"/>
      <c r="H82" s="12"/>
      <c r="I82" s="12"/>
      <c r="J82" s="12"/>
      <c r="K82" s="12"/>
      <c r="L82" s="12"/>
      <c r="M82" s="49"/>
      <c r="N82" s="685"/>
      <c r="R82" s="682"/>
    </row>
    <row r="83" spans="1:18">
      <c r="A83" s="66" t="s">
        <v>516</v>
      </c>
      <c r="B83" s="12" t="s">
        <v>399</v>
      </c>
      <c r="C83" s="12" t="s">
        <v>399</v>
      </c>
      <c r="D83" s="12" t="s">
        <v>399</v>
      </c>
      <c r="E83" s="12" t="s">
        <v>399</v>
      </c>
      <c r="F83" s="12" t="s">
        <v>399</v>
      </c>
      <c r="G83" s="12">
        <v>1450</v>
      </c>
      <c r="H83" s="12" t="s">
        <v>399</v>
      </c>
      <c r="I83" s="12" t="s">
        <v>399</v>
      </c>
      <c r="J83" s="12">
        <v>1</v>
      </c>
      <c r="K83" s="12" t="s">
        <v>399</v>
      </c>
      <c r="L83" s="12">
        <v>1</v>
      </c>
      <c r="M83" s="13">
        <v>1</v>
      </c>
      <c r="N83" s="278"/>
      <c r="R83" s="349"/>
    </row>
    <row r="84" spans="1:18">
      <c r="A84" s="66" t="s">
        <v>517</v>
      </c>
      <c r="B84" s="12">
        <v>4</v>
      </c>
      <c r="C84" s="12">
        <v>1</v>
      </c>
      <c r="D84" s="12">
        <v>5</v>
      </c>
      <c r="E84" s="12">
        <v>4</v>
      </c>
      <c r="F84" s="12">
        <v>1</v>
      </c>
      <c r="G84" s="12">
        <v>3785</v>
      </c>
      <c r="H84" s="12">
        <v>1000</v>
      </c>
      <c r="I84" s="12">
        <v>3000</v>
      </c>
      <c r="J84" s="12">
        <v>3</v>
      </c>
      <c r="K84" s="12">
        <v>7</v>
      </c>
      <c r="L84" s="12">
        <v>10</v>
      </c>
      <c r="M84" s="13">
        <v>17</v>
      </c>
      <c r="N84" s="278"/>
      <c r="R84" s="349"/>
    </row>
    <row r="85" spans="1:18">
      <c r="A85" s="76" t="s">
        <v>518</v>
      </c>
      <c r="B85" s="77">
        <v>4</v>
      </c>
      <c r="C85" s="77">
        <v>1</v>
      </c>
      <c r="D85" s="77">
        <v>5</v>
      </c>
      <c r="E85" s="77">
        <v>4</v>
      </c>
      <c r="F85" s="77">
        <v>1</v>
      </c>
      <c r="G85" s="77">
        <v>5235</v>
      </c>
      <c r="H85" s="81">
        <v>1000</v>
      </c>
      <c r="I85" s="81">
        <v>3000</v>
      </c>
      <c r="J85" s="81">
        <v>2</v>
      </c>
      <c r="K85" s="81">
        <v>7</v>
      </c>
      <c r="L85" s="81">
        <v>11</v>
      </c>
      <c r="M85" s="78">
        <v>18</v>
      </c>
      <c r="R85" s="349"/>
    </row>
    <row r="86" spans="1:18">
      <c r="A86" s="66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9"/>
      <c r="R86" s="349"/>
    </row>
    <row r="87" spans="1:18" ht="13.5" thickBot="1">
      <c r="A87" s="69" t="s">
        <v>519</v>
      </c>
      <c r="B87" s="55">
        <v>15340</v>
      </c>
      <c r="C87" s="55">
        <v>10018</v>
      </c>
      <c r="D87" s="55">
        <v>25358</v>
      </c>
      <c r="E87" s="55">
        <v>14808</v>
      </c>
      <c r="F87" s="55">
        <v>8819</v>
      </c>
      <c r="G87" s="55">
        <v>277420</v>
      </c>
      <c r="H87" s="226">
        <v>3141</v>
      </c>
      <c r="I87" s="226">
        <v>5114</v>
      </c>
      <c r="J87" s="226">
        <v>21</v>
      </c>
      <c r="K87" s="226">
        <v>91598</v>
      </c>
      <c r="L87" s="226">
        <v>5891</v>
      </c>
      <c r="M87" s="56">
        <v>97489</v>
      </c>
      <c r="R87" s="349"/>
    </row>
  </sheetData>
  <mergeCells count="13">
    <mergeCell ref="L7:L9"/>
    <mergeCell ref="M7:M9"/>
    <mergeCell ref="E8:F8"/>
    <mergeCell ref="A1:M1"/>
    <mergeCell ref="H8:I8"/>
    <mergeCell ref="G6:G9"/>
    <mergeCell ref="A4:M4"/>
    <mergeCell ref="A3:M3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75.xml><?xml version="1.0" encoding="utf-8"?>
<worksheet xmlns="http://schemas.openxmlformats.org/spreadsheetml/2006/main" xmlns:r="http://schemas.openxmlformats.org/officeDocument/2006/relationships">
  <sheetPr codeName="Hoja280">
    <pageSetUpPr fitToPage="1"/>
  </sheetPr>
  <dimension ref="A1:J29"/>
  <sheetViews>
    <sheetView showGridLines="0" view="pageBreakPreview" zoomScale="75" zoomScaleNormal="75" zoomScaleSheetLayoutView="75" workbookViewId="0">
      <selection activeCell="H20" sqref="H20"/>
    </sheetView>
  </sheetViews>
  <sheetFormatPr baseColWidth="10" defaultRowHeight="12.75"/>
  <cols>
    <col min="1" max="8" width="20.85546875" style="160" customWidth="1"/>
    <col min="9" max="9" width="11.140625" style="160" customWidth="1"/>
    <col min="10" max="10" width="12" style="160" customWidth="1"/>
    <col min="11" max="11" width="29.85546875" style="160" customWidth="1"/>
    <col min="12" max="17" width="15" style="160" customWidth="1"/>
    <col min="18" max="16384" width="11.42578125" style="160"/>
  </cols>
  <sheetData>
    <row r="1" spans="1:10" s="2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</row>
    <row r="3" spans="1:10" customFormat="1" ht="15" customHeight="1">
      <c r="A3" s="1560" t="s">
        <v>1438</v>
      </c>
      <c r="B3" s="1560"/>
      <c r="C3" s="1560"/>
      <c r="D3" s="1560"/>
      <c r="E3" s="1560"/>
      <c r="F3" s="1560"/>
      <c r="G3" s="1560"/>
      <c r="H3" s="1560"/>
      <c r="I3" s="3"/>
      <c r="J3" s="3"/>
    </row>
    <row r="4" spans="1:10" customFormat="1" ht="15" customHeight="1">
      <c r="A4" s="1560" t="s">
        <v>1435</v>
      </c>
      <c r="B4" s="1560"/>
      <c r="C4" s="1560"/>
      <c r="D4" s="1560"/>
      <c r="E4" s="1560"/>
      <c r="F4" s="1560"/>
      <c r="G4" s="1560"/>
      <c r="H4" s="1560"/>
      <c r="I4" s="3"/>
      <c r="J4" s="3"/>
    </row>
    <row r="5" spans="1:10" customFormat="1" ht="14.25" customHeight="1" thickBot="1">
      <c r="A5" s="688"/>
      <c r="B5" s="689"/>
      <c r="C5" s="689"/>
      <c r="D5" s="689"/>
      <c r="E5" s="689"/>
      <c r="F5" s="689"/>
      <c r="G5" s="689"/>
      <c r="H5" s="689"/>
    </row>
    <row r="6" spans="1:10" s="21" customFormat="1" ht="16.5" customHeight="1">
      <c r="A6" s="1649" t="s">
        <v>378</v>
      </c>
      <c r="B6" s="1311" t="s">
        <v>1150</v>
      </c>
      <c r="C6" s="920"/>
      <c r="D6" s="1627" t="s">
        <v>1164</v>
      </c>
      <c r="E6" s="1333" t="s">
        <v>386</v>
      </c>
      <c r="F6" s="1317"/>
      <c r="G6" s="949" t="s">
        <v>521</v>
      </c>
      <c r="H6" s="873"/>
    </row>
    <row r="7" spans="1:10" s="21" customFormat="1">
      <c r="A7" s="1650"/>
      <c r="B7" s="1313" t="s">
        <v>1165</v>
      </c>
      <c r="C7" s="924"/>
      <c r="D7" s="1628"/>
      <c r="E7" s="1334" t="s">
        <v>1166</v>
      </c>
      <c r="F7" s="909" t="s">
        <v>380</v>
      </c>
      <c r="G7" s="909" t="s">
        <v>522</v>
      </c>
      <c r="H7" s="926" t="s">
        <v>381</v>
      </c>
    </row>
    <row r="8" spans="1:10" s="21" customFormat="1" ht="18" customHeight="1">
      <c r="A8" s="1650"/>
      <c r="B8" s="298" t="s">
        <v>395</v>
      </c>
      <c r="C8" s="298" t="s">
        <v>1123</v>
      </c>
      <c r="D8" s="1628"/>
      <c r="E8" s="1334" t="s">
        <v>1167</v>
      </c>
      <c r="F8" s="1334" t="s">
        <v>383</v>
      </c>
      <c r="G8" s="909" t="s">
        <v>525</v>
      </c>
      <c r="H8" s="926" t="s">
        <v>384</v>
      </c>
    </row>
    <row r="9" spans="1:10" s="21" customFormat="1" ht="13.5" thickBot="1">
      <c r="A9" s="1651"/>
      <c r="B9" s="912" t="s">
        <v>382</v>
      </c>
      <c r="C9" s="912" t="s">
        <v>382</v>
      </c>
      <c r="D9" s="1500"/>
      <c r="E9" s="300" t="s">
        <v>524</v>
      </c>
      <c r="F9" s="877"/>
      <c r="G9" s="912" t="s">
        <v>526</v>
      </c>
      <c r="H9" s="1189"/>
    </row>
    <row r="10" spans="1:10" s="21" customFormat="1">
      <c r="A10" s="11">
        <v>2003</v>
      </c>
      <c r="B10" s="636">
        <v>78.453000000000003</v>
      </c>
      <c r="C10" s="636">
        <v>73.807000000000002</v>
      </c>
      <c r="D10" s="339">
        <v>921.81600000000003</v>
      </c>
      <c r="E10" s="636">
        <v>172.18150039969106</v>
      </c>
      <c r="F10" s="636">
        <v>1270.82</v>
      </c>
      <c r="G10" s="553">
        <v>62.84</v>
      </c>
      <c r="H10" s="340">
        <v>798583.28800000006</v>
      </c>
    </row>
    <row r="11" spans="1:10" s="21" customFormat="1">
      <c r="A11" s="11">
        <v>2004</v>
      </c>
      <c r="B11" s="636">
        <v>78.451999999999998</v>
      </c>
      <c r="C11" s="636">
        <v>72.481999999999999</v>
      </c>
      <c r="D11" s="339">
        <v>904.51800000000003</v>
      </c>
      <c r="E11" s="636">
        <v>136.25093126569354</v>
      </c>
      <c r="F11" s="636">
        <v>987.57399999999996</v>
      </c>
      <c r="G11" s="553">
        <v>62.5</v>
      </c>
      <c r="H11" s="340">
        <v>617233.75</v>
      </c>
    </row>
    <row r="12" spans="1:10" s="21" customFormat="1">
      <c r="A12" s="11">
        <v>2005</v>
      </c>
      <c r="B12" s="636">
        <v>79.076999999999998</v>
      </c>
      <c r="C12" s="636">
        <v>73.161000000000001</v>
      </c>
      <c r="D12" s="339">
        <v>870.19299999999998</v>
      </c>
      <c r="E12" s="636">
        <v>172.34291494102052</v>
      </c>
      <c r="F12" s="636">
        <v>1260.8780000000002</v>
      </c>
      <c r="G12" s="553">
        <v>46.29</v>
      </c>
      <c r="H12" s="340">
        <v>583660.4262000001</v>
      </c>
    </row>
    <row r="13" spans="1:10" s="21" customFormat="1">
      <c r="A13" s="11">
        <v>2006</v>
      </c>
      <c r="B13" s="636">
        <v>80.528000000000006</v>
      </c>
      <c r="C13" s="636">
        <v>73.067999999999998</v>
      </c>
      <c r="D13" s="339">
        <v>803.72900000000004</v>
      </c>
      <c r="E13" s="636">
        <v>170.46135107023593</v>
      </c>
      <c r="F13" s="636">
        <v>1245.527</v>
      </c>
      <c r="G13" s="553">
        <v>44.8</v>
      </c>
      <c r="H13" s="340">
        <v>557996.0959999999</v>
      </c>
    </row>
    <row r="14" spans="1:10" s="21" customFormat="1">
      <c r="A14" s="11">
        <v>2007</v>
      </c>
      <c r="B14" s="636">
        <v>54.887</v>
      </c>
      <c r="C14" s="636">
        <v>51.277000000000001</v>
      </c>
      <c r="D14" s="339">
        <v>761.65099999999995</v>
      </c>
      <c r="E14" s="636">
        <v>165.15260253134932</v>
      </c>
      <c r="F14" s="636">
        <v>846.85299999999995</v>
      </c>
      <c r="G14" s="553">
        <v>49.4</v>
      </c>
      <c r="H14" s="340">
        <v>418345.38199999998</v>
      </c>
    </row>
    <row r="15" spans="1:10" s="21" customFormat="1">
      <c r="A15" s="11">
        <v>2008</v>
      </c>
      <c r="B15" s="636">
        <v>49.652999999999999</v>
      </c>
      <c r="C15" s="636">
        <v>45.845999999999997</v>
      </c>
      <c r="D15" s="339">
        <v>782.73699999999997</v>
      </c>
      <c r="E15" s="636">
        <v>181.78445229681981</v>
      </c>
      <c r="F15" s="636">
        <v>833.40899999999999</v>
      </c>
      <c r="G15" s="553">
        <v>53.04</v>
      </c>
      <c r="H15" s="340">
        <v>442040.13359999994</v>
      </c>
    </row>
    <row r="16" spans="1:10" s="21" customFormat="1">
      <c r="A16" s="11">
        <v>2009</v>
      </c>
      <c r="B16" s="636">
        <v>49.441000000000003</v>
      </c>
      <c r="C16" s="636">
        <v>44.524000000000001</v>
      </c>
      <c r="D16" s="339">
        <v>735.62599999999998</v>
      </c>
      <c r="E16" s="636">
        <v>178.81255053454316</v>
      </c>
      <c r="F16" s="636">
        <v>796.14499999999998</v>
      </c>
      <c r="G16" s="553">
        <v>42.3</v>
      </c>
      <c r="H16" s="340">
        <v>336769.33499999996</v>
      </c>
    </row>
    <row r="17" spans="1:8" s="21" customFormat="1">
      <c r="A17" s="11">
        <v>2010</v>
      </c>
      <c r="B17" s="636">
        <v>49.844000000000001</v>
      </c>
      <c r="C17" s="636">
        <v>44.514000000000003</v>
      </c>
      <c r="D17" s="339">
        <v>740.40599999999995</v>
      </c>
      <c r="E17" s="636">
        <v>170.13523835197915</v>
      </c>
      <c r="F17" s="636">
        <v>757.34</v>
      </c>
      <c r="G17" s="553">
        <v>49.51</v>
      </c>
      <c r="H17" s="340">
        <v>374959.03400000004</v>
      </c>
    </row>
    <row r="18" spans="1:8" s="21" customFormat="1">
      <c r="A18" s="690">
        <v>2011</v>
      </c>
      <c r="B18" s="636">
        <v>50.805</v>
      </c>
      <c r="C18" s="636">
        <v>44.168999999999997</v>
      </c>
      <c r="D18" s="339">
        <v>714.44100000000003</v>
      </c>
      <c r="E18" s="636">
        <v>181.66383662749894</v>
      </c>
      <c r="F18" s="636">
        <v>802.39099999999996</v>
      </c>
      <c r="G18" s="553">
        <v>46.64</v>
      </c>
      <c r="H18" s="340">
        <v>374235.16239999997</v>
      </c>
    </row>
    <row r="19" spans="1:8" s="21" customFormat="1">
      <c r="A19" s="690">
        <v>2012</v>
      </c>
      <c r="B19" s="636">
        <v>51.491</v>
      </c>
      <c r="C19" s="636">
        <v>44.023000000000003</v>
      </c>
      <c r="D19" s="339">
        <v>692.779</v>
      </c>
      <c r="E19" s="636">
        <v>167.53310769370555</v>
      </c>
      <c r="F19" s="636">
        <v>737.53099999999995</v>
      </c>
      <c r="G19" s="553">
        <v>52.95</v>
      </c>
      <c r="H19" s="340">
        <v>390522.66450000001</v>
      </c>
    </row>
    <row r="20" spans="1:8" s="21" customFormat="1" ht="13.5" thickBot="1">
      <c r="A20" s="691">
        <v>2013</v>
      </c>
      <c r="B20" s="638">
        <v>51.511000000000003</v>
      </c>
      <c r="C20" s="638">
        <v>43.908000000000001</v>
      </c>
      <c r="D20" s="639">
        <v>684.61199999999997</v>
      </c>
      <c r="E20" s="638">
        <f>+F20/C20*10</f>
        <v>186.78577935683703</v>
      </c>
      <c r="F20" s="638">
        <v>820.13900000000001</v>
      </c>
      <c r="G20" s="953">
        <v>61.67</v>
      </c>
      <c r="H20" s="1418">
        <f>F20*G20*10</f>
        <v>505779.72130000003</v>
      </c>
    </row>
    <row r="21" spans="1:8" s="37" customFormat="1" ht="14.25">
      <c r="A21" s="182" t="s">
        <v>1439</v>
      </c>
    </row>
    <row r="22" spans="1:8" ht="14.25">
      <c r="A22" s="692" t="s">
        <v>1440</v>
      </c>
    </row>
    <row r="27" spans="1:8" s="21" customFormat="1">
      <c r="A27" s="160"/>
      <c r="B27" s="160"/>
      <c r="C27" s="160"/>
      <c r="D27" s="160"/>
      <c r="E27" s="693"/>
    </row>
    <row r="29" spans="1:8" s="21" customFormat="1">
      <c r="A29" s="160"/>
      <c r="B29" s="160"/>
      <c r="C29" s="160"/>
      <c r="D29" s="160"/>
    </row>
  </sheetData>
  <mergeCells count="5">
    <mergeCell ref="A1:H1"/>
    <mergeCell ref="A3:H3"/>
    <mergeCell ref="A6:A9"/>
    <mergeCell ref="D6:D9"/>
    <mergeCell ref="A4:H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8" orientation="portrait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>
  <sheetPr codeName="Hoja281">
    <pageSetUpPr fitToPage="1"/>
  </sheetPr>
  <dimension ref="A1:J29"/>
  <sheetViews>
    <sheetView showGridLines="0" view="pageBreakPreview" zoomScale="75" zoomScaleNormal="75" zoomScaleSheetLayoutView="75" workbookViewId="0">
      <selection activeCell="I21" sqref="I21"/>
    </sheetView>
  </sheetViews>
  <sheetFormatPr baseColWidth="10" defaultRowHeight="12.75"/>
  <cols>
    <col min="1" max="8" width="22.140625" style="160" customWidth="1"/>
    <col min="9" max="9" width="11.140625" style="160" customWidth="1"/>
    <col min="10" max="10" width="12" style="160" customWidth="1"/>
    <col min="11" max="11" width="29.85546875" style="160" customWidth="1"/>
    <col min="12" max="17" width="15" style="160" customWidth="1"/>
    <col min="18" max="16384" width="11.42578125" style="160"/>
  </cols>
  <sheetData>
    <row r="1" spans="1:10" s="2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</row>
    <row r="3" spans="1:10" customFormat="1" ht="15" customHeight="1">
      <c r="A3" s="1560" t="s">
        <v>1441</v>
      </c>
      <c r="B3" s="1560"/>
      <c r="C3" s="1560"/>
      <c r="D3" s="1560"/>
      <c r="E3" s="1560"/>
      <c r="F3" s="1560"/>
      <c r="G3" s="1560"/>
      <c r="H3" s="1560"/>
      <c r="I3" s="3"/>
      <c r="J3" s="3"/>
    </row>
    <row r="4" spans="1:10" customFormat="1" ht="15" customHeight="1">
      <c r="A4" s="1560" t="s">
        <v>1435</v>
      </c>
      <c r="B4" s="1560"/>
      <c r="C4" s="1560"/>
      <c r="D4" s="1560"/>
      <c r="E4" s="1560"/>
      <c r="F4" s="1560"/>
      <c r="G4" s="1560"/>
      <c r="H4" s="1560"/>
      <c r="I4" s="3"/>
      <c r="J4" s="3"/>
    </row>
    <row r="5" spans="1:10" customFormat="1" ht="14.25" customHeight="1" thickBot="1">
      <c r="A5" s="688"/>
      <c r="B5" s="689"/>
      <c r="C5" s="689"/>
      <c r="D5" s="689"/>
      <c r="E5" s="689"/>
      <c r="F5" s="689"/>
      <c r="G5" s="689"/>
      <c r="H5" s="689"/>
    </row>
    <row r="6" spans="1:10" s="21" customFormat="1" ht="19.5" customHeight="1">
      <c r="A6" s="1649" t="s">
        <v>378</v>
      </c>
      <c r="B6" s="1311" t="s">
        <v>1150</v>
      </c>
      <c r="C6" s="920"/>
      <c r="D6" s="1627" t="s">
        <v>1164</v>
      </c>
      <c r="E6" s="1333" t="s">
        <v>386</v>
      </c>
      <c r="F6" s="1317"/>
      <c r="G6" s="949" t="s">
        <v>521</v>
      </c>
      <c r="H6" s="873"/>
    </row>
    <row r="7" spans="1:10" s="21" customFormat="1" ht="19.5" customHeight="1">
      <c r="A7" s="1650"/>
      <c r="B7" s="1313" t="s">
        <v>1165</v>
      </c>
      <c r="C7" s="924"/>
      <c r="D7" s="1628"/>
      <c r="E7" s="1334" t="s">
        <v>1166</v>
      </c>
      <c r="F7" s="909" t="s">
        <v>380</v>
      </c>
      <c r="G7" s="909" t="s">
        <v>522</v>
      </c>
      <c r="H7" s="926" t="s">
        <v>381</v>
      </c>
    </row>
    <row r="8" spans="1:10" s="21" customFormat="1" ht="19.5" customHeight="1">
      <c r="A8" s="1650"/>
      <c r="B8" s="298" t="s">
        <v>395</v>
      </c>
      <c r="C8" s="298" t="s">
        <v>1123</v>
      </c>
      <c r="D8" s="1628"/>
      <c r="E8" s="1334" t="s">
        <v>1167</v>
      </c>
      <c r="F8" s="1334" t="s">
        <v>383</v>
      </c>
      <c r="G8" s="909" t="s">
        <v>525</v>
      </c>
      <c r="H8" s="926" t="s">
        <v>384</v>
      </c>
    </row>
    <row r="9" spans="1:10" s="21" customFormat="1" ht="19.5" customHeight="1" thickBot="1">
      <c r="A9" s="1651"/>
      <c r="B9" s="912" t="s">
        <v>382</v>
      </c>
      <c r="C9" s="912" t="s">
        <v>382</v>
      </c>
      <c r="D9" s="1500"/>
      <c r="E9" s="300" t="s">
        <v>524</v>
      </c>
      <c r="F9" s="877"/>
      <c r="G9" s="912" t="s">
        <v>526</v>
      </c>
      <c r="H9" s="1189"/>
    </row>
    <row r="10" spans="1:10" s="21" customFormat="1" ht="21" customHeight="1">
      <c r="A10" s="694">
        <v>2003</v>
      </c>
      <c r="B10" s="687">
        <v>20.169</v>
      </c>
      <c r="C10" s="687">
        <v>15.012</v>
      </c>
      <c r="D10" s="687">
        <v>43.088000000000001</v>
      </c>
      <c r="E10" s="687">
        <f t="shared" ref="E10:E20" si="0">F10/C10*10</f>
        <v>190.50759392486012</v>
      </c>
      <c r="F10" s="687">
        <v>285.99</v>
      </c>
      <c r="G10" s="695">
        <v>71.36</v>
      </c>
      <c r="H10" s="696">
        <f t="shared" ref="H10:H15" si="1">G10*F10/100</f>
        <v>204.08246399999999</v>
      </c>
    </row>
    <row r="11" spans="1:10" s="21" customFormat="1">
      <c r="A11" s="11">
        <v>2004</v>
      </c>
      <c r="B11" s="636">
        <v>20.116</v>
      </c>
      <c r="C11" s="636">
        <v>18.478000000000002</v>
      </c>
      <c r="D11" s="636">
        <v>45.1</v>
      </c>
      <c r="E11" s="636">
        <f t="shared" si="0"/>
        <v>132.47862322762202</v>
      </c>
      <c r="F11" s="636">
        <v>244.79400000000001</v>
      </c>
      <c r="G11" s="388">
        <v>74.680000000000007</v>
      </c>
      <c r="H11" s="697">
        <f t="shared" si="1"/>
        <v>182.81215920000002</v>
      </c>
    </row>
    <row r="12" spans="1:10" s="21" customFormat="1">
      <c r="A12" s="11">
        <v>2005</v>
      </c>
      <c r="B12" s="636">
        <v>20.599</v>
      </c>
      <c r="C12" s="636">
        <f>+B10+C10</f>
        <v>35.180999999999997</v>
      </c>
      <c r="D12" s="636">
        <v>51</v>
      </c>
      <c r="E12" s="636">
        <f t="shared" si="0"/>
        <v>82.660526988999749</v>
      </c>
      <c r="F12" s="636">
        <f>290808/1000</f>
        <v>290.80799999999999</v>
      </c>
      <c r="G12" s="388">
        <v>64.900000000000006</v>
      </c>
      <c r="H12" s="697">
        <f t="shared" si="1"/>
        <v>188.73439200000001</v>
      </c>
    </row>
    <row r="13" spans="1:10" s="21" customFormat="1">
      <c r="A13" s="11">
        <v>2006</v>
      </c>
      <c r="B13" s="636">
        <v>23.321999999999999</v>
      </c>
      <c r="C13" s="636">
        <v>20.533999999999999</v>
      </c>
      <c r="D13" s="636">
        <v>12.558999999999999</v>
      </c>
      <c r="E13" s="636">
        <f t="shared" si="0"/>
        <v>170.0983734294341</v>
      </c>
      <c r="F13" s="636">
        <f>349280/1000</f>
        <v>349.28</v>
      </c>
      <c r="G13" s="388">
        <v>53.82</v>
      </c>
      <c r="H13" s="697">
        <f t="shared" si="1"/>
        <v>187.982496</v>
      </c>
    </row>
    <row r="14" spans="1:10" s="21" customFormat="1">
      <c r="A14" s="690">
        <v>2007</v>
      </c>
      <c r="B14" s="636">
        <v>25.7</v>
      </c>
      <c r="C14" s="636">
        <v>22.439</v>
      </c>
      <c r="D14" s="636">
        <v>18.949000000000002</v>
      </c>
      <c r="E14" s="636">
        <f t="shared" si="0"/>
        <v>166.77213779580197</v>
      </c>
      <c r="F14" s="636">
        <f>374220/1000</f>
        <v>374.22</v>
      </c>
      <c r="G14" s="388">
        <v>53.99</v>
      </c>
      <c r="H14" s="697">
        <f t="shared" si="1"/>
        <v>202.04137800000001</v>
      </c>
    </row>
    <row r="15" spans="1:10" s="21" customFormat="1">
      <c r="A15" s="690">
        <v>2008</v>
      </c>
      <c r="B15" s="636">
        <v>25.872</v>
      </c>
      <c r="C15" s="636">
        <v>22.407</v>
      </c>
      <c r="D15" s="636">
        <v>29.463999999999999</v>
      </c>
      <c r="E15" s="636">
        <f t="shared" si="0"/>
        <v>183.37216048556255</v>
      </c>
      <c r="F15" s="636">
        <v>410.88200000000001</v>
      </c>
      <c r="G15" s="388">
        <v>67.03</v>
      </c>
      <c r="H15" s="697">
        <f t="shared" si="1"/>
        <v>275.41420460000001</v>
      </c>
    </row>
    <row r="16" spans="1:10" s="21" customFormat="1">
      <c r="A16" s="690">
        <v>2009</v>
      </c>
      <c r="B16" s="636">
        <v>27.289000000000001</v>
      </c>
      <c r="C16" s="636">
        <v>22.631</v>
      </c>
      <c r="D16" s="636">
        <v>6.7140000000000004</v>
      </c>
      <c r="E16" s="636">
        <v>193.86726172064866</v>
      </c>
      <c r="F16" s="636">
        <v>438.74099999999999</v>
      </c>
      <c r="G16" s="388">
        <v>56.38</v>
      </c>
      <c r="H16" s="697">
        <v>247.36217580000002</v>
      </c>
    </row>
    <row r="17" spans="1:8" s="21" customFormat="1">
      <c r="A17" s="690">
        <v>2010</v>
      </c>
      <c r="B17" s="636">
        <v>28.581</v>
      </c>
      <c r="C17" s="636">
        <v>23.314</v>
      </c>
      <c r="D17" s="636">
        <v>2.968</v>
      </c>
      <c r="E17" s="636">
        <f>F17/C17*10</f>
        <v>184.22836064167453</v>
      </c>
      <c r="F17" s="636">
        <v>429.51</v>
      </c>
      <c r="G17" s="543">
        <v>68.19</v>
      </c>
      <c r="H17" s="697">
        <f>G17*F17/100</f>
        <v>292.88286899999997</v>
      </c>
    </row>
    <row r="18" spans="1:8" s="21" customFormat="1">
      <c r="A18" s="690">
        <v>2011</v>
      </c>
      <c r="B18" s="636">
        <v>30.568999999999999</v>
      </c>
      <c r="C18" s="636">
        <v>25.18</v>
      </c>
      <c r="D18" s="636">
        <v>1.7849999999999999</v>
      </c>
      <c r="E18" s="636">
        <f>F18/C18*10</f>
        <v>212.06155679110407</v>
      </c>
      <c r="F18" s="636">
        <v>533.971</v>
      </c>
      <c r="G18" s="543">
        <v>58.41</v>
      </c>
      <c r="H18" s="697">
        <f>G18*F18/100</f>
        <v>311.89246109999999</v>
      </c>
    </row>
    <row r="19" spans="1:8" s="21" customFormat="1">
      <c r="A19" s="690">
        <v>2012</v>
      </c>
      <c r="B19" s="636">
        <v>32.506</v>
      </c>
      <c r="C19" s="636">
        <v>26.853000000000002</v>
      </c>
      <c r="D19" s="636">
        <v>0.53</v>
      </c>
      <c r="E19" s="636">
        <v>161.7424496331881</v>
      </c>
      <c r="F19" s="636">
        <v>434.327</v>
      </c>
      <c r="G19" s="543">
        <v>65.38</v>
      </c>
      <c r="H19" s="697">
        <v>283.96299259999995</v>
      </c>
    </row>
    <row r="20" spans="1:8" s="21" customFormat="1" ht="13.5" thickBot="1">
      <c r="A20" s="691">
        <v>2013</v>
      </c>
      <c r="B20" s="638">
        <v>32.866999999999997</v>
      </c>
      <c r="C20" s="638">
        <v>27.855399999999999</v>
      </c>
      <c r="D20" s="638">
        <v>0.5</v>
      </c>
      <c r="E20" s="638">
        <f t="shared" si="0"/>
        <v>182.98534574983665</v>
      </c>
      <c r="F20" s="638">
        <v>509.71300000000002</v>
      </c>
      <c r="G20" s="1416">
        <v>77.69</v>
      </c>
      <c r="H20" s="807">
        <f>G20*F20/100</f>
        <v>395.99602970000001</v>
      </c>
    </row>
    <row r="21" spans="1:8" s="37" customFormat="1"/>
    <row r="27" spans="1:8" s="21" customFormat="1">
      <c r="A27" s="160"/>
      <c r="B27" s="160"/>
      <c r="C27" s="160"/>
      <c r="D27" s="160"/>
      <c r="E27" s="693"/>
    </row>
    <row r="28" spans="1:8">
      <c r="E28" s="187"/>
    </row>
    <row r="29" spans="1:8" s="21" customFormat="1">
      <c r="A29" s="160"/>
      <c r="B29" s="160"/>
      <c r="C29" s="160"/>
      <c r="D29" s="160"/>
      <c r="E29" s="693"/>
    </row>
  </sheetData>
  <mergeCells count="5">
    <mergeCell ref="A1:H1"/>
    <mergeCell ref="A3:H3"/>
    <mergeCell ref="A6:A9"/>
    <mergeCell ref="D6:D9"/>
    <mergeCell ref="A4:H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>
  <sheetPr codeName="Hoja282">
    <pageSetUpPr fitToPage="1"/>
  </sheetPr>
  <dimension ref="A1:X142"/>
  <sheetViews>
    <sheetView view="pageBreakPreview" topLeftCell="A34" zoomScale="75" zoomScaleNormal="75" zoomScaleSheetLayoutView="75" workbookViewId="0">
      <selection activeCell="B10" sqref="B10:M87"/>
    </sheetView>
  </sheetViews>
  <sheetFormatPr baseColWidth="10" defaultRowHeight="12.75"/>
  <cols>
    <col min="1" max="1" width="36.5703125" style="271" customWidth="1"/>
    <col min="2" max="12" width="16" style="271" customWidth="1"/>
    <col min="13" max="13" width="18.28515625" style="271" customWidth="1"/>
    <col min="14" max="16384" width="11.42578125" style="271"/>
  </cols>
  <sheetData>
    <row r="1" spans="1:24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2" spans="1:24" s="37" customFormat="1">
      <c r="A2" s="271"/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</row>
    <row r="3" spans="1:24" s="47" customFormat="1" ht="15">
      <c r="A3" s="1504" t="s">
        <v>1281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  <c r="N3" s="28"/>
      <c r="O3" s="28"/>
      <c r="P3" s="28"/>
      <c r="Q3" s="28"/>
    </row>
    <row r="4" spans="1:24" s="47" customFormat="1" ht="15">
      <c r="A4" s="1504" t="s">
        <v>1433</v>
      </c>
      <c r="B4" s="1504"/>
      <c r="C4" s="1504"/>
      <c r="D4" s="1504"/>
      <c r="E4" s="1504"/>
      <c r="F4" s="1504"/>
      <c r="G4" s="1504"/>
      <c r="H4" s="1504"/>
      <c r="I4" s="1504"/>
      <c r="J4" s="1504"/>
      <c r="K4" s="1504"/>
      <c r="L4" s="1504"/>
      <c r="M4" s="1504"/>
      <c r="N4" s="28"/>
      <c r="O4" s="28"/>
      <c r="P4" s="28"/>
      <c r="Q4" s="28"/>
    </row>
    <row r="5" spans="1:24" s="47" customFormat="1" ht="14.25" customHeight="1" thickBot="1">
      <c r="A5" s="698"/>
      <c r="B5" s="699"/>
      <c r="C5" s="699"/>
      <c r="D5" s="699"/>
      <c r="E5" s="699"/>
      <c r="F5" s="699"/>
      <c r="G5" s="699"/>
      <c r="H5" s="699"/>
      <c r="I5" s="699"/>
      <c r="J5" s="699"/>
      <c r="K5" s="699"/>
    </row>
    <row r="6" spans="1:24" s="700" customFormat="1" ht="18.75" customHeight="1">
      <c r="A6" s="1330"/>
      <c r="B6" s="1544" t="s">
        <v>1116</v>
      </c>
      <c r="C6" s="1544"/>
      <c r="D6" s="1544"/>
      <c r="E6" s="1544"/>
      <c r="F6" s="1544"/>
      <c r="G6" s="1732" t="s">
        <v>1264</v>
      </c>
      <c r="H6" s="849"/>
      <c r="I6" s="1329" t="s">
        <v>386</v>
      </c>
      <c r="J6" s="1315"/>
      <c r="K6" s="1733" t="s">
        <v>387</v>
      </c>
      <c r="L6" s="1733"/>
      <c r="M6" s="1490"/>
    </row>
    <row r="7" spans="1:24" s="700" customFormat="1" ht="21.75" customHeight="1">
      <c r="A7" s="1331" t="s">
        <v>560</v>
      </c>
      <c r="B7" s="1554" t="s">
        <v>389</v>
      </c>
      <c r="C7" s="1554"/>
      <c r="D7" s="1554"/>
      <c r="E7" s="1554"/>
      <c r="F7" s="1554"/>
      <c r="G7" s="1628"/>
      <c r="H7" s="1676" t="s">
        <v>1265</v>
      </c>
      <c r="I7" s="1676"/>
      <c r="J7" s="1334" t="s">
        <v>1151</v>
      </c>
      <c r="K7" s="1628" t="s">
        <v>1173</v>
      </c>
      <c r="L7" s="1628" t="s">
        <v>1153</v>
      </c>
      <c r="M7" s="1670" t="s">
        <v>1154</v>
      </c>
    </row>
    <row r="8" spans="1:24" s="700" customFormat="1" ht="18.75" customHeight="1">
      <c r="A8" s="1331" t="s">
        <v>538</v>
      </c>
      <c r="B8" s="1316"/>
      <c r="C8" s="1335" t="s">
        <v>395</v>
      </c>
      <c r="D8" s="1083"/>
      <c r="E8" s="1738" t="s">
        <v>1123</v>
      </c>
      <c r="F8" s="1738"/>
      <c r="G8" s="1628"/>
      <c r="H8" s="1554" t="s">
        <v>390</v>
      </c>
      <c r="I8" s="1554"/>
      <c r="J8" s="1334" t="s">
        <v>1120</v>
      </c>
      <c r="K8" s="1628"/>
      <c r="L8" s="1628"/>
      <c r="M8" s="1502"/>
    </row>
    <row r="9" spans="1:24" s="700" customFormat="1" ht="18.75" thickBot="1">
      <c r="A9" s="1331"/>
      <c r="B9" s="1334" t="s">
        <v>393</v>
      </c>
      <c r="C9" s="1334" t="s">
        <v>394</v>
      </c>
      <c r="D9" s="1334" t="s">
        <v>395</v>
      </c>
      <c r="E9" s="1334" t="s">
        <v>393</v>
      </c>
      <c r="F9" s="1334" t="s">
        <v>394</v>
      </c>
      <c r="G9" s="1628"/>
      <c r="H9" s="1334" t="s">
        <v>393</v>
      </c>
      <c r="I9" s="1334" t="s">
        <v>394</v>
      </c>
      <c r="J9" s="1334" t="s">
        <v>1159</v>
      </c>
      <c r="K9" s="1628"/>
      <c r="L9" s="1628"/>
      <c r="M9" s="1502"/>
      <c r="N9" s="27"/>
      <c r="O9" s="27"/>
      <c r="P9" s="37"/>
      <c r="Q9" s="37"/>
      <c r="R9" s="27"/>
      <c r="S9" s="27"/>
      <c r="T9" s="27"/>
      <c r="U9" s="27"/>
      <c r="V9" s="27"/>
      <c r="W9" s="27"/>
      <c r="X9" s="27"/>
    </row>
    <row r="10" spans="1:24" s="700" customFormat="1" ht="21" customHeight="1">
      <c r="A10" s="75" t="s">
        <v>459</v>
      </c>
      <c r="B10" s="131">
        <v>454</v>
      </c>
      <c r="C10" s="131">
        <v>113</v>
      </c>
      <c r="D10" s="45">
        <v>567</v>
      </c>
      <c r="E10" s="131">
        <v>454</v>
      </c>
      <c r="F10" s="131">
        <v>112</v>
      </c>
      <c r="G10" s="131">
        <v>288784</v>
      </c>
      <c r="H10" s="131">
        <v>3600</v>
      </c>
      <c r="I10" s="131">
        <v>5000</v>
      </c>
      <c r="J10" s="131">
        <v>15</v>
      </c>
      <c r="K10" s="131">
        <v>2194</v>
      </c>
      <c r="L10" s="131">
        <v>4332</v>
      </c>
      <c r="M10" s="140">
        <v>6526</v>
      </c>
      <c r="N10" s="67"/>
      <c r="O10" s="239"/>
      <c r="P10" s="67"/>
      <c r="Q10" s="67"/>
      <c r="R10" s="67"/>
      <c r="S10" s="67"/>
      <c r="T10" s="67"/>
      <c r="U10" s="67"/>
      <c r="V10" s="67"/>
      <c r="W10" s="27"/>
      <c r="X10" s="27"/>
    </row>
    <row r="11" spans="1:24" s="700" customFormat="1" ht="12.75" customHeight="1">
      <c r="A11" s="66" t="s">
        <v>460</v>
      </c>
      <c r="B11" s="12">
        <v>148</v>
      </c>
      <c r="C11" s="12">
        <v>37</v>
      </c>
      <c r="D11" s="12">
        <v>185</v>
      </c>
      <c r="E11" s="12">
        <v>148</v>
      </c>
      <c r="F11" s="12">
        <v>37</v>
      </c>
      <c r="G11" s="12">
        <v>34467</v>
      </c>
      <c r="H11" s="12">
        <v>4000</v>
      </c>
      <c r="I11" s="12">
        <v>5500</v>
      </c>
      <c r="J11" s="12">
        <v>10</v>
      </c>
      <c r="K11" s="12">
        <v>795</v>
      </c>
      <c r="L11" s="12">
        <v>345</v>
      </c>
      <c r="M11" s="13">
        <v>1140</v>
      </c>
      <c r="N11" s="67"/>
      <c r="O11" s="67"/>
      <c r="P11" s="67"/>
      <c r="Q11" s="67"/>
      <c r="R11" s="67"/>
      <c r="S11" s="67"/>
      <c r="T11" s="67"/>
      <c r="U11" s="67"/>
      <c r="V11" s="67"/>
      <c r="W11" s="27"/>
      <c r="X11" s="27"/>
    </row>
    <row r="12" spans="1:24" s="700" customFormat="1" ht="12.75" customHeight="1">
      <c r="A12" s="66" t="s">
        <v>461</v>
      </c>
      <c r="B12" s="85">
        <v>143</v>
      </c>
      <c r="C12" s="85">
        <v>36</v>
      </c>
      <c r="D12" s="85">
        <v>179</v>
      </c>
      <c r="E12" s="85">
        <v>143</v>
      </c>
      <c r="F12" s="85">
        <v>36</v>
      </c>
      <c r="G12" s="12">
        <v>88592</v>
      </c>
      <c r="H12" s="85">
        <v>4000</v>
      </c>
      <c r="I12" s="85">
        <v>5500</v>
      </c>
      <c r="J12" s="12">
        <v>15</v>
      </c>
      <c r="K12" s="12">
        <v>770</v>
      </c>
      <c r="L12" s="12">
        <v>1329</v>
      </c>
      <c r="M12" s="13">
        <v>2099</v>
      </c>
      <c r="N12" s="239"/>
      <c r="O12" s="239"/>
      <c r="P12" s="239"/>
      <c r="Q12" s="239"/>
      <c r="R12" s="67"/>
      <c r="S12" s="239"/>
      <c r="T12" s="239"/>
      <c r="U12" s="67"/>
      <c r="V12" s="67"/>
      <c r="W12" s="27"/>
      <c r="X12" s="27"/>
    </row>
    <row r="13" spans="1:24" s="700" customFormat="1" ht="12.75" customHeight="1">
      <c r="A13" s="66" t="s">
        <v>462</v>
      </c>
      <c r="B13" s="12">
        <v>160</v>
      </c>
      <c r="C13" s="12">
        <v>40</v>
      </c>
      <c r="D13" s="12">
        <v>200</v>
      </c>
      <c r="E13" s="12">
        <v>160</v>
      </c>
      <c r="F13" s="12">
        <v>40</v>
      </c>
      <c r="G13" s="12">
        <v>101945</v>
      </c>
      <c r="H13" s="12">
        <v>4000</v>
      </c>
      <c r="I13" s="12">
        <v>5500</v>
      </c>
      <c r="J13" s="12">
        <v>10</v>
      </c>
      <c r="K13" s="12">
        <v>860</v>
      </c>
      <c r="L13" s="12">
        <v>1019</v>
      </c>
      <c r="M13" s="13">
        <v>1879</v>
      </c>
      <c r="N13" s="67"/>
      <c r="O13" s="67"/>
      <c r="P13" s="67"/>
      <c r="Q13" s="67"/>
      <c r="R13" s="67"/>
      <c r="S13" s="67"/>
      <c r="T13" s="67"/>
      <c r="U13" s="67"/>
      <c r="V13" s="67"/>
      <c r="W13" s="27"/>
      <c r="X13" s="27"/>
    </row>
    <row r="14" spans="1:24" s="700" customFormat="1" ht="12.75" customHeight="1">
      <c r="A14" s="76" t="s">
        <v>463</v>
      </c>
      <c r="B14" s="77">
        <v>905</v>
      </c>
      <c r="C14" s="77">
        <v>226</v>
      </c>
      <c r="D14" s="77">
        <v>1131</v>
      </c>
      <c r="E14" s="77">
        <v>905</v>
      </c>
      <c r="F14" s="77">
        <v>225</v>
      </c>
      <c r="G14" s="77">
        <v>513788</v>
      </c>
      <c r="H14" s="81">
        <v>3799</v>
      </c>
      <c r="I14" s="81">
        <v>5251</v>
      </c>
      <c r="J14" s="81">
        <v>14</v>
      </c>
      <c r="K14" s="81">
        <v>4620</v>
      </c>
      <c r="L14" s="81">
        <v>7024</v>
      </c>
      <c r="M14" s="78">
        <v>11644</v>
      </c>
      <c r="N14" s="240"/>
      <c r="O14" s="240"/>
      <c r="P14" s="240"/>
      <c r="Q14" s="240"/>
      <c r="R14" s="240"/>
      <c r="S14" s="261"/>
      <c r="T14" s="261"/>
      <c r="U14" s="261"/>
      <c r="V14" s="240"/>
      <c r="W14" s="27"/>
      <c r="X14" s="27"/>
    </row>
    <row r="15" spans="1:24" s="700" customFormat="1" ht="12.75" customHeight="1">
      <c r="A15" s="68"/>
      <c r="B15" s="73"/>
      <c r="C15" s="73"/>
      <c r="D15" s="73"/>
      <c r="E15" s="73"/>
      <c r="F15" s="73"/>
      <c r="G15" s="73"/>
      <c r="H15" s="79"/>
      <c r="I15" s="79"/>
      <c r="J15" s="79"/>
      <c r="K15" s="79"/>
      <c r="L15" s="79"/>
      <c r="M15" s="74"/>
      <c r="N15" s="240"/>
      <c r="O15" s="240"/>
      <c r="P15" s="240"/>
      <c r="Q15" s="240"/>
      <c r="R15" s="240"/>
      <c r="S15" s="261"/>
      <c r="T15" s="261"/>
      <c r="U15" s="261"/>
      <c r="V15" s="240"/>
      <c r="W15" s="27"/>
      <c r="X15" s="27"/>
    </row>
    <row r="16" spans="1:24" s="700" customFormat="1" ht="12.75" customHeight="1">
      <c r="A16" s="76" t="s">
        <v>464</v>
      </c>
      <c r="B16" s="77" t="s">
        <v>399</v>
      </c>
      <c r="C16" s="77" t="s">
        <v>399</v>
      </c>
      <c r="D16" s="77" t="s">
        <v>399</v>
      </c>
      <c r="E16" s="77" t="s">
        <v>399</v>
      </c>
      <c r="F16" s="77" t="s">
        <v>399</v>
      </c>
      <c r="G16" s="77">
        <v>35000</v>
      </c>
      <c r="H16" s="81" t="s">
        <v>399</v>
      </c>
      <c r="I16" s="81" t="s">
        <v>399</v>
      </c>
      <c r="J16" s="81">
        <v>6</v>
      </c>
      <c r="K16" s="81" t="s">
        <v>399</v>
      </c>
      <c r="L16" s="81">
        <v>200</v>
      </c>
      <c r="M16" s="78">
        <v>200</v>
      </c>
      <c r="N16" s="240"/>
      <c r="O16" s="261"/>
      <c r="P16" s="240"/>
      <c r="Q16" s="240"/>
      <c r="R16" s="261"/>
      <c r="S16" s="240"/>
      <c r="T16" s="240"/>
      <c r="U16" s="261"/>
      <c r="V16" s="261"/>
      <c r="W16" s="27"/>
      <c r="X16" s="27"/>
    </row>
    <row r="17" spans="1:24" s="700" customFormat="1" ht="12.75" customHeight="1">
      <c r="A17" s="68"/>
      <c r="B17" s="73"/>
      <c r="C17" s="73"/>
      <c r="D17" s="73"/>
      <c r="E17" s="73"/>
      <c r="F17" s="73"/>
      <c r="G17" s="73"/>
      <c r="H17" s="79"/>
      <c r="I17" s="79"/>
      <c r="J17" s="79"/>
      <c r="K17" s="79"/>
      <c r="L17" s="79"/>
      <c r="M17" s="74"/>
      <c r="N17" s="239"/>
      <c r="O17" s="67"/>
      <c r="P17" s="67"/>
      <c r="Q17" s="239"/>
      <c r="R17" s="67"/>
      <c r="S17" s="67"/>
      <c r="T17" s="239"/>
      <c r="U17" s="67"/>
      <c r="V17" s="67"/>
      <c r="W17" s="27"/>
      <c r="X17" s="27"/>
    </row>
    <row r="18" spans="1:24" s="700" customFormat="1" ht="12.75" customHeight="1">
      <c r="A18" s="76" t="s">
        <v>465</v>
      </c>
      <c r="B18" s="77" t="s">
        <v>399</v>
      </c>
      <c r="C18" s="77" t="s">
        <v>399</v>
      </c>
      <c r="D18" s="77" t="s">
        <v>399</v>
      </c>
      <c r="E18" s="77" t="s">
        <v>399</v>
      </c>
      <c r="F18" s="77" t="s">
        <v>399</v>
      </c>
      <c r="G18" s="77" t="s">
        <v>399</v>
      </c>
      <c r="H18" s="81" t="s">
        <v>399</v>
      </c>
      <c r="I18" s="81" t="s">
        <v>399</v>
      </c>
      <c r="J18" s="81" t="s">
        <v>399</v>
      </c>
      <c r="K18" s="81" t="s">
        <v>399</v>
      </c>
      <c r="L18" s="81" t="s">
        <v>399</v>
      </c>
      <c r="M18" s="78" t="s">
        <v>399</v>
      </c>
      <c r="N18" s="67"/>
      <c r="O18" s="67"/>
      <c r="P18" s="67"/>
      <c r="Q18" s="67"/>
      <c r="R18" s="67"/>
      <c r="S18" s="67"/>
      <c r="T18" s="67"/>
      <c r="U18" s="67"/>
      <c r="V18" s="67"/>
      <c r="W18" s="27"/>
      <c r="X18" s="27"/>
    </row>
    <row r="19" spans="1:24" s="700" customFormat="1" ht="12.75" customHeight="1">
      <c r="A19" s="66"/>
      <c r="B19" s="48"/>
      <c r="C19" s="48"/>
      <c r="D19" s="48"/>
      <c r="E19" s="48"/>
      <c r="F19" s="48"/>
      <c r="G19" s="48"/>
      <c r="H19" s="12"/>
      <c r="I19" s="12"/>
      <c r="J19" s="12"/>
      <c r="K19" s="12"/>
      <c r="L19" s="12"/>
      <c r="M19" s="49"/>
      <c r="N19" s="240"/>
      <c r="O19" s="240"/>
      <c r="P19" s="240"/>
      <c r="Q19" s="240"/>
      <c r="R19" s="240"/>
      <c r="S19" s="261"/>
      <c r="T19" s="261"/>
      <c r="U19" s="261"/>
      <c r="V19" s="240"/>
      <c r="W19" s="27"/>
      <c r="X19" s="27"/>
    </row>
    <row r="20" spans="1:24" s="700" customFormat="1" ht="12.75" customHeight="1">
      <c r="A20" s="66" t="s">
        <v>544</v>
      </c>
      <c r="B20" s="12">
        <v>1</v>
      </c>
      <c r="C20" s="12" t="s">
        <v>399</v>
      </c>
      <c r="D20" s="12">
        <v>1</v>
      </c>
      <c r="E20" s="12">
        <v>1</v>
      </c>
      <c r="F20" s="12" t="s">
        <v>399</v>
      </c>
      <c r="G20" s="12">
        <v>2124</v>
      </c>
      <c r="H20" s="12">
        <v>3200</v>
      </c>
      <c r="I20" s="12" t="s">
        <v>399</v>
      </c>
      <c r="J20" s="12">
        <v>9</v>
      </c>
      <c r="K20" s="12">
        <v>3</v>
      </c>
      <c r="L20" s="12">
        <v>19</v>
      </c>
      <c r="M20" s="13">
        <v>22</v>
      </c>
      <c r="N20" s="240"/>
      <c r="O20" s="240"/>
      <c r="P20" s="240"/>
      <c r="Q20" s="240"/>
      <c r="R20" s="240"/>
      <c r="S20" s="261"/>
      <c r="T20" s="261"/>
      <c r="U20" s="261"/>
      <c r="V20" s="240"/>
      <c r="W20" s="27"/>
      <c r="X20" s="27"/>
    </row>
    <row r="21" spans="1:24" s="700" customFormat="1" ht="12.75" customHeight="1">
      <c r="A21" s="66" t="s">
        <v>467</v>
      </c>
      <c r="B21" s="12" t="s">
        <v>399</v>
      </c>
      <c r="C21" s="48" t="s">
        <v>399</v>
      </c>
      <c r="D21" s="12" t="s">
        <v>399</v>
      </c>
      <c r="E21" s="12" t="s">
        <v>399</v>
      </c>
      <c r="F21" s="48" t="s">
        <v>399</v>
      </c>
      <c r="G21" s="12">
        <v>6000</v>
      </c>
      <c r="H21" s="12" t="s">
        <v>399</v>
      </c>
      <c r="I21" s="48" t="s">
        <v>399</v>
      </c>
      <c r="J21" s="12">
        <v>9</v>
      </c>
      <c r="K21" s="12" t="s">
        <v>399</v>
      </c>
      <c r="L21" s="12">
        <v>54</v>
      </c>
      <c r="M21" s="13">
        <v>54</v>
      </c>
      <c r="N21" s="261"/>
      <c r="O21" s="261"/>
      <c r="P21" s="261"/>
      <c r="Q21" s="261"/>
      <c r="R21" s="261"/>
      <c r="S21" s="261"/>
      <c r="T21" s="261"/>
      <c r="U21" s="261"/>
      <c r="V21" s="261"/>
      <c r="W21" s="27"/>
      <c r="X21" s="27"/>
    </row>
    <row r="22" spans="1:24" s="700" customFormat="1" ht="12.75" customHeight="1">
      <c r="A22" s="66" t="s">
        <v>468</v>
      </c>
      <c r="B22" s="12">
        <v>9</v>
      </c>
      <c r="C22" s="12" t="s">
        <v>399</v>
      </c>
      <c r="D22" s="12">
        <v>9</v>
      </c>
      <c r="E22" s="12">
        <v>9</v>
      </c>
      <c r="F22" s="12" t="s">
        <v>399</v>
      </c>
      <c r="G22" s="12">
        <v>4954</v>
      </c>
      <c r="H22" s="12">
        <v>2500</v>
      </c>
      <c r="I22" s="12" t="s">
        <v>399</v>
      </c>
      <c r="J22" s="12">
        <v>8</v>
      </c>
      <c r="K22" s="12">
        <v>23</v>
      </c>
      <c r="L22" s="12">
        <v>39</v>
      </c>
      <c r="M22" s="13">
        <v>62</v>
      </c>
      <c r="N22" s="240"/>
      <c r="O22" s="240"/>
      <c r="P22" s="240"/>
      <c r="Q22" s="240"/>
      <c r="R22" s="240"/>
      <c r="S22" s="261"/>
      <c r="T22" s="261"/>
      <c r="U22" s="261"/>
      <c r="V22" s="240"/>
      <c r="W22" s="27"/>
      <c r="X22" s="27"/>
    </row>
    <row r="23" spans="1:24" s="700" customFormat="1" ht="12.75" customHeight="1">
      <c r="A23" s="76" t="s">
        <v>469</v>
      </c>
      <c r="B23" s="77">
        <v>10</v>
      </c>
      <c r="C23" s="77" t="s">
        <v>399</v>
      </c>
      <c r="D23" s="77">
        <v>10</v>
      </c>
      <c r="E23" s="77">
        <v>10</v>
      </c>
      <c r="F23" s="77" t="s">
        <v>399</v>
      </c>
      <c r="G23" s="77">
        <v>13078</v>
      </c>
      <c r="H23" s="81">
        <v>2570</v>
      </c>
      <c r="I23" s="81" t="s">
        <v>399</v>
      </c>
      <c r="J23" s="81">
        <v>9</v>
      </c>
      <c r="K23" s="81">
        <v>26</v>
      </c>
      <c r="L23" s="81">
        <v>112</v>
      </c>
      <c r="M23" s="78">
        <v>138</v>
      </c>
      <c r="N23" s="261"/>
      <c r="O23" s="261"/>
      <c r="P23" s="261"/>
      <c r="Q23" s="261"/>
      <c r="R23" s="261"/>
      <c r="S23" s="261"/>
      <c r="T23" s="261"/>
      <c r="U23" s="261"/>
      <c r="V23" s="261"/>
      <c r="W23" s="27"/>
      <c r="X23" s="27"/>
    </row>
    <row r="24" spans="1:24" s="700" customFormat="1" ht="12.75" customHeight="1">
      <c r="A24" s="68"/>
      <c r="B24" s="73"/>
      <c r="C24" s="73"/>
      <c r="D24" s="73"/>
      <c r="E24" s="73"/>
      <c r="F24" s="73"/>
      <c r="G24" s="73"/>
      <c r="H24" s="79"/>
      <c r="I24" s="79"/>
      <c r="J24" s="79"/>
      <c r="K24" s="79"/>
      <c r="L24" s="79"/>
      <c r="M24" s="74"/>
      <c r="N24" s="239"/>
      <c r="O24" s="239"/>
      <c r="P24" s="239"/>
      <c r="Q24" s="239"/>
      <c r="R24" s="239"/>
      <c r="S24" s="67"/>
      <c r="T24" s="67"/>
      <c r="U24" s="67"/>
      <c r="V24" s="239"/>
      <c r="W24" s="27"/>
      <c r="X24" s="27"/>
    </row>
    <row r="25" spans="1:24" s="700" customFormat="1" ht="12.75" customHeight="1">
      <c r="A25" s="76" t="s">
        <v>470</v>
      </c>
      <c r="B25" s="77">
        <v>17</v>
      </c>
      <c r="C25" s="77">
        <v>528</v>
      </c>
      <c r="D25" s="77">
        <v>545</v>
      </c>
      <c r="E25" s="77">
        <v>17</v>
      </c>
      <c r="F25" s="77">
        <v>502</v>
      </c>
      <c r="G25" s="77">
        <v>4800</v>
      </c>
      <c r="H25" s="81">
        <v>4661</v>
      </c>
      <c r="I25" s="81">
        <v>29488</v>
      </c>
      <c r="J25" s="81">
        <v>10</v>
      </c>
      <c r="K25" s="81">
        <v>14882</v>
      </c>
      <c r="L25" s="81">
        <v>48</v>
      </c>
      <c r="M25" s="78">
        <v>14930</v>
      </c>
      <c r="N25" s="239"/>
      <c r="O25" s="67"/>
      <c r="P25" s="239"/>
      <c r="Q25" s="239"/>
      <c r="R25" s="239"/>
      <c r="S25" s="239"/>
      <c r="T25" s="67"/>
      <c r="U25" s="239"/>
      <c r="V25" s="239"/>
      <c r="W25" s="27"/>
      <c r="X25" s="27"/>
    </row>
    <row r="26" spans="1:24" s="700" customFormat="1" ht="12.75" customHeight="1">
      <c r="A26" s="68"/>
      <c r="B26" s="73"/>
      <c r="C26" s="73"/>
      <c r="D26" s="73"/>
      <c r="E26" s="73"/>
      <c r="F26" s="73"/>
      <c r="G26" s="73"/>
      <c r="H26" s="79"/>
      <c r="I26" s="79"/>
      <c r="J26" s="79"/>
      <c r="K26" s="79"/>
      <c r="L26" s="79"/>
      <c r="M26" s="74"/>
      <c r="N26" s="67"/>
      <c r="O26" s="67"/>
      <c r="P26" s="239"/>
      <c r="Q26" s="67"/>
      <c r="R26" s="67"/>
      <c r="S26" s="239"/>
      <c r="T26" s="67"/>
      <c r="U26" s="67"/>
      <c r="V26" s="67"/>
      <c r="W26" s="27"/>
      <c r="X26" s="27"/>
    </row>
    <row r="27" spans="1:24" s="700" customFormat="1" ht="12.75" customHeight="1">
      <c r="A27" s="76" t="s">
        <v>471</v>
      </c>
      <c r="B27" s="77" t="s">
        <v>399</v>
      </c>
      <c r="C27" s="77">
        <v>461</v>
      </c>
      <c r="D27" s="77">
        <v>461</v>
      </c>
      <c r="E27" s="77" t="s">
        <v>399</v>
      </c>
      <c r="F27" s="77">
        <v>400</v>
      </c>
      <c r="G27" s="77" t="s">
        <v>399</v>
      </c>
      <c r="H27" s="81" t="s">
        <v>399</v>
      </c>
      <c r="I27" s="81">
        <v>30548</v>
      </c>
      <c r="J27" s="81" t="s">
        <v>399</v>
      </c>
      <c r="K27" s="81">
        <v>12219</v>
      </c>
      <c r="L27" s="81" t="s">
        <v>399</v>
      </c>
      <c r="M27" s="78">
        <v>12219</v>
      </c>
      <c r="N27" s="67"/>
      <c r="O27" s="67"/>
      <c r="P27" s="701"/>
      <c r="Q27" s="67"/>
      <c r="R27" s="239"/>
      <c r="S27" s="701"/>
      <c r="T27" s="67"/>
      <c r="U27" s="239"/>
      <c r="V27" s="67"/>
      <c r="W27" s="27"/>
      <c r="X27" s="27"/>
    </row>
    <row r="28" spans="1:24" s="261" customFormat="1" ht="12.75" customHeight="1">
      <c r="A28" s="66"/>
      <c r="B28" s="48"/>
      <c r="C28" s="48"/>
      <c r="D28" s="48"/>
      <c r="E28" s="48"/>
      <c r="F28" s="48"/>
      <c r="G28" s="48"/>
      <c r="H28" s="12"/>
      <c r="I28" s="12"/>
      <c r="J28" s="12"/>
      <c r="K28" s="12"/>
      <c r="L28" s="12"/>
      <c r="M28" s="49"/>
      <c r="N28" s="240"/>
      <c r="O28" s="240"/>
      <c r="P28" s="701"/>
      <c r="Q28" s="240"/>
      <c r="R28" s="240"/>
      <c r="S28" s="701"/>
      <c r="V28" s="240"/>
      <c r="W28" s="47"/>
      <c r="X28" s="47"/>
    </row>
    <row r="29" spans="1:24" s="700" customFormat="1" ht="12.75" customHeight="1">
      <c r="A29" s="66" t="s">
        <v>472</v>
      </c>
      <c r="B29" s="85">
        <v>63</v>
      </c>
      <c r="C29" s="48">
        <v>6046</v>
      </c>
      <c r="D29" s="12">
        <v>6109</v>
      </c>
      <c r="E29" s="85">
        <v>50</v>
      </c>
      <c r="F29" s="48">
        <v>5105</v>
      </c>
      <c r="G29" s="48" t="s">
        <v>399</v>
      </c>
      <c r="H29" s="85">
        <v>12000</v>
      </c>
      <c r="I29" s="12">
        <v>24796</v>
      </c>
      <c r="J29" s="48" t="s">
        <v>399</v>
      </c>
      <c r="K29" s="85">
        <v>127183</v>
      </c>
      <c r="L29" s="48" t="s">
        <v>399</v>
      </c>
      <c r="M29" s="49">
        <v>127183</v>
      </c>
      <c r="N29" s="239"/>
      <c r="O29" s="239"/>
      <c r="P29" s="239"/>
      <c r="Q29" s="239"/>
      <c r="R29" s="239"/>
      <c r="S29" s="67"/>
      <c r="T29" s="67"/>
      <c r="U29" s="67"/>
      <c r="V29" s="239"/>
      <c r="W29" s="27"/>
      <c r="X29" s="27"/>
    </row>
    <row r="30" spans="1:24" s="700" customFormat="1" ht="12.75" customHeight="1">
      <c r="A30" s="66" t="s">
        <v>473</v>
      </c>
      <c r="B30" s="85">
        <v>63</v>
      </c>
      <c r="C30" s="12">
        <v>1842</v>
      </c>
      <c r="D30" s="12">
        <v>1905</v>
      </c>
      <c r="E30" s="85">
        <v>59</v>
      </c>
      <c r="F30" s="12">
        <v>1679</v>
      </c>
      <c r="G30" s="12" t="s">
        <v>399</v>
      </c>
      <c r="H30" s="85">
        <v>10198</v>
      </c>
      <c r="I30" s="12">
        <v>12480</v>
      </c>
      <c r="J30" s="12" t="s">
        <v>399</v>
      </c>
      <c r="K30" s="12">
        <v>21555</v>
      </c>
      <c r="L30" s="12" t="s">
        <v>399</v>
      </c>
      <c r="M30" s="13">
        <v>21555</v>
      </c>
      <c r="N30" s="702"/>
      <c r="O30" s="67"/>
      <c r="P30" s="702"/>
      <c r="Q30" s="702"/>
      <c r="R30" s="67"/>
      <c r="S30" s="702"/>
      <c r="T30" s="702"/>
      <c r="U30" s="702"/>
      <c r="V30" s="702"/>
      <c r="W30" s="27"/>
      <c r="X30" s="27"/>
    </row>
    <row r="31" spans="1:24" s="700" customFormat="1" ht="12.75" customHeight="1">
      <c r="A31" s="66" t="s">
        <v>474</v>
      </c>
      <c r="B31" s="85">
        <v>263</v>
      </c>
      <c r="C31" s="12">
        <v>4638</v>
      </c>
      <c r="D31" s="12">
        <v>4901</v>
      </c>
      <c r="E31" s="85">
        <v>200</v>
      </c>
      <c r="F31" s="12">
        <v>3998</v>
      </c>
      <c r="G31" s="48" t="s">
        <v>399</v>
      </c>
      <c r="H31" s="85">
        <v>10134</v>
      </c>
      <c r="I31" s="12">
        <v>21926</v>
      </c>
      <c r="J31" s="48" t="s">
        <v>399</v>
      </c>
      <c r="K31" s="85">
        <v>89686</v>
      </c>
      <c r="L31" s="48" t="s">
        <v>399</v>
      </c>
      <c r="M31" s="13">
        <v>89686</v>
      </c>
      <c r="N31" s="702"/>
      <c r="O31" s="67"/>
      <c r="P31" s="702"/>
      <c r="Q31" s="702"/>
      <c r="R31" s="67"/>
      <c r="S31" s="702"/>
      <c r="T31" s="702"/>
      <c r="U31" s="702"/>
      <c r="V31" s="67"/>
      <c r="W31" s="27"/>
      <c r="X31" s="27"/>
    </row>
    <row r="32" spans="1:24" s="700" customFormat="1" ht="12.75" customHeight="1">
      <c r="A32" s="76" t="s">
        <v>475</v>
      </c>
      <c r="B32" s="77">
        <v>389</v>
      </c>
      <c r="C32" s="77">
        <v>12526</v>
      </c>
      <c r="D32" s="77">
        <v>12915</v>
      </c>
      <c r="E32" s="77">
        <v>309</v>
      </c>
      <c r="F32" s="77">
        <v>10782</v>
      </c>
      <c r="G32" s="77" t="s">
        <v>399</v>
      </c>
      <c r="H32" s="81">
        <v>10448</v>
      </c>
      <c r="I32" s="81">
        <v>21814</v>
      </c>
      <c r="J32" s="81" t="s">
        <v>399</v>
      </c>
      <c r="K32" s="81">
        <v>238424</v>
      </c>
      <c r="L32" s="81" t="s">
        <v>399</v>
      </c>
      <c r="M32" s="78">
        <v>238424</v>
      </c>
      <c r="N32" s="702"/>
      <c r="O32" s="67"/>
      <c r="P32" s="702"/>
      <c r="Q32" s="702"/>
      <c r="R32" s="67"/>
      <c r="S32" s="702"/>
      <c r="T32" s="702"/>
      <c r="U32" s="702"/>
      <c r="V32" s="67"/>
      <c r="W32" s="27"/>
      <c r="X32" s="27"/>
    </row>
    <row r="33" spans="1:24" s="700" customFormat="1" ht="12.75" customHeight="1">
      <c r="A33" s="66"/>
      <c r="B33" s="48"/>
      <c r="C33" s="48"/>
      <c r="D33" s="48"/>
      <c r="E33" s="48"/>
      <c r="F33" s="48"/>
      <c r="G33" s="48"/>
      <c r="H33" s="12"/>
      <c r="I33" s="12"/>
      <c r="J33" s="12"/>
      <c r="K33" s="12"/>
      <c r="L33" s="12"/>
      <c r="M33" s="49"/>
      <c r="N33" s="702"/>
      <c r="O33" s="67"/>
      <c r="P33" s="702"/>
      <c r="Q33" s="702"/>
      <c r="R33" s="67"/>
      <c r="S33" s="702"/>
      <c r="T33" s="702"/>
      <c r="U33" s="702"/>
      <c r="V33" s="67"/>
      <c r="W33" s="27"/>
      <c r="X33" s="27"/>
    </row>
    <row r="34" spans="1:24" s="700" customFormat="1" ht="12.75" customHeight="1">
      <c r="A34" s="66" t="s">
        <v>476</v>
      </c>
      <c r="B34" s="83">
        <v>165</v>
      </c>
      <c r="C34" s="83">
        <v>407</v>
      </c>
      <c r="D34" s="12">
        <v>572</v>
      </c>
      <c r="E34" s="83">
        <v>162</v>
      </c>
      <c r="F34" s="83">
        <v>352</v>
      </c>
      <c r="G34" s="12" t="s">
        <v>399</v>
      </c>
      <c r="H34" s="83">
        <v>8071</v>
      </c>
      <c r="I34" s="83">
        <v>12334</v>
      </c>
      <c r="J34" s="83" t="s">
        <v>399</v>
      </c>
      <c r="K34" s="83">
        <v>5649</v>
      </c>
      <c r="L34" s="83" t="s">
        <v>399</v>
      </c>
      <c r="M34" s="84">
        <v>5649</v>
      </c>
      <c r="N34" s="240"/>
      <c r="O34" s="240"/>
      <c r="P34" s="240"/>
      <c r="Q34" s="240"/>
      <c r="R34" s="240"/>
      <c r="S34" s="261"/>
      <c r="T34" s="261"/>
      <c r="U34" s="261"/>
      <c r="V34" s="240"/>
      <c r="W34" s="27"/>
      <c r="X34" s="27"/>
    </row>
    <row r="35" spans="1:24" s="700" customFormat="1" ht="12.75" customHeight="1">
      <c r="A35" s="66" t="s">
        <v>477</v>
      </c>
      <c r="B35" s="83">
        <v>5</v>
      </c>
      <c r="C35" s="83">
        <v>119</v>
      </c>
      <c r="D35" s="12">
        <v>124</v>
      </c>
      <c r="E35" s="83">
        <v>5</v>
      </c>
      <c r="F35" s="83">
        <v>112</v>
      </c>
      <c r="G35" s="12" t="s">
        <v>399</v>
      </c>
      <c r="H35" s="83">
        <v>7176</v>
      </c>
      <c r="I35" s="83">
        <v>18351</v>
      </c>
      <c r="J35" s="83" t="s">
        <v>399</v>
      </c>
      <c r="K35" s="83">
        <v>2091</v>
      </c>
      <c r="L35" s="83" t="s">
        <v>399</v>
      </c>
      <c r="M35" s="13">
        <v>2091</v>
      </c>
      <c r="N35" s="240"/>
      <c r="O35" s="240"/>
      <c r="P35" s="240"/>
      <c r="Q35" s="240"/>
      <c r="R35" s="240"/>
      <c r="S35" s="261"/>
      <c r="T35" s="261"/>
      <c r="U35" s="261"/>
      <c r="V35" s="240"/>
      <c r="W35" s="27"/>
      <c r="X35" s="27"/>
    </row>
    <row r="36" spans="1:24" s="700" customFormat="1" ht="12.75" customHeight="1">
      <c r="A36" s="66" t="s">
        <v>478</v>
      </c>
      <c r="B36" s="83">
        <v>12</v>
      </c>
      <c r="C36" s="83">
        <v>10421</v>
      </c>
      <c r="D36" s="12">
        <v>10433</v>
      </c>
      <c r="E36" s="83">
        <v>1</v>
      </c>
      <c r="F36" s="83">
        <v>7230</v>
      </c>
      <c r="G36" s="12" t="s">
        <v>399</v>
      </c>
      <c r="H36" s="83">
        <v>11950</v>
      </c>
      <c r="I36" s="83">
        <v>22249</v>
      </c>
      <c r="J36" s="83" t="s">
        <v>399</v>
      </c>
      <c r="K36" s="83">
        <v>160872</v>
      </c>
      <c r="L36" s="83" t="s">
        <v>399</v>
      </c>
      <c r="M36" s="13">
        <v>160872</v>
      </c>
      <c r="N36" s="261"/>
      <c r="O36" s="261"/>
      <c r="P36" s="261"/>
      <c r="Q36" s="261"/>
      <c r="R36" s="261"/>
      <c r="S36" s="261"/>
      <c r="T36" s="261"/>
      <c r="U36" s="261"/>
      <c r="V36" s="261"/>
      <c r="W36" s="27"/>
      <c r="X36" s="27"/>
    </row>
    <row r="37" spans="1:24" s="700" customFormat="1" ht="12.75" customHeight="1">
      <c r="A37" s="66" t="s">
        <v>479</v>
      </c>
      <c r="B37" s="83">
        <v>12</v>
      </c>
      <c r="C37" s="83">
        <v>1833</v>
      </c>
      <c r="D37" s="12">
        <v>1845</v>
      </c>
      <c r="E37" s="83">
        <v>12</v>
      </c>
      <c r="F37" s="83">
        <v>1622</v>
      </c>
      <c r="G37" s="12" t="s">
        <v>399</v>
      </c>
      <c r="H37" s="83">
        <v>11411</v>
      </c>
      <c r="I37" s="83">
        <v>17118</v>
      </c>
      <c r="J37" s="83" t="s">
        <v>399</v>
      </c>
      <c r="K37" s="83">
        <v>27902</v>
      </c>
      <c r="L37" s="83" t="s">
        <v>399</v>
      </c>
      <c r="M37" s="13">
        <v>27902</v>
      </c>
      <c r="N37" s="239"/>
      <c r="O37" s="239"/>
      <c r="P37" s="239"/>
      <c r="Q37" s="239"/>
      <c r="R37" s="239"/>
      <c r="S37" s="67"/>
      <c r="T37" s="67"/>
      <c r="U37" s="67"/>
      <c r="V37" s="239"/>
      <c r="W37" s="27"/>
      <c r="X37" s="27"/>
    </row>
    <row r="38" spans="1:24" s="700" customFormat="1" ht="12.75" customHeight="1">
      <c r="A38" s="76" t="s">
        <v>480</v>
      </c>
      <c r="B38" s="77">
        <v>194</v>
      </c>
      <c r="C38" s="77">
        <v>12780</v>
      </c>
      <c r="D38" s="77">
        <v>12974</v>
      </c>
      <c r="E38" s="77">
        <v>180</v>
      </c>
      <c r="F38" s="77">
        <v>9316</v>
      </c>
      <c r="G38" s="77" t="s">
        <v>399</v>
      </c>
      <c r="H38" s="81">
        <v>8290</v>
      </c>
      <c r="I38" s="81">
        <v>20934</v>
      </c>
      <c r="J38" s="81" t="s">
        <v>399</v>
      </c>
      <c r="K38" s="81">
        <v>196514</v>
      </c>
      <c r="L38" s="81" t="s">
        <v>399</v>
      </c>
      <c r="M38" s="78">
        <v>196514</v>
      </c>
      <c r="N38" s="67"/>
      <c r="O38" s="67"/>
      <c r="P38" s="239"/>
      <c r="Q38" s="67"/>
      <c r="R38" s="67"/>
      <c r="S38" s="239"/>
      <c r="T38" s="67"/>
      <c r="U38" s="67"/>
      <c r="V38" s="67"/>
      <c r="W38" s="27"/>
      <c r="X38" s="27"/>
    </row>
    <row r="39" spans="1:24" s="705" customFormat="1" ht="12.75" customHeight="1">
      <c r="A39" s="498"/>
      <c r="B39" s="703"/>
      <c r="C39" s="703"/>
      <c r="D39" s="703"/>
      <c r="E39" s="703"/>
      <c r="F39" s="703"/>
      <c r="G39" s="703"/>
      <c r="H39" s="704"/>
      <c r="I39" s="704"/>
      <c r="J39" s="704"/>
      <c r="K39" s="704"/>
      <c r="L39" s="704"/>
      <c r="M39" s="74"/>
      <c r="N39" s="1326"/>
      <c r="O39" s="1326"/>
      <c r="P39" s="1326"/>
      <c r="Q39" s="1326"/>
      <c r="R39" s="1326"/>
      <c r="S39" s="1326"/>
      <c r="T39" s="1326"/>
      <c r="U39" s="1326"/>
      <c r="V39" s="1326"/>
      <c r="W39" s="1327"/>
      <c r="X39" s="1327"/>
    </row>
    <row r="40" spans="1:24" s="700" customFormat="1" ht="12.75" customHeight="1">
      <c r="A40" s="76" t="s">
        <v>481</v>
      </c>
      <c r="B40" s="77">
        <v>10</v>
      </c>
      <c r="C40" s="77">
        <v>114</v>
      </c>
      <c r="D40" s="77">
        <v>124</v>
      </c>
      <c r="E40" s="77">
        <v>5</v>
      </c>
      <c r="F40" s="77">
        <v>28</v>
      </c>
      <c r="G40" s="77">
        <v>3500</v>
      </c>
      <c r="H40" s="81" t="s">
        <v>399</v>
      </c>
      <c r="I40" s="81">
        <v>8800</v>
      </c>
      <c r="J40" s="81">
        <v>10</v>
      </c>
      <c r="K40" s="81">
        <v>247</v>
      </c>
      <c r="L40" s="81">
        <v>35</v>
      </c>
      <c r="M40" s="78">
        <v>282</v>
      </c>
      <c r="N40" s="1326"/>
      <c r="O40" s="1326"/>
      <c r="P40" s="1326"/>
      <c r="Q40" s="1326"/>
      <c r="R40" s="1326"/>
      <c r="S40" s="1326"/>
      <c r="T40" s="1326"/>
      <c r="U40" s="1326"/>
      <c r="V40" s="1326"/>
      <c r="W40" s="1327"/>
      <c r="X40" s="1327"/>
    </row>
    <row r="41" spans="1:24" s="700" customFormat="1" ht="12.75" customHeight="1">
      <c r="A41" s="66"/>
      <c r="B41" s="48"/>
      <c r="C41" s="48"/>
      <c r="D41" s="48"/>
      <c r="E41" s="48"/>
      <c r="F41" s="48"/>
      <c r="G41" s="48"/>
      <c r="H41" s="12"/>
      <c r="I41" s="12"/>
      <c r="J41" s="12"/>
      <c r="K41" s="12"/>
      <c r="L41" s="12"/>
      <c r="M41" s="49"/>
      <c r="N41" s="1326"/>
      <c r="O41" s="1326"/>
      <c r="P41" s="1328"/>
      <c r="Q41" s="1326"/>
      <c r="R41" s="1326"/>
      <c r="S41" s="1328"/>
      <c r="T41" s="1326"/>
      <c r="U41" s="1326"/>
      <c r="V41" s="1326"/>
      <c r="W41" s="1327"/>
      <c r="X41" s="1327"/>
    </row>
    <row r="42" spans="1:24" s="700" customFormat="1" ht="12.75" customHeight="1">
      <c r="A42" s="66" t="s">
        <v>545</v>
      </c>
      <c r="B42" s="48" t="s">
        <v>399</v>
      </c>
      <c r="C42" s="12">
        <v>25</v>
      </c>
      <c r="D42" s="12">
        <v>25</v>
      </c>
      <c r="E42" s="48" t="s">
        <v>399</v>
      </c>
      <c r="F42" s="12">
        <v>25</v>
      </c>
      <c r="G42" s="12">
        <v>7919</v>
      </c>
      <c r="H42" s="48" t="s">
        <v>399</v>
      </c>
      <c r="I42" s="12">
        <v>4915</v>
      </c>
      <c r="J42" s="12">
        <v>11</v>
      </c>
      <c r="K42" s="12">
        <v>123</v>
      </c>
      <c r="L42" s="12">
        <v>87</v>
      </c>
      <c r="M42" s="13">
        <v>210</v>
      </c>
      <c r="N42" s="1326"/>
      <c r="O42" s="1326"/>
      <c r="P42" s="1326"/>
      <c r="Q42" s="1326"/>
      <c r="R42" s="1326"/>
      <c r="S42" s="1326"/>
      <c r="T42" s="1326"/>
      <c r="U42" s="1326"/>
      <c r="V42" s="1326"/>
      <c r="W42" s="1327"/>
      <c r="X42" s="1327"/>
    </row>
    <row r="43" spans="1:24" s="700" customFormat="1" ht="12.75" customHeight="1">
      <c r="A43" s="66" t="s">
        <v>483</v>
      </c>
      <c r="B43" s="12" t="s">
        <v>399</v>
      </c>
      <c r="C43" s="12" t="s">
        <v>399</v>
      </c>
      <c r="D43" s="12" t="s">
        <v>399</v>
      </c>
      <c r="E43" s="12" t="s">
        <v>399</v>
      </c>
      <c r="F43" s="12" t="s">
        <v>399</v>
      </c>
      <c r="G43" s="12" t="s">
        <v>399</v>
      </c>
      <c r="H43" s="12" t="s">
        <v>399</v>
      </c>
      <c r="I43" s="12" t="s">
        <v>399</v>
      </c>
      <c r="J43" s="12" t="s">
        <v>399</v>
      </c>
      <c r="K43" s="12" t="s">
        <v>399</v>
      </c>
      <c r="L43" s="12" t="s">
        <v>399</v>
      </c>
      <c r="M43" s="13" t="s">
        <v>399</v>
      </c>
      <c r="N43" s="67"/>
      <c r="O43" s="67"/>
      <c r="P43" s="239"/>
      <c r="Q43" s="67"/>
      <c r="R43" s="67"/>
      <c r="S43" s="239"/>
      <c r="T43" s="67"/>
      <c r="U43" s="67"/>
      <c r="V43" s="67"/>
      <c r="W43" s="27"/>
      <c r="X43" s="27"/>
    </row>
    <row r="44" spans="1:24" s="700" customFormat="1" ht="12.75" customHeight="1">
      <c r="A44" s="66" t="s">
        <v>484</v>
      </c>
      <c r="B44" s="12">
        <v>3</v>
      </c>
      <c r="C44" s="12">
        <v>2</v>
      </c>
      <c r="D44" s="12">
        <v>5</v>
      </c>
      <c r="E44" s="12">
        <v>3</v>
      </c>
      <c r="F44" s="12">
        <v>2</v>
      </c>
      <c r="G44" s="12">
        <v>1212</v>
      </c>
      <c r="H44" s="12">
        <v>7000</v>
      </c>
      <c r="I44" s="12">
        <v>9200</v>
      </c>
      <c r="J44" s="12">
        <v>9</v>
      </c>
      <c r="K44" s="12">
        <v>39</v>
      </c>
      <c r="L44" s="12">
        <v>11</v>
      </c>
      <c r="M44" s="13">
        <v>50</v>
      </c>
      <c r="N44" s="67"/>
      <c r="O44" s="67"/>
      <c r="P44" s="67"/>
      <c r="Q44" s="67"/>
      <c r="R44" s="67"/>
      <c r="S44" s="67"/>
      <c r="T44" s="67"/>
      <c r="U44" s="67"/>
      <c r="V44" s="67"/>
      <c r="W44" s="27"/>
      <c r="X44" s="27"/>
    </row>
    <row r="45" spans="1:24" s="700" customFormat="1" ht="12.75" customHeight="1">
      <c r="A45" s="66" t="s">
        <v>485</v>
      </c>
      <c r="B45" s="48" t="s">
        <v>399</v>
      </c>
      <c r="C45" s="12" t="s">
        <v>399</v>
      </c>
      <c r="D45" s="12" t="s">
        <v>399</v>
      </c>
      <c r="E45" s="48" t="s">
        <v>399</v>
      </c>
      <c r="F45" s="12" t="s">
        <v>399</v>
      </c>
      <c r="G45" s="12">
        <v>17</v>
      </c>
      <c r="H45" s="48" t="s">
        <v>399</v>
      </c>
      <c r="I45" s="12" t="s">
        <v>399</v>
      </c>
      <c r="J45" s="12">
        <v>28</v>
      </c>
      <c r="K45" s="12" t="s">
        <v>399</v>
      </c>
      <c r="L45" s="12" t="s">
        <v>399</v>
      </c>
      <c r="M45" s="13" t="s">
        <v>399</v>
      </c>
      <c r="N45" s="261"/>
      <c r="O45" s="261"/>
      <c r="P45" s="261"/>
      <c r="Q45" s="261"/>
      <c r="R45" s="240"/>
      <c r="S45" s="240"/>
      <c r="T45" s="261"/>
      <c r="U45" s="240"/>
      <c r="V45" s="261"/>
      <c r="W45" s="27"/>
      <c r="X45" s="27"/>
    </row>
    <row r="46" spans="1:24" s="700" customFormat="1" ht="12.75" customHeight="1">
      <c r="A46" s="66" t="s">
        <v>486</v>
      </c>
      <c r="B46" s="12">
        <v>5</v>
      </c>
      <c r="C46" s="12" t="s">
        <v>399</v>
      </c>
      <c r="D46" s="12">
        <v>5</v>
      </c>
      <c r="E46" s="12">
        <v>5</v>
      </c>
      <c r="F46" s="12" t="s">
        <v>399</v>
      </c>
      <c r="G46" s="12">
        <v>7570</v>
      </c>
      <c r="H46" s="12">
        <v>1086</v>
      </c>
      <c r="I46" s="12" t="s">
        <v>399</v>
      </c>
      <c r="J46" s="12">
        <v>1</v>
      </c>
      <c r="K46" s="12">
        <v>5</v>
      </c>
      <c r="L46" s="12">
        <v>8</v>
      </c>
      <c r="M46" s="13">
        <v>13</v>
      </c>
      <c r="N46" s="239"/>
      <c r="O46" s="239"/>
      <c r="P46" s="239"/>
      <c r="Q46" s="239"/>
      <c r="R46" s="239"/>
      <c r="S46" s="67"/>
      <c r="T46" s="67"/>
      <c r="U46" s="67"/>
      <c r="V46" s="239"/>
      <c r="W46" s="27"/>
      <c r="X46" s="27"/>
    </row>
    <row r="47" spans="1:24" s="700" customFormat="1" ht="12.75" customHeight="1">
      <c r="A47" s="66" t="s">
        <v>487</v>
      </c>
      <c r="B47" s="12" t="s">
        <v>399</v>
      </c>
      <c r="C47" s="12" t="s">
        <v>399</v>
      </c>
      <c r="D47" s="12" t="s">
        <v>399</v>
      </c>
      <c r="E47" s="12" t="s">
        <v>399</v>
      </c>
      <c r="F47" s="12" t="s">
        <v>399</v>
      </c>
      <c r="G47" s="12" t="s">
        <v>399</v>
      </c>
      <c r="H47" s="12" t="s">
        <v>399</v>
      </c>
      <c r="I47" s="12" t="s">
        <v>399</v>
      </c>
      <c r="J47" s="12" t="s">
        <v>399</v>
      </c>
      <c r="K47" s="12" t="s">
        <v>399</v>
      </c>
      <c r="L47" s="12" t="s">
        <v>399</v>
      </c>
      <c r="M47" s="13" t="s">
        <v>399</v>
      </c>
      <c r="N47" s="67"/>
      <c r="O47" s="67"/>
      <c r="P47" s="239"/>
      <c r="Q47" s="67"/>
      <c r="R47" s="67"/>
      <c r="S47" s="239"/>
      <c r="T47" s="67"/>
      <c r="U47" s="67"/>
      <c r="V47" s="67"/>
      <c r="W47" s="27"/>
      <c r="X47" s="27"/>
    </row>
    <row r="48" spans="1:24" s="700" customFormat="1" ht="12.75" customHeight="1">
      <c r="A48" s="66" t="s">
        <v>488</v>
      </c>
      <c r="B48" s="48" t="s">
        <v>399</v>
      </c>
      <c r="C48" s="12" t="s">
        <v>399</v>
      </c>
      <c r="D48" s="12" t="s">
        <v>399</v>
      </c>
      <c r="E48" s="48" t="s">
        <v>399</v>
      </c>
      <c r="F48" s="12" t="s">
        <v>399</v>
      </c>
      <c r="G48" s="12" t="s">
        <v>399</v>
      </c>
      <c r="H48" s="48" t="s">
        <v>399</v>
      </c>
      <c r="I48" s="12" t="s">
        <v>399</v>
      </c>
      <c r="J48" s="12" t="s">
        <v>399</v>
      </c>
      <c r="K48" s="12" t="s">
        <v>399</v>
      </c>
      <c r="L48" s="12" t="s">
        <v>399</v>
      </c>
      <c r="M48" s="13" t="s">
        <v>399</v>
      </c>
      <c r="N48" s="67"/>
      <c r="O48" s="67"/>
      <c r="P48" s="67"/>
      <c r="Q48" s="67"/>
      <c r="R48" s="67"/>
      <c r="S48" s="67"/>
      <c r="T48" s="67"/>
      <c r="U48" s="67"/>
      <c r="V48" s="67"/>
      <c r="W48" s="27"/>
      <c r="X48" s="27"/>
    </row>
    <row r="49" spans="1:24" s="261" customFormat="1" ht="12.75" customHeight="1">
      <c r="A49" s="66" t="s">
        <v>489</v>
      </c>
      <c r="B49" s="85">
        <v>6</v>
      </c>
      <c r="C49" s="12">
        <v>4</v>
      </c>
      <c r="D49" s="12">
        <v>10</v>
      </c>
      <c r="E49" s="85">
        <v>6</v>
      </c>
      <c r="F49" s="12" t="s">
        <v>399</v>
      </c>
      <c r="G49" s="12" t="s">
        <v>399</v>
      </c>
      <c r="H49" s="85">
        <v>2000</v>
      </c>
      <c r="I49" s="12" t="s">
        <v>399</v>
      </c>
      <c r="J49" s="12" t="s">
        <v>399</v>
      </c>
      <c r="K49" s="12">
        <v>12</v>
      </c>
      <c r="L49" s="12" t="s">
        <v>399</v>
      </c>
      <c r="M49" s="13">
        <v>12</v>
      </c>
      <c r="N49" s="67"/>
      <c r="O49" s="67"/>
      <c r="P49" s="67"/>
      <c r="Q49" s="67"/>
      <c r="R49" s="67"/>
      <c r="S49" s="67"/>
      <c r="T49" s="67"/>
      <c r="U49" s="67"/>
      <c r="V49" s="67"/>
      <c r="W49" s="47"/>
      <c r="X49" s="47"/>
    </row>
    <row r="50" spans="1:24" s="700" customFormat="1" ht="12.75" customHeight="1">
      <c r="A50" s="66" t="s">
        <v>490</v>
      </c>
      <c r="B50" s="12">
        <v>12</v>
      </c>
      <c r="C50" s="12">
        <v>15</v>
      </c>
      <c r="D50" s="12">
        <v>27</v>
      </c>
      <c r="E50" s="12">
        <v>12</v>
      </c>
      <c r="F50" s="12">
        <v>15</v>
      </c>
      <c r="G50" s="12" t="s">
        <v>399</v>
      </c>
      <c r="H50" s="12">
        <v>900</v>
      </c>
      <c r="I50" s="12">
        <v>2350</v>
      </c>
      <c r="J50" s="12" t="s">
        <v>399</v>
      </c>
      <c r="K50" s="12">
        <v>46</v>
      </c>
      <c r="L50" s="12" t="s">
        <v>399</v>
      </c>
      <c r="M50" s="13">
        <v>46</v>
      </c>
      <c r="N50" s="67"/>
      <c r="O50" s="67"/>
      <c r="P50" s="67"/>
      <c r="Q50" s="67"/>
      <c r="R50" s="67"/>
      <c r="S50" s="67"/>
      <c r="T50" s="67"/>
      <c r="U50" s="67"/>
      <c r="V50" s="67"/>
      <c r="W50" s="27"/>
      <c r="X50" s="27"/>
    </row>
    <row r="51" spans="1:24" s="707" customFormat="1" ht="12.75" customHeight="1">
      <c r="A51" s="76" t="s">
        <v>491</v>
      </c>
      <c r="B51" s="77">
        <v>26</v>
      </c>
      <c r="C51" s="77">
        <v>46</v>
      </c>
      <c r="D51" s="77">
        <v>72</v>
      </c>
      <c r="E51" s="77">
        <v>26</v>
      </c>
      <c r="F51" s="77">
        <v>42</v>
      </c>
      <c r="G51" s="77">
        <v>16718</v>
      </c>
      <c r="H51" s="81">
        <v>1893</v>
      </c>
      <c r="I51" s="81">
        <v>4203</v>
      </c>
      <c r="J51" s="81">
        <v>6</v>
      </c>
      <c r="K51" s="81">
        <v>225</v>
      </c>
      <c r="L51" s="81">
        <v>106</v>
      </c>
      <c r="M51" s="78">
        <v>331</v>
      </c>
      <c r="N51" s="239"/>
      <c r="O51" s="239"/>
      <c r="P51" s="239"/>
      <c r="Q51" s="239"/>
      <c r="R51" s="239"/>
      <c r="S51" s="706"/>
      <c r="T51" s="706"/>
      <c r="U51" s="706"/>
      <c r="V51" s="239"/>
      <c r="W51" s="702"/>
      <c r="X51" s="702"/>
    </row>
    <row r="52" spans="1:24" s="700" customFormat="1" ht="12.75" customHeight="1">
      <c r="A52" s="68"/>
      <c r="B52" s="73"/>
      <c r="C52" s="73"/>
      <c r="D52" s="73"/>
      <c r="E52" s="73"/>
      <c r="F52" s="73"/>
      <c r="G52" s="73"/>
      <c r="H52" s="79"/>
      <c r="I52" s="79"/>
      <c r="J52" s="79"/>
      <c r="K52" s="79"/>
      <c r="L52" s="79"/>
      <c r="M52" s="74"/>
      <c r="N52" s="239"/>
      <c r="O52" s="239"/>
      <c r="P52" s="239"/>
      <c r="Q52" s="239"/>
      <c r="R52" s="239"/>
      <c r="S52" s="67"/>
      <c r="T52" s="67"/>
      <c r="U52" s="67"/>
      <c r="V52" s="239"/>
      <c r="W52" s="27"/>
      <c r="X52" s="27"/>
    </row>
    <row r="53" spans="1:24" s="261" customFormat="1" ht="12.75" customHeight="1">
      <c r="A53" s="76" t="s">
        <v>492</v>
      </c>
      <c r="B53" s="77" t="s">
        <v>399</v>
      </c>
      <c r="C53" s="77">
        <v>1</v>
      </c>
      <c r="D53" s="77">
        <v>1</v>
      </c>
      <c r="E53" s="77" t="s">
        <v>399</v>
      </c>
      <c r="F53" s="77">
        <v>1</v>
      </c>
      <c r="G53" s="77">
        <v>594</v>
      </c>
      <c r="H53" s="81" t="s">
        <v>399</v>
      </c>
      <c r="I53" s="81">
        <v>12000</v>
      </c>
      <c r="J53" s="81">
        <v>15</v>
      </c>
      <c r="K53" s="81">
        <v>12</v>
      </c>
      <c r="L53" s="81">
        <v>9</v>
      </c>
      <c r="M53" s="78">
        <v>21</v>
      </c>
      <c r="N53" s="67"/>
      <c r="O53" s="67"/>
      <c r="P53" s="67"/>
      <c r="Q53" s="67"/>
      <c r="R53" s="67"/>
      <c r="S53" s="67"/>
      <c r="T53" s="67"/>
      <c r="U53" s="67"/>
      <c r="V53" s="67"/>
      <c r="W53" s="47"/>
      <c r="X53" s="47"/>
    </row>
    <row r="54" spans="1:24" s="37" customFormat="1" ht="12.75" customHeight="1">
      <c r="A54" s="66"/>
      <c r="B54" s="48"/>
      <c r="C54" s="48"/>
      <c r="D54" s="48"/>
      <c r="E54" s="48"/>
      <c r="F54" s="48"/>
      <c r="G54" s="48"/>
      <c r="H54" s="12"/>
      <c r="I54" s="12"/>
      <c r="J54" s="12"/>
      <c r="K54" s="12"/>
      <c r="L54" s="12"/>
      <c r="M54" s="49"/>
      <c r="N54" s="230"/>
      <c r="O54" s="230"/>
      <c r="P54" s="230"/>
      <c r="Q54" s="230"/>
      <c r="R54" s="230"/>
      <c r="S54" s="230"/>
      <c r="T54" s="230"/>
      <c r="U54" s="230"/>
      <c r="V54" s="230"/>
    </row>
    <row r="55" spans="1:24" s="47" customFormat="1" ht="12.75" customHeight="1">
      <c r="A55" s="66" t="s">
        <v>493</v>
      </c>
      <c r="B55" s="85">
        <v>10</v>
      </c>
      <c r="C55" s="12">
        <v>840</v>
      </c>
      <c r="D55" s="12">
        <v>850</v>
      </c>
      <c r="E55" s="85">
        <v>10</v>
      </c>
      <c r="F55" s="12">
        <v>650</v>
      </c>
      <c r="G55" s="12" t="s">
        <v>399</v>
      </c>
      <c r="H55" s="85">
        <v>2500</v>
      </c>
      <c r="I55" s="12">
        <v>27000</v>
      </c>
      <c r="J55" s="12" t="s">
        <v>399</v>
      </c>
      <c r="K55" s="12">
        <v>17575</v>
      </c>
      <c r="L55" s="12" t="s">
        <v>399</v>
      </c>
      <c r="M55" s="13">
        <v>17575</v>
      </c>
      <c r="N55" s="88"/>
      <c r="O55" s="88"/>
      <c r="P55" s="88"/>
      <c r="Q55" s="88"/>
      <c r="R55" s="88"/>
      <c r="S55" s="708"/>
      <c r="T55" s="708"/>
      <c r="U55" s="708"/>
      <c r="V55" s="88"/>
    </row>
    <row r="56" spans="1:24" ht="12.75" customHeight="1">
      <c r="A56" s="66" t="s">
        <v>494</v>
      </c>
      <c r="B56" s="12" t="s">
        <v>399</v>
      </c>
      <c r="C56" s="12">
        <v>40</v>
      </c>
      <c r="D56" s="12">
        <v>40</v>
      </c>
      <c r="E56" s="12" t="s">
        <v>399</v>
      </c>
      <c r="F56" s="12">
        <v>32</v>
      </c>
      <c r="G56" s="12">
        <v>3020</v>
      </c>
      <c r="H56" s="12" t="s">
        <v>399</v>
      </c>
      <c r="I56" s="12">
        <v>4540</v>
      </c>
      <c r="J56" s="12">
        <v>5</v>
      </c>
      <c r="K56" s="12">
        <v>145</v>
      </c>
      <c r="L56" s="12">
        <v>15</v>
      </c>
      <c r="M56" s="13">
        <v>160</v>
      </c>
      <c r="N56" s="229"/>
      <c r="O56" s="229"/>
      <c r="P56" s="229"/>
      <c r="Q56" s="229"/>
      <c r="R56" s="229"/>
      <c r="S56" s="230"/>
      <c r="T56" s="230"/>
      <c r="U56" s="230"/>
      <c r="V56" s="229"/>
      <c r="W56" s="37"/>
      <c r="X56" s="37"/>
    </row>
    <row r="57" spans="1:24" ht="12.75" customHeight="1">
      <c r="A57" s="66" t="s">
        <v>495</v>
      </c>
      <c r="B57" s="12" t="s">
        <v>399</v>
      </c>
      <c r="C57" s="12" t="s">
        <v>399</v>
      </c>
      <c r="D57" s="12" t="s">
        <v>399</v>
      </c>
      <c r="E57" s="12" t="s">
        <v>399</v>
      </c>
      <c r="F57" s="12" t="s">
        <v>399</v>
      </c>
      <c r="G57" s="12">
        <v>3369</v>
      </c>
      <c r="H57" s="12" t="s">
        <v>399</v>
      </c>
      <c r="I57" s="12" t="s">
        <v>399</v>
      </c>
      <c r="J57" s="12">
        <v>10</v>
      </c>
      <c r="K57" s="12" t="s">
        <v>399</v>
      </c>
      <c r="L57" s="12">
        <v>33</v>
      </c>
      <c r="M57" s="13">
        <v>33</v>
      </c>
      <c r="N57" s="708"/>
      <c r="O57" s="708"/>
      <c r="P57" s="708"/>
      <c r="Q57" s="708"/>
      <c r="R57" s="708"/>
      <c r="S57" s="708"/>
      <c r="T57" s="708"/>
      <c r="U57" s="708"/>
      <c r="V57" s="708"/>
      <c r="W57" s="37"/>
      <c r="X57" s="37"/>
    </row>
    <row r="58" spans="1:24" s="408" customFormat="1" ht="12.75" customHeight="1">
      <c r="A58" s="66" t="s">
        <v>496</v>
      </c>
      <c r="B58" s="12" t="s">
        <v>399</v>
      </c>
      <c r="C58" s="12" t="s">
        <v>399</v>
      </c>
      <c r="D58" s="12" t="s">
        <v>399</v>
      </c>
      <c r="E58" s="12" t="s">
        <v>399</v>
      </c>
      <c r="F58" s="12" t="s">
        <v>399</v>
      </c>
      <c r="G58" s="12" t="s">
        <v>399</v>
      </c>
      <c r="H58" s="12" t="s">
        <v>399</v>
      </c>
      <c r="I58" s="12" t="s">
        <v>399</v>
      </c>
      <c r="J58" s="12" t="s">
        <v>399</v>
      </c>
      <c r="K58" s="12" t="s">
        <v>399</v>
      </c>
      <c r="L58" s="12" t="s">
        <v>399</v>
      </c>
      <c r="M58" s="13" t="s">
        <v>399</v>
      </c>
      <c r="N58" s="229"/>
      <c r="O58" s="229"/>
      <c r="P58" s="229"/>
      <c r="Q58" s="229"/>
      <c r="R58" s="229"/>
      <c r="S58" s="230"/>
      <c r="T58" s="230"/>
      <c r="U58" s="230"/>
      <c r="V58" s="229"/>
      <c r="W58" s="47"/>
      <c r="X58" s="47"/>
    </row>
    <row r="59" spans="1:24" ht="12.75" customHeight="1">
      <c r="A59" s="66" t="s">
        <v>497</v>
      </c>
      <c r="B59" s="12">
        <v>607</v>
      </c>
      <c r="C59" s="12">
        <v>35</v>
      </c>
      <c r="D59" s="12">
        <v>642</v>
      </c>
      <c r="E59" s="12">
        <v>607</v>
      </c>
      <c r="F59" s="12">
        <v>35</v>
      </c>
      <c r="G59" s="12">
        <v>5170</v>
      </c>
      <c r="H59" s="12">
        <v>1600</v>
      </c>
      <c r="I59" s="12">
        <v>5600</v>
      </c>
      <c r="J59" s="12" t="s">
        <v>399</v>
      </c>
      <c r="K59" s="12">
        <v>1167</v>
      </c>
      <c r="L59" s="12" t="s">
        <v>399</v>
      </c>
      <c r="M59" s="13">
        <v>1167</v>
      </c>
      <c r="N59" s="230"/>
      <c r="O59" s="230"/>
      <c r="P59" s="229"/>
      <c r="Q59" s="230"/>
      <c r="R59" s="230"/>
      <c r="S59" s="229"/>
      <c r="T59" s="230"/>
      <c r="U59" s="230"/>
      <c r="V59" s="230"/>
      <c r="W59" s="37"/>
      <c r="X59" s="37"/>
    </row>
    <row r="60" spans="1:24" ht="12.75" customHeight="1">
      <c r="A60" s="76" t="s">
        <v>573</v>
      </c>
      <c r="B60" s="77">
        <v>617</v>
      </c>
      <c r="C60" s="77">
        <v>915</v>
      </c>
      <c r="D60" s="77">
        <v>1532</v>
      </c>
      <c r="E60" s="77">
        <v>617</v>
      </c>
      <c r="F60" s="77">
        <v>717</v>
      </c>
      <c r="G60" s="77">
        <v>11559</v>
      </c>
      <c r="H60" s="81">
        <v>1615</v>
      </c>
      <c r="I60" s="81">
        <v>24953</v>
      </c>
      <c r="J60" s="81">
        <v>4</v>
      </c>
      <c r="K60" s="81">
        <v>18886</v>
      </c>
      <c r="L60" s="81">
        <v>49</v>
      </c>
      <c r="M60" s="78">
        <v>18935</v>
      </c>
      <c r="N60" s="230"/>
      <c r="O60" s="230"/>
      <c r="P60" s="229"/>
      <c r="Q60" s="230"/>
      <c r="R60" s="230"/>
      <c r="S60" s="229"/>
      <c r="T60" s="230"/>
      <c r="U60" s="230"/>
      <c r="V60" s="230"/>
      <c r="W60" s="37"/>
      <c r="X60" s="37"/>
    </row>
    <row r="61" spans="1:24" ht="12.75" customHeight="1">
      <c r="A61" s="66"/>
      <c r="B61" s="48"/>
      <c r="C61" s="48"/>
      <c r="D61" s="48"/>
      <c r="E61" s="48"/>
      <c r="F61" s="48"/>
      <c r="G61" s="48"/>
      <c r="H61" s="12"/>
      <c r="I61" s="12"/>
      <c r="J61" s="12"/>
      <c r="K61" s="12"/>
      <c r="L61" s="12"/>
      <c r="M61" s="49"/>
      <c r="N61" s="88"/>
      <c r="O61" s="88"/>
      <c r="P61" s="88"/>
      <c r="Q61" s="88"/>
      <c r="R61" s="88"/>
      <c r="S61" s="88"/>
      <c r="T61" s="708"/>
      <c r="U61" s="708"/>
      <c r="V61" s="88"/>
      <c r="W61" s="37"/>
      <c r="X61" s="37"/>
    </row>
    <row r="62" spans="1:24" ht="12.75" customHeight="1">
      <c r="A62" s="66" t="s">
        <v>499</v>
      </c>
      <c r="B62" s="12">
        <v>176</v>
      </c>
      <c r="C62" s="12">
        <v>227</v>
      </c>
      <c r="D62" s="12">
        <v>403</v>
      </c>
      <c r="E62" s="12">
        <v>170</v>
      </c>
      <c r="F62" s="12">
        <v>197</v>
      </c>
      <c r="G62" s="12">
        <v>6320</v>
      </c>
      <c r="H62" s="12">
        <v>4000</v>
      </c>
      <c r="I62" s="12">
        <v>11741</v>
      </c>
      <c r="J62" s="12">
        <v>5</v>
      </c>
      <c r="K62" s="12">
        <v>2993</v>
      </c>
      <c r="L62" s="12">
        <v>32</v>
      </c>
      <c r="M62" s="13">
        <v>3025</v>
      </c>
      <c r="N62" s="229"/>
      <c r="O62" s="229"/>
      <c r="P62" s="229"/>
      <c r="Q62" s="229"/>
      <c r="R62" s="229"/>
      <c r="S62" s="230"/>
      <c r="T62" s="230"/>
      <c r="U62" s="230"/>
      <c r="V62" s="229"/>
      <c r="W62" s="37"/>
      <c r="X62" s="37"/>
    </row>
    <row r="63" spans="1:24" ht="12.75" customHeight="1">
      <c r="A63" s="66" t="s">
        <v>500</v>
      </c>
      <c r="B63" s="12">
        <v>264</v>
      </c>
      <c r="C63" s="12">
        <v>120</v>
      </c>
      <c r="D63" s="12">
        <v>384</v>
      </c>
      <c r="E63" s="12">
        <v>249</v>
      </c>
      <c r="F63" s="12">
        <v>116</v>
      </c>
      <c r="G63" s="12" t="s">
        <v>399</v>
      </c>
      <c r="H63" s="12">
        <v>3978</v>
      </c>
      <c r="I63" s="12">
        <v>8562</v>
      </c>
      <c r="J63" s="12" t="s">
        <v>399</v>
      </c>
      <c r="K63" s="12">
        <v>1984</v>
      </c>
      <c r="L63" s="12" t="s">
        <v>399</v>
      </c>
      <c r="M63" s="13">
        <v>1984</v>
      </c>
      <c r="N63" s="230"/>
      <c r="O63" s="230"/>
      <c r="P63" s="229"/>
      <c r="Q63" s="230"/>
      <c r="R63" s="229"/>
      <c r="S63" s="229"/>
      <c r="T63" s="230"/>
      <c r="U63" s="229"/>
      <c r="V63" s="230"/>
      <c r="W63" s="37"/>
      <c r="X63" s="37"/>
    </row>
    <row r="64" spans="1:24" ht="12.75" customHeight="1">
      <c r="A64" s="66" t="s">
        <v>501</v>
      </c>
      <c r="B64" s="12">
        <v>197</v>
      </c>
      <c r="C64" s="12">
        <v>1092</v>
      </c>
      <c r="D64" s="12">
        <v>1289</v>
      </c>
      <c r="E64" s="12">
        <v>153</v>
      </c>
      <c r="F64" s="12">
        <v>1004</v>
      </c>
      <c r="G64" s="12" t="s">
        <v>399</v>
      </c>
      <c r="H64" s="12">
        <v>928</v>
      </c>
      <c r="I64" s="12">
        <v>7359</v>
      </c>
      <c r="J64" s="12" t="s">
        <v>399</v>
      </c>
      <c r="K64" s="12">
        <v>7530</v>
      </c>
      <c r="L64" s="12" t="s">
        <v>399</v>
      </c>
      <c r="M64" s="13">
        <v>7530</v>
      </c>
      <c r="N64" s="230"/>
      <c r="O64" s="230"/>
      <c r="P64" s="229"/>
      <c r="Q64" s="230"/>
      <c r="R64" s="229"/>
      <c r="S64" s="229"/>
      <c r="T64" s="230"/>
      <c r="U64" s="229"/>
      <c r="V64" s="230"/>
      <c r="W64" s="37"/>
      <c r="X64" s="37"/>
    </row>
    <row r="65" spans="1:24" ht="12.75" customHeight="1">
      <c r="A65" s="76" t="s">
        <v>502</v>
      </c>
      <c r="B65" s="77">
        <v>637</v>
      </c>
      <c r="C65" s="77">
        <v>1439</v>
      </c>
      <c r="D65" s="77">
        <v>2076</v>
      </c>
      <c r="E65" s="77">
        <v>572</v>
      </c>
      <c r="F65" s="77">
        <v>1317</v>
      </c>
      <c r="G65" s="77">
        <v>6320</v>
      </c>
      <c r="H65" s="81">
        <v>3169</v>
      </c>
      <c r="I65" s="81">
        <v>8120</v>
      </c>
      <c r="J65" s="81">
        <v>5</v>
      </c>
      <c r="K65" s="81">
        <v>12507</v>
      </c>
      <c r="L65" s="81">
        <v>32</v>
      </c>
      <c r="M65" s="78">
        <v>12539</v>
      </c>
      <c r="N65" s="230"/>
      <c r="O65" s="230"/>
      <c r="P65" s="230"/>
      <c r="Q65" s="230"/>
      <c r="R65" s="230"/>
      <c r="S65" s="230"/>
      <c r="T65" s="230"/>
      <c r="U65" s="230"/>
      <c r="V65" s="230"/>
      <c r="W65" s="37"/>
      <c r="X65" s="37"/>
    </row>
    <row r="66" spans="1:24" ht="12.75" customHeight="1">
      <c r="A66" s="66"/>
      <c r="B66" s="48"/>
      <c r="C66" s="48"/>
      <c r="D66" s="48"/>
      <c r="E66" s="48"/>
      <c r="F66" s="48"/>
      <c r="G66" s="48"/>
      <c r="H66" s="12"/>
      <c r="I66" s="12"/>
      <c r="J66" s="12"/>
      <c r="K66" s="12"/>
      <c r="L66" s="12"/>
      <c r="M66" s="49"/>
      <c r="N66" s="230"/>
      <c r="O66" s="230"/>
      <c r="P66" s="229"/>
      <c r="Q66" s="230"/>
      <c r="R66" s="230"/>
      <c r="S66" s="229"/>
      <c r="T66" s="230"/>
      <c r="U66" s="229"/>
      <c r="V66" s="230"/>
      <c r="W66" s="37"/>
      <c r="X66" s="37"/>
    </row>
    <row r="67" spans="1:24" ht="12.75" customHeight="1">
      <c r="A67" s="76" t="s">
        <v>503</v>
      </c>
      <c r="B67" s="77">
        <v>13</v>
      </c>
      <c r="C67" s="77">
        <v>10700</v>
      </c>
      <c r="D67" s="77">
        <v>10713</v>
      </c>
      <c r="E67" s="77">
        <v>13</v>
      </c>
      <c r="F67" s="77">
        <v>9551</v>
      </c>
      <c r="G67" s="77" t="s">
        <v>399</v>
      </c>
      <c r="H67" s="81">
        <v>6600</v>
      </c>
      <c r="I67" s="81">
        <v>17950</v>
      </c>
      <c r="J67" s="81" t="s">
        <v>399</v>
      </c>
      <c r="K67" s="81">
        <v>171526</v>
      </c>
      <c r="L67" s="81" t="s">
        <v>399</v>
      </c>
      <c r="M67" s="78">
        <v>171526</v>
      </c>
      <c r="N67" s="230"/>
      <c r="O67" s="230"/>
      <c r="P67" s="230"/>
      <c r="Q67" s="230"/>
      <c r="R67" s="230"/>
      <c r="S67" s="230"/>
      <c r="T67" s="230"/>
      <c r="U67" s="230"/>
      <c r="V67" s="230"/>
      <c r="W67" s="37"/>
      <c r="X67" s="37"/>
    </row>
    <row r="68" spans="1:24" ht="12.75" customHeight="1">
      <c r="A68" s="66"/>
      <c r="B68" s="48"/>
      <c r="C68" s="48"/>
      <c r="D68" s="48"/>
      <c r="E68" s="48"/>
      <c r="F68" s="48"/>
      <c r="G68" s="48"/>
      <c r="H68" s="12"/>
      <c r="I68" s="12"/>
      <c r="J68" s="12"/>
      <c r="K68" s="12"/>
      <c r="L68" s="12"/>
      <c r="M68" s="49"/>
      <c r="N68" s="230"/>
      <c r="O68" s="230"/>
      <c r="P68" s="229"/>
      <c r="Q68" s="230"/>
      <c r="R68" s="229"/>
      <c r="S68" s="229"/>
      <c r="T68" s="230"/>
      <c r="U68" s="229"/>
      <c r="V68" s="230"/>
      <c r="W68" s="37"/>
      <c r="X68" s="37"/>
    </row>
    <row r="69" spans="1:24" ht="12.75" customHeight="1">
      <c r="A69" s="66" t="s">
        <v>504</v>
      </c>
      <c r="B69" s="48" t="s">
        <v>399</v>
      </c>
      <c r="C69" s="12">
        <v>3428</v>
      </c>
      <c r="D69" s="12">
        <v>3428</v>
      </c>
      <c r="E69" s="48" t="s">
        <v>399</v>
      </c>
      <c r="F69" s="12">
        <v>3008</v>
      </c>
      <c r="G69" s="12" t="s">
        <v>399</v>
      </c>
      <c r="H69" s="48" t="s">
        <v>399</v>
      </c>
      <c r="I69" s="12">
        <v>17750</v>
      </c>
      <c r="J69" s="12" t="s">
        <v>399</v>
      </c>
      <c r="K69" s="12">
        <v>53392</v>
      </c>
      <c r="L69" s="12" t="s">
        <v>399</v>
      </c>
      <c r="M69" s="13">
        <v>53392</v>
      </c>
      <c r="N69" s="230"/>
      <c r="O69" s="230"/>
      <c r="P69" s="709"/>
      <c r="Q69" s="230"/>
      <c r="R69" s="229"/>
      <c r="S69" s="709"/>
      <c r="T69" s="230"/>
      <c r="U69" s="229"/>
      <c r="V69" s="230"/>
      <c r="W69" s="37"/>
      <c r="X69" s="37"/>
    </row>
    <row r="70" spans="1:24" ht="12.75" customHeight="1">
      <c r="A70" s="66" t="s">
        <v>505</v>
      </c>
      <c r="B70" s="48" t="s">
        <v>399</v>
      </c>
      <c r="C70" s="12">
        <v>549</v>
      </c>
      <c r="D70" s="12">
        <v>549</v>
      </c>
      <c r="E70" s="48" t="s">
        <v>399</v>
      </c>
      <c r="F70" s="12">
        <v>490</v>
      </c>
      <c r="G70" s="12" t="s">
        <v>399</v>
      </c>
      <c r="H70" s="48" t="s">
        <v>399</v>
      </c>
      <c r="I70" s="12">
        <v>14450</v>
      </c>
      <c r="J70" s="12" t="s">
        <v>399</v>
      </c>
      <c r="K70" s="12">
        <v>7081</v>
      </c>
      <c r="L70" s="12" t="s">
        <v>399</v>
      </c>
      <c r="M70" s="13">
        <v>7081</v>
      </c>
      <c r="N70" s="88"/>
      <c r="O70" s="88"/>
      <c r="P70" s="88"/>
      <c r="Q70" s="88"/>
      <c r="R70" s="88"/>
      <c r="S70" s="708"/>
      <c r="T70" s="708"/>
      <c r="U70" s="708"/>
      <c r="V70" s="88"/>
      <c r="W70" s="37"/>
      <c r="X70" s="37"/>
    </row>
    <row r="71" spans="1:24" s="408" customFormat="1" ht="12.75" customHeight="1">
      <c r="A71" s="76" t="s">
        <v>506</v>
      </c>
      <c r="B71" s="77" t="s">
        <v>399</v>
      </c>
      <c r="C71" s="77">
        <v>3977</v>
      </c>
      <c r="D71" s="77">
        <v>3977</v>
      </c>
      <c r="E71" s="77" t="s">
        <v>399</v>
      </c>
      <c r="F71" s="77">
        <v>3498</v>
      </c>
      <c r="G71" s="77" t="s">
        <v>399</v>
      </c>
      <c r="H71" s="81" t="s">
        <v>399</v>
      </c>
      <c r="I71" s="81">
        <v>17288</v>
      </c>
      <c r="J71" s="81" t="s">
        <v>399</v>
      </c>
      <c r="K71" s="81">
        <v>60473</v>
      </c>
      <c r="L71" s="81" t="s">
        <v>399</v>
      </c>
      <c r="M71" s="78">
        <v>60473</v>
      </c>
      <c r="N71" s="229"/>
      <c r="O71" s="229"/>
      <c r="P71" s="229"/>
      <c r="Q71" s="229"/>
      <c r="R71" s="229"/>
      <c r="S71" s="230"/>
      <c r="T71" s="230"/>
      <c r="U71" s="230"/>
      <c r="V71" s="229"/>
      <c r="W71" s="47"/>
      <c r="X71" s="47"/>
    </row>
    <row r="72" spans="1:24" ht="12.75" customHeight="1">
      <c r="A72" s="66"/>
      <c r="B72" s="48"/>
      <c r="C72" s="48"/>
      <c r="D72" s="48"/>
      <c r="E72" s="48"/>
      <c r="F72" s="48"/>
      <c r="G72" s="48"/>
      <c r="H72" s="12"/>
      <c r="I72" s="12"/>
      <c r="J72" s="12"/>
      <c r="K72" s="12"/>
      <c r="L72" s="12"/>
      <c r="M72" s="49"/>
      <c r="N72" s="230"/>
      <c r="O72" s="230"/>
      <c r="P72" s="230"/>
      <c r="Q72" s="230"/>
      <c r="R72" s="230"/>
      <c r="S72" s="230"/>
      <c r="T72" s="230"/>
      <c r="U72" s="230"/>
      <c r="V72" s="230"/>
      <c r="W72" s="37"/>
      <c r="X72" s="37"/>
    </row>
    <row r="73" spans="1:24" ht="12.75" customHeight="1">
      <c r="A73" s="66" t="s">
        <v>507</v>
      </c>
      <c r="B73" s="48" t="s">
        <v>399</v>
      </c>
      <c r="C73" s="12">
        <v>40</v>
      </c>
      <c r="D73" s="12">
        <v>40</v>
      </c>
      <c r="E73" s="48" t="s">
        <v>399</v>
      </c>
      <c r="F73" s="12">
        <v>28</v>
      </c>
      <c r="G73" s="48" t="s">
        <v>399</v>
      </c>
      <c r="H73" s="48" t="s">
        <v>399</v>
      </c>
      <c r="I73" s="12">
        <v>8321</v>
      </c>
      <c r="J73" s="48" t="s">
        <v>399</v>
      </c>
      <c r="K73" s="85">
        <v>233</v>
      </c>
      <c r="L73" s="48" t="s">
        <v>399</v>
      </c>
      <c r="M73" s="13">
        <v>233</v>
      </c>
      <c r="N73" s="230"/>
      <c r="O73" s="230"/>
      <c r="P73" s="230"/>
      <c r="Q73" s="230"/>
      <c r="R73" s="230"/>
      <c r="S73" s="230"/>
      <c r="T73" s="230"/>
      <c r="U73" s="230"/>
      <c r="V73" s="230"/>
      <c r="W73" s="37"/>
      <c r="X73" s="37"/>
    </row>
    <row r="74" spans="1:24" ht="12.75" customHeight="1">
      <c r="A74" s="66" t="s">
        <v>508</v>
      </c>
      <c r="B74" s="48" t="s">
        <v>399</v>
      </c>
      <c r="C74" s="12">
        <v>77</v>
      </c>
      <c r="D74" s="12">
        <v>77</v>
      </c>
      <c r="E74" s="48" t="s">
        <v>399</v>
      </c>
      <c r="F74" s="12">
        <v>67</v>
      </c>
      <c r="G74" s="48" t="s">
        <v>399</v>
      </c>
      <c r="H74" s="48" t="s">
        <v>399</v>
      </c>
      <c r="I74" s="12">
        <v>2716</v>
      </c>
      <c r="J74" s="48" t="s">
        <v>399</v>
      </c>
      <c r="K74" s="85">
        <v>182</v>
      </c>
      <c r="L74" s="48" t="s">
        <v>399</v>
      </c>
      <c r="M74" s="13">
        <v>182</v>
      </c>
      <c r="N74" s="88"/>
      <c r="O74" s="88"/>
      <c r="P74" s="88"/>
      <c r="Q74" s="88"/>
      <c r="R74" s="88"/>
      <c r="S74" s="708"/>
      <c r="T74" s="708"/>
      <c r="U74" s="708"/>
      <c r="V74" s="88"/>
      <c r="W74" s="37"/>
      <c r="X74" s="37"/>
    </row>
    <row r="75" spans="1:24" ht="12.75" customHeight="1">
      <c r="A75" s="66" t="s">
        <v>509</v>
      </c>
      <c r="B75" s="12" t="s">
        <v>399</v>
      </c>
      <c r="C75" s="12">
        <v>416</v>
      </c>
      <c r="D75" s="12">
        <v>416</v>
      </c>
      <c r="E75" s="12" t="s">
        <v>399</v>
      </c>
      <c r="F75" s="12">
        <v>390</v>
      </c>
      <c r="G75" s="12" t="s">
        <v>399</v>
      </c>
      <c r="H75" s="12" t="s">
        <v>399</v>
      </c>
      <c r="I75" s="12">
        <v>15000</v>
      </c>
      <c r="J75" s="12" t="s">
        <v>399</v>
      </c>
      <c r="K75" s="12">
        <v>5850</v>
      </c>
      <c r="L75" s="12" t="s">
        <v>399</v>
      </c>
      <c r="M75" s="13">
        <v>5850</v>
      </c>
      <c r="N75" s="229"/>
      <c r="O75" s="229"/>
      <c r="P75" s="229"/>
      <c r="Q75" s="229"/>
      <c r="R75" s="229"/>
      <c r="S75" s="229"/>
      <c r="T75" s="229"/>
      <c r="U75" s="229"/>
      <c r="V75" s="229"/>
      <c r="W75" s="37"/>
      <c r="X75" s="37"/>
    </row>
    <row r="76" spans="1:24" ht="12.75" customHeight="1">
      <c r="A76" s="66" t="s">
        <v>510</v>
      </c>
      <c r="B76" s="48">
        <v>25</v>
      </c>
      <c r="C76" s="12">
        <v>742</v>
      </c>
      <c r="D76" s="12">
        <v>767</v>
      </c>
      <c r="E76" s="48">
        <v>23</v>
      </c>
      <c r="F76" s="12">
        <v>723</v>
      </c>
      <c r="G76" s="12">
        <v>7428</v>
      </c>
      <c r="H76" s="48">
        <v>4391</v>
      </c>
      <c r="I76" s="12">
        <v>15260</v>
      </c>
      <c r="J76" s="85">
        <v>16</v>
      </c>
      <c r="K76" s="85">
        <v>11134</v>
      </c>
      <c r="L76" s="85">
        <v>119</v>
      </c>
      <c r="M76" s="13">
        <v>11253</v>
      </c>
      <c r="N76" s="88"/>
      <c r="O76" s="88"/>
      <c r="P76" s="88"/>
      <c r="Q76" s="88"/>
      <c r="R76" s="88"/>
      <c r="S76" s="88"/>
      <c r="T76" s="88"/>
      <c r="U76" s="88"/>
      <c r="V76" s="88"/>
      <c r="W76" s="37"/>
      <c r="X76" s="37"/>
    </row>
    <row r="77" spans="1:24" s="37" customFormat="1">
      <c r="A77" s="66" t="s">
        <v>511</v>
      </c>
      <c r="B77" s="12" t="s">
        <v>399</v>
      </c>
      <c r="C77" s="12">
        <v>1025</v>
      </c>
      <c r="D77" s="12">
        <v>1025</v>
      </c>
      <c r="E77" s="12" t="s">
        <v>399</v>
      </c>
      <c r="F77" s="12">
        <v>1025</v>
      </c>
      <c r="G77" s="12" t="s">
        <v>399</v>
      </c>
      <c r="H77" s="12" t="s">
        <v>399</v>
      </c>
      <c r="I77" s="12">
        <v>17550</v>
      </c>
      <c r="J77" s="12" t="s">
        <v>399</v>
      </c>
      <c r="K77" s="12">
        <v>17989</v>
      </c>
      <c r="L77" s="12" t="s">
        <v>399</v>
      </c>
      <c r="M77" s="13">
        <v>17989</v>
      </c>
    </row>
    <row r="78" spans="1:24" ht="12.75" customHeight="1">
      <c r="A78" s="66" t="s">
        <v>512</v>
      </c>
      <c r="B78" s="12">
        <v>105</v>
      </c>
      <c r="C78" s="12">
        <v>79</v>
      </c>
      <c r="D78" s="12">
        <v>184</v>
      </c>
      <c r="E78" s="12">
        <v>88</v>
      </c>
      <c r="F78" s="12">
        <v>75</v>
      </c>
      <c r="G78" s="12">
        <v>11202</v>
      </c>
      <c r="H78" s="12">
        <v>2900</v>
      </c>
      <c r="I78" s="12">
        <v>6270</v>
      </c>
      <c r="J78" s="12" t="s">
        <v>399</v>
      </c>
      <c r="K78" s="12">
        <v>725</v>
      </c>
      <c r="L78" s="12" t="s">
        <v>399</v>
      </c>
      <c r="M78" s="13">
        <v>725</v>
      </c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</row>
    <row r="79" spans="1:24" ht="12.75" customHeight="1">
      <c r="A79" s="66" t="s">
        <v>513</v>
      </c>
      <c r="B79" s="85">
        <v>20</v>
      </c>
      <c r="C79" s="12">
        <v>108</v>
      </c>
      <c r="D79" s="12">
        <v>128</v>
      </c>
      <c r="E79" s="85">
        <v>3</v>
      </c>
      <c r="F79" s="12">
        <v>108</v>
      </c>
      <c r="G79" s="48" t="s">
        <v>399</v>
      </c>
      <c r="H79" s="85">
        <v>2500</v>
      </c>
      <c r="I79" s="12">
        <v>7500</v>
      </c>
      <c r="J79" s="48" t="s">
        <v>399</v>
      </c>
      <c r="K79" s="85">
        <v>818</v>
      </c>
      <c r="L79" s="48" t="s">
        <v>399</v>
      </c>
      <c r="M79" s="13">
        <v>818</v>
      </c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</row>
    <row r="80" spans="1:24" ht="12.75" customHeight="1">
      <c r="A80" s="66" t="s">
        <v>514</v>
      </c>
      <c r="B80" s="85">
        <v>40</v>
      </c>
      <c r="C80" s="12">
        <v>2186</v>
      </c>
      <c r="D80" s="12">
        <v>2226</v>
      </c>
      <c r="E80" s="85">
        <v>30</v>
      </c>
      <c r="F80" s="12">
        <v>2100</v>
      </c>
      <c r="G80" s="48" t="s">
        <v>399</v>
      </c>
      <c r="H80" s="85">
        <v>4600</v>
      </c>
      <c r="I80" s="12">
        <v>20500</v>
      </c>
      <c r="J80" s="48" t="s">
        <v>399</v>
      </c>
      <c r="K80" s="85">
        <v>43188</v>
      </c>
      <c r="L80" s="48" t="s">
        <v>399</v>
      </c>
      <c r="M80" s="13">
        <v>43188</v>
      </c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</row>
    <row r="81" spans="1:24" ht="12.75" customHeight="1">
      <c r="A81" s="76" t="s">
        <v>515</v>
      </c>
      <c r="B81" s="77">
        <v>190</v>
      </c>
      <c r="C81" s="77">
        <v>4673</v>
      </c>
      <c r="D81" s="77">
        <v>4863</v>
      </c>
      <c r="E81" s="77">
        <v>144</v>
      </c>
      <c r="F81" s="77">
        <v>4516</v>
      </c>
      <c r="G81" s="77">
        <v>18630</v>
      </c>
      <c r="H81" s="81">
        <v>3484</v>
      </c>
      <c r="I81" s="81">
        <v>17630</v>
      </c>
      <c r="J81" s="81">
        <v>6</v>
      </c>
      <c r="K81" s="81">
        <v>80119</v>
      </c>
      <c r="L81" s="81">
        <v>119</v>
      </c>
      <c r="M81" s="78">
        <v>80238</v>
      </c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</row>
    <row r="82" spans="1:24" ht="12.75" customHeight="1">
      <c r="A82" s="66"/>
      <c r="B82" s="48"/>
      <c r="C82" s="48"/>
      <c r="D82" s="48"/>
      <c r="E82" s="48"/>
      <c r="F82" s="48"/>
      <c r="G82" s="48"/>
      <c r="H82" s="12"/>
      <c r="I82" s="12"/>
      <c r="J82" s="12"/>
      <c r="K82" s="12"/>
      <c r="L82" s="12"/>
      <c r="M82" s="49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</row>
    <row r="83" spans="1:24" ht="12.75" customHeight="1">
      <c r="A83" s="66" t="s">
        <v>516</v>
      </c>
      <c r="B83" s="12">
        <v>6</v>
      </c>
      <c r="C83" s="12">
        <v>44</v>
      </c>
      <c r="D83" s="12">
        <v>50</v>
      </c>
      <c r="E83" s="12">
        <v>6</v>
      </c>
      <c r="F83" s="12">
        <v>44</v>
      </c>
      <c r="G83" s="12">
        <v>20495</v>
      </c>
      <c r="H83" s="12" t="s">
        <v>399</v>
      </c>
      <c r="I83" s="12">
        <v>20000</v>
      </c>
      <c r="J83" s="12">
        <v>2</v>
      </c>
      <c r="K83" s="12">
        <v>882</v>
      </c>
      <c r="L83" s="12">
        <v>41</v>
      </c>
      <c r="M83" s="13">
        <v>923</v>
      </c>
      <c r="N83" s="37"/>
      <c r="O83" s="37"/>
      <c r="P83" s="37"/>
      <c r="Q83" s="37"/>
      <c r="R83" s="37"/>
      <c r="S83" s="37"/>
      <c r="T83" s="37"/>
      <c r="U83" s="37"/>
      <c r="V83" s="37"/>
    </row>
    <row r="84" spans="1:24" ht="12.75" customHeight="1">
      <c r="A84" s="66" t="s">
        <v>517</v>
      </c>
      <c r="B84" s="12">
        <v>24</v>
      </c>
      <c r="C84" s="12">
        <v>43</v>
      </c>
      <c r="D84" s="12">
        <v>67</v>
      </c>
      <c r="E84" s="12">
        <v>23</v>
      </c>
      <c r="F84" s="12">
        <v>42</v>
      </c>
      <c r="G84" s="12">
        <v>40130</v>
      </c>
      <c r="H84" s="12">
        <v>2000</v>
      </c>
      <c r="I84" s="12">
        <v>15000</v>
      </c>
      <c r="J84" s="12">
        <v>3</v>
      </c>
      <c r="K84" s="12">
        <v>682</v>
      </c>
      <c r="L84" s="12">
        <v>120</v>
      </c>
      <c r="M84" s="13">
        <v>802</v>
      </c>
    </row>
    <row r="85" spans="1:24" ht="12.75" customHeight="1">
      <c r="A85" s="76" t="s">
        <v>518</v>
      </c>
      <c r="B85" s="77">
        <v>30</v>
      </c>
      <c r="C85" s="77">
        <v>87</v>
      </c>
      <c r="D85" s="77">
        <v>117</v>
      </c>
      <c r="E85" s="77">
        <v>29</v>
      </c>
      <c r="F85" s="77">
        <v>86</v>
      </c>
      <c r="G85" s="77">
        <v>60625</v>
      </c>
      <c r="H85" s="81">
        <v>1586</v>
      </c>
      <c r="I85" s="81">
        <v>17558</v>
      </c>
      <c r="J85" s="81">
        <v>3</v>
      </c>
      <c r="K85" s="81">
        <v>1564</v>
      </c>
      <c r="L85" s="81">
        <v>161</v>
      </c>
      <c r="M85" s="78">
        <v>1725</v>
      </c>
    </row>
    <row r="86" spans="1:24" ht="12.75" customHeight="1">
      <c r="A86" s="66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9"/>
    </row>
    <row r="87" spans="1:24" ht="12.75" customHeight="1" thickBot="1">
      <c r="A87" s="69" t="s">
        <v>519</v>
      </c>
      <c r="B87" s="55">
        <v>3038</v>
      </c>
      <c r="C87" s="55">
        <v>48473</v>
      </c>
      <c r="D87" s="55">
        <v>51511</v>
      </c>
      <c r="E87" s="55">
        <v>2827</v>
      </c>
      <c r="F87" s="55">
        <v>40981</v>
      </c>
      <c r="G87" s="55">
        <v>684612</v>
      </c>
      <c r="H87" s="55">
        <v>4158</v>
      </c>
      <c r="I87" s="55">
        <v>19533</v>
      </c>
      <c r="J87" s="55">
        <v>12</v>
      </c>
      <c r="K87" s="55">
        <v>812232</v>
      </c>
      <c r="L87" s="55">
        <v>7907</v>
      </c>
      <c r="M87" s="56">
        <v>820139</v>
      </c>
    </row>
    <row r="88" spans="1:24" ht="12.75" customHeight="1">
      <c r="A88" s="271" t="s">
        <v>1282</v>
      </c>
    </row>
    <row r="89" spans="1:24" ht="12.75" customHeight="1"/>
    <row r="90" spans="1:24" ht="12.75" customHeight="1"/>
    <row r="91" spans="1:24" ht="12.75" customHeight="1"/>
    <row r="92" spans="1:24" ht="12.75" customHeight="1"/>
    <row r="93" spans="1:24" ht="12.75" customHeight="1"/>
    <row r="94" spans="1:24" ht="12.75" customHeight="1"/>
    <row r="95" spans="1:24" ht="12.75" customHeight="1"/>
    <row r="96" spans="1:24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</sheetData>
  <mergeCells count="13">
    <mergeCell ref="A1:M1"/>
    <mergeCell ref="A3:M3"/>
    <mergeCell ref="A4:M4"/>
    <mergeCell ref="E8:F8"/>
    <mergeCell ref="H8:I8"/>
    <mergeCell ref="G6:G9"/>
    <mergeCell ref="K6:M6"/>
    <mergeCell ref="K7:K9"/>
    <mergeCell ref="L7:L9"/>
    <mergeCell ref="M7:M9"/>
    <mergeCell ref="B6:F6"/>
    <mergeCell ref="B7:F7"/>
    <mergeCell ref="H7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5" orientation="portrait" r:id="rId1"/>
  <headerFooter alignWithMargins="0"/>
</worksheet>
</file>

<file path=xl/worksheets/sheet278.xml><?xml version="1.0" encoding="utf-8"?>
<worksheet xmlns="http://schemas.openxmlformats.org/spreadsheetml/2006/main" xmlns:r="http://schemas.openxmlformats.org/officeDocument/2006/relationships">
  <sheetPr codeName="Hoja283">
    <pageSetUpPr fitToPage="1"/>
  </sheetPr>
  <dimension ref="A1:M55"/>
  <sheetViews>
    <sheetView view="pageBreakPreview" topLeftCell="A7" zoomScale="75" zoomScaleNormal="75" zoomScaleSheetLayoutView="75" workbookViewId="0">
      <selection activeCell="B10" sqref="B10:M55"/>
    </sheetView>
  </sheetViews>
  <sheetFormatPr baseColWidth="10" defaultRowHeight="12.75"/>
  <cols>
    <col min="1" max="1" width="30.140625" style="37" customWidth="1"/>
    <col min="2" max="13" width="14.28515625" style="37" customWidth="1"/>
    <col min="14" max="16384" width="11.42578125" style="37"/>
  </cols>
  <sheetData>
    <row r="1" spans="1:13" s="27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  <c r="I1" s="1485"/>
      <c r="J1" s="1485"/>
      <c r="K1" s="1485"/>
      <c r="L1" s="1485"/>
      <c r="M1" s="1485"/>
    </row>
    <row r="2" spans="1:13" s="28" customFormat="1" ht="12.75" customHeight="1"/>
    <row r="3" spans="1:13" s="28" customFormat="1" ht="15">
      <c r="A3" s="1504" t="s">
        <v>1283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</row>
    <row r="4" spans="1:13" s="28" customFormat="1" ht="15">
      <c r="A4" s="1504" t="s">
        <v>1433</v>
      </c>
      <c r="B4" s="1504"/>
      <c r="C4" s="1504"/>
      <c r="D4" s="1504"/>
      <c r="E4" s="1504"/>
      <c r="F4" s="1504"/>
      <c r="G4" s="1504"/>
      <c r="H4" s="1504"/>
      <c r="I4" s="1504"/>
      <c r="J4" s="1504"/>
      <c r="K4" s="1504"/>
      <c r="L4" s="1504"/>
      <c r="M4" s="1504"/>
    </row>
    <row r="5" spans="1:13" s="28" customFormat="1" ht="13.5" customHeight="1" thickBot="1">
      <c r="A5" s="5"/>
      <c r="B5" s="6"/>
      <c r="C5" s="6"/>
      <c r="D5" s="6"/>
      <c r="E5" s="6"/>
    </row>
    <row r="6" spans="1:13" s="933" customFormat="1" ht="25.5" customHeight="1">
      <c r="A6" s="1330"/>
      <c r="B6" s="1544" t="s">
        <v>1116</v>
      </c>
      <c r="C6" s="1544"/>
      <c r="D6" s="1544"/>
      <c r="E6" s="1544"/>
      <c r="F6" s="1544"/>
      <c r="G6" s="1732" t="s">
        <v>1264</v>
      </c>
      <c r="H6" s="849"/>
      <c r="I6" s="1329" t="s">
        <v>386</v>
      </c>
      <c r="J6" s="1315"/>
      <c r="K6" s="1733" t="s">
        <v>387</v>
      </c>
      <c r="L6" s="1733"/>
      <c r="M6" s="1490"/>
    </row>
    <row r="7" spans="1:13" s="933" customFormat="1" ht="25.5" customHeight="1">
      <c r="A7" s="1331" t="s">
        <v>560</v>
      </c>
      <c r="B7" s="1554" t="s">
        <v>389</v>
      </c>
      <c r="C7" s="1554"/>
      <c r="D7" s="1554"/>
      <c r="E7" s="1554"/>
      <c r="F7" s="1554"/>
      <c r="G7" s="1628"/>
      <c r="H7" s="1676" t="s">
        <v>1265</v>
      </c>
      <c r="I7" s="1676"/>
      <c r="J7" s="1334" t="s">
        <v>1151</v>
      </c>
      <c r="K7" s="1628" t="s">
        <v>1173</v>
      </c>
      <c r="L7" s="1628" t="s">
        <v>1153</v>
      </c>
      <c r="M7" s="1670" t="s">
        <v>1154</v>
      </c>
    </row>
    <row r="8" spans="1:13" s="933" customFormat="1" ht="25.5" customHeight="1">
      <c r="A8" s="1331" t="s">
        <v>538</v>
      </c>
      <c r="B8" s="1316"/>
      <c r="C8" s="1335" t="s">
        <v>395</v>
      </c>
      <c r="D8" s="1083"/>
      <c r="E8" s="1738" t="s">
        <v>1123</v>
      </c>
      <c r="F8" s="1738"/>
      <c r="G8" s="1628"/>
      <c r="H8" s="1554" t="s">
        <v>390</v>
      </c>
      <c r="I8" s="1554"/>
      <c r="J8" s="1334" t="s">
        <v>1120</v>
      </c>
      <c r="K8" s="1628"/>
      <c r="L8" s="1628"/>
      <c r="M8" s="1502"/>
    </row>
    <row r="9" spans="1:13" s="933" customFormat="1" ht="25.5" customHeight="1" thickBot="1">
      <c r="A9" s="1331"/>
      <c r="B9" s="1334" t="s">
        <v>393</v>
      </c>
      <c r="C9" s="1334" t="s">
        <v>394</v>
      </c>
      <c r="D9" s="1334" t="s">
        <v>395</v>
      </c>
      <c r="E9" s="1334" t="s">
        <v>393</v>
      </c>
      <c r="F9" s="1334" t="s">
        <v>394</v>
      </c>
      <c r="G9" s="1628"/>
      <c r="H9" s="1334" t="s">
        <v>393</v>
      </c>
      <c r="I9" s="1334" t="s">
        <v>394</v>
      </c>
      <c r="J9" s="1334" t="s">
        <v>1159</v>
      </c>
      <c r="K9" s="1628"/>
      <c r="L9" s="1628"/>
      <c r="M9" s="1502"/>
    </row>
    <row r="10" spans="1:13">
      <c r="A10" s="241" t="s">
        <v>470</v>
      </c>
      <c r="B10" s="243" t="s">
        <v>399</v>
      </c>
      <c r="C10" s="243">
        <v>72</v>
      </c>
      <c r="D10" s="243">
        <v>72</v>
      </c>
      <c r="E10" s="243" t="s">
        <v>399</v>
      </c>
      <c r="F10" s="243">
        <v>72</v>
      </c>
      <c r="G10" s="243" t="s">
        <v>399</v>
      </c>
      <c r="H10" s="243" t="s">
        <v>399</v>
      </c>
      <c r="I10" s="243">
        <v>24028</v>
      </c>
      <c r="J10" s="243" t="s">
        <v>399</v>
      </c>
      <c r="K10" s="243">
        <v>1730</v>
      </c>
      <c r="L10" s="243" t="s">
        <v>399</v>
      </c>
      <c r="M10" s="296">
        <v>1730</v>
      </c>
    </row>
    <row r="11" spans="1:13">
      <c r="A11" s="68"/>
      <c r="B11" s="73"/>
      <c r="C11" s="73"/>
      <c r="D11" s="73"/>
      <c r="E11" s="73"/>
      <c r="F11" s="73"/>
      <c r="G11" s="73"/>
      <c r="H11" s="79"/>
      <c r="I11" s="79"/>
      <c r="J11" s="79"/>
      <c r="K11" s="79"/>
      <c r="L11" s="79"/>
      <c r="M11" s="74"/>
    </row>
    <row r="12" spans="1:13">
      <c r="A12" s="76" t="s">
        <v>471</v>
      </c>
      <c r="B12" s="81" t="s">
        <v>399</v>
      </c>
      <c r="C12" s="81">
        <v>109</v>
      </c>
      <c r="D12" s="81">
        <v>109</v>
      </c>
      <c r="E12" s="81" t="s">
        <v>399</v>
      </c>
      <c r="F12" s="81">
        <v>92</v>
      </c>
      <c r="G12" s="81" t="s">
        <v>399</v>
      </c>
      <c r="H12" s="81" t="s">
        <v>399</v>
      </c>
      <c r="I12" s="81">
        <v>23087</v>
      </c>
      <c r="J12" s="81" t="s">
        <v>399</v>
      </c>
      <c r="K12" s="81">
        <v>2124</v>
      </c>
      <c r="L12" s="81" t="s">
        <v>399</v>
      </c>
      <c r="M12" s="82">
        <v>2124</v>
      </c>
    </row>
    <row r="13" spans="1:13">
      <c r="A13" s="66"/>
      <c r="B13" s="48"/>
      <c r="C13" s="48"/>
      <c r="D13" s="48"/>
      <c r="E13" s="48"/>
      <c r="F13" s="48"/>
      <c r="G13" s="48"/>
      <c r="H13" s="12"/>
      <c r="I13" s="12"/>
      <c r="J13" s="12"/>
      <c r="K13" s="12"/>
      <c r="L13" s="12"/>
      <c r="M13" s="49"/>
    </row>
    <row r="14" spans="1:13">
      <c r="A14" s="66" t="s">
        <v>472</v>
      </c>
      <c r="B14" s="85">
        <v>43</v>
      </c>
      <c r="C14" s="48">
        <v>4675</v>
      </c>
      <c r="D14" s="12">
        <v>4718</v>
      </c>
      <c r="E14" s="85">
        <v>35</v>
      </c>
      <c r="F14" s="48">
        <v>3979</v>
      </c>
      <c r="G14" s="48" t="s">
        <v>399</v>
      </c>
      <c r="H14" s="85">
        <v>9000</v>
      </c>
      <c r="I14" s="12">
        <v>23000</v>
      </c>
      <c r="J14" s="48" t="s">
        <v>399</v>
      </c>
      <c r="K14" s="85">
        <v>91832</v>
      </c>
      <c r="L14" s="48" t="s">
        <v>399</v>
      </c>
      <c r="M14" s="49">
        <v>91832</v>
      </c>
    </row>
    <row r="15" spans="1:13">
      <c r="A15" s="66" t="s">
        <v>473</v>
      </c>
      <c r="B15" s="85" t="s">
        <v>399</v>
      </c>
      <c r="C15" s="12">
        <v>11</v>
      </c>
      <c r="D15" s="12">
        <v>11</v>
      </c>
      <c r="E15" s="85" t="s">
        <v>399</v>
      </c>
      <c r="F15" s="12">
        <v>11</v>
      </c>
      <c r="G15" s="12" t="s">
        <v>399</v>
      </c>
      <c r="H15" s="85" t="s">
        <v>399</v>
      </c>
      <c r="I15" s="12">
        <v>17909</v>
      </c>
      <c r="J15" s="12" t="s">
        <v>399</v>
      </c>
      <c r="K15" s="12">
        <v>197</v>
      </c>
      <c r="L15" s="12" t="s">
        <v>399</v>
      </c>
      <c r="M15" s="13">
        <v>197</v>
      </c>
    </row>
    <row r="16" spans="1:13">
      <c r="A16" s="66" t="s">
        <v>474</v>
      </c>
      <c r="B16" s="85">
        <v>77</v>
      </c>
      <c r="C16" s="12">
        <v>2314</v>
      </c>
      <c r="D16" s="12">
        <v>2391</v>
      </c>
      <c r="E16" s="85">
        <v>48</v>
      </c>
      <c r="F16" s="12">
        <v>2006</v>
      </c>
      <c r="G16" s="48" t="s">
        <v>399</v>
      </c>
      <c r="H16" s="85">
        <v>5500</v>
      </c>
      <c r="I16" s="12">
        <v>18455</v>
      </c>
      <c r="J16" s="48" t="s">
        <v>399</v>
      </c>
      <c r="K16" s="85">
        <v>37284</v>
      </c>
      <c r="L16" s="48" t="s">
        <v>399</v>
      </c>
      <c r="M16" s="13">
        <v>37284</v>
      </c>
    </row>
    <row r="17" spans="1:13">
      <c r="A17" s="76" t="s">
        <v>475</v>
      </c>
      <c r="B17" s="81">
        <v>120</v>
      </c>
      <c r="C17" s="81">
        <v>7000</v>
      </c>
      <c r="D17" s="81">
        <v>7120</v>
      </c>
      <c r="E17" s="81">
        <v>83</v>
      </c>
      <c r="F17" s="81">
        <v>5996</v>
      </c>
      <c r="G17" s="81" t="s">
        <v>399</v>
      </c>
      <c r="H17" s="81">
        <v>6976</v>
      </c>
      <c r="I17" s="81">
        <v>21470</v>
      </c>
      <c r="J17" s="81" t="s">
        <v>399</v>
      </c>
      <c r="K17" s="81">
        <v>129313</v>
      </c>
      <c r="L17" s="81" t="s">
        <v>399</v>
      </c>
      <c r="M17" s="82">
        <v>129313</v>
      </c>
    </row>
    <row r="18" spans="1:13">
      <c r="A18" s="66"/>
      <c r="B18" s="48"/>
      <c r="C18" s="48"/>
      <c r="D18" s="48"/>
      <c r="E18" s="48"/>
      <c r="F18" s="48"/>
      <c r="G18" s="48"/>
      <c r="H18" s="12"/>
      <c r="I18" s="12"/>
      <c r="J18" s="12"/>
      <c r="K18" s="12"/>
      <c r="L18" s="12"/>
      <c r="M18" s="49"/>
    </row>
    <row r="19" spans="1:13">
      <c r="A19" s="66" t="s">
        <v>476</v>
      </c>
      <c r="B19" s="83">
        <v>3</v>
      </c>
      <c r="C19" s="83">
        <v>17</v>
      </c>
      <c r="D19" s="12">
        <v>20</v>
      </c>
      <c r="E19" s="83">
        <v>3</v>
      </c>
      <c r="F19" s="83">
        <v>8</v>
      </c>
      <c r="G19" s="12" t="s">
        <v>399</v>
      </c>
      <c r="H19" s="83">
        <v>9308</v>
      </c>
      <c r="I19" s="83">
        <v>17404</v>
      </c>
      <c r="J19" s="83" t="s">
        <v>399</v>
      </c>
      <c r="K19" s="83">
        <v>167</v>
      </c>
      <c r="L19" s="83" t="s">
        <v>399</v>
      </c>
      <c r="M19" s="84">
        <v>167</v>
      </c>
    </row>
    <row r="20" spans="1:13">
      <c r="A20" s="66" t="s">
        <v>477</v>
      </c>
      <c r="B20" s="83">
        <v>1</v>
      </c>
      <c r="C20" s="83">
        <v>25</v>
      </c>
      <c r="D20" s="12">
        <v>26</v>
      </c>
      <c r="E20" s="83" t="s">
        <v>399</v>
      </c>
      <c r="F20" s="83">
        <v>23</v>
      </c>
      <c r="G20" s="12" t="s">
        <v>399</v>
      </c>
      <c r="H20" s="83" t="s">
        <v>399</v>
      </c>
      <c r="I20" s="83">
        <v>18297</v>
      </c>
      <c r="J20" s="83" t="s">
        <v>399</v>
      </c>
      <c r="K20" s="83">
        <v>421</v>
      </c>
      <c r="L20" s="83" t="s">
        <v>399</v>
      </c>
      <c r="M20" s="13">
        <v>421</v>
      </c>
    </row>
    <row r="21" spans="1:13">
      <c r="A21" s="66" t="s">
        <v>478</v>
      </c>
      <c r="B21" s="83" t="s">
        <v>399</v>
      </c>
      <c r="C21" s="83">
        <v>8989</v>
      </c>
      <c r="D21" s="12">
        <v>8989</v>
      </c>
      <c r="E21" s="83" t="s">
        <v>399</v>
      </c>
      <c r="F21" s="83">
        <v>6953</v>
      </c>
      <c r="G21" s="12" t="s">
        <v>399</v>
      </c>
      <c r="H21" s="83" t="s">
        <v>399</v>
      </c>
      <c r="I21" s="83">
        <v>21010</v>
      </c>
      <c r="J21" s="83" t="s">
        <v>399</v>
      </c>
      <c r="K21" s="83">
        <v>146083</v>
      </c>
      <c r="L21" s="83" t="s">
        <v>399</v>
      </c>
      <c r="M21" s="13">
        <v>146083</v>
      </c>
    </row>
    <row r="22" spans="1:13">
      <c r="A22" s="66" t="s">
        <v>479</v>
      </c>
      <c r="B22" s="83" t="s">
        <v>399</v>
      </c>
      <c r="C22" s="83">
        <v>618</v>
      </c>
      <c r="D22" s="12">
        <v>618</v>
      </c>
      <c r="E22" s="83" t="s">
        <v>399</v>
      </c>
      <c r="F22" s="83">
        <v>451</v>
      </c>
      <c r="G22" s="12" t="s">
        <v>399</v>
      </c>
      <c r="H22" s="83" t="s">
        <v>399</v>
      </c>
      <c r="I22" s="83">
        <v>17976</v>
      </c>
      <c r="J22" s="83" t="s">
        <v>399</v>
      </c>
      <c r="K22" s="83">
        <v>8107</v>
      </c>
      <c r="L22" s="83" t="s">
        <v>399</v>
      </c>
      <c r="M22" s="13">
        <v>8107</v>
      </c>
    </row>
    <row r="23" spans="1:13">
      <c r="A23" s="76" t="s">
        <v>480</v>
      </c>
      <c r="B23" s="81">
        <v>4</v>
      </c>
      <c r="C23" s="81">
        <v>9649</v>
      </c>
      <c r="D23" s="81">
        <v>9653</v>
      </c>
      <c r="E23" s="81">
        <v>3</v>
      </c>
      <c r="F23" s="81">
        <v>7435</v>
      </c>
      <c r="G23" s="81" t="s">
        <v>399</v>
      </c>
      <c r="H23" s="81">
        <v>9308</v>
      </c>
      <c r="I23" s="81">
        <v>20814</v>
      </c>
      <c r="J23" s="81" t="s">
        <v>399</v>
      </c>
      <c r="K23" s="81">
        <v>154778</v>
      </c>
      <c r="L23" s="81" t="s">
        <v>399</v>
      </c>
      <c r="M23" s="82">
        <v>154778</v>
      </c>
    </row>
    <row r="24" spans="1:13">
      <c r="A24" s="68"/>
      <c r="B24" s="73"/>
      <c r="C24" s="73"/>
      <c r="D24" s="73"/>
      <c r="E24" s="73"/>
      <c r="F24" s="73"/>
      <c r="G24" s="73"/>
      <c r="H24" s="79"/>
      <c r="I24" s="79"/>
      <c r="J24" s="79"/>
      <c r="K24" s="79"/>
      <c r="L24" s="79"/>
      <c r="M24" s="74"/>
    </row>
    <row r="25" spans="1:13">
      <c r="A25" s="76" t="s">
        <v>481</v>
      </c>
      <c r="B25" s="81" t="s">
        <v>399</v>
      </c>
      <c r="C25" s="81">
        <v>20</v>
      </c>
      <c r="D25" s="81">
        <v>20</v>
      </c>
      <c r="E25" s="81" t="s">
        <v>399</v>
      </c>
      <c r="F25" s="81">
        <v>20</v>
      </c>
      <c r="G25" s="81" t="s">
        <v>399</v>
      </c>
      <c r="H25" s="81" t="s">
        <v>399</v>
      </c>
      <c r="I25" s="81">
        <v>5900</v>
      </c>
      <c r="J25" s="81" t="s">
        <v>399</v>
      </c>
      <c r="K25" s="81">
        <v>118</v>
      </c>
      <c r="L25" s="81" t="s">
        <v>399</v>
      </c>
      <c r="M25" s="82">
        <v>118</v>
      </c>
    </row>
    <row r="26" spans="1:13">
      <c r="A26" s="66"/>
      <c r="B26" s="48"/>
      <c r="C26" s="48"/>
      <c r="D26" s="48"/>
      <c r="E26" s="48"/>
      <c r="F26" s="48"/>
      <c r="G26" s="48"/>
      <c r="H26" s="12"/>
      <c r="I26" s="12"/>
      <c r="J26" s="12"/>
      <c r="K26" s="12"/>
      <c r="L26" s="12"/>
      <c r="M26" s="49"/>
    </row>
    <row r="27" spans="1:13">
      <c r="A27" s="66" t="s">
        <v>493</v>
      </c>
      <c r="B27" s="48" t="s">
        <v>399</v>
      </c>
      <c r="C27" s="12">
        <v>100</v>
      </c>
      <c r="D27" s="12">
        <v>100</v>
      </c>
      <c r="E27" s="48" t="s">
        <v>399</v>
      </c>
      <c r="F27" s="12">
        <v>80</v>
      </c>
      <c r="G27" s="12" t="s">
        <v>399</v>
      </c>
      <c r="H27" s="48" t="s">
        <v>399</v>
      </c>
      <c r="I27" s="12">
        <v>25000</v>
      </c>
      <c r="J27" s="12" t="s">
        <v>399</v>
      </c>
      <c r="K27" s="12">
        <v>2000</v>
      </c>
      <c r="L27" s="12" t="s">
        <v>399</v>
      </c>
      <c r="M27" s="13">
        <v>2000</v>
      </c>
    </row>
    <row r="28" spans="1:13">
      <c r="A28" s="66" t="s">
        <v>494</v>
      </c>
      <c r="B28" s="12" t="s">
        <v>399</v>
      </c>
      <c r="C28" s="12" t="s">
        <v>399</v>
      </c>
      <c r="D28" s="12" t="s">
        <v>399</v>
      </c>
      <c r="E28" s="12" t="s">
        <v>399</v>
      </c>
      <c r="F28" s="12" t="s">
        <v>399</v>
      </c>
      <c r="G28" s="12" t="s">
        <v>399</v>
      </c>
      <c r="H28" s="12" t="s">
        <v>399</v>
      </c>
      <c r="I28" s="12" t="s">
        <v>399</v>
      </c>
      <c r="J28" s="12" t="s">
        <v>399</v>
      </c>
      <c r="K28" s="12" t="s">
        <v>399</v>
      </c>
      <c r="L28" s="12" t="s">
        <v>399</v>
      </c>
      <c r="M28" s="13" t="s">
        <v>399</v>
      </c>
    </row>
    <row r="29" spans="1:13">
      <c r="A29" s="66" t="s">
        <v>495</v>
      </c>
      <c r="B29" s="12" t="s">
        <v>399</v>
      </c>
      <c r="C29" s="12" t="s">
        <v>399</v>
      </c>
      <c r="D29" s="12" t="s">
        <v>399</v>
      </c>
      <c r="E29" s="12" t="s">
        <v>399</v>
      </c>
      <c r="F29" s="12" t="s">
        <v>399</v>
      </c>
      <c r="G29" s="12" t="s">
        <v>399</v>
      </c>
      <c r="H29" s="12" t="s">
        <v>399</v>
      </c>
      <c r="I29" s="12" t="s">
        <v>399</v>
      </c>
      <c r="J29" s="12" t="s">
        <v>399</v>
      </c>
      <c r="K29" s="12" t="s">
        <v>399</v>
      </c>
      <c r="L29" s="12" t="s">
        <v>399</v>
      </c>
      <c r="M29" s="13" t="s">
        <v>399</v>
      </c>
    </row>
    <row r="30" spans="1:13">
      <c r="A30" s="66" t="s">
        <v>496</v>
      </c>
      <c r="B30" s="12" t="s">
        <v>399</v>
      </c>
      <c r="C30" s="12" t="s">
        <v>399</v>
      </c>
      <c r="D30" s="12" t="s">
        <v>399</v>
      </c>
      <c r="E30" s="12" t="s">
        <v>399</v>
      </c>
      <c r="F30" s="12" t="s">
        <v>399</v>
      </c>
      <c r="G30" s="12" t="s">
        <v>399</v>
      </c>
      <c r="H30" s="12" t="s">
        <v>399</v>
      </c>
      <c r="I30" s="12" t="s">
        <v>399</v>
      </c>
      <c r="J30" s="12" t="s">
        <v>399</v>
      </c>
      <c r="K30" s="12" t="s">
        <v>399</v>
      </c>
      <c r="L30" s="12" t="s">
        <v>399</v>
      </c>
      <c r="M30" s="13" t="s">
        <v>399</v>
      </c>
    </row>
    <row r="31" spans="1:13">
      <c r="A31" s="66" t="s">
        <v>497</v>
      </c>
      <c r="B31" s="12" t="s">
        <v>399</v>
      </c>
      <c r="C31" s="12" t="s">
        <v>399</v>
      </c>
      <c r="D31" s="12" t="s">
        <v>399</v>
      </c>
      <c r="E31" s="12" t="s">
        <v>399</v>
      </c>
      <c r="F31" s="12" t="s">
        <v>399</v>
      </c>
      <c r="G31" s="12" t="s">
        <v>399</v>
      </c>
      <c r="H31" s="12" t="s">
        <v>399</v>
      </c>
      <c r="I31" s="12" t="s">
        <v>399</v>
      </c>
      <c r="J31" s="12" t="s">
        <v>399</v>
      </c>
      <c r="K31" s="12" t="s">
        <v>399</v>
      </c>
      <c r="L31" s="12" t="s">
        <v>399</v>
      </c>
      <c r="M31" s="13" t="s">
        <v>399</v>
      </c>
    </row>
    <row r="32" spans="1:13">
      <c r="A32" s="76" t="s">
        <v>573</v>
      </c>
      <c r="B32" s="81" t="s">
        <v>399</v>
      </c>
      <c r="C32" s="81">
        <v>100</v>
      </c>
      <c r="D32" s="81">
        <v>100</v>
      </c>
      <c r="E32" s="81" t="s">
        <v>399</v>
      </c>
      <c r="F32" s="81">
        <v>80</v>
      </c>
      <c r="G32" s="81" t="s">
        <v>399</v>
      </c>
      <c r="H32" s="81" t="s">
        <v>399</v>
      </c>
      <c r="I32" s="81">
        <v>25000</v>
      </c>
      <c r="J32" s="81" t="s">
        <v>399</v>
      </c>
      <c r="K32" s="81">
        <v>2000</v>
      </c>
      <c r="L32" s="81" t="s">
        <v>399</v>
      </c>
      <c r="M32" s="82">
        <v>2000</v>
      </c>
    </row>
    <row r="33" spans="1:13">
      <c r="A33" s="66"/>
      <c r="B33" s="48"/>
      <c r="C33" s="48"/>
      <c r="D33" s="48"/>
      <c r="E33" s="48"/>
      <c r="F33" s="48"/>
      <c r="G33" s="48"/>
      <c r="H33" s="12"/>
      <c r="I33" s="12"/>
      <c r="J33" s="12"/>
      <c r="K33" s="12"/>
      <c r="L33" s="12"/>
      <c r="M33" s="49"/>
    </row>
    <row r="34" spans="1:13">
      <c r="A34" s="66" t="s">
        <v>499</v>
      </c>
      <c r="B34" s="12" t="s">
        <v>399</v>
      </c>
      <c r="C34" s="12">
        <v>73</v>
      </c>
      <c r="D34" s="12">
        <v>73</v>
      </c>
      <c r="E34" s="12" t="s">
        <v>399</v>
      </c>
      <c r="F34" s="12">
        <v>60</v>
      </c>
      <c r="G34" s="12">
        <v>500</v>
      </c>
      <c r="H34" s="12" t="s">
        <v>399</v>
      </c>
      <c r="I34" s="12">
        <v>17950</v>
      </c>
      <c r="J34" s="12">
        <v>5</v>
      </c>
      <c r="K34" s="12">
        <v>1077</v>
      </c>
      <c r="L34" s="12">
        <v>3</v>
      </c>
      <c r="M34" s="13">
        <v>1080</v>
      </c>
    </row>
    <row r="35" spans="1:13">
      <c r="A35" s="66" t="s">
        <v>500</v>
      </c>
      <c r="B35" s="12">
        <v>13</v>
      </c>
      <c r="C35" s="12">
        <v>4</v>
      </c>
      <c r="D35" s="12">
        <v>17</v>
      </c>
      <c r="E35" s="12">
        <v>10</v>
      </c>
      <c r="F35" s="12">
        <v>4</v>
      </c>
      <c r="G35" s="12" t="s">
        <v>399</v>
      </c>
      <c r="H35" s="12">
        <v>4000</v>
      </c>
      <c r="I35" s="12">
        <v>9000</v>
      </c>
      <c r="J35" s="12" t="s">
        <v>399</v>
      </c>
      <c r="K35" s="12">
        <v>76</v>
      </c>
      <c r="L35" s="12" t="s">
        <v>399</v>
      </c>
      <c r="M35" s="13">
        <v>76</v>
      </c>
    </row>
    <row r="36" spans="1:13">
      <c r="A36" s="66" t="s">
        <v>501</v>
      </c>
      <c r="B36" s="12">
        <v>724</v>
      </c>
      <c r="C36" s="12">
        <v>3457</v>
      </c>
      <c r="D36" s="12">
        <v>4181</v>
      </c>
      <c r="E36" s="12">
        <v>605</v>
      </c>
      <c r="F36" s="12">
        <v>3141</v>
      </c>
      <c r="G36" s="12" t="s">
        <v>399</v>
      </c>
      <c r="H36" s="12">
        <v>805</v>
      </c>
      <c r="I36" s="12">
        <v>3570</v>
      </c>
      <c r="J36" s="12" t="s">
        <v>399</v>
      </c>
      <c r="K36" s="12">
        <v>11700</v>
      </c>
      <c r="L36" s="12" t="s">
        <v>399</v>
      </c>
      <c r="M36" s="13">
        <v>11700</v>
      </c>
    </row>
    <row r="37" spans="1:13">
      <c r="A37" s="76" t="s">
        <v>502</v>
      </c>
      <c r="B37" s="81">
        <v>737</v>
      </c>
      <c r="C37" s="81">
        <v>3534</v>
      </c>
      <c r="D37" s="81">
        <v>4271</v>
      </c>
      <c r="E37" s="81">
        <v>615</v>
      </c>
      <c r="F37" s="81">
        <v>3205</v>
      </c>
      <c r="G37" s="81">
        <v>500</v>
      </c>
      <c r="H37" s="81">
        <v>857</v>
      </c>
      <c r="I37" s="81">
        <v>3846</v>
      </c>
      <c r="J37" s="81">
        <v>5</v>
      </c>
      <c r="K37" s="81">
        <v>12853</v>
      </c>
      <c r="L37" s="81">
        <v>3</v>
      </c>
      <c r="M37" s="82">
        <v>12856</v>
      </c>
    </row>
    <row r="38" spans="1:13">
      <c r="A38" s="66"/>
      <c r="B38" s="48"/>
      <c r="C38" s="48"/>
      <c r="D38" s="48"/>
      <c r="E38" s="48"/>
      <c r="F38" s="48"/>
      <c r="G38" s="48"/>
      <c r="H38" s="12"/>
      <c r="I38" s="12"/>
      <c r="J38" s="12"/>
      <c r="K38" s="12"/>
      <c r="L38" s="12"/>
      <c r="M38" s="49"/>
    </row>
    <row r="39" spans="1:13">
      <c r="A39" s="76" t="s">
        <v>503</v>
      </c>
      <c r="B39" s="81" t="s">
        <v>399</v>
      </c>
      <c r="C39" s="81">
        <v>3174</v>
      </c>
      <c r="D39" s="81">
        <v>3174</v>
      </c>
      <c r="E39" s="81" t="s">
        <v>399</v>
      </c>
      <c r="F39" s="81">
        <v>2945</v>
      </c>
      <c r="G39" s="81" t="s">
        <v>399</v>
      </c>
      <c r="H39" s="81" t="s">
        <v>399</v>
      </c>
      <c r="I39" s="81">
        <v>26500</v>
      </c>
      <c r="J39" s="81" t="s">
        <v>399</v>
      </c>
      <c r="K39" s="81">
        <v>78043</v>
      </c>
      <c r="L39" s="81" t="s">
        <v>399</v>
      </c>
      <c r="M39" s="82">
        <v>78043</v>
      </c>
    </row>
    <row r="40" spans="1:13">
      <c r="A40" s="66"/>
      <c r="B40" s="48"/>
      <c r="C40" s="48"/>
      <c r="D40" s="48"/>
      <c r="E40" s="48"/>
      <c r="F40" s="48"/>
      <c r="G40" s="48"/>
      <c r="H40" s="12"/>
      <c r="I40" s="12"/>
      <c r="J40" s="12"/>
      <c r="K40" s="12"/>
      <c r="L40" s="12"/>
      <c r="M40" s="49"/>
    </row>
    <row r="41" spans="1:13">
      <c r="A41" s="66" t="s">
        <v>504</v>
      </c>
      <c r="B41" s="48" t="s">
        <v>399</v>
      </c>
      <c r="C41" s="12">
        <v>3892</v>
      </c>
      <c r="D41" s="12">
        <v>3892</v>
      </c>
      <c r="E41" s="48" t="s">
        <v>399</v>
      </c>
      <c r="F41" s="12">
        <v>3380</v>
      </c>
      <c r="G41" s="12" t="s">
        <v>399</v>
      </c>
      <c r="H41" s="48" t="s">
        <v>399</v>
      </c>
      <c r="I41" s="12">
        <v>16220</v>
      </c>
      <c r="J41" s="12" t="s">
        <v>399</v>
      </c>
      <c r="K41" s="12">
        <v>54824</v>
      </c>
      <c r="L41" s="12" t="s">
        <v>399</v>
      </c>
      <c r="M41" s="13">
        <v>54824</v>
      </c>
    </row>
    <row r="42" spans="1:13">
      <c r="A42" s="66" t="s">
        <v>505</v>
      </c>
      <c r="B42" s="48" t="s">
        <v>399</v>
      </c>
      <c r="C42" s="12">
        <v>675</v>
      </c>
      <c r="D42" s="12">
        <v>675</v>
      </c>
      <c r="E42" s="48" t="s">
        <v>399</v>
      </c>
      <c r="F42" s="12">
        <v>415</v>
      </c>
      <c r="G42" s="12" t="s">
        <v>399</v>
      </c>
      <c r="H42" s="48" t="s">
        <v>399</v>
      </c>
      <c r="I42" s="12">
        <v>14780</v>
      </c>
      <c r="J42" s="12" t="s">
        <v>399</v>
      </c>
      <c r="K42" s="12">
        <v>6134</v>
      </c>
      <c r="L42" s="12" t="s">
        <v>399</v>
      </c>
      <c r="M42" s="13">
        <v>6134</v>
      </c>
    </row>
    <row r="43" spans="1:13">
      <c r="A43" s="76" t="s">
        <v>506</v>
      </c>
      <c r="B43" s="81" t="s">
        <v>399</v>
      </c>
      <c r="C43" s="81">
        <v>4567</v>
      </c>
      <c r="D43" s="81">
        <v>4567</v>
      </c>
      <c r="E43" s="81" t="s">
        <v>399</v>
      </c>
      <c r="F43" s="81">
        <v>3795</v>
      </c>
      <c r="G43" s="81" t="s">
        <v>399</v>
      </c>
      <c r="H43" s="81" t="s">
        <v>399</v>
      </c>
      <c r="I43" s="81">
        <v>16063</v>
      </c>
      <c r="J43" s="81" t="s">
        <v>399</v>
      </c>
      <c r="K43" s="81">
        <v>60958</v>
      </c>
      <c r="L43" s="81" t="s">
        <v>399</v>
      </c>
      <c r="M43" s="82">
        <v>60958</v>
      </c>
    </row>
    <row r="44" spans="1:13">
      <c r="A44" s="66"/>
      <c r="B44" s="48"/>
      <c r="C44" s="48"/>
      <c r="D44" s="48"/>
      <c r="E44" s="48"/>
      <c r="F44" s="48"/>
      <c r="G44" s="48"/>
      <c r="H44" s="12"/>
      <c r="I44" s="12"/>
      <c r="J44" s="12"/>
      <c r="K44" s="12"/>
      <c r="L44" s="12"/>
      <c r="M44" s="49"/>
    </row>
    <row r="45" spans="1:13">
      <c r="A45" s="66" t="s">
        <v>507</v>
      </c>
      <c r="B45" s="48" t="s">
        <v>399</v>
      </c>
      <c r="C45" s="12">
        <v>5</v>
      </c>
      <c r="D45" s="12">
        <v>5</v>
      </c>
      <c r="E45" s="48" t="s">
        <v>399</v>
      </c>
      <c r="F45" s="12">
        <v>5</v>
      </c>
      <c r="G45" s="48" t="s">
        <v>399</v>
      </c>
      <c r="H45" s="48" t="s">
        <v>399</v>
      </c>
      <c r="I45" s="12">
        <v>8000</v>
      </c>
      <c r="J45" s="48" t="s">
        <v>399</v>
      </c>
      <c r="K45" s="85">
        <v>40</v>
      </c>
      <c r="L45" s="48" t="s">
        <v>399</v>
      </c>
      <c r="M45" s="13">
        <v>40</v>
      </c>
    </row>
    <row r="46" spans="1:13">
      <c r="A46" s="66" t="s">
        <v>508</v>
      </c>
      <c r="B46" s="48" t="s">
        <v>399</v>
      </c>
      <c r="C46" s="12">
        <v>2</v>
      </c>
      <c r="D46" s="12">
        <v>2</v>
      </c>
      <c r="E46" s="48" t="s">
        <v>399</v>
      </c>
      <c r="F46" s="12">
        <v>2</v>
      </c>
      <c r="G46" s="48" t="s">
        <v>399</v>
      </c>
      <c r="H46" s="48" t="s">
        <v>399</v>
      </c>
      <c r="I46" s="12">
        <v>500</v>
      </c>
      <c r="J46" s="48" t="s">
        <v>399</v>
      </c>
      <c r="K46" s="48">
        <v>1</v>
      </c>
      <c r="L46" s="48" t="s">
        <v>399</v>
      </c>
      <c r="M46" s="13">
        <v>1</v>
      </c>
    </row>
    <row r="47" spans="1:13">
      <c r="A47" s="66" t="s">
        <v>509</v>
      </c>
      <c r="B47" s="12" t="s">
        <v>399</v>
      </c>
      <c r="C47" s="12">
        <v>72</v>
      </c>
      <c r="D47" s="12">
        <v>72</v>
      </c>
      <c r="E47" s="12" t="s">
        <v>399</v>
      </c>
      <c r="F47" s="12">
        <v>70</v>
      </c>
      <c r="G47" s="12" t="s">
        <v>399</v>
      </c>
      <c r="H47" s="12" t="s">
        <v>399</v>
      </c>
      <c r="I47" s="12">
        <v>15000</v>
      </c>
      <c r="J47" s="12" t="s">
        <v>399</v>
      </c>
      <c r="K47" s="12">
        <v>1050</v>
      </c>
      <c r="L47" s="12" t="s">
        <v>399</v>
      </c>
      <c r="M47" s="13">
        <v>1050</v>
      </c>
    </row>
    <row r="48" spans="1:13">
      <c r="A48" s="66" t="s">
        <v>510</v>
      </c>
      <c r="B48" s="48" t="s">
        <v>399</v>
      </c>
      <c r="C48" s="12">
        <v>13</v>
      </c>
      <c r="D48" s="12">
        <v>13</v>
      </c>
      <c r="E48" s="48" t="s">
        <v>399</v>
      </c>
      <c r="F48" s="12">
        <v>12</v>
      </c>
      <c r="G48" s="12" t="s">
        <v>399</v>
      </c>
      <c r="H48" s="48" t="s">
        <v>399</v>
      </c>
      <c r="I48" s="12">
        <v>11933</v>
      </c>
      <c r="J48" s="48" t="s">
        <v>399</v>
      </c>
      <c r="K48" s="85">
        <v>143</v>
      </c>
      <c r="L48" s="48" t="s">
        <v>399</v>
      </c>
      <c r="M48" s="13">
        <v>143</v>
      </c>
    </row>
    <row r="49" spans="1:13">
      <c r="A49" s="66" t="s">
        <v>511</v>
      </c>
      <c r="B49" s="12" t="s">
        <v>399</v>
      </c>
      <c r="C49" s="12">
        <v>350</v>
      </c>
      <c r="D49" s="12">
        <v>350</v>
      </c>
      <c r="E49" s="12" t="s">
        <v>399</v>
      </c>
      <c r="F49" s="12">
        <v>300</v>
      </c>
      <c r="G49" s="12" t="s">
        <v>399</v>
      </c>
      <c r="H49" s="12" t="s">
        <v>399</v>
      </c>
      <c r="I49" s="12">
        <v>16125</v>
      </c>
      <c r="J49" s="12" t="s">
        <v>399</v>
      </c>
      <c r="K49" s="12">
        <v>4838</v>
      </c>
      <c r="L49" s="12" t="s">
        <v>399</v>
      </c>
      <c r="M49" s="13">
        <v>4838</v>
      </c>
    </row>
    <row r="50" spans="1:13">
      <c r="A50" s="66" t="s">
        <v>512</v>
      </c>
      <c r="B50" s="12" t="s">
        <v>399</v>
      </c>
      <c r="C50" s="12" t="s">
        <v>399</v>
      </c>
      <c r="D50" s="12" t="s">
        <v>399</v>
      </c>
      <c r="E50" s="12" t="s">
        <v>399</v>
      </c>
      <c r="F50" s="12" t="s">
        <v>399</v>
      </c>
      <c r="G50" s="12" t="s">
        <v>399</v>
      </c>
      <c r="H50" s="12" t="s">
        <v>399</v>
      </c>
      <c r="I50" s="12" t="s">
        <v>399</v>
      </c>
      <c r="J50" s="12" t="s">
        <v>399</v>
      </c>
      <c r="K50" s="12" t="s">
        <v>399</v>
      </c>
      <c r="L50" s="12" t="s">
        <v>399</v>
      </c>
      <c r="M50" s="13" t="s">
        <v>399</v>
      </c>
    </row>
    <row r="51" spans="1:13">
      <c r="A51" s="66" t="s">
        <v>513</v>
      </c>
      <c r="B51" s="48" t="s">
        <v>399</v>
      </c>
      <c r="C51" s="12" t="s">
        <v>399</v>
      </c>
      <c r="D51" s="12" t="s">
        <v>399</v>
      </c>
      <c r="E51" s="48" t="s">
        <v>399</v>
      </c>
      <c r="F51" s="12" t="s">
        <v>399</v>
      </c>
      <c r="G51" s="48" t="s">
        <v>399</v>
      </c>
      <c r="H51" s="48" t="s">
        <v>399</v>
      </c>
      <c r="I51" s="12" t="s">
        <v>399</v>
      </c>
      <c r="J51" s="48" t="s">
        <v>399</v>
      </c>
      <c r="K51" s="48" t="s">
        <v>399</v>
      </c>
      <c r="L51" s="48" t="s">
        <v>399</v>
      </c>
      <c r="M51" s="13" t="s">
        <v>399</v>
      </c>
    </row>
    <row r="52" spans="1:13">
      <c r="A52" s="66" t="s">
        <v>514</v>
      </c>
      <c r="B52" s="85">
        <v>60</v>
      </c>
      <c r="C52" s="12">
        <v>3279</v>
      </c>
      <c r="D52" s="12">
        <v>3339</v>
      </c>
      <c r="E52" s="85">
        <v>44</v>
      </c>
      <c r="F52" s="12">
        <v>3080</v>
      </c>
      <c r="G52" s="48" t="s">
        <v>399</v>
      </c>
      <c r="H52" s="85">
        <v>4500</v>
      </c>
      <c r="I52" s="12">
        <v>19975</v>
      </c>
      <c r="J52" s="48" t="s">
        <v>399</v>
      </c>
      <c r="K52" s="85">
        <v>61721</v>
      </c>
      <c r="L52" s="48" t="s">
        <v>399</v>
      </c>
      <c r="M52" s="13">
        <v>61721</v>
      </c>
    </row>
    <row r="53" spans="1:13">
      <c r="A53" s="76" t="s">
        <v>515</v>
      </c>
      <c r="B53" s="81">
        <v>60</v>
      </c>
      <c r="C53" s="81">
        <v>3721</v>
      </c>
      <c r="D53" s="81">
        <v>3781</v>
      </c>
      <c r="E53" s="81">
        <v>44</v>
      </c>
      <c r="F53" s="81">
        <v>3469</v>
      </c>
      <c r="G53" s="81" t="s">
        <v>399</v>
      </c>
      <c r="H53" s="81">
        <v>4500</v>
      </c>
      <c r="I53" s="81">
        <v>19485</v>
      </c>
      <c r="J53" s="81" t="s">
        <v>399</v>
      </c>
      <c r="K53" s="81">
        <v>67793</v>
      </c>
      <c r="L53" s="81" t="s">
        <v>399</v>
      </c>
      <c r="M53" s="82">
        <v>67793</v>
      </c>
    </row>
    <row r="54" spans="1:13">
      <c r="A54" s="66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9"/>
    </row>
    <row r="55" spans="1:13" ht="13.5" thickBot="1">
      <c r="A55" s="69" t="s">
        <v>519</v>
      </c>
      <c r="B55" s="55">
        <v>921</v>
      </c>
      <c r="C55" s="55">
        <v>31946</v>
      </c>
      <c r="D55" s="55">
        <v>32867</v>
      </c>
      <c r="E55" s="55">
        <v>745</v>
      </c>
      <c r="F55" s="55">
        <v>27109</v>
      </c>
      <c r="G55" s="55">
        <v>500</v>
      </c>
      <c r="H55" s="55">
        <v>1788</v>
      </c>
      <c r="I55" s="55">
        <v>18753</v>
      </c>
      <c r="J55" s="55">
        <v>5</v>
      </c>
      <c r="K55" s="55">
        <v>509710</v>
      </c>
      <c r="L55" s="55">
        <v>3</v>
      </c>
      <c r="M55" s="56">
        <v>509713</v>
      </c>
    </row>
  </sheetData>
  <mergeCells count="13">
    <mergeCell ref="A1:M1"/>
    <mergeCell ref="K7:K9"/>
    <mergeCell ref="L7:L9"/>
    <mergeCell ref="M7:M9"/>
    <mergeCell ref="B6:F6"/>
    <mergeCell ref="A3:M3"/>
    <mergeCell ref="A4:M4"/>
    <mergeCell ref="G6:G9"/>
    <mergeCell ref="B7:F7"/>
    <mergeCell ref="H7:I7"/>
    <mergeCell ref="E8:F8"/>
    <mergeCell ref="H8:I8"/>
    <mergeCell ref="K6:M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>
  <sheetPr codeName="Hoja77">
    <pageSetUpPr fitToPage="1"/>
  </sheetPr>
  <dimension ref="A1:F87"/>
  <sheetViews>
    <sheetView view="pageBreakPreview" zoomScale="75" zoomScaleNormal="75" zoomScaleSheetLayoutView="75" workbookViewId="0">
      <selection activeCell="F11" sqref="F11"/>
    </sheetView>
  </sheetViews>
  <sheetFormatPr baseColWidth="10" defaultRowHeight="12.75"/>
  <cols>
    <col min="1" max="1" width="33.5703125" style="37" customWidth="1"/>
    <col min="2" max="5" width="24.28515625" style="37" customWidth="1"/>
    <col min="6" max="16384" width="11.42578125" style="37"/>
  </cols>
  <sheetData>
    <row r="1" spans="1:5" s="27" customFormat="1" ht="18">
      <c r="A1" s="1485" t="s">
        <v>385</v>
      </c>
      <c r="B1" s="1485"/>
      <c r="C1" s="1485"/>
      <c r="D1" s="1485"/>
      <c r="E1" s="1485"/>
    </row>
    <row r="2" spans="1:5" s="28" customFormat="1" ht="14.25"/>
    <row r="3" spans="1:5" s="28" customFormat="1" ht="15" customHeight="1">
      <c r="A3" s="1504" t="s">
        <v>1284</v>
      </c>
      <c r="B3" s="1504"/>
      <c r="C3" s="1504"/>
      <c r="D3" s="1504"/>
      <c r="E3" s="1504"/>
    </row>
    <row r="4" spans="1:5" s="28" customFormat="1" ht="15" customHeight="1">
      <c r="A4" s="1504" t="s">
        <v>1442</v>
      </c>
      <c r="B4" s="1504"/>
      <c r="C4" s="1504"/>
      <c r="D4" s="1504"/>
      <c r="E4" s="1504"/>
    </row>
    <row r="5" spans="1:5" s="28" customFormat="1" ht="15.75" thickBot="1">
      <c r="A5" s="239"/>
      <c r="B5" s="240"/>
      <c r="C5" s="240"/>
      <c r="D5" s="240"/>
      <c r="E5" s="240"/>
    </row>
    <row r="6" spans="1:5" s="933" customFormat="1" ht="27" customHeight="1">
      <c r="A6" s="1336" t="s">
        <v>535</v>
      </c>
      <c r="B6" s="1739" t="s">
        <v>1285</v>
      </c>
      <c r="C6" s="1740"/>
      <c r="D6" s="1739" t="s">
        <v>1286</v>
      </c>
      <c r="E6" s="1741"/>
    </row>
    <row r="7" spans="1:5" s="933" customFormat="1" ht="27" customHeight="1">
      <c r="A7" s="1337" t="s">
        <v>537</v>
      </c>
      <c r="B7" s="1338" t="s">
        <v>379</v>
      </c>
      <c r="C7" s="1339" t="s">
        <v>1287</v>
      </c>
      <c r="D7" s="1338" t="s">
        <v>379</v>
      </c>
      <c r="E7" s="1340" t="s">
        <v>1287</v>
      </c>
    </row>
    <row r="8" spans="1:5" s="933" customFormat="1" ht="27" customHeight="1" thickBot="1">
      <c r="A8" s="1337" t="s">
        <v>538</v>
      </c>
      <c r="B8" s="1341" t="s">
        <v>389</v>
      </c>
      <c r="C8" s="1342" t="s">
        <v>533</v>
      </c>
      <c r="D8" s="1341" t="s">
        <v>389</v>
      </c>
      <c r="E8" s="1343" t="s">
        <v>533</v>
      </c>
    </row>
    <row r="9" spans="1:5" ht="19.5" customHeight="1">
      <c r="A9" s="75" t="s">
        <v>459</v>
      </c>
      <c r="B9" s="45">
        <v>567</v>
      </c>
      <c r="C9" s="45">
        <v>6526</v>
      </c>
      <c r="D9" s="45" t="s">
        <v>399</v>
      </c>
      <c r="E9" s="46" t="s">
        <v>399</v>
      </c>
    </row>
    <row r="10" spans="1:5">
      <c r="A10" s="66" t="s">
        <v>460</v>
      </c>
      <c r="B10" s="48">
        <v>185</v>
      </c>
      <c r="C10" s="48">
        <v>1140</v>
      </c>
      <c r="D10" s="48" t="s">
        <v>399</v>
      </c>
      <c r="E10" s="49" t="s">
        <v>399</v>
      </c>
    </row>
    <row r="11" spans="1:5">
      <c r="A11" s="66" t="s">
        <v>461</v>
      </c>
      <c r="B11" s="48">
        <v>179</v>
      </c>
      <c r="C11" s="48">
        <v>2099</v>
      </c>
      <c r="D11" s="48" t="s">
        <v>399</v>
      </c>
      <c r="E11" s="49" t="s">
        <v>399</v>
      </c>
    </row>
    <row r="12" spans="1:5">
      <c r="A12" s="66" t="s">
        <v>462</v>
      </c>
      <c r="B12" s="48">
        <v>200</v>
      </c>
      <c r="C12" s="48">
        <v>1879</v>
      </c>
      <c r="D12" s="48" t="s">
        <v>399</v>
      </c>
      <c r="E12" s="49" t="s">
        <v>399</v>
      </c>
    </row>
    <row r="13" spans="1:5">
      <c r="A13" s="76" t="s">
        <v>463</v>
      </c>
      <c r="B13" s="77">
        <v>1131</v>
      </c>
      <c r="C13" s="77">
        <v>11644</v>
      </c>
      <c r="D13" s="77" t="s">
        <v>399</v>
      </c>
      <c r="E13" s="78" t="s">
        <v>399</v>
      </c>
    </row>
    <row r="14" spans="1:5">
      <c r="A14" s="68"/>
      <c r="B14" s="73"/>
      <c r="C14" s="73"/>
      <c r="D14" s="73"/>
      <c r="E14" s="74"/>
    </row>
    <row r="15" spans="1:5">
      <c r="A15" s="76" t="s">
        <v>464</v>
      </c>
      <c r="B15" s="77" t="s">
        <v>399</v>
      </c>
      <c r="C15" s="77">
        <v>200</v>
      </c>
      <c r="D15" s="77" t="s">
        <v>399</v>
      </c>
      <c r="E15" s="78" t="s">
        <v>399</v>
      </c>
    </row>
    <row r="16" spans="1:5">
      <c r="A16" s="68"/>
      <c r="B16" s="73"/>
      <c r="C16" s="73"/>
      <c r="D16" s="73"/>
      <c r="E16" s="74"/>
    </row>
    <row r="17" spans="1:5">
      <c r="A17" s="76" t="s">
        <v>465</v>
      </c>
      <c r="B17" s="77" t="s">
        <v>399</v>
      </c>
      <c r="C17" s="77" t="s">
        <v>399</v>
      </c>
      <c r="D17" s="77" t="s">
        <v>399</v>
      </c>
      <c r="E17" s="78" t="s">
        <v>399</v>
      </c>
    </row>
    <row r="18" spans="1:5">
      <c r="A18" s="66"/>
      <c r="B18" s="48"/>
      <c r="C18" s="48"/>
      <c r="D18" s="48"/>
      <c r="E18" s="49"/>
    </row>
    <row r="19" spans="1:5">
      <c r="A19" s="66" t="s">
        <v>544</v>
      </c>
      <c r="B19" s="48">
        <v>1</v>
      </c>
      <c r="C19" s="48">
        <v>22</v>
      </c>
      <c r="D19" s="48" t="s">
        <v>399</v>
      </c>
      <c r="E19" s="49" t="s">
        <v>399</v>
      </c>
    </row>
    <row r="20" spans="1:5">
      <c r="A20" s="66" t="s">
        <v>467</v>
      </c>
      <c r="B20" s="48" t="s">
        <v>399</v>
      </c>
      <c r="C20" s="48">
        <v>54</v>
      </c>
      <c r="D20" s="48" t="s">
        <v>399</v>
      </c>
      <c r="E20" s="49" t="s">
        <v>399</v>
      </c>
    </row>
    <row r="21" spans="1:5">
      <c r="A21" s="66" t="s">
        <v>468</v>
      </c>
      <c r="B21" s="48">
        <v>9</v>
      </c>
      <c r="C21" s="48">
        <v>62</v>
      </c>
      <c r="D21" s="48" t="s">
        <v>399</v>
      </c>
      <c r="E21" s="49" t="s">
        <v>399</v>
      </c>
    </row>
    <row r="22" spans="1:5">
      <c r="A22" s="76" t="s">
        <v>597</v>
      </c>
      <c r="B22" s="77">
        <v>10</v>
      </c>
      <c r="C22" s="77">
        <v>138</v>
      </c>
      <c r="D22" s="77" t="s">
        <v>399</v>
      </c>
      <c r="E22" s="78" t="s">
        <v>399</v>
      </c>
    </row>
    <row r="23" spans="1:5">
      <c r="A23" s="68"/>
      <c r="B23" s="73"/>
      <c r="C23" s="73"/>
      <c r="D23" s="73"/>
      <c r="E23" s="74"/>
    </row>
    <row r="24" spans="1:5">
      <c r="A24" s="76" t="s">
        <v>470</v>
      </c>
      <c r="B24" s="77">
        <v>545</v>
      </c>
      <c r="C24" s="77">
        <v>14930</v>
      </c>
      <c r="D24" s="77">
        <v>72</v>
      </c>
      <c r="E24" s="78">
        <v>1730</v>
      </c>
    </row>
    <row r="25" spans="1:5">
      <c r="A25" s="68"/>
      <c r="B25" s="73"/>
      <c r="C25" s="73"/>
      <c r="D25" s="73"/>
      <c r="E25" s="74"/>
    </row>
    <row r="26" spans="1:5">
      <c r="A26" s="76" t="s">
        <v>471</v>
      </c>
      <c r="B26" s="77">
        <v>461</v>
      </c>
      <c r="C26" s="77">
        <v>12219</v>
      </c>
      <c r="D26" s="77">
        <v>109</v>
      </c>
      <c r="E26" s="78">
        <v>2124</v>
      </c>
    </row>
    <row r="27" spans="1:5">
      <c r="A27" s="66"/>
      <c r="B27" s="48"/>
      <c r="C27" s="48"/>
      <c r="D27" s="48"/>
      <c r="E27" s="49"/>
    </row>
    <row r="28" spans="1:5">
      <c r="A28" s="66" t="s">
        <v>472</v>
      </c>
      <c r="B28" s="48">
        <v>6109</v>
      </c>
      <c r="C28" s="48">
        <v>127183</v>
      </c>
      <c r="D28" s="85">
        <v>4718</v>
      </c>
      <c r="E28" s="133">
        <v>91832</v>
      </c>
    </row>
    <row r="29" spans="1:5">
      <c r="A29" s="66" t="s">
        <v>473</v>
      </c>
      <c r="B29" s="48">
        <v>1905</v>
      </c>
      <c r="C29" s="48">
        <v>21555</v>
      </c>
      <c r="D29" s="85">
        <v>11</v>
      </c>
      <c r="E29" s="133">
        <v>197</v>
      </c>
    </row>
    <row r="30" spans="1:5">
      <c r="A30" s="66" t="s">
        <v>474</v>
      </c>
      <c r="B30" s="48">
        <v>4901</v>
      </c>
      <c r="C30" s="48">
        <v>89686</v>
      </c>
      <c r="D30" s="85">
        <v>2391</v>
      </c>
      <c r="E30" s="133">
        <v>37284</v>
      </c>
    </row>
    <row r="31" spans="1:5">
      <c r="A31" s="76" t="s">
        <v>590</v>
      </c>
      <c r="B31" s="77">
        <v>12915</v>
      </c>
      <c r="C31" s="77">
        <v>238424</v>
      </c>
      <c r="D31" s="77">
        <v>7120</v>
      </c>
      <c r="E31" s="78">
        <v>129313</v>
      </c>
    </row>
    <row r="32" spans="1:5">
      <c r="A32" s="66"/>
      <c r="B32" s="48"/>
      <c r="C32" s="48"/>
      <c r="D32" s="48"/>
      <c r="E32" s="49"/>
    </row>
    <row r="33" spans="1:5">
      <c r="A33" s="66" t="s">
        <v>476</v>
      </c>
      <c r="B33" s="83">
        <v>572</v>
      </c>
      <c r="C33" s="83">
        <v>5649</v>
      </c>
      <c r="D33" s="85">
        <v>20</v>
      </c>
      <c r="E33" s="133">
        <v>167</v>
      </c>
    </row>
    <row r="34" spans="1:5">
      <c r="A34" s="66" t="s">
        <v>477</v>
      </c>
      <c r="B34" s="83">
        <v>124</v>
      </c>
      <c r="C34" s="83">
        <v>2091</v>
      </c>
      <c r="D34" s="85">
        <v>26</v>
      </c>
      <c r="E34" s="133">
        <v>421</v>
      </c>
    </row>
    <row r="35" spans="1:5">
      <c r="A35" s="66" t="s">
        <v>478</v>
      </c>
      <c r="B35" s="83">
        <v>10433</v>
      </c>
      <c r="C35" s="83">
        <v>160872</v>
      </c>
      <c r="D35" s="85">
        <v>8989</v>
      </c>
      <c r="E35" s="133">
        <v>146083</v>
      </c>
    </row>
    <row r="36" spans="1:5">
      <c r="A36" s="66" t="s">
        <v>479</v>
      </c>
      <c r="B36" s="83">
        <v>1845</v>
      </c>
      <c r="C36" s="83">
        <v>27902</v>
      </c>
      <c r="D36" s="85">
        <v>618</v>
      </c>
      <c r="E36" s="133">
        <v>8107</v>
      </c>
    </row>
    <row r="37" spans="1:5">
      <c r="A37" s="76" t="s">
        <v>480</v>
      </c>
      <c r="B37" s="77">
        <v>12974</v>
      </c>
      <c r="C37" s="77">
        <v>196514</v>
      </c>
      <c r="D37" s="77">
        <v>9653</v>
      </c>
      <c r="E37" s="78">
        <v>154778</v>
      </c>
    </row>
    <row r="38" spans="1:5">
      <c r="A38" s="68"/>
      <c r="B38" s="73"/>
      <c r="C38" s="73"/>
      <c r="D38" s="73"/>
      <c r="E38" s="74"/>
    </row>
    <row r="39" spans="1:5">
      <c r="A39" s="76" t="s">
        <v>481</v>
      </c>
      <c r="B39" s="77">
        <v>124</v>
      </c>
      <c r="C39" s="77">
        <v>282</v>
      </c>
      <c r="D39" s="77">
        <v>20</v>
      </c>
      <c r="E39" s="78">
        <v>118</v>
      </c>
    </row>
    <row r="40" spans="1:5">
      <c r="A40" s="66"/>
      <c r="B40" s="48"/>
      <c r="C40" s="48"/>
      <c r="D40" s="48"/>
      <c r="E40" s="49"/>
    </row>
    <row r="41" spans="1:5">
      <c r="A41" s="66" t="s">
        <v>545</v>
      </c>
      <c r="B41" s="12">
        <v>25</v>
      </c>
      <c r="C41" s="12">
        <v>210</v>
      </c>
      <c r="D41" s="48" t="s">
        <v>399</v>
      </c>
      <c r="E41" s="49" t="s">
        <v>399</v>
      </c>
    </row>
    <row r="42" spans="1:5">
      <c r="A42" s="66" t="s">
        <v>483</v>
      </c>
      <c r="B42" s="48" t="s">
        <v>399</v>
      </c>
      <c r="C42" s="48" t="s">
        <v>399</v>
      </c>
      <c r="D42" s="48" t="s">
        <v>399</v>
      </c>
      <c r="E42" s="49" t="s">
        <v>399</v>
      </c>
    </row>
    <row r="43" spans="1:5">
      <c r="A43" s="66" t="s">
        <v>484</v>
      </c>
      <c r="B43" s="12">
        <v>5</v>
      </c>
      <c r="C43" s="12">
        <v>50</v>
      </c>
      <c r="D43" s="48" t="s">
        <v>399</v>
      </c>
      <c r="E43" s="49" t="s">
        <v>399</v>
      </c>
    </row>
    <row r="44" spans="1:5">
      <c r="A44" s="66" t="s">
        <v>485</v>
      </c>
      <c r="B44" s="12" t="s">
        <v>399</v>
      </c>
      <c r="C44" s="12" t="s">
        <v>399</v>
      </c>
      <c r="D44" s="48" t="s">
        <v>399</v>
      </c>
      <c r="E44" s="49" t="s">
        <v>399</v>
      </c>
    </row>
    <row r="45" spans="1:5">
      <c r="A45" s="66" t="s">
        <v>486</v>
      </c>
      <c r="B45" s="12">
        <v>5</v>
      </c>
      <c r="C45" s="12">
        <v>13</v>
      </c>
      <c r="D45" s="48" t="s">
        <v>399</v>
      </c>
      <c r="E45" s="49" t="s">
        <v>399</v>
      </c>
    </row>
    <row r="46" spans="1:5">
      <c r="A46" s="66" t="s">
        <v>487</v>
      </c>
      <c r="B46" s="12" t="s">
        <v>399</v>
      </c>
      <c r="C46" s="12" t="s">
        <v>399</v>
      </c>
      <c r="D46" s="48" t="s">
        <v>399</v>
      </c>
      <c r="E46" s="49" t="s">
        <v>399</v>
      </c>
    </row>
    <row r="47" spans="1:5">
      <c r="A47" s="66" t="s">
        <v>488</v>
      </c>
      <c r="B47" s="12" t="s">
        <v>399</v>
      </c>
      <c r="C47" s="12" t="s">
        <v>399</v>
      </c>
      <c r="D47" s="48" t="s">
        <v>399</v>
      </c>
      <c r="E47" s="49" t="s">
        <v>399</v>
      </c>
    </row>
    <row r="48" spans="1:5">
      <c r="A48" s="66" t="s">
        <v>489</v>
      </c>
      <c r="B48" s="12">
        <v>10</v>
      </c>
      <c r="C48" s="12">
        <v>12</v>
      </c>
      <c r="D48" s="48" t="s">
        <v>399</v>
      </c>
      <c r="E48" s="49" t="s">
        <v>399</v>
      </c>
    </row>
    <row r="49" spans="1:5">
      <c r="A49" s="66" t="s">
        <v>490</v>
      </c>
      <c r="B49" s="12">
        <v>27</v>
      </c>
      <c r="C49" s="12">
        <v>46</v>
      </c>
      <c r="D49" s="48" t="s">
        <v>399</v>
      </c>
      <c r="E49" s="49" t="s">
        <v>399</v>
      </c>
    </row>
    <row r="50" spans="1:5">
      <c r="A50" s="76" t="s">
        <v>598</v>
      </c>
      <c r="B50" s="77">
        <v>72</v>
      </c>
      <c r="C50" s="77">
        <v>331</v>
      </c>
      <c r="D50" s="77" t="s">
        <v>399</v>
      </c>
      <c r="E50" s="78" t="s">
        <v>399</v>
      </c>
    </row>
    <row r="51" spans="1:5">
      <c r="A51" s="66"/>
      <c r="B51" s="73"/>
      <c r="C51" s="73"/>
      <c r="D51" s="73"/>
      <c r="E51" s="74"/>
    </row>
    <row r="52" spans="1:5">
      <c r="A52" s="76" t="s">
        <v>492</v>
      </c>
      <c r="B52" s="77">
        <v>1</v>
      </c>
      <c r="C52" s="77">
        <v>21</v>
      </c>
      <c r="D52" s="77" t="s">
        <v>399</v>
      </c>
      <c r="E52" s="78" t="s">
        <v>399</v>
      </c>
    </row>
    <row r="53" spans="1:5">
      <c r="A53" s="66"/>
      <c r="B53" s="48"/>
      <c r="C53" s="48"/>
      <c r="D53" s="48"/>
      <c r="E53" s="49"/>
    </row>
    <row r="54" spans="1:5">
      <c r="A54" s="66" t="s">
        <v>493</v>
      </c>
      <c r="B54" s="48">
        <v>850</v>
      </c>
      <c r="C54" s="48">
        <v>17575</v>
      </c>
      <c r="D54" s="85">
        <v>100</v>
      </c>
      <c r="E54" s="133">
        <v>2000</v>
      </c>
    </row>
    <row r="55" spans="1:5">
      <c r="A55" s="66" t="s">
        <v>494</v>
      </c>
      <c r="B55" s="48">
        <v>40</v>
      </c>
      <c r="C55" s="48">
        <v>160</v>
      </c>
      <c r="D55" s="48" t="s">
        <v>399</v>
      </c>
      <c r="E55" s="49" t="s">
        <v>399</v>
      </c>
    </row>
    <row r="56" spans="1:5">
      <c r="A56" s="66" t="s">
        <v>495</v>
      </c>
      <c r="B56" s="48" t="s">
        <v>399</v>
      </c>
      <c r="C56" s="48">
        <v>33</v>
      </c>
      <c r="D56" s="48" t="s">
        <v>399</v>
      </c>
      <c r="E56" s="49" t="s">
        <v>399</v>
      </c>
    </row>
    <row r="57" spans="1:5">
      <c r="A57" s="66" t="s">
        <v>496</v>
      </c>
      <c r="B57" s="48" t="s">
        <v>399</v>
      </c>
      <c r="C57" s="48" t="s">
        <v>399</v>
      </c>
      <c r="D57" s="48" t="s">
        <v>399</v>
      </c>
      <c r="E57" s="49" t="s">
        <v>399</v>
      </c>
    </row>
    <row r="58" spans="1:5">
      <c r="A58" s="66" t="s">
        <v>497</v>
      </c>
      <c r="B58" s="48">
        <v>642</v>
      </c>
      <c r="C58" s="48">
        <v>1167</v>
      </c>
      <c r="D58" s="48" t="s">
        <v>399</v>
      </c>
      <c r="E58" s="49" t="s">
        <v>399</v>
      </c>
    </row>
    <row r="59" spans="1:5">
      <c r="A59" s="76" t="s">
        <v>546</v>
      </c>
      <c r="B59" s="77">
        <v>1532</v>
      </c>
      <c r="C59" s="77">
        <v>18935</v>
      </c>
      <c r="D59" s="77">
        <v>100</v>
      </c>
      <c r="E59" s="78">
        <v>2000</v>
      </c>
    </row>
    <row r="60" spans="1:5">
      <c r="A60" s="66"/>
      <c r="B60" s="48"/>
      <c r="C60" s="48"/>
      <c r="D60" s="48"/>
      <c r="E60" s="49"/>
    </row>
    <row r="61" spans="1:5">
      <c r="A61" s="66" t="s">
        <v>499</v>
      </c>
      <c r="B61" s="12">
        <v>403</v>
      </c>
      <c r="C61" s="12">
        <v>3025</v>
      </c>
      <c r="D61" s="85">
        <v>73</v>
      </c>
      <c r="E61" s="133">
        <v>1080</v>
      </c>
    </row>
    <row r="62" spans="1:5">
      <c r="A62" s="66" t="s">
        <v>500</v>
      </c>
      <c r="B62" s="12">
        <v>384</v>
      </c>
      <c r="C62" s="12">
        <v>1984</v>
      </c>
      <c r="D62" s="85">
        <v>17</v>
      </c>
      <c r="E62" s="133">
        <v>76</v>
      </c>
    </row>
    <row r="63" spans="1:5">
      <c r="A63" s="66" t="s">
        <v>501</v>
      </c>
      <c r="B63" s="12">
        <v>1289</v>
      </c>
      <c r="C63" s="12">
        <v>7530</v>
      </c>
      <c r="D63" s="85">
        <v>4181</v>
      </c>
      <c r="E63" s="133">
        <v>11700</v>
      </c>
    </row>
    <row r="64" spans="1:5">
      <c r="A64" s="76" t="s">
        <v>502</v>
      </c>
      <c r="B64" s="77">
        <v>2076</v>
      </c>
      <c r="C64" s="77">
        <v>12539</v>
      </c>
      <c r="D64" s="77">
        <v>4271</v>
      </c>
      <c r="E64" s="78">
        <v>12856</v>
      </c>
    </row>
    <row r="65" spans="1:5">
      <c r="A65" s="68"/>
      <c r="B65" s="73"/>
      <c r="C65" s="73"/>
      <c r="D65" s="73"/>
      <c r="E65" s="74"/>
    </row>
    <row r="66" spans="1:5">
      <c r="A66" s="76" t="s">
        <v>503</v>
      </c>
      <c r="B66" s="77">
        <v>10713</v>
      </c>
      <c r="C66" s="77">
        <v>171526</v>
      </c>
      <c r="D66" s="77">
        <v>3174</v>
      </c>
      <c r="E66" s="78">
        <v>78043</v>
      </c>
    </row>
    <row r="67" spans="1:5">
      <c r="A67" s="66"/>
      <c r="B67" s="48"/>
      <c r="C67" s="48"/>
      <c r="D67" s="48"/>
      <c r="E67" s="49"/>
    </row>
    <row r="68" spans="1:5">
      <c r="A68" s="66" t="s">
        <v>504</v>
      </c>
      <c r="B68" s="12">
        <v>3428</v>
      </c>
      <c r="C68" s="12">
        <v>53392</v>
      </c>
      <c r="D68" s="85">
        <v>3892</v>
      </c>
      <c r="E68" s="133">
        <v>54824</v>
      </c>
    </row>
    <row r="69" spans="1:5">
      <c r="A69" s="66" t="s">
        <v>505</v>
      </c>
      <c r="B69" s="12">
        <v>549</v>
      </c>
      <c r="C69" s="12">
        <v>7081</v>
      </c>
      <c r="D69" s="85">
        <v>675</v>
      </c>
      <c r="E69" s="133">
        <v>6134</v>
      </c>
    </row>
    <row r="70" spans="1:5">
      <c r="A70" s="76" t="s">
        <v>506</v>
      </c>
      <c r="B70" s="77">
        <v>3977</v>
      </c>
      <c r="C70" s="77">
        <v>60473</v>
      </c>
      <c r="D70" s="77">
        <v>4567</v>
      </c>
      <c r="E70" s="78">
        <v>60958</v>
      </c>
    </row>
    <row r="71" spans="1:5">
      <c r="A71" s="66"/>
      <c r="B71" s="48"/>
      <c r="C71" s="48"/>
      <c r="D71" s="48"/>
      <c r="E71" s="49"/>
    </row>
    <row r="72" spans="1:5">
      <c r="A72" s="66" t="s">
        <v>507</v>
      </c>
      <c r="B72" s="48">
        <v>40</v>
      </c>
      <c r="C72" s="48">
        <v>233</v>
      </c>
      <c r="D72" s="85">
        <v>5</v>
      </c>
      <c r="E72" s="133">
        <v>40</v>
      </c>
    </row>
    <row r="73" spans="1:5">
      <c r="A73" s="66" t="s">
        <v>508</v>
      </c>
      <c r="B73" s="48">
        <v>77</v>
      </c>
      <c r="C73" s="48">
        <v>182</v>
      </c>
      <c r="D73" s="48">
        <v>2</v>
      </c>
      <c r="E73" s="49">
        <v>1</v>
      </c>
    </row>
    <row r="74" spans="1:5">
      <c r="A74" s="66" t="s">
        <v>509</v>
      </c>
      <c r="B74" s="12">
        <v>416</v>
      </c>
      <c r="C74" s="12">
        <v>5850</v>
      </c>
      <c r="D74" s="85">
        <v>72</v>
      </c>
      <c r="E74" s="133">
        <v>1050</v>
      </c>
    </row>
    <row r="75" spans="1:5">
      <c r="A75" s="66" t="s">
        <v>510</v>
      </c>
      <c r="B75" s="48">
        <v>767</v>
      </c>
      <c r="C75" s="48">
        <v>11253</v>
      </c>
      <c r="D75" s="85">
        <v>13</v>
      </c>
      <c r="E75" s="133">
        <v>143</v>
      </c>
    </row>
    <row r="76" spans="1:5">
      <c r="A76" s="66" t="s">
        <v>511</v>
      </c>
      <c r="B76" s="48">
        <v>1025</v>
      </c>
      <c r="C76" s="48">
        <v>17989</v>
      </c>
      <c r="D76" s="85">
        <v>350</v>
      </c>
      <c r="E76" s="133">
        <v>4838</v>
      </c>
    </row>
    <row r="77" spans="1:5">
      <c r="A77" s="66" t="s">
        <v>512</v>
      </c>
      <c r="B77" s="48">
        <v>184</v>
      </c>
      <c r="C77" s="48">
        <v>725</v>
      </c>
      <c r="D77" s="48" t="s">
        <v>399</v>
      </c>
      <c r="E77" s="49" t="s">
        <v>399</v>
      </c>
    </row>
    <row r="78" spans="1:5">
      <c r="A78" s="66" t="s">
        <v>513</v>
      </c>
      <c r="B78" s="48">
        <v>128</v>
      </c>
      <c r="C78" s="48">
        <v>818</v>
      </c>
      <c r="D78" s="48" t="s">
        <v>399</v>
      </c>
      <c r="E78" s="49" t="s">
        <v>399</v>
      </c>
    </row>
    <row r="79" spans="1:5">
      <c r="A79" s="66" t="s">
        <v>514</v>
      </c>
      <c r="B79" s="12">
        <v>2226</v>
      </c>
      <c r="C79" s="12">
        <v>43188</v>
      </c>
      <c r="D79" s="85">
        <v>3339</v>
      </c>
      <c r="E79" s="133">
        <v>61721</v>
      </c>
    </row>
    <row r="80" spans="1:5">
      <c r="A80" s="76" t="s">
        <v>591</v>
      </c>
      <c r="B80" s="77">
        <v>4863</v>
      </c>
      <c r="C80" s="77">
        <v>80238</v>
      </c>
      <c r="D80" s="77">
        <v>3781</v>
      </c>
      <c r="E80" s="78">
        <v>67793</v>
      </c>
    </row>
    <row r="81" spans="1:6">
      <c r="A81" s="66"/>
      <c r="B81" s="48"/>
      <c r="C81" s="48"/>
      <c r="D81" s="48"/>
      <c r="E81" s="49"/>
      <c r="F81" s="47"/>
    </row>
    <row r="82" spans="1:6">
      <c r="A82" s="66" t="s">
        <v>516</v>
      </c>
      <c r="B82" s="48">
        <v>50</v>
      </c>
      <c r="C82" s="48">
        <v>923</v>
      </c>
      <c r="D82" s="48" t="s">
        <v>399</v>
      </c>
      <c r="E82" s="49" t="s">
        <v>399</v>
      </c>
    </row>
    <row r="83" spans="1:6">
      <c r="A83" s="66" t="s">
        <v>517</v>
      </c>
      <c r="B83" s="48">
        <v>67</v>
      </c>
      <c r="C83" s="48">
        <v>802</v>
      </c>
      <c r="D83" s="48" t="s">
        <v>399</v>
      </c>
      <c r="E83" s="49" t="s">
        <v>399</v>
      </c>
    </row>
    <row r="84" spans="1:6">
      <c r="A84" s="76" t="s">
        <v>518</v>
      </c>
      <c r="B84" s="77">
        <v>117</v>
      </c>
      <c r="C84" s="77">
        <v>1725</v>
      </c>
      <c r="D84" s="77" t="s">
        <v>399</v>
      </c>
      <c r="E84" s="78" t="s">
        <v>399</v>
      </c>
    </row>
    <row r="85" spans="1:6">
      <c r="A85" s="66"/>
      <c r="B85" s="48"/>
      <c r="C85" s="48"/>
      <c r="D85" s="48"/>
      <c r="E85" s="49"/>
    </row>
    <row r="86" spans="1:6" ht="13.5" thickBot="1">
      <c r="A86" s="69" t="s">
        <v>519</v>
      </c>
      <c r="B86" s="55">
        <v>51511</v>
      </c>
      <c r="C86" s="55">
        <v>820139</v>
      </c>
      <c r="D86" s="55">
        <v>32867</v>
      </c>
      <c r="E86" s="56">
        <v>509713</v>
      </c>
    </row>
    <row r="87" spans="1:6">
      <c r="A87" s="37" t="s">
        <v>1288</v>
      </c>
    </row>
  </sheetData>
  <mergeCells count="5">
    <mergeCell ref="A1:E1"/>
    <mergeCell ref="A3:E3"/>
    <mergeCell ref="A4:E4"/>
    <mergeCell ref="B6:C6"/>
    <mergeCell ref="D6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105"/>
  <dimension ref="A1:I47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3.42578125" style="37" customWidth="1"/>
    <col min="2" max="7" width="15.85546875" style="37" customWidth="1"/>
    <col min="8" max="8" width="13.140625" style="37" customWidth="1"/>
    <col min="9" max="16384" width="11.42578125" style="37"/>
  </cols>
  <sheetData>
    <row r="1" spans="1:9" s="27" customFormat="1" ht="18">
      <c r="A1" s="1485" t="s">
        <v>375</v>
      </c>
      <c r="B1" s="1485"/>
      <c r="C1" s="1485"/>
      <c r="D1" s="1485"/>
      <c r="E1" s="1485"/>
      <c r="F1" s="1485"/>
      <c r="G1" s="1485"/>
    </row>
    <row r="2" spans="1:9" s="28" customFormat="1" ht="12.75" customHeight="1"/>
    <row r="3" spans="1:9" s="28" customFormat="1" ht="27.75" customHeight="1">
      <c r="A3" s="1486" t="s">
        <v>1315</v>
      </c>
      <c r="B3" s="1486"/>
      <c r="C3" s="1486"/>
      <c r="D3" s="1486"/>
      <c r="E3" s="1486"/>
      <c r="F3" s="1486"/>
      <c r="G3" s="1486"/>
      <c r="H3" s="134"/>
      <c r="I3" s="134"/>
    </row>
    <row r="4" spans="1:9" s="28" customFormat="1" ht="13.5" customHeight="1" thickBot="1">
      <c r="A4" s="5"/>
      <c r="B4" s="6"/>
      <c r="C4" s="6"/>
      <c r="D4" s="6"/>
      <c r="E4" s="6"/>
      <c r="F4" s="6"/>
      <c r="G4" s="6"/>
    </row>
    <row r="5" spans="1:9" ht="32.25" customHeight="1">
      <c r="A5" s="135" t="s">
        <v>535</v>
      </c>
      <c r="B5" s="1553" t="s">
        <v>379</v>
      </c>
      <c r="C5" s="1493"/>
      <c r="D5" s="1494"/>
      <c r="E5" s="1553" t="s">
        <v>386</v>
      </c>
      <c r="F5" s="1494"/>
      <c r="G5" s="859" t="s">
        <v>380</v>
      </c>
      <c r="H5" s="970"/>
    </row>
    <row r="6" spans="1:9" ht="22.5" customHeight="1">
      <c r="A6" s="856" t="s">
        <v>537</v>
      </c>
      <c r="B6" s="937" t="s">
        <v>389</v>
      </c>
      <c r="C6" s="935"/>
      <c r="D6" s="936"/>
      <c r="E6" s="937" t="s">
        <v>390</v>
      </c>
      <c r="F6" s="936"/>
      <c r="G6" s="926" t="s">
        <v>532</v>
      </c>
      <c r="H6" s="970"/>
    </row>
    <row r="7" spans="1:9" ht="30.75" customHeight="1" thickBot="1">
      <c r="A7" s="939" t="s">
        <v>538</v>
      </c>
      <c r="B7" s="860" t="s">
        <v>393</v>
      </c>
      <c r="C7" s="307" t="s">
        <v>394</v>
      </c>
      <c r="D7" s="307" t="s">
        <v>395</v>
      </c>
      <c r="E7" s="860" t="s">
        <v>393</v>
      </c>
      <c r="F7" s="307" t="s">
        <v>394</v>
      </c>
      <c r="G7" s="309" t="s">
        <v>533</v>
      </c>
      <c r="H7" s="970"/>
    </row>
    <row r="8" spans="1:9" ht="24.75" customHeight="1">
      <c r="A8" s="75" t="s">
        <v>472</v>
      </c>
      <c r="B8" s="256">
        <v>141</v>
      </c>
      <c r="C8" s="45">
        <v>1837</v>
      </c>
      <c r="D8" s="45">
        <v>1978</v>
      </c>
      <c r="E8" s="256">
        <v>2001</v>
      </c>
      <c r="F8" s="131">
        <v>5700</v>
      </c>
      <c r="G8" s="46">
        <v>10753</v>
      </c>
      <c r="H8" s="971"/>
      <c r="I8" s="132"/>
    </row>
    <row r="9" spans="1:9">
      <c r="A9" s="66" t="s">
        <v>473</v>
      </c>
      <c r="B9" s="48">
        <v>28</v>
      </c>
      <c r="C9" s="48">
        <v>103</v>
      </c>
      <c r="D9" s="48">
        <v>131</v>
      </c>
      <c r="E9" s="12">
        <v>1194</v>
      </c>
      <c r="F9" s="12">
        <v>3792</v>
      </c>
      <c r="G9" s="49">
        <v>424</v>
      </c>
      <c r="H9" s="971"/>
      <c r="I9" s="132"/>
    </row>
    <row r="10" spans="1:9">
      <c r="A10" s="66" t="s">
        <v>474</v>
      </c>
      <c r="B10" s="48">
        <v>11</v>
      </c>
      <c r="C10" s="48">
        <v>459</v>
      </c>
      <c r="D10" s="48">
        <v>470</v>
      </c>
      <c r="E10" s="12">
        <v>2218</v>
      </c>
      <c r="F10" s="12">
        <v>5400</v>
      </c>
      <c r="G10" s="49">
        <v>2503</v>
      </c>
      <c r="H10" s="971"/>
      <c r="I10" s="132"/>
    </row>
    <row r="11" spans="1:9">
      <c r="A11" s="76" t="s">
        <v>590</v>
      </c>
      <c r="B11" s="77">
        <v>180</v>
      </c>
      <c r="C11" s="77">
        <v>2399</v>
      </c>
      <c r="D11" s="77">
        <v>2579</v>
      </c>
      <c r="E11" s="77">
        <v>1889</v>
      </c>
      <c r="F11" s="77">
        <v>5561</v>
      </c>
      <c r="G11" s="78">
        <v>13680</v>
      </c>
      <c r="H11" s="971"/>
      <c r="I11" s="132"/>
    </row>
    <row r="12" spans="1:9">
      <c r="A12" s="66"/>
      <c r="B12" s="48"/>
      <c r="C12" s="48"/>
      <c r="D12" s="48"/>
      <c r="E12" s="12"/>
      <c r="F12" s="12"/>
      <c r="G12" s="49"/>
      <c r="H12" s="971"/>
      <c r="I12" s="132"/>
    </row>
    <row r="13" spans="1:9">
      <c r="A13" s="66" t="s">
        <v>476</v>
      </c>
      <c r="B13" s="83">
        <v>28</v>
      </c>
      <c r="C13" s="83">
        <v>5</v>
      </c>
      <c r="D13" s="48">
        <v>33</v>
      </c>
      <c r="E13" s="83">
        <v>2390</v>
      </c>
      <c r="F13" s="83">
        <v>7427</v>
      </c>
      <c r="G13" s="13">
        <v>104</v>
      </c>
      <c r="H13" s="971"/>
      <c r="I13" s="132"/>
    </row>
    <row r="14" spans="1:9">
      <c r="A14" s="66" t="s">
        <v>477</v>
      </c>
      <c r="B14" s="83">
        <v>530</v>
      </c>
      <c r="C14" s="83">
        <v>206</v>
      </c>
      <c r="D14" s="48">
        <v>736</v>
      </c>
      <c r="E14" s="83">
        <v>3201</v>
      </c>
      <c r="F14" s="83">
        <v>5238</v>
      </c>
      <c r="G14" s="13">
        <v>2776</v>
      </c>
      <c r="H14" s="971"/>
      <c r="I14" s="132"/>
    </row>
    <row r="15" spans="1:9">
      <c r="A15" s="66" t="s">
        <v>478</v>
      </c>
      <c r="B15" s="83">
        <v>11</v>
      </c>
      <c r="C15" s="83">
        <v>14</v>
      </c>
      <c r="D15" s="48">
        <v>25</v>
      </c>
      <c r="E15" s="83">
        <v>2576</v>
      </c>
      <c r="F15" s="83">
        <v>5238</v>
      </c>
      <c r="G15" s="13">
        <v>102</v>
      </c>
      <c r="H15" s="971"/>
      <c r="I15" s="132"/>
    </row>
    <row r="16" spans="1:9">
      <c r="A16" s="66" t="s">
        <v>479</v>
      </c>
      <c r="B16" s="83" t="s">
        <v>399</v>
      </c>
      <c r="C16" s="83">
        <v>6</v>
      </c>
      <c r="D16" s="48">
        <v>6</v>
      </c>
      <c r="E16" s="83" t="s">
        <v>399</v>
      </c>
      <c r="F16" s="83">
        <v>3300</v>
      </c>
      <c r="G16" s="13">
        <v>20</v>
      </c>
      <c r="H16" s="971"/>
      <c r="I16" s="132"/>
    </row>
    <row r="17" spans="1:9">
      <c r="A17" s="76" t="s">
        <v>480</v>
      </c>
      <c r="B17" s="77">
        <v>569</v>
      </c>
      <c r="C17" s="77">
        <v>231</v>
      </c>
      <c r="D17" s="77">
        <v>800</v>
      </c>
      <c r="E17" s="77">
        <v>3149</v>
      </c>
      <c r="F17" s="77">
        <v>5235</v>
      </c>
      <c r="G17" s="78">
        <v>3002</v>
      </c>
      <c r="H17" s="971"/>
      <c r="I17" s="132"/>
    </row>
    <row r="18" spans="1:9">
      <c r="A18" s="68"/>
      <c r="B18" s="73"/>
      <c r="C18" s="73"/>
      <c r="D18" s="73"/>
      <c r="E18" s="79"/>
      <c r="F18" s="79"/>
      <c r="G18" s="74"/>
      <c r="H18" s="971"/>
      <c r="I18" s="132"/>
    </row>
    <row r="19" spans="1:9">
      <c r="A19" s="66" t="s">
        <v>545</v>
      </c>
      <c r="B19" s="12" t="s">
        <v>399</v>
      </c>
      <c r="C19" s="12">
        <v>20</v>
      </c>
      <c r="D19" s="48">
        <v>20</v>
      </c>
      <c r="E19" s="12" t="s">
        <v>399</v>
      </c>
      <c r="F19" s="12">
        <v>9838</v>
      </c>
      <c r="G19" s="13">
        <v>197</v>
      </c>
      <c r="H19" s="971"/>
      <c r="I19" s="132"/>
    </row>
    <row r="20" spans="1:9">
      <c r="A20" s="66" t="s">
        <v>484</v>
      </c>
      <c r="B20" s="12" t="s">
        <v>399</v>
      </c>
      <c r="C20" s="12">
        <v>3</v>
      </c>
      <c r="D20" s="48">
        <v>3</v>
      </c>
      <c r="E20" s="12" t="s">
        <v>399</v>
      </c>
      <c r="F20" s="12">
        <v>6000</v>
      </c>
      <c r="G20" s="13">
        <v>18</v>
      </c>
      <c r="H20" s="971"/>
      <c r="I20" s="132"/>
    </row>
    <row r="21" spans="1:9">
      <c r="A21" s="66" t="s">
        <v>486</v>
      </c>
      <c r="B21" s="48" t="s">
        <v>399</v>
      </c>
      <c r="C21" s="12">
        <v>34</v>
      </c>
      <c r="D21" s="48">
        <v>34</v>
      </c>
      <c r="E21" s="48" t="s">
        <v>399</v>
      </c>
      <c r="F21" s="12">
        <v>7000</v>
      </c>
      <c r="G21" s="13">
        <v>238</v>
      </c>
      <c r="H21" s="971"/>
      <c r="I21" s="132"/>
    </row>
    <row r="22" spans="1:9">
      <c r="A22" s="66" t="s">
        <v>489</v>
      </c>
      <c r="B22" s="85">
        <v>16</v>
      </c>
      <c r="C22" s="12">
        <v>39</v>
      </c>
      <c r="D22" s="48">
        <v>55</v>
      </c>
      <c r="E22" s="85">
        <v>2500</v>
      </c>
      <c r="F22" s="12">
        <v>5000</v>
      </c>
      <c r="G22" s="13">
        <v>235</v>
      </c>
      <c r="H22" s="971"/>
      <c r="I22" s="132"/>
    </row>
    <row r="23" spans="1:9">
      <c r="A23" s="66" t="s">
        <v>490</v>
      </c>
      <c r="B23" s="12">
        <v>2</v>
      </c>
      <c r="C23" s="12">
        <v>45</v>
      </c>
      <c r="D23" s="48">
        <v>47</v>
      </c>
      <c r="E23" s="12">
        <v>2500</v>
      </c>
      <c r="F23" s="12">
        <v>5250</v>
      </c>
      <c r="G23" s="13">
        <v>241</v>
      </c>
      <c r="H23" s="971"/>
      <c r="I23" s="132"/>
    </row>
    <row r="24" spans="1:9">
      <c r="A24" s="76" t="s">
        <v>598</v>
      </c>
      <c r="B24" s="77">
        <v>18</v>
      </c>
      <c r="C24" s="77">
        <v>141</v>
      </c>
      <c r="D24" s="77">
        <v>159</v>
      </c>
      <c r="E24" s="77">
        <v>2500</v>
      </c>
      <c r="F24" s="77">
        <v>6270</v>
      </c>
      <c r="G24" s="78">
        <v>929</v>
      </c>
      <c r="H24" s="971"/>
      <c r="I24" s="132"/>
    </row>
    <row r="25" spans="1:9">
      <c r="A25" s="68"/>
      <c r="B25" s="73"/>
      <c r="C25" s="73"/>
      <c r="D25" s="73"/>
      <c r="E25" s="79"/>
      <c r="F25" s="79"/>
      <c r="G25" s="74"/>
      <c r="H25" s="971"/>
      <c r="I25" s="132"/>
    </row>
    <row r="26" spans="1:9">
      <c r="A26" s="76" t="s">
        <v>492</v>
      </c>
      <c r="B26" s="77">
        <v>5</v>
      </c>
      <c r="C26" s="77" t="s">
        <v>399</v>
      </c>
      <c r="D26" s="77">
        <v>5</v>
      </c>
      <c r="E26" s="77">
        <v>2200</v>
      </c>
      <c r="F26" s="77" t="s">
        <v>399</v>
      </c>
      <c r="G26" s="78">
        <v>11</v>
      </c>
      <c r="H26" s="971"/>
      <c r="I26" s="132"/>
    </row>
    <row r="27" spans="1:9">
      <c r="A27" s="66"/>
      <c r="B27" s="48"/>
      <c r="C27" s="48"/>
      <c r="D27" s="48"/>
      <c r="E27" s="12"/>
      <c r="F27" s="12"/>
      <c r="G27" s="49"/>
      <c r="H27" s="971"/>
      <c r="I27" s="132"/>
    </row>
    <row r="28" spans="1:9">
      <c r="A28" s="66" t="s">
        <v>493</v>
      </c>
      <c r="B28" s="48" t="s">
        <v>399</v>
      </c>
      <c r="C28" s="48">
        <v>12</v>
      </c>
      <c r="D28" s="48">
        <v>12</v>
      </c>
      <c r="E28" s="12" t="s">
        <v>399</v>
      </c>
      <c r="F28" s="12">
        <v>6500</v>
      </c>
      <c r="G28" s="49">
        <v>78</v>
      </c>
      <c r="H28" s="971"/>
      <c r="I28" s="132"/>
    </row>
    <row r="29" spans="1:9">
      <c r="A29" s="66" t="s">
        <v>494</v>
      </c>
      <c r="B29" s="48">
        <v>5</v>
      </c>
      <c r="C29" s="48" t="s">
        <v>399</v>
      </c>
      <c r="D29" s="48">
        <v>5</v>
      </c>
      <c r="E29" s="12">
        <v>1900</v>
      </c>
      <c r="F29" s="12" t="s">
        <v>399</v>
      </c>
      <c r="G29" s="49">
        <v>10</v>
      </c>
      <c r="H29" s="971"/>
      <c r="I29" s="132"/>
    </row>
    <row r="30" spans="1:9">
      <c r="A30" s="66" t="s">
        <v>496</v>
      </c>
      <c r="B30" s="85">
        <v>8</v>
      </c>
      <c r="C30" s="48" t="s">
        <v>399</v>
      </c>
      <c r="D30" s="48">
        <v>8</v>
      </c>
      <c r="E30" s="85">
        <v>1500</v>
      </c>
      <c r="F30" s="12" t="s">
        <v>399</v>
      </c>
      <c r="G30" s="49">
        <v>12</v>
      </c>
      <c r="H30" s="971"/>
      <c r="I30" s="132"/>
    </row>
    <row r="31" spans="1:9">
      <c r="A31" s="66" t="s">
        <v>497</v>
      </c>
      <c r="B31" s="48" t="s">
        <v>399</v>
      </c>
      <c r="C31" s="48">
        <v>28</v>
      </c>
      <c r="D31" s="48">
        <v>28</v>
      </c>
      <c r="E31" s="12" t="s">
        <v>399</v>
      </c>
      <c r="F31" s="12">
        <v>3000</v>
      </c>
      <c r="G31" s="49">
        <v>84</v>
      </c>
      <c r="H31" s="971"/>
      <c r="I31" s="132"/>
    </row>
    <row r="32" spans="1:9">
      <c r="A32" s="76" t="s">
        <v>546</v>
      </c>
      <c r="B32" s="77">
        <v>13</v>
      </c>
      <c r="C32" s="77">
        <v>40</v>
      </c>
      <c r="D32" s="77">
        <v>53</v>
      </c>
      <c r="E32" s="77">
        <v>1654</v>
      </c>
      <c r="F32" s="77">
        <v>4050</v>
      </c>
      <c r="G32" s="78">
        <v>184</v>
      </c>
      <c r="H32" s="971"/>
      <c r="I32" s="132"/>
    </row>
    <row r="33" spans="1:8">
      <c r="A33" s="66"/>
      <c r="B33" s="48"/>
      <c r="C33" s="48"/>
      <c r="D33" s="48"/>
      <c r="E33" s="12"/>
      <c r="F33" s="12"/>
      <c r="G33" s="49"/>
      <c r="H33" s="970"/>
    </row>
    <row r="34" spans="1:8">
      <c r="A34" s="66" t="s">
        <v>499</v>
      </c>
      <c r="B34" s="12">
        <v>5</v>
      </c>
      <c r="C34" s="12">
        <v>19</v>
      </c>
      <c r="D34" s="48">
        <v>24</v>
      </c>
      <c r="E34" s="12">
        <v>1200</v>
      </c>
      <c r="F34" s="12">
        <v>3500</v>
      </c>
      <c r="G34" s="13">
        <v>73</v>
      </c>
      <c r="H34" s="970"/>
    </row>
    <row r="35" spans="1:8">
      <c r="A35" s="66" t="s">
        <v>500</v>
      </c>
      <c r="B35" s="12">
        <v>29</v>
      </c>
      <c r="C35" s="12">
        <v>10</v>
      </c>
      <c r="D35" s="48">
        <v>39</v>
      </c>
      <c r="E35" s="12">
        <v>1200</v>
      </c>
      <c r="F35" s="12">
        <v>5500</v>
      </c>
      <c r="G35" s="13">
        <v>90</v>
      </c>
      <c r="H35" s="970"/>
    </row>
    <row r="36" spans="1:8">
      <c r="A36" s="76" t="s">
        <v>502</v>
      </c>
      <c r="B36" s="77">
        <v>34</v>
      </c>
      <c r="C36" s="77">
        <v>29</v>
      </c>
      <c r="D36" s="77">
        <v>63</v>
      </c>
      <c r="E36" s="77">
        <v>1200</v>
      </c>
      <c r="F36" s="77">
        <v>4190</v>
      </c>
      <c r="G36" s="78">
        <v>163</v>
      </c>
      <c r="H36" s="970"/>
    </row>
    <row r="37" spans="1:8">
      <c r="A37" s="68"/>
      <c r="B37" s="73"/>
      <c r="C37" s="73"/>
      <c r="D37" s="73"/>
      <c r="E37" s="79"/>
      <c r="F37" s="79"/>
      <c r="G37" s="74"/>
      <c r="H37" s="970"/>
    </row>
    <row r="38" spans="1:8">
      <c r="A38" s="76" t="s">
        <v>503</v>
      </c>
      <c r="B38" s="77">
        <v>5</v>
      </c>
      <c r="C38" s="77">
        <v>24</v>
      </c>
      <c r="D38" s="77">
        <v>29</v>
      </c>
      <c r="E38" s="77">
        <v>1000</v>
      </c>
      <c r="F38" s="77">
        <v>8100</v>
      </c>
      <c r="G38" s="78">
        <v>199</v>
      </c>
      <c r="H38" s="970"/>
    </row>
    <row r="39" spans="1:8">
      <c r="A39" s="66"/>
      <c r="B39" s="48"/>
      <c r="C39" s="48"/>
      <c r="D39" s="48"/>
      <c r="E39" s="12"/>
      <c r="F39" s="12"/>
      <c r="G39" s="49"/>
      <c r="H39" s="970"/>
    </row>
    <row r="40" spans="1:8">
      <c r="A40" s="66" t="s">
        <v>508</v>
      </c>
      <c r="B40" s="48">
        <v>2765</v>
      </c>
      <c r="C40" s="48">
        <v>1757</v>
      </c>
      <c r="D40" s="48">
        <v>4522</v>
      </c>
      <c r="E40" s="12">
        <v>3600</v>
      </c>
      <c r="F40" s="12">
        <v>7001</v>
      </c>
      <c r="G40" s="49">
        <v>22255</v>
      </c>
      <c r="H40" s="970"/>
    </row>
    <row r="41" spans="1:8">
      <c r="A41" s="66" t="s">
        <v>509</v>
      </c>
      <c r="B41" s="12">
        <v>3</v>
      </c>
      <c r="C41" s="12">
        <v>125</v>
      </c>
      <c r="D41" s="48">
        <v>128</v>
      </c>
      <c r="E41" s="12">
        <v>2500</v>
      </c>
      <c r="F41" s="12">
        <v>6500</v>
      </c>
      <c r="G41" s="13">
        <v>820</v>
      </c>
      <c r="H41" s="970"/>
    </row>
    <row r="42" spans="1:8">
      <c r="A42" s="66" t="s">
        <v>510</v>
      </c>
      <c r="B42" s="48" t="s">
        <v>399</v>
      </c>
      <c r="C42" s="48">
        <v>104</v>
      </c>
      <c r="D42" s="48">
        <v>104</v>
      </c>
      <c r="E42" s="48" t="s">
        <v>399</v>
      </c>
      <c r="F42" s="12">
        <v>5678</v>
      </c>
      <c r="G42" s="49">
        <v>591</v>
      </c>
      <c r="H42" s="970"/>
    </row>
    <row r="43" spans="1:8">
      <c r="A43" s="66" t="s">
        <v>513</v>
      </c>
      <c r="B43" s="48" t="s">
        <v>399</v>
      </c>
      <c r="C43" s="48">
        <v>39</v>
      </c>
      <c r="D43" s="48">
        <v>39</v>
      </c>
      <c r="E43" s="12" t="s">
        <v>399</v>
      </c>
      <c r="F43" s="12">
        <v>6000</v>
      </c>
      <c r="G43" s="49">
        <v>234</v>
      </c>
      <c r="H43" s="970"/>
    </row>
    <row r="44" spans="1:8">
      <c r="A44" s="66" t="s">
        <v>514</v>
      </c>
      <c r="B44" s="12">
        <v>89</v>
      </c>
      <c r="C44" s="12">
        <v>400</v>
      </c>
      <c r="D44" s="48">
        <v>489</v>
      </c>
      <c r="E44" s="12">
        <v>3000</v>
      </c>
      <c r="F44" s="12">
        <v>6875</v>
      </c>
      <c r="G44" s="13">
        <v>3017</v>
      </c>
      <c r="H44" s="970"/>
    </row>
    <row r="45" spans="1:8">
      <c r="A45" s="76" t="s">
        <v>591</v>
      </c>
      <c r="B45" s="77">
        <v>2857</v>
      </c>
      <c r="C45" s="77">
        <v>2425</v>
      </c>
      <c r="D45" s="77">
        <v>5282</v>
      </c>
      <c r="E45" s="77">
        <v>3580</v>
      </c>
      <c r="F45" s="77">
        <v>6882</v>
      </c>
      <c r="G45" s="78">
        <v>26917</v>
      </c>
      <c r="H45" s="970"/>
    </row>
    <row r="46" spans="1:8">
      <c r="A46" s="66"/>
      <c r="B46" s="48"/>
      <c r="C46" s="48"/>
      <c r="D46" s="48"/>
      <c r="E46" s="12"/>
      <c r="F46" s="12"/>
      <c r="G46" s="49"/>
      <c r="H46" s="970"/>
    </row>
    <row r="47" spans="1:8" ht="13.5" thickBot="1">
      <c r="A47" s="69" t="s">
        <v>519</v>
      </c>
      <c r="B47" s="55">
        <v>3681</v>
      </c>
      <c r="C47" s="55">
        <v>5289</v>
      </c>
      <c r="D47" s="55">
        <v>8970</v>
      </c>
      <c r="E47" s="55">
        <v>3391</v>
      </c>
      <c r="F47" s="55">
        <v>6164</v>
      </c>
      <c r="G47" s="56">
        <v>45085</v>
      </c>
      <c r="H47" s="972"/>
    </row>
  </sheetData>
  <mergeCells count="4">
    <mergeCell ref="A1:G1"/>
    <mergeCell ref="A3:G3"/>
    <mergeCell ref="B5:D5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>
  <sheetPr codeName="Hoja284">
    <pageSetUpPr fitToPage="1"/>
  </sheetPr>
  <dimension ref="A1:I20"/>
  <sheetViews>
    <sheetView showGridLines="0" view="pageBreakPreview" zoomScale="75" zoomScaleNormal="75" zoomScaleSheetLayoutView="75" workbookViewId="0">
      <selection activeCell="H21" sqref="H21"/>
    </sheetView>
  </sheetViews>
  <sheetFormatPr baseColWidth="10" defaultRowHeight="12.75"/>
  <cols>
    <col min="1" max="1" width="24.140625" style="160" customWidth="1"/>
    <col min="2" max="8" width="20" style="160" customWidth="1"/>
    <col min="9" max="16384" width="11.42578125" style="160"/>
  </cols>
  <sheetData>
    <row r="1" spans="1:9" s="2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</row>
    <row r="3" spans="1:9" s="3" customFormat="1" ht="15">
      <c r="A3" s="1560" t="s">
        <v>1443</v>
      </c>
      <c r="B3" s="1560"/>
      <c r="C3" s="1560"/>
      <c r="D3" s="1560"/>
      <c r="E3" s="1560"/>
      <c r="F3" s="1560"/>
      <c r="G3" s="1560"/>
      <c r="H3" s="1560"/>
    </row>
    <row r="4" spans="1:9" s="3" customFormat="1" ht="15">
      <c r="A4" s="1560" t="s">
        <v>1196</v>
      </c>
      <c r="B4" s="1560"/>
      <c r="C4" s="1560"/>
      <c r="D4" s="1560"/>
      <c r="E4" s="1560"/>
      <c r="F4" s="1560"/>
      <c r="G4" s="1560"/>
      <c r="H4" s="1560"/>
    </row>
    <row r="5" spans="1:9" s="3" customFormat="1" ht="15.75" thickBot="1">
      <c r="A5" s="5"/>
      <c r="B5" s="6"/>
      <c r="C5" s="6"/>
      <c r="D5" s="6"/>
      <c r="E5" s="6"/>
      <c r="F5" s="6"/>
      <c r="G5" s="6"/>
      <c r="H5" s="6"/>
    </row>
    <row r="6" spans="1:9" ht="21.75" customHeight="1">
      <c r="A6" s="1649" t="s">
        <v>378</v>
      </c>
      <c r="B6" s="1311" t="s">
        <v>1150</v>
      </c>
      <c r="C6" s="920"/>
      <c r="D6" s="1627" t="s">
        <v>1164</v>
      </c>
      <c r="E6" s="1333" t="s">
        <v>386</v>
      </c>
      <c r="F6" s="1317"/>
      <c r="G6" s="949" t="s">
        <v>521</v>
      </c>
      <c r="H6" s="873"/>
    </row>
    <row r="7" spans="1:9" ht="21.75" customHeight="1">
      <c r="A7" s="1650"/>
      <c r="B7" s="1313" t="s">
        <v>1165</v>
      </c>
      <c r="C7" s="924"/>
      <c r="D7" s="1628"/>
      <c r="E7" s="1334" t="s">
        <v>1166</v>
      </c>
      <c r="F7" s="909" t="s">
        <v>380</v>
      </c>
      <c r="G7" s="909" t="s">
        <v>522</v>
      </c>
      <c r="H7" s="926" t="s">
        <v>381</v>
      </c>
    </row>
    <row r="8" spans="1:9" ht="21.75" customHeight="1">
      <c r="A8" s="1650"/>
      <c r="B8" s="298" t="s">
        <v>395</v>
      </c>
      <c r="C8" s="298" t="s">
        <v>1123</v>
      </c>
      <c r="D8" s="1628"/>
      <c r="E8" s="1334" t="s">
        <v>1167</v>
      </c>
      <c r="F8" s="1334" t="s">
        <v>383</v>
      </c>
      <c r="G8" s="909" t="s">
        <v>525</v>
      </c>
      <c r="H8" s="926" t="s">
        <v>384</v>
      </c>
    </row>
    <row r="9" spans="1:9" ht="21.75" customHeight="1" thickBot="1">
      <c r="A9" s="1651"/>
      <c r="B9" s="912" t="s">
        <v>382</v>
      </c>
      <c r="C9" s="912" t="s">
        <v>382</v>
      </c>
      <c r="D9" s="1500"/>
      <c r="E9" s="300" t="s">
        <v>524</v>
      </c>
      <c r="F9" s="877"/>
      <c r="G9" s="912" t="s">
        <v>526</v>
      </c>
      <c r="H9" s="1189"/>
    </row>
    <row r="10" spans="1:9" ht="18" customHeight="1">
      <c r="A10" s="710">
        <v>2003</v>
      </c>
      <c r="B10" s="499">
        <v>20.369</v>
      </c>
      <c r="C10" s="499">
        <v>19.052</v>
      </c>
      <c r="D10" s="85">
        <v>711.83699999999999</v>
      </c>
      <c r="E10" s="636">
        <v>120.88704597942473</v>
      </c>
      <c r="F10" s="499">
        <v>230.31399999999999</v>
      </c>
      <c r="G10" s="636">
        <v>61.78</v>
      </c>
      <c r="H10" s="133">
        <v>142287.98919999998</v>
      </c>
      <c r="I10" s="711"/>
    </row>
    <row r="11" spans="1:9">
      <c r="A11" s="710">
        <v>2004</v>
      </c>
      <c r="B11" s="499">
        <v>19.57</v>
      </c>
      <c r="C11" s="499">
        <v>18.194000000000003</v>
      </c>
      <c r="D11" s="85">
        <v>723.81100000000004</v>
      </c>
      <c r="E11" s="636">
        <v>80.043420907991631</v>
      </c>
      <c r="F11" s="499">
        <v>145.631</v>
      </c>
      <c r="G11" s="636">
        <v>66.239999999999995</v>
      </c>
      <c r="H11" s="133">
        <v>96465.974399999992</v>
      </c>
      <c r="I11" s="711"/>
    </row>
    <row r="12" spans="1:9">
      <c r="A12" s="710">
        <v>2005</v>
      </c>
      <c r="B12" s="499">
        <v>20.971</v>
      </c>
      <c r="C12" s="499">
        <v>18.841999999999999</v>
      </c>
      <c r="D12" s="85">
        <v>663.95</v>
      </c>
      <c r="E12" s="636">
        <v>133.64398683791532</v>
      </c>
      <c r="F12" s="499">
        <v>251.81200000000001</v>
      </c>
      <c r="G12" s="636">
        <v>36.65</v>
      </c>
      <c r="H12" s="133">
        <v>92289.097999999998</v>
      </c>
      <c r="I12" s="711"/>
    </row>
    <row r="13" spans="1:9">
      <c r="A13" s="710">
        <v>2006</v>
      </c>
      <c r="B13" s="499">
        <v>20.52</v>
      </c>
      <c r="C13" s="499">
        <v>18.911999999999999</v>
      </c>
      <c r="D13" s="85">
        <v>651.87400000000002</v>
      </c>
      <c r="E13" s="636">
        <v>94.492914551607456</v>
      </c>
      <c r="F13" s="499">
        <v>178.70500000000001</v>
      </c>
      <c r="G13" s="636">
        <v>57.58</v>
      </c>
      <c r="H13" s="133">
        <v>102898.33899999999</v>
      </c>
      <c r="I13" s="711"/>
    </row>
    <row r="14" spans="1:9">
      <c r="A14" s="710">
        <v>2007</v>
      </c>
      <c r="B14" s="499">
        <v>20.100999999999999</v>
      </c>
      <c r="C14" s="499">
        <v>18.347999999999999</v>
      </c>
      <c r="D14" s="85">
        <v>614.12699999999995</v>
      </c>
      <c r="E14" s="636">
        <v>109.76237192064531</v>
      </c>
      <c r="F14" s="499">
        <v>201.392</v>
      </c>
      <c r="G14" s="636">
        <v>51.8</v>
      </c>
      <c r="H14" s="133">
        <v>104321.05599999998</v>
      </c>
      <c r="I14" s="711"/>
    </row>
    <row r="15" spans="1:9">
      <c r="A15" s="710">
        <v>2008</v>
      </c>
      <c r="B15" s="499">
        <v>18.695</v>
      </c>
      <c r="C15" s="499">
        <v>16.960999999999999</v>
      </c>
      <c r="D15" s="85">
        <v>627.78099999999995</v>
      </c>
      <c r="E15" s="636">
        <v>117.29732916691233</v>
      </c>
      <c r="F15" s="499">
        <v>198.94800000000001</v>
      </c>
      <c r="G15" s="636">
        <v>52.01</v>
      </c>
      <c r="H15" s="133">
        <v>103472.8548</v>
      </c>
      <c r="I15" s="711"/>
    </row>
    <row r="16" spans="1:9">
      <c r="A16" s="710">
        <v>2009</v>
      </c>
      <c r="B16" s="499">
        <v>18.489000000000001</v>
      </c>
      <c r="C16" s="499">
        <v>16.937999999999999</v>
      </c>
      <c r="D16" s="85">
        <v>592.46699999999998</v>
      </c>
      <c r="E16" s="636">
        <v>137.43062935411501</v>
      </c>
      <c r="F16" s="499">
        <v>232.78</v>
      </c>
      <c r="G16" s="636">
        <v>45.74</v>
      </c>
      <c r="H16" s="133">
        <v>106473.572</v>
      </c>
      <c r="I16" s="711"/>
    </row>
    <row r="17" spans="1:9">
      <c r="A17" s="710">
        <v>2010</v>
      </c>
      <c r="B17" s="499">
        <v>18.489000000000001</v>
      </c>
      <c r="C17" s="499">
        <v>15.262</v>
      </c>
      <c r="D17" s="85">
        <v>592.46699999999998</v>
      </c>
      <c r="E17" s="636">
        <v>152.5226051631503</v>
      </c>
      <c r="F17" s="499">
        <v>232.78</v>
      </c>
      <c r="G17" s="636">
        <v>56.43</v>
      </c>
      <c r="H17" s="133">
        <v>131357.75400000002</v>
      </c>
      <c r="I17" s="711"/>
    </row>
    <row r="18" spans="1:9">
      <c r="A18" s="710">
        <v>2011</v>
      </c>
      <c r="B18" s="499">
        <v>17.085999999999999</v>
      </c>
      <c r="C18" s="499">
        <v>15.512</v>
      </c>
      <c r="D18" s="85">
        <v>572.94399999999996</v>
      </c>
      <c r="E18" s="636">
        <v>148.8376740587932</v>
      </c>
      <c r="F18" s="499">
        <v>230.87700000000001</v>
      </c>
      <c r="G18" s="636">
        <v>47.13</v>
      </c>
      <c r="H18" s="133">
        <v>108812.33010000002</v>
      </c>
      <c r="I18" s="711"/>
    </row>
    <row r="19" spans="1:9">
      <c r="A19" s="15">
        <v>2012</v>
      </c>
      <c r="B19" s="499">
        <v>16.687000000000001</v>
      </c>
      <c r="C19" s="499">
        <v>15.102</v>
      </c>
      <c r="D19" s="85">
        <v>546.76400000000001</v>
      </c>
      <c r="E19" s="636">
        <v>139.53516090584029</v>
      </c>
      <c r="F19" s="499">
        <v>210.726</v>
      </c>
      <c r="G19" s="636">
        <v>49.49</v>
      </c>
      <c r="H19" s="133">
        <v>104288.29740000001</v>
      </c>
      <c r="I19" s="711"/>
    </row>
    <row r="20" spans="1:9" ht="13.5" thickBot="1">
      <c r="A20" s="19">
        <v>2013</v>
      </c>
      <c r="B20" s="501">
        <v>16.614000000000001</v>
      </c>
      <c r="C20" s="501">
        <v>14.769</v>
      </c>
      <c r="D20" s="502">
        <v>539.08699999999999</v>
      </c>
      <c r="E20" s="638">
        <f>F20/C20*10</f>
        <v>116.69849008057417</v>
      </c>
      <c r="F20" s="501">
        <v>172.352</v>
      </c>
      <c r="G20" s="545">
        <v>67.319999999999993</v>
      </c>
      <c r="H20" s="1417">
        <f>F20*G20*10</f>
        <v>116027.3664</v>
      </c>
      <c r="I20" s="711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>
  <sheetPr codeName="Hoja285">
    <pageSetUpPr fitToPage="1"/>
  </sheetPr>
  <dimension ref="A1:S87"/>
  <sheetViews>
    <sheetView view="pageBreakPreview" topLeftCell="A19" zoomScale="75" zoomScaleNormal="75" zoomScaleSheetLayoutView="75" workbookViewId="0">
      <selection activeCell="B10" sqref="B10:M87"/>
    </sheetView>
  </sheetViews>
  <sheetFormatPr baseColWidth="10" defaultRowHeight="12.75"/>
  <cols>
    <col min="1" max="1" width="32.7109375" style="271" customWidth="1"/>
    <col min="2" max="13" width="16.140625" style="271" customWidth="1"/>
    <col min="14" max="16384" width="11.42578125" style="271"/>
  </cols>
  <sheetData>
    <row r="1" spans="1:18" s="90" customFormat="1" ht="18">
      <c r="A1" s="1519" t="s">
        <v>1289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8" s="91" customFormat="1" ht="15">
      <c r="A3" s="1504" t="s">
        <v>1290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</row>
    <row r="4" spans="1:18" s="91" customFormat="1" ht="15">
      <c r="A4" s="1504" t="s">
        <v>1425</v>
      </c>
      <c r="B4" s="1504"/>
      <c r="C4" s="1504"/>
      <c r="D4" s="1504"/>
      <c r="E4" s="1504"/>
      <c r="F4" s="1504"/>
      <c r="G4" s="1504"/>
      <c r="H4" s="1504"/>
      <c r="I4" s="1504"/>
      <c r="J4" s="1504"/>
      <c r="K4" s="1504"/>
      <c r="L4" s="1504"/>
      <c r="M4" s="1504"/>
    </row>
    <row r="5" spans="1:18" s="91" customFormat="1" ht="14.2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ht="24.75" customHeight="1">
      <c r="A6" s="1330"/>
      <c r="B6" s="1544" t="s">
        <v>1116</v>
      </c>
      <c r="C6" s="1544"/>
      <c r="D6" s="1544"/>
      <c r="E6" s="1544"/>
      <c r="F6" s="1544"/>
      <c r="G6" s="1732" t="s">
        <v>1264</v>
      </c>
      <c r="H6" s="849"/>
      <c r="I6" s="1329" t="s">
        <v>386</v>
      </c>
      <c r="J6" s="1315"/>
      <c r="K6" s="1733" t="s">
        <v>387</v>
      </c>
      <c r="L6" s="1733"/>
      <c r="M6" s="1490"/>
    </row>
    <row r="7" spans="1:18" ht="13.5" customHeight="1">
      <c r="A7" s="1331" t="s">
        <v>560</v>
      </c>
      <c r="B7" s="1554" t="s">
        <v>389</v>
      </c>
      <c r="C7" s="1554"/>
      <c r="D7" s="1554"/>
      <c r="E7" s="1554"/>
      <c r="F7" s="1554"/>
      <c r="G7" s="1628"/>
      <c r="H7" s="1676" t="s">
        <v>1265</v>
      </c>
      <c r="I7" s="1676"/>
      <c r="J7" s="1334" t="s">
        <v>1151</v>
      </c>
      <c r="K7" s="1628" t="s">
        <v>1173</v>
      </c>
      <c r="L7" s="1628" t="s">
        <v>1153</v>
      </c>
      <c r="M7" s="1502" t="s">
        <v>1154</v>
      </c>
    </row>
    <row r="8" spans="1:18" ht="18" customHeight="1">
      <c r="A8" s="1331" t="s">
        <v>538</v>
      </c>
      <c r="B8" s="1316"/>
      <c r="C8" s="1335" t="s">
        <v>395</v>
      </c>
      <c r="D8" s="1083"/>
      <c r="E8" s="1738" t="s">
        <v>1123</v>
      </c>
      <c r="F8" s="1738"/>
      <c r="G8" s="1628"/>
      <c r="H8" s="1554" t="s">
        <v>390</v>
      </c>
      <c r="I8" s="1554"/>
      <c r="J8" s="1334" t="s">
        <v>1120</v>
      </c>
      <c r="K8" s="1628"/>
      <c r="L8" s="1628"/>
      <c r="M8" s="1502"/>
    </row>
    <row r="9" spans="1:18" ht="24.75" customHeight="1" thickBot="1">
      <c r="A9" s="1331"/>
      <c r="B9" s="1334" t="s">
        <v>393</v>
      </c>
      <c r="C9" s="1334" t="s">
        <v>394</v>
      </c>
      <c r="D9" s="1334" t="s">
        <v>395</v>
      </c>
      <c r="E9" s="1334" t="s">
        <v>393</v>
      </c>
      <c r="F9" s="1334" t="s">
        <v>394</v>
      </c>
      <c r="G9" s="1628"/>
      <c r="H9" s="1334" t="s">
        <v>393</v>
      </c>
      <c r="I9" s="1334" t="s">
        <v>394</v>
      </c>
      <c r="J9" s="1334" t="s">
        <v>1159</v>
      </c>
      <c r="K9" s="1500"/>
      <c r="L9" s="1500"/>
      <c r="M9" s="1503"/>
      <c r="P9" s="677"/>
      <c r="Q9" s="677"/>
    </row>
    <row r="10" spans="1:18" ht="24" customHeight="1">
      <c r="A10" s="75" t="s">
        <v>459</v>
      </c>
      <c r="B10" s="131">
        <v>235</v>
      </c>
      <c r="C10" s="131">
        <v>59</v>
      </c>
      <c r="D10" s="45">
        <v>294</v>
      </c>
      <c r="E10" s="131">
        <v>235</v>
      </c>
      <c r="F10" s="131">
        <v>59</v>
      </c>
      <c r="G10" s="131">
        <v>162177</v>
      </c>
      <c r="H10" s="131">
        <v>3600</v>
      </c>
      <c r="I10" s="131">
        <v>5000</v>
      </c>
      <c r="J10" s="131">
        <v>30</v>
      </c>
      <c r="K10" s="131">
        <v>1141</v>
      </c>
      <c r="L10" s="131">
        <v>4865</v>
      </c>
      <c r="M10" s="140">
        <v>6006</v>
      </c>
      <c r="N10" s="278"/>
      <c r="R10" s="349"/>
    </row>
    <row r="11" spans="1:18">
      <c r="A11" s="66" t="s">
        <v>460</v>
      </c>
      <c r="B11" s="12">
        <v>73</v>
      </c>
      <c r="C11" s="12">
        <v>18</v>
      </c>
      <c r="D11" s="12">
        <v>91</v>
      </c>
      <c r="E11" s="12">
        <v>73</v>
      </c>
      <c r="F11" s="12">
        <v>18</v>
      </c>
      <c r="G11" s="12">
        <v>27563</v>
      </c>
      <c r="H11" s="12">
        <v>4000</v>
      </c>
      <c r="I11" s="12">
        <v>5500</v>
      </c>
      <c r="J11" s="12">
        <v>11</v>
      </c>
      <c r="K11" s="12">
        <v>391</v>
      </c>
      <c r="L11" s="12">
        <v>303</v>
      </c>
      <c r="M11" s="13">
        <v>694</v>
      </c>
      <c r="N11" s="278"/>
      <c r="R11" s="349"/>
    </row>
    <row r="12" spans="1:18">
      <c r="A12" s="66" t="s">
        <v>461</v>
      </c>
      <c r="B12" s="85">
        <v>97</v>
      </c>
      <c r="C12" s="85">
        <v>24</v>
      </c>
      <c r="D12" s="85">
        <v>121</v>
      </c>
      <c r="E12" s="85">
        <v>97</v>
      </c>
      <c r="F12" s="85">
        <v>24</v>
      </c>
      <c r="G12" s="12">
        <v>50722</v>
      </c>
      <c r="H12" s="85">
        <v>4000</v>
      </c>
      <c r="I12" s="85">
        <v>5500</v>
      </c>
      <c r="J12" s="12">
        <v>30</v>
      </c>
      <c r="K12" s="12">
        <v>520</v>
      </c>
      <c r="L12" s="12">
        <v>1522</v>
      </c>
      <c r="M12" s="13">
        <v>2042</v>
      </c>
      <c r="N12" s="278"/>
      <c r="R12" s="349"/>
    </row>
    <row r="13" spans="1:18">
      <c r="A13" s="66" t="s">
        <v>462</v>
      </c>
      <c r="B13" s="12">
        <v>101</v>
      </c>
      <c r="C13" s="12">
        <v>25</v>
      </c>
      <c r="D13" s="12">
        <v>126</v>
      </c>
      <c r="E13" s="12">
        <v>101</v>
      </c>
      <c r="F13" s="12">
        <v>25</v>
      </c>
      <c r="G13" s="12">
        <v>53396</v>
      </c>
      <c r="H13" s="12">
        <v>4000</v>
      </c>
      <c r="I13" s="12">
        <v>5000</v>
      </c>
      <c r="J13" s="12">
        <v>11</v>
      </c>
      <c r="K13" s="12">
        <v>529</v>
      </c>
      <c r="L13" s="12">
        <v>587</v>
      </c>
      <c r="M13" s="13">
        <v>1116</v>
      </c>
      <c r="N13" s="278"/>
      <c r="R13" s="349"/>
    </row>
    <row r="14" spans="1:18">
      <c r="A14" s="76" t="s">
        <v>463</v>
      </c>
      <c r="B14" s="77">
        <v>506</v>
      </c>
      <c r="C14" s="77">
        <v>126</v>
      </c>
      <c r="D14" s="77">
        <v>632</v>
      </c>
      <c r="E14" s="77">
        <v>506</v>
      </c>
      <c r="F14" s="77">
        <v>126</v>
      </c>
      <c r="G14" s="77">
        <v>293858</v>
      </c>
      <c r="H14" s="81">
        <v>3814</v>
      </c>
      <c r="I14" s="81">
        <v>5167</v>
      </c>
      <c r="J14" s="81">
        <v>25</v>
      </c>
      <c r="K14" s="81">
        <v>2581</v>
      </c>
      <c r="L14" s="81">
        <v>7277</v>
      </c>
      <c r="M14" s="78">
        <v>9858</v>
      </c>
      <c r="N14" s="278"/>
      <c r="R14" s="349"/>
    </row>
    <row r="15" spans="1:18">
      <c r="A15" s="68"/>
      <c r="B15" s="73"/>
      <c r="C15" s="73"/>
      <c r="D15" s="73"/>
      <c r="E15" s="73"/>
      <c r="F15" s="73"/>
      <c r="G15" s="73"/>
      <c r="H15" s="79"/>
      <c r="I15" s="79"/>
      <c r="J15" s="79"/>
      <c r="K15" s="79"/>
      <c r="L15" s="79"/>
      <c r="M15" s="74"/>
      <c r="N15" s="278"/>
      <c r="R15" s="349"/>
    </row>
    <row r="16" spans="1:18">
      <c r="A16" s="76" t="s">
        <v>464</v>
      </c>
      <c r="B16" s="77" t="s">
        <v>399</v>
      </c>
      <c r="C16" s="77" t="s">
        <v>399</v>
      </c>
      <c r="D16" s="77" t="s">
        <v>399</v>
      </c>
      <c r="E16" s="77" t="s">
        <v>399</v>
      </c>
      <c r="F16" s="77" t="s">
        <v>399</v>
      </c>
      <c r="G16" s="77">
        <v>50000</v>
      </c>
      <c r="H16" s="81" t="s">
        <v>399</v>
      </c>
      <c r="I16" s="81" t="s">
        <v>399</v>
      </c>
      <c r="J16" s="81">
        <v>6</v>
      </c>
      <c r="K16" s="81" t="s">
        <v>399</v>
      </c>
      <c r="L16" s="81">
        <v>300</v>
      </c>
      <c r="M16" s="78">
        <v>300</v>
      </c>
      <c r="N16" s="278"/>
      <c r="R16" s="349"/>
    </row>
    <row r="17" spans="1:18">
      <c r="A17" s="68"/>
      <c r="B17" s="73"/>
      <c r="C17" s="73"/>
      <c r="D17" s="73"/>
      <c r="E17" s="73"/>
      <c r="F17" s="73"/>
      <c r="G17" s="73"/>
      <c r="H17" s="79"/>
      <c r="I17" s="79"/>
      <c r="J17" s="79"/>
      <c r="K17" s="79"/>
      <c r="L17" s="79"/>
      <c r="M17" s="74"/>
      <c r="N17" s="278"/>
      <c r="R17" s="349"/>
    </row>
    <row r="18" spans="1:18">
      <c r="A18" s="76" t="s">
        <v>465</v>
      </c>
      <c r="B18" s="77" t="s">
        <v>399</v>
      </c>
      <c r="C18" s="77" t="s">
        <v>399</v>
      </c>
      <c r="D18" s="77" t="s">
        <v>399</v>
      </c>
      <c r="E18" s="77" t="s">
        <v>399</v>
      </c>
      <c r="F18" s="77" t="s">
        <v>399</v>
      </c>
      <c r="G18" s="77" t="s">
        <v>399</v>
      </c>
      <c r="H18" s="81" t="s">
        <v>399</v>
      </c>
      <c r="I18" s="81" t="s">
        <v>399</v>
      </c>
      <c r="J18" s="81" t="s">
        <v>399</v>
      </c>
      <c r="K18" s="81" t="s">
        <v>399</v>
      </c>
      <c r="L18" s="81" t="s">
        <v>399</v>
      </c>
      <c r="M18" s="78" t="s">
        <v>399</v>
      </c>
      <c r="N18" s="278"/>
      <c r="R18" s="349"/>
    </row>
    <row r="19" spans="1:18">
      <c r="A19" s="66"/>
      <c r="B19" s="48"/>
      <c r="C19" s="48"/>
      <c r="D19" s="48"/>
      <c r="E19" s="48"/>
      <c r="F19" s="48"/>
      <c r="G19" s="48"/>
      <c r="H19" s="12"/>
      <c r="I19" s="12"/>
      <c r="J19" s="12"/>
      <c r="K19" s="12"/>
      <c r="L19" s="12"/>
      <c r="M19" s="49"/>
      <c r="N19" s="278"/>
      <c r="R19" s="349"/>
    </row>
    <row r="20" spans="1:18">
      <c r="A20" s="66" t="s">
        <v>544</v>
      </c>
      <c r="B20" s="12">
        <v>1</v>
      </c>
      <c r="C20" s="12" t="s">
        <v>399</v>
      </c>
      <c r="D20" s="12">
        <v>1</v>
      </c>
      <c r="E20" s="12">
        <v>1</v>
      </c>
      <c r="F20" s="12" t="s">
        <v>399</v>
      </c>
      <c r="G20" s="12">
        <v>14890</v>
      </c>
      <c r="H20" s="12">
        <v>1800</v>
      </c>
      <c r="I20" s="12" t="s">
        <v>399</v>
      </c>
      <c r="J20" s="12">
        <v>10</v>
      </c>
      <c r="K20" s="12">
        <v>2</v>
      </c>
      <c r="L20" s="12">
        <v>149</v>
      </c>
      <c r="M20" s="13">
        <v>151</v>
      </c>
      <c r="N20" s="278"/>
      <c r="R20" s="349"/>
    </row>
    <row r="21" spans="1:18">
      <c r="A21" s="66" t="s">
        <v>467</v>
      </c>
      <c r="B21" s="12">
        <v>3</v>
      </c>
      <c r="C21" s="48" t="s">
        <v>399</v>
      </c>
      <c r="D21" s="12">
        <v>3</v>
      </c>
      <c r="E21" s="12">
        <v>3</v>
      </c>
      <c r="F21" s="48" t="s">
        <v>399</v>
      </c>
      <c r="G21" s="12">
        <v>10500</v>
      </c>
      <c r="H21" s="12">
        <v>2200</v>
      </c>
      <c r="I21" s="48" t="s">
        <v>399</v>
      </c>
      <c r="J21" s="12">
        <v>7</v>
      </c>
      <c r="K21" s="12">
        <v>7</v>
      </c>
      <c r="L21" s="12">
        <v>73</v>
      </c>
      <c r="M21" s="13">
        <v>80</v>
      </c>
      <c r="N21" s="278"/>
      <c r="R21" s="349"/>
    </row>
    <row r="22" spans="1:18">
      <c r="A22" s="66" t="s">
        <v>468</v>
      </c>
      <c r="B22" s="12">
        <v>5</v>
      </c>
      <c r="C22" s="12" t="s">
        <v>399</v>
      </c>
      <c r="D22" s="12">
        <v>5</v>
      </c>
      <c r="E22" s="12">
        <v>5</v>
      </c>
      <c r="F22" s="12" t="s">
        <v>399</v>
      </c>
      <c r="G22" s="12">
        <v>8152</v>
      </c>
      <c r="H22" s="12">
        <v>2100</v>
      </c>
      <c r="I22" s="12" t="s">
        <v>399</v>
      </c>
      <c r="J22" s="12">
        <v>6</v>
      </c>
      <c r="K22" s="12">
        <v>11</v>
      </c>
      <c r="L22" s="12">
        <v>48</v>
      </c>
      <c r="M22" s="13">
        <v>59</v>
      </c>
      <c r="N22" s="278"/>
      <c r="R22" s="349"/>
    </row>
    <row r="23" spans="1:18">
      <c r="A23" s="76" t="s">
        <v>469</v>
      </c>
      <c r="B23" s="77">
        <v>9</v>
      </c>
      <c r="C23" s="77" t="s">
        <v>399</v>
      </c>
      <c r="D23" s="77">
        <v>9</v>
      </c>
      <c r="E23" s="77">
        <v>9</v>
      </c>
      <c r="F23" s="77" t="s">
        <v>399</v>
      </c>
      <c r="G23" s="77">
        <v>33542</v>
      </c>
      <c r="H23" s="81">
        <v>2100</v>
      </c>
      <c r="I23" s="81" t="s">
        <v>399</v>
      </c>
      <c r="J23" s="81">
        <v>8</v>
      </c>
      <c r="K23" s="81">
        <v>20</v>
      </c>
      <c r="L23" s="81">
        <v>270</v>
      </c>
      <c r="M23" s="78">
        <v>290</v>
      </c>
      <c r="N23" s="278"/>
      <c r="R23" s="349"/>
    </row>
    <row r="24" spans="1:18">
      <c r="A24" s="68"/>
      <c r="B24" s="73"/>
      <c r="C24" s="73"/>
      <c r="D24" s="73"/>
      <c r="E24" s="73"/>
      <c r="F24" s="73"/>
      <c r="G24" s="73"/>
      <c r="H24" s="79"/>
      <c r="I24" s="79"/>
      <c r="J24" s="79"/>
      <c r="K24" s="79"/>
      <c r="L24" s="79"/>
      <c r="M24" s="74"/>
      <c r="N24" s="278"/>
      <c r="R24" s="349"/>
    </row>
    <row r="25" spans="1:18">
      <c r="A25" s="76" t="s">
        <v>470</v>
      </c>
      <c r="B25" s="77">
        <v>6</v>
      </c>
      <c r="C25" s="77">
        <v>96</v>
      </c>
      <c r="D25" s="77">
        <v>102</v>
      </c>
      <c r="E25" s="77">
        <v>6</v>
      </c>
      <c r="F25" s="77">
        <v>88</v>
      </c>
      <c r="G25" s="77">
        <v>4000</v>
      </c>
      <c r="H25" s="81">
        <v>1133</v>
      </c>
      <c r="I25" s="81">
        <v>3501</v>
      </c>
      <c r="J25" s="81">
        <v>5</v>
      </c>
      <c r="K25" s="81">
        <v>315</v>
      </c>
      <c r="L25" s="81">
        <v>20</v>
      </c>
      <c r="M25" s="78">
        <v>335</v>
      </c>
      <c r="N25" s="278"/>
      <c r="R25" s="349"/>
    </row>
    <row r="26" spans="1:18">
      <c r="A26" s="68"/>
      <c r="B26" s="73"/>
      <c r="C26" s="73"/>
      <c r="D26" s="73"/>
      <c r="E26" s="73"/>
      <c r="F26" s="73"/>
      <c r="G26" s="73"/>
      <c r="H26" s="79"/>
      <c r="I26" s="79"/>
      <c r="J26" s="79"/>
      <c r="K26" s="79"/>
      <c r="L26" s="79"/>
      <c r="M26" s="74"/>
      <c r="N26" s="278"/>
      <c r="R26" s="349"/>
    </row>
    <row r="27" spans="1:18">
      <c r="A27" s="76" t="s">
        <v>471</v>
      </c>
      <c r="B27" s="77">
        <v>12</v>
      </c>
      <c r="C27" s="77">
        <v>341</v>
      </c>
      <c r="D27" s="77">
        <v>353</v>
      </c>
      <c r="E27" s="77">
        <v>7</v>
      </c>
      <c r="F27" s="77">
        <v>280</v>
      </c>
      <c r="G27" s="77" t="s">
        <v>399</v>
      </c>
      <c r="H27" s="81">
        <v>4857</v>
      </c>
      <c r="I27" s="81">
        <v>8452</v>
      </c>
      <c r="J27" s="81" t="s">
        <v>399</v>
      </c>
      <c r="K27" s="81">
        <v>2401</v>
      </c>
      <c r="L27" s="81" t="s">
        <v>399</v>
      </c>
      <c r="M27" s="78">
        <v>2401</v>
      </c>
      <c r="N27" s="278"/>
      <c r="R27" s="349"/>
    </row>
    <row r="28" spans="1:18">
      <c r="A28" s="66"/>
      <c r="B28" s="48"/>
      <c r="C28" s="48"/>
      <c r="D28" s="48"/>
      <c r="E28" s="48"/>
      <c r="F28" s="48"/>
      <c r="G28" s="48"/>
      <c r="H28" s="12"/>
      <c r="I28" s="12"/>
      <c r="J28" s="12"/>
      <c r="K28" s="12"/>
      <c r="L28" s="12"/>
      <c r="M28" s="49"/>
      <c r="N28" s="278"/>
      <c r="R28" s="349"/>
    </row>
    <row r="29" spans="1:18">
      <c r="A29" s="66" t="s">
        <v>472</v>
      </c>
      <c r="B29" s="48">
        <v>1</v>
      </c>
      <c r="C29" s="48">
        <v>73</v>
      </c>
      <c r="D29" s="12">
        <v>74</v>
      </c>
      <c r="E29" s="48">
        <v>1</v>
      </c>
      <c r="F29" s="48">
        <v>59</v>
      </c>
      <c r="G29" s="48" t="s">
        <v>399</v>
      </c>
      <c r="H29" s="85">
        <v>4000</v>
      </c>
      <c r="I29" s="12">
        <v>13695</v>
      </c>
      <c r="J29" s="48" t="s">
        <v>399</v>
      </c>
      <c r="K29" s="85">
        <v>812</v>
      </c>
      <c r="L29" s="48" t="s">
        <v>399</v>
      </c>
      <c r="M29" s="49">
        <v>812</v>
      </c>
      <c r="N29" s="278"/>
      <c r="R29" s="349"/>
    </row>
    <row r="30" spans="1:18" s="408" customFormat="1">
      <c r="A30" s="66" t="s">
        <v>473</v>
      </c>
      <c r="B30" s="85">
        <v>4</v>
      </c>
      <c r="C30" s="12">
        <v>50</v>
      </c>
      <c r="D30" s="12">
        <v>54</v>
      </c>
      <c r="E30" s="85">
        <v>4</v>
      </c>
      <c r="F30" s="12">
        <v>47</v>
      </c>
      <c r="G30" s="12" t="s">
        <v>399</v>
      </c>
      <c r="H30" s="85">
        <v>5250</v>
      </c>
      <c r="I30" s="12">
        <v>10766</v>
      </c>
      <c r="J30" s="12" t="s">
        <v>399</v>
      </c>
      <c r="K30" s="12">
        <v>527</v>
      </c>
      <c r="L30" s="12" t="s">
        <v>399</v>
      </c>
      <c r="M30" s="13">
        <v>527</v>
      </c>
      <c r="N30" s="685"/>
      <c r="R30" s="682"/>
    </row>
    <row r="31" spans="1:18">
      <c r="A31" s="66" t="s">
        <v>474</v>
      </c>
      <c r="B31" s="85">
        <v>159</v>
      </c>
      <c r="C31" s="12">
        <v>789</v>
      </c>
      <c r="D31" s="12">
        <v>948</v>
      </c>
      <c r="E31" s="85">
        <v>138</v>
      </c>
      <c r="F31" s="12">
        <v>762</v>
      </c>
      <c r="G31" s="48" t="s">
        <v>399</v>
      </c>
      <c r="H31" s="85">
        <v>2103</v>
      </c>
      <c r="I31" s="12">
        <v>5487</v>
      </c>
      <c r="J31" s="48" t="s">
        <v>399</v>
      </c>
      <c r="K31" s="85">
        <v>4471</v>
      </c>
      <c r="L31" s="48" t="s">
        <v>399</v>
      </c>
      <c r="M31" s="13">
        <v>4471</v>
      </c>
      <c r="N31" s="278"/>
      <c r="R31" s="349"/>
    </row>
    <row r="32" spans="1:18">
      <c r="A32" s="76" t="s">
        <v>475</v>
      </c>
      <c r="B32" s="77">
        <v>164</v>
      </c>
      <c r="C32" s="77">
        <v>912</v>
      </c>
      <c r="D32" s="77">
        <v>1076</v>
      </c>
      <c r="E32" s="77">
        <v>143</v>
      </c>
      <c r="F32" s="77">
        <v>868</v>
      </c>
      <c r="G32" s="77" t="s">
        <v>399</v>
      </c>
      <c r="H32" s="81">
        <v>2204</v>
      </c>
      <c r="I32" s="81">
        <v>6331</v>
      </c>
      <c r="J32" s="81" t="s">
        <v>399</v>
      </c>
      <c r="K32" s="81">
        <v>5810</v>
      </c>
      <c r="L32" s="81" t="s">
        <v>399</v>
      </c>
      <c r="M32" s="78">
        <v>5810</v>
      </c>
      <c r="N32" s="278"/>
      <c r="R32" s="349"/>
    </row>
    <row r="33" spans="1:18">
      <c r="A33" s="66"/>
      <c r="B33" s="48"/>
      <c r="C33" s="48"/>
      <c r="D33" s="48"/>
      <c r="E33" s="48"/>
      <c r="F33" s="48"/>
      <c r="G33" s="48"/>
      <c r="H33" s="12"/>
      <c r="I33" s="12"/>
      <c r="J33" s="12"/>
      <c r="K33" s="12"/>
      <c r="L33" s="12"/>
      <c r="M33" s="49"/>
      <c r="N33" s="278"/>
      <c r="R33" s="349"/>
    </row>
    <row r="34" spans="1:18">
      <c r="A34" s="66" t="s">
        <v>476</v>
      </c>
      <c r="B34" s="83">
        <v>18</v>
      </c>
      <c r="C34" s="83">
        <v>63</v>
      </c>
      <c r="D34" s="12">
        <v>81</v>
      </c>
      <c r="E34" s="83">
        <v>17</v>
      </c>
      <c r="F34" s="83">
        <v>60</v>
      </c>
      <c r="G34" s="12" t="s">
        <v>399</v>
      </c>
      <c r="H34" s="83">
        <v>7553</v>
      </c>
      <c r="I34" s="83">
        <v>9302</v>
      </c>
      <c r="J34" s="83" t="s">
        <v>399</v>
      </c>
      <c r="K34" s="83">
        <v>687</v>
      </c>
      <c r="L34" s="83" t="s">
        <v>399</v>
      </c>
      <c r="M34" s="84">
        <v>687</v>
      </c>
      <c r="N34" s="278"/>
      <c r="R34" s="349"/>
    </row>
    <row r="35" spans="1:18">
      <c r="A35" s="66" t="s">
        <v>477</v>
      </c>
      <c r="B35" s="83" t="s">
        <v>399</v>
      </c>
      <c r="C35" s="83">
        <v>9</v>
      </c>
      <c r="D35" s="12">
        <v>9</v>
      </c>
      <c r="E35" s="83" t="s">
        <v>399</v>
      </c>
      <c r="F35" s="83">
        <v>9</v>
      </c>
      <c r="G35" s="12" t="s">
        <v>399</v>
      </c>
      <c r="H35" s="83" t="s">
        <v>399</v>
      </c>
      <c r="I35" s="83">
        <v>8958</v>
      </c>
      <c r="J35" s="83" t="s">
        <v>399</v>
      </c>
      <c r="K35" s="83">
        <v>81</v>
      </c>
      <c r="L35" s="83" t="s">
        <v>399</v>
      </c>
      <c r="M35" s="13">
        <v>81</v>
      </c>
      <c r="N35" s="278"/>
      <c r="R35" s="349"/>
    </row>
    <row r="36" spans="1:18">
      <c r="A36" s="66" t="s">
        <v>478</v>
      </c>
      <c r="B36" s="83">
        <v>1</v>
      </c>
      <c r="C36" s="83">
        <v>266</v>
      </c>
      <c r="D36" s="12">
        <v>267</v>
      </c>
      <c r="E36" s="83">
        <v>1</v>
      </c>
      <c r="F36" s="83">
        <v>236</v>
      </c>
      <c r="G36" s="12" t="s">
        <v>399</v>
      </c>
      <c r="H36" s="83">
        <v>5951</v>
      </c>
      <c r="I36" s="83">
        <v>9305</v>
      </c>
      <c r="J36" s="83" t="s">
        <v>399</v>
      </c>
      <c r="K36" s="83">
        <v>2202</v>
      </c>
      <c r="L36" s="83" t="s">
        <v>399</v>
      </c>
      <c r="M36" s="13">
        <v>2202</v>
      </c>
      <c r="N36" s="278"/>
      <c r="R36" s="349"/>
    </row>
    <row r="37" spans="1:18">
      <c r="A37" s="66" t="s">
        <v>479</v>
      </c>
      <c r="B37" s="83">
        <v>2</v>
      </c>
      <c r="C37" s="83">
        <v>98</v>
      </c>
      <c r="D37" s="12">
        <v>100</v>
      </c>
      <c r="E37" s="83">
        <v>2</v>
      </c>
      <c r="F37" s="83">
        <v>87</v>
      </c>
      <c r="G37" s="12" t="s">
        <v>399</v>
      </c>
      <c r="H37" s="83">
        <v>4000</v>
      </c>
      <c r="I37" s="83">
        <v>8480</v>
      </c>
      <c r="J37" s="83" t="s">
        <v>399</v>
      </c>
      <c r="K37" s="83">
        <v>746</v>
      </c>
      <c r="L37" s="83" t="s">
        <v>399</v>
      </c>
      <c r="M37" s="13">
        <v>746</v>
      </c>
      <c r="N37" s="278"/>
      <c r="R37" s="349"/>
    </row>
    <row r="38" spans="1:18">
      <c r="A38" s="76" t="s">
        <v>480</v>
      </c>
      <c r="B38" s="77">
        <v>21</v>
      </c>
      <c r="C38" s="77">
        <v>436</v>
      </c>
      <c r="D38" s="77">
        <v>457</v>
      </c>
      <c r="E38" s="77">
        <v>20</v>
      </c>
      <c r="F38" s="77">
        <v>392</v>
      </c>
      <c r="G38" s="77" t="s">
        <v>399</v>
      </c>
      <c r="H38" s="81">
        <v>7118</v>
      </c>
      <c r="I38" s="81">
        <v>9113</v>
      </c>
      <c r="J38" s="81" t="s">
        <v>399</v>
      </c>
      <c r="K38" s="81">
        <v>3716</v>
      </c>
      <c r="L38" s="81" t="s">
        <v>399</v>
      </c>
      <c r="M38" s="78">
        <v>3716</v>
      </c>
      <c r="N38" s="278"/>
      <c r="R38" s="349"/>
    </row>
    <row r="39" spans="1:18">
      <c r="A39" s="68"/>
      <c r="B39" s="73"/>
      <c r="C39" s="73"/>
      <c r="D39" s="73"/>
      <c r="E39" s="73"/>
      <c r="F39" s="73"/>
      <c r="G39" s="73"/>
      <c r="H39" s="79"/>
      <c r="I39" s="79"/>
      <c r="J39" s="79"/>
      <c r="K39" s="79"/>
      <c r="L39" s="79"/>
      <c r="M39" s="74"/>
      <c r="N39" s="278"/>
      <c r="R39" s="349"/>
    </row>
    <row r="40" spans="1:18">
      <c r="A40" s="76" t="s">
        <v>481</v>
      </c>
      <c r="B40" s="77">
        <v>65</v>
      </c>
      <c r="C40" s="77">
        <v>69</v>
      </c>
      <c r="D40" s="77">
        <v>134</v>
      </c>
      <c r="E40" s="77">
        <v>10</v>
      </c>
      <c r="F40" s="77">
        <v>25</v>
      </c>
      <c r="G40" s="77">
        <v>4300</v>
      </c>
      <c r="H40" s="81">
        <v>1500</v>
      </c>
      <c r="I40" s="81">
        <v>5300</v>
      </c>
      <c r="J40" s="81">
        <v>7</v>
      </c>
      <c r="K40" s="81">
        <v>148</v>
      </c>
      <c r="L40" s="81">
        <v>30</v>
      </c>
      <c r="M40" s="78">
        <v>178</v>
      </c>
      <c r="N40" s="278"/>
      <c r="R40" s="349"/>
    </row>
    <row r="41" spans="1:18">
      <c r="A41" s="66"/>
      <c r="B41" s="48"/>
      <c r="C41" s="48"/>
      <c r="D41" s="48"/>
      <c r="E41" s="48"/>
      <c r="F41" s="48"/>
      <c r="G41" s="48"/>
      <c r="H41" s="12"/>
      <c r="I41" s="12"/>
      <c r="J41" s="12"/>
      <c r="K41" s="12"/>
      <c r="L41" s="12"/>
      <c r="M41" s="49"/>
      <c r="N41" s="278"/>
      <c r="R41" s="349"/>
    </row>
    <row r="42" spans="1:18">
      <c r="A42" s="66" t="s">
        <v>545</v>
      </c>
      <c r="B42" s="48" t="s">
        <v>399</v>
      </c>
      <c r="C42" s="12">
        <v>4</v>
      </c>
      <c r="D42" s="12">
        <v>4</v>
      </c>
      <c r="E42" s="48" t="s">
        <v>399</v>
      </c>
      <c r="F42" s="12">
        <v>4</v>
      </c>
      <c r="G42" s="12">
        <v>3847</v>
      </c>
      <c r="H42" s="48" t="s">
        <v>399</v>
      </c>
      <c r="I42" s="12">
        <v>7520</v>
      </c>
      <c r="J42" s="12">
        <v>13</v>
      </c>
      <c r="K42" s="12">
        <v>30</v>
      </c>
      <c r="L42" s="12">
        <v>50</v>
      </c>
      <c r="M42" s="13">
        <v>80</v>
      </c>
      <c r="N42" s="278"/>
      <c r="R42" s="349"/>
    </row>
    <row r="43" spans="1:18">
      <c r="A43" s="66" t="s">
        <v>483</v>
      </c>
      <c r="B43" s="12">
        <v>41</v>
      </c>
      <c r="C43" s="12">
        <v>2</v>
      </c>
      <c r="D43" s="12">
        <v>43</v>
      </c>
      <c r="E43" s="12">
        <v>36</v>
      </c>
      <c r="F43" s="12">
        <v>2</v>
      </c>
      <c r="G43" s="12">
        <v>19914</v>
      </c>
      <c r="H43" s="12">
        <v>2903</v>
      </c>
      <c r="I43" s="12">
        <v>3050</v>
      </c>
      <c r="J43" s="12">
        <v>7</v>
      </c>
      <c r="K43" s="12">
        <v>111</v>
      </c>
      <c r="L43" s="12">
        <v>139</v>
      </c>
      <c r="M43" s="13">
        <v>250</v>
      </c>
      <c r="N43" s="278"/>
      <c r="R43" s="349"/>
    </row>
    <row r="44" spans="1:18">
      <c r="A44" s="66" t="s">
        <v>484</v>
      </c>
      <c r="B44" s="12">
        <v>1</v>
      </c>
      <c r="C44" s="12">
        <v>12</v>
      </c>
      <c r="D44" s="12">
        <v>13</v>
      </c>
      <c r="E44" s="12">
        <v>1</v>
      </c>
      <c r="F44" s="12">
        <v>12</v>
      </c>
      <c r="G44" s="12">
        <v>10991</v>
      </c>
      <c r="H44" s="12">
        <v>10700</v>
      </c>
      <c r="I44" s="12">
        <v>17200</v>
      </c>
      <c r="J44" s="12">
        <v>33</v>
      </c>
      <c r="K44" s="12">
        <v>217</v>
      </c>
      <c r="L44" s="12">
        <v>363</v>
      </c>
      <c r="M44" s="13">
        <v>580</v>
      </c>
      <c r="N44" s="278"/>
      <c r="R44" s="349"/>
    </row>
    <row r="45" spans="1:18">
      <c r="A45" s="66" t="s">
        <v>485</v>
      </c>
      <c r="B45" s="48" t="s">
        <v>399</v>
      </c>
      <c r="C45" s="12" t="s">
        <v>399</v>
      </c>
      <c r="D45" s="12" t="s">
        <v>399</v>
      </c>
      <c r="E45" s="48" t="s">
        <v>399</v>
      </c>
      <c r="F45" s="12" t="s">
        <v>399</v>
      </c>
      <c r="G45" s="12">
        <v>4933</v>
      </c>
      <c r="H45" s="48" t="s">
        <v>399</v>
      </c>
      <c r="I45" s="12" t="s">
        <v>399</v>
      </c>
      <c r="J45" s="12">
        <v>24</v>
      </c>
      <c r="K45" s="12" t="s">
        <v>399</v>
      </c>
      <c r="L45" s="12">
        <v>118</v>
      </c>
      <c r="M45" s="13">
        <v>118</v>
      </c>
      <c r="N45" s="278"/>
      <c r="R45" s="349"/>
    </row>
    <row r="46" spans="1:18">
      <c r="A46" s="66" t="s">
        <v>486</v>
      </c>
      <c r="B46" s="12">
        <v>25</v>
      </c>
      <c r="C46" s="12">
        <v>1</v>
      </c>
      <c r="D46" s="12">
        <v>26</v>
      </c>
      <c r="E46" s="12">
        <v>25</v>
      </c>
      <c r="F46" s="12">
        <v>1</v>
      </c>
      <c r="G46" s="12">
        <v>7660</v>
      </c>
      <c r="H46" s="12">
        <v>6508</v>
      </c>
      <c r="I46" s="12">
        <v>9000</v>
      </c>
      <c r="J46" s="12">
        <v>5</v>
      </c>
      <c r="K46" s="12">
        <v>172</v>
      </c>
      <c r="L46" s="12">
        <v>38</v>
      </c>
      <c r="M46" s="13">
        <v>210</v>
      </c>
      <c r="N46" s="278"/>
      <c r="R46" s="349"/>
    </row>
    <row r="47" spans="1:18">
      <c r="A47" s="66" t="s">
        <v>487</v>
      </c>
      <c r="B47" s="12">
        <v>21</v>
      </c>
      <c r="C47" s="12" t="s">
        <v>399</v>
      </c>
      <c r="D47" s="12">
        <v>21</v>
      </c>
      <c r="E47" s="12">
        <v>21</v>
      </c>
      <c r="F47" s="12" t="s">
        <v>399</v>
      </c>
      <c r="G47" s="12">
        <v>700</v>
      </c>
      <c r="H47" s="12">
        <v>2333</v>
      </c>
      <c r="I47" s="12" t="s">
        <v>399</v>
      </c>
      <c r="J47" s="12">
        <v>30</v>
      </c>
      <c r="K47" s="12">
        <v>49</v>
      </c>
      <c r="L47" s="12">
        <v>21</v>
      </c>
      <c r="M47" s="13">
        <v>70</v>
      </c>
      <c r="N47" s="278"/>
      <c r="R47" s="349"/>
    </row>
    <row r="48" spans="1:18">
      <c r="A48" s="66" t="s">
        <v>488</v>
      </c>
      <c r="B48" s="48" t="s">
        <v>399</v>
      </c>
      <c r="C48" s="12" t="s">
        <v>399</v>
      </c>
      <c r="D48" s="12" t="s">
        <v>399</v>
      </c>
      <c r="E48" s="48" t="s">
        <v>399</v>
      </c>
      <c r="F48" s="12" t="s">
        <v>399</v>
      </c>
      <c r="G48" s="12" t="s">
        <v>399</v>
      </c>
      <c r="H48" s="48" t="s">
        <v>399</v>
      </c>
      <c r="I48" s="12" t="s">
        <v>399</v>
      </c>
      <c r="J48" s="12" t="s">
        <v>399</v>
      </c>
      <c r="K48" s="12" t="s">
        <v>399</v>
      </c>
      <c r="L48" s="12" t="s">
        <v>399</v>
      </c>
      <c r="M48" s="13" t="s">
        <v>399</v>
      </c>
      <c r="N48" s="278"/>
      <c r="R48" s="349"/>
    </row>
    <row r="49" spans="1:18">
      <c r="A49" s="66" t="s">
        <v>489</v>
      </c>
      <c r="B49" s="85">
        <v>1</v>
      </c>
      <c r="C49" s="12" t="s">
        <v>399</v>
      </c>
      <c r="D49" s="12">
        <v>1</v>
      </c>
      <c r="E49" s="85">
        <v>1</v>
      </c>
      <c r="F49" s="12" t="s">
        <v>399</v>
      </c>
      <c r="G49" s="12" t="s">
        <v>399</v>
      </c>
      <c r="H49" s="85">
        <v>4000</v>
      </c>
      <c r="I49" s="12" t="s">
        <v>399</v>
      </c>
      <c r="J49" s="12" t="s">
        <v>399</v>
      </c>
      <c r="K49" s="12">
        <v>4</v>
      </c>
      <c r="L49" s="12" t="s">
        <v>399</v>
      </c>
      <c r="M49" s="13">
        <v>4</v>
      </c>
      <c r="N49" s="278"/>
      <c r="R49" s="349"/>
    </row>
    <row r="50" spans="1:18">
      <c r="A50" s="66" t="s">
        <v>490</v>
      </c>
      <c r="B50" s="12">
        <v>4</v>
      </c>
      <c r="C50" s="12">
        <v>6</v>
      </c>
      <c r="D50" s="12">
        <v>10</v>
      </c>
      <c r="E50" s="12">
        <v>4</v>
      </c>
      <c r="F50" s="12">
        <v>6</v>
      </c>
      <c r="G50" s="12" t="s">
        <v>399</v>
      </c>
      <c r="H50" s="12">
        <v>3000</v>
      </c>
      <c r="I50" s="12">
        <v>6400</v>
      </c>
      <c r="J50" s="12" t="s">
        <v>399</v>
      </c>
      <c r="K50" s="12">
        <v>50</v>
      </c>
      <c r="L50" s="12" t="s">
        <v>399</v>
      </c>
      <c r="M50" s="13">
        <v>50</v>
      </c>
      <c r="N50" s="278"/>
      <c r="R50" s="349"/>
    </row>
    <row r="51" spans="1:18">
      <c r="A51" s="76" t="s">
        <v>491</v>
      </c>
      <c r="B51" s="77">
        <v>93</v>
      </c>
      <c r="C51" s="77">
        <v>25</v>
      </c>
      <c r="D51" s="77">
        <v>118</v>
      </c>
      <c r="E51" s="77">
        <v>88</v>
      </c>
      <c r="F51" s="77">
        <v>25</v>
      </c>
      <c r="G51" s="77">
        <v>48045</v>
      </c>
      <c r="H51" s="81">
        <v>3897</v>
      </c>
      <c r="I51" s="81">
        <v>11599</v>
      </c>
      <c r="J51" s="81">
        <v>15</v>
      </c>
      <c r="K51" s="81">
        <v>633</v>
      </c>
      <c r="L51" s="81">
        <v>729</v>
      </c>
      <c r="M51" s="78">
        <v>1362</v>
      </c>
      <c r="N51" s="278"/>
      <c r="R51" s="349"/>
    </row>
    <row r="52" spans="1:18">
      <c r="A52" s="68"/>
      <c r="B52" s="73"/>
      <c r="C52" s="73"/>
      <c r="D52" s="73"/>
      <c r="E52" s="73"/>
      <c r="F52" s="73"/>
      <c r="G52" s="73"/>
      <c r="H52" s="79"/>
      <c r="I52" s="79"/>
      <c r="J52" s="79"/>
      <c r="K52" s="79"/>
      <c r="L52" s="79"/>
      <c r="M52" s="74"/>
      <c r="N52" s="278"/>
      <c r="R52" s="349"/>
    </row>
    <row r="53" spans="1:18">
      <c r="A53" s="76" t="s">
        <v>492</v>
      </c>
      <c r="B53" s="77">
        <v>40</v>
      </c>
      <c r="C53" s="77">
        <v>41</v>
      </c>
      <c r="D53" s="77">
        <v>81</v>
      </c>
      <c r="E53" s="77">
        <v>14</v>
      </c>
      <c r="F53" s="77">
        <v>25</v>
      </c>
      <c r="G53" s="77">
        <v>3965</v>
      </c>
      <c r="H53" s="81">
        <v>3000</v>
      </c>
      <c r="I53" s="81">
        <v>10000</v>
      </c>
      <c r="J53" s="81">
        <v>15</v>
      </c>
      <c r="K53" s="81">
        <v>292</v>
      </c>
      <c r="L53" s="81">
        <v>59</v>
      </c>
      <c r="M53" s="78">
        <v>351</v>
      </c>
      <c r="N53" s="278"/>
      <c r="R53" s="349"/>
    </row>
    <row r="54" spans="1:18">
      <c r="A54" s="66"/>
      <c r="B54" s="48"/>
      <c r="C54" s="48"/>
      <c r="D54" s="48"/>
      <c r="E54" s="48"/>
      <c r="F54" s="48"/>
      <c r="G54" s="48"/>
      <c r="H54" s="12"/>
      <c r="I54" s="12"/>
      <c r="J54" s="12"/>
      <c r="K54" s="12"/>
      <c r="L54" s="12"/>
      <c r="M54" s="49"/>
      <c r="N54" s="278"/>
      <c r="R54" s="349"/>
    </row>
    <row r="55" spans="1:18">
      <c r="A55" s="66" t="s">
        <v>493</v>
      </c>
      <c r="B55" s="85">
        <v>140</v>
      </c>
      <c r="C55" s="12">
        <v>90</v>
      </c>
      <c r="D55" s="12">
        <v>230</v>
      </c>
      <c r="E55" s="85">
        <v>140</v>
      </c>
      <c r="F55" s="12">
        <v>80</v>
      </c>
      <c r="G55" s="12" t="s">
        <v>399</v>
      </c>
      <c r="H55" s="85">
        <v>1700</v>
      </c>
      <c r="I55" s="12">
        <v>12000</v>
      </c>
      <c r="J55" s="12" t="s">
        <v>399</v>
      </c>
      <c r="K55" s="12">
        <v>1198</v>
      </c>
      <c r="L55" s="12" t="s">
        <v>399</v>
      </c>
      <c r="M55" s="13">
        <v>1198</v>
      </c>
      <c r="N55" s="278"/>
      <c r="R55" s="349"/>
    </row>
    <row r="56" spans="1:18">
      <c r="A56" s="66" t="s">
        <v>494</v>
      </c>
      <c r="B56" s="12">
        <v>7</v>
      </c>
      <c r="C56" s="12">
        <v>31</v>
      </c>
      <c r="D56" s="12">
        <v>38</v>
      </c>
      <c r="E56" s="12">
        <v>7</v>
      </c>
      <c r="F56" s="12">
        <v>31</v>
      </c>
      <c r="G56" s="12">
        <v>1066</v>
      </c>
      <c r="H56" s="12">
        <v>1400</v>
      </c>
      <c r="I56" s="12">
        <v>6900</v>
      </c>
      <c r="J56" s="12">
        <v>6</v>
      </c>
      <c r="K56" s="12">
        <v>224</v>
      </c>
      <c r="L56" s="12">
        <v>6</v>
      </c>
      <c r="M56" s="13">
        <v>230</v>
      </c>
      <c r="N56" s="278"/>
      <c r="R56" s="349"/>
    </row>
    <row r="57" spans="1:18">
      <c r="A57" s="66" t="s">
        <v>495</v>
      </c>
      <c r="B57" s="12">
        <v>269</v>
      </c>
      <c r="C57" s="12" t="s">
        <v>399</v>
      </c>
      <c r="D57" s="12">
        <v>269</v>
      </c>
      <c r="E57" s="12">
        <v>269</v>
      </c>
      <c r="F57" s="12" t="s">
        <v>399</v>
      </c>
      <c r="G57" s="12">
        <v>11287</v>
      </c>
      <c r="H57" s="12">
        <v>5000</v>
      </c>
      <c r="I57" s="12" t="s">
        <v>399</v>
      </c>
      <c r="J57" s="12">
        <v>10</v>
      </c>
      <c r="K57" s="12">
        <v>1344</v>
      </c>
      <c r="L57" s="12">
        <v>113</v>
      </c>
      <c r="M57" s="13">
        <v>1457</v>
      </c>
      <c r="N57" s="278"/>
      <c r="R57" s="349"/>
    </row>
    <row r="58" spans="1:18" s="408" customFormat="1">
      <c r="A58" s="66" t="s">
        <v>496</v>
      </c>
      <c r="B58" s="12">
        <v>1</v>
      </c>
      <c r="C58" s="12">
        <v>1</v>
      </c>
      <c r="D58" s="12">
        <v>2</v>
      </c>
      <c r="E58" s="12">
        <v>1</v>
      </c>
      <c r="F58" s="12">
        <v>1</v>
      </c>
      <c r="G58" s="12">
        <v>787</v>
      </c>
      <c r="H58" s="12">
        <v>3500</v>
      </c>
      <c r="I58" s="12">
        <v>5000</v>
      </c>
      <c r="J58" s="12">
        <v>8</v>
      </c>
      <c r="K58" s="12">
        <v>9</v>
      </c>
      <c r="L58" s="12">
        <v>6</v>
      </c>
      <c r="M58" s="13">
        <v>15</v>
      </c>
      <c r="N58" s="685"/>
      <c r="R58" s="682"/>
    </row>
    <row r="59" spans="1:18">
      <c r="A59" s="66" t="s">
        <v>497</v>
      </c>
      <c r="B59" s="12">
        <v>20</v>
      </c>
      <c r="C59" s="12">
        <v>90</v>
      </c>
      <c r="D59" s="12">
        <v>110</v>
      </c>
      <c r="E59" s="12">
        <v>20</v>
      </c>
      <c r="F59" s="12">
        <v>90</v>
      </c>
      <c r="G59" s="12">
        <v>3340</v>
      </c>
      <c r="H59" s="12">
        <v>100</v>
      </c>
      <c r="I59" s="12">
        <v>700</v>
      </c>
      <c r="J59" s="12" t="s">
        <v>399</v>
      </c>
      <c r="K59" s="12">
        <v>65</v>
      </c>
      <c r="L59" s="12" t="s">
        <v>399</v>
      </c>
      <c r="M59" s="13">
        <v>65</v>
      </c>
      <c r="N59" s="278"/>
      <c r="R59" s="349"/>
    </row>
    <row r="60" spans="1:18">
      <c r="A60" s="76" t="s">
        <v>573</v>
      </c>
      <c r="B60" s="77">
        <v>437</v>
      </c>
      <c r="C60" s="77">
        <v>212</v>
      </c>
      <c r="D60" s="77">
        <v>649</v>
      </c>
      <c r="E60" s="77">
        <v>437</v>
      </c>
      <c r="F60" s="77">
        <v>202</v>
      </c>
      <c r="G60" s="77">
        <v>16480</v>
      </c>
      <c r="H60" s="81">
        <v>3657</v>
      </c>
      <c r="I60" s="81">
        <v>6148</v>
      </c>
      <c r="J60" s="81">
        <v>8</v>
      </c>
      <c r="K60" s="81">
        <v>2840</v>
      </c>
      <c r="L60" s="81">
        <v>125</v>
      </c>
      <c r="M60" s="78">
        <v>2965</v>
      </c>
      <c r="N60" s="278"/>
      <c r="R60" s="349"/>
    </row>
    <row r="61" spans="1:18">
      <c r="A61" s="66"/>
      <c r="B61" s="48"/>
      <c r="C61" s="48"/>
      <c r="D61" s="48"/>
      <c r="E61" s="48"/>
      <c r="F61" s="48"/>
      <c r="G61" s="48"/>
      <c r="H61" s="12"/>
      <c r="I61" s="12"/>
      <c r="J61" s="12"/>
      <c r="K61" s="12"/>
      <c r="L61" s="12"/>
      <c r="M61" s="49"/>
      <c r="N61" s="278"/>
      <c r="R61" s="349"/>
    </row>
    <row r="62" spans="1:18">
      <c r="A62" s="66" t="s">
        <v>499</v>
      </c>
      <c r="B62" s="12">
        <v>177</v>
      </c>
      <c r="C62" s="12">
        <v>368</v>
      </c>
      <c r="D62" s="12">
        <v>545</v>
      </c>
      <c r="E62" s="12">
        <v>174</v>
      </c>
      <c r="F62" s="12">
        <v>353</v>
      </c>
      <c r="G62" s="12">
        <v>2800</v>
      </c>
      <c r="H62" s="12">
        <v>4000</v>
      </c>
      <c r="I62" s="12">
        <v>10562</v>
      </c>
      <c r="J62" s="12">
        <v>5</v>
      </c>
      <c r="K62" s="12">
        <v>4424</v>
      </c>
      <c r="L62" s="12">
        <v>14</v>
      </c>
      <c r="M62" s="13">
        <v>4438</v>
      </c>
      <c r="N62" s="278"/>
      <c r="R62" s="349"/>
    </row>
    <row r="63" spans="1:18" s="408" customFormat="1">
      <c r="A63" s="66" t="s">
        <v>500</v>
      </c>
      <c r="B63" s="12">
        <v>75</v>
      </c>
      <c r="C63" s="12">
        <v>36</v>
      </c>
      <c r="D63" s="12">
        <v>111</v>
      </c>
      <c r="E63" s="12">
        <v>67</v>
      </c>
      <c r="F63" s="12">
        <v>36</v>
      </c>
      <c r="G63" s="12" t="s">
        <v>399</v>
      </c>
      <c r="H63" s="12">
        <v>4000</v>
      </c>
      <c r="I63" s="12">
        <v>7500</v>
      </c>
      <c r="J63" s="12" t="s">
        <v>399</v>
      </c>
      <c r="K63" s="12">
        <v>539</v>
      </c>
      <c r="L63" s="12" t="s">
        <v>399</v>
      </c>
      <c r="M63" s="13">
        <v>539</v>
      </c>
      <c r="N63" s="685"/>
      <c r="R63" s="682"/>
    </row>
    <row r="64" spans="1:18">
      <c r="A64" s="678" t="s">
        <v>501</v>
      </c>
      <c r="B64" s="12">
        <v>1111</v>
      </c>
      <c r="C64" s="12">
        <v>875</v>
      </c>
      <c r="D64" s="12">
        <v>1986</v>
      </c>
      <c r="E64" s="12">
        <v>870</v>
      </c>
      <c r="F64" s="12">
        <v>684</v>
      </c>
      <c r="G64" s="12" t="s">
        <v>399</v>
      </c>
      <c r="H64" s="12">
        <v>893</v>
      </c>
      <c r="I64" s="12">
        <v>2665</v>
      </c>
      <c r="J64" s="12" t="s">
        <v>399</v>
      </c>
      <c r="K64" s="12">
        <v>2600</v>
      </c>
      <c r="L64" s="12" t="s">
        <v>399</v>
      </c>
      <c r="M64" s="13">
        <v>2600</v>
      </c>
      <c r="N64" s="278"/>
      <c r="R64" s="349"/>
    </row>
    <row r="65" spans="1:19" s="408" customFormat="1">
      <c r="A65" s="76" t="s">
        <v>502</v>
      </c>
      <c r="B65" s="77">
        <v>1363</v>
      </c>
      <c r="C65" s="77">
        <v>1279</v>
      </c>
      <c r="D65" s="77">
        <v>2642</v>
      </c>
      <c r="E65" s="77">
        <v>1111</v>
      </c>
      <c r="F65" s="77">
        <v>1073</v>
      </c>
      <c r="G65" s="77">
        <v>2800</v>
      </c>
      <c r="H65" s="81">
        <v>1567</v>
      </c>
      <c r="I65" s="81">
        <v>5425</v>
      </c>
      <c r="J65" s="81">
        <v>5</v>
      </c>
      <c r="K65" s="81">
        <v>7563</v>
      </c>
      <c r="L65" s="81">
        <v>14</v>
      </c>
      <c r="M65" s="78">
        <v>7577</v>
      </c>
      <c r="N65" s="685"/>
      <c r="R65" s="682"/>
    </row>
    <row r="66" spans="1:19">
      <c r="A66" s="66"/>
      <c r="B66" s="48"/>
      <c r="C66" s="48"/>
      <c r="D66" s="48"/>
      <c r="E66" s="48"/>
      <c r="F66" s="48"/>
      <c r="G66" s="48"/>
      <c r="H66" s="12"/>
      <c r="I66" s="12"/>
      <c r="J66" s="12"/>
      <c r="K66" s="12"/>
      <c r="L66" s="12"/>
      <c r="M66" s="49"/>
      <c r="N66" s="278"/>
      <c r="R66" s="349"/>
      <c r="S66" s="677"/>
    </row>
    <row r="67" spans="1:19">
      <c r="A67" s="76" t="s">
        <v>503</v>
      </c>
      <c r="B67" s="77" t="s">
        <v>399</v>
      </c>
      <c r="C67" s="77">
        <v>1855</v>
      </c>
      <c r="D67" s="77">
        <v>1855</v>
      </c>
      <c r="E67" s="77" t="s">
        <v>399</v>
      </c>
      <c r="F67" s="77">
        <v>1739</v>
      </c>
      <c r="G67" s="77" t="s">
        <v>399</v>
      </c>
      <c r="H67" s="81" t="s">
        <v>399</v>
      </c>
      <c r="I67" s="81">
        <v>14500</v>
      </c>
      <c r="J67" s="81" t="s">
        <v>399</v>
      </c>
      <c r="K67" s="81">
        <v>25216</v>
      </c>
      <c r="L67" s="81" t="s">
        <v>399</v>
      </c>
      <c r="M67" s="78">
        <v>25216</v>
      </c>
      <c r="N67" s="278"/>
      <c r="R67" s="349"/>
      <c r="S67" s="677"/>
    </row>
    <row r="68" spans="1:19">
      <c r="A68" s="66"/>
      <c r="B68" s="48"/>
      <c r="C68" s="48"/>
      <c r="D68" s="48"/>
      <c r="E68" s="48"/>
      <c r="F68" s="48"/>
      <c r="G68" s="48"/>
      <c r="H68" s="12"/>
      <c r="I68" s="12"/>
      <c r="J68" s="12"/>
      <c r="K68" s="12"/>
      <c r="L68" s="12"/>
      <c r="M68" s="49"/>
      <c r="N68" s="278"/>
      <c r="R68" s="349"/>
    </row>
    <row r="69" spans="1:19" s="408" customFormat="1">
      <c r="A69" s="66" t="s">
        <v>504</v>
      </c>
      <c r="B69" s="48" t="s">
        <v>399</v>
      </c>
      <c r="C69" s="12">
        <v>4517</v>
      </c>
      <c r="D69" s="12">
        <v>4517</v>
      </c>
      <c r="E69" s="48" t="s">
        <v>399</v>
      </c>
      <c r="F69" s="12">
        <v>4020</v>
      </c>
      <c r="G69" s="12" t="s">
        <v>399</v>
      </c>
      <c r="H69" s="48" t="s">
        <v>399</v>
      </c>
      <c r="I69" s="12">
        <v>15400</v>
      </c>
      <c r="J69" s="12" t="s">
        <v>399</v>
      </c>
      <c r="K69" s="12">
        <v>61908</v>
      </c>
      <c r="L69" s="12" t="s">
        <v>399</v>
      </c>
      <c r="M69" s="13">
        <v>61908</v>
      </c>
      <c r="N69" s="685"/>
      <c r="R69" s="682"/>
    </row>
    <row r="70" spans="1:19">
      <c r="A70" s="66" t="s">
        <v>505</v>
      </c>
      <c r="B70" s="48" t="s">
        <v>399</v>
      </c>
      <c r="C70" s="12">
        <v>928</v>
      </c>
      <c r="D70" s="12">
        <v>928</v>
      </c>
      <c r="E70" s="48" t="s">
        <v>399</v>
      </c>
      <c r="F70" s="12">
        <v>775</v>
      </c>
      <c r="G70" s="12" t="s">
        <v>399</v>
      </c>
      <c r="H70" s="48" t="s">
        <v>399</v>
      </c>
      <c r="I70" s="12">
        <v>15400</v>
      </c>
      <c r="J70" s="12" t="s">
        <v>399</v>
      </c>
      <c r="K70" s="12">
        <v>11935</v>
      </c>
      <c r="L70" s="12" t="s">
        <v>399</v>
      </c>
      <c r="M70" s="13">
        <v>11935</v>
      </c>
      <c r="N70" s="278"/>
      <c r="R70" s="349"/>
    </row>
    <row r="71" spans="1:19">
      <c r="A71" s="76" t="s">
        <v>506</v>
      </c>
      <c r="B71" s="77" t="s">
        <v>399</v>
      </c>
      <c r="C71" s="77">
        <v>5445</v>
      </c>
      <c r="D71" s="77">
        <v>5445</v>
      </c>
      <c r="E71" s="77" t="s">
        <v>399</v>
      </c>
      <c r="F71" s="77">
        <v>4795</v>
      </c>
      <c r="G71" s="77" t="s">
        <v>399</v>
      </c>
      <c r="H71" s="81" t="s">
        <v>399</v>
      </c>
      <c r="I71" s="81">
        <v>15400</v>
      </c>
      <c r="J71" s="81" t="s">
        <v>399</v>
      </c>
      <c r="K71" s="81">
        <v>73843</v>
      </c>
      <c r="L71" s="81" t="s">
        <v>399</v>
      </c>
      <c r="M71" s="78">
        <v>73843</v>
      </c>
      <c r="N71" s="278"/>
      <c r="R71" s="349"/>
    </row>
    <row r="72" spans="1:19">
      <c r="A72" s="66"/>
      <c r="B72" s="48"/>
      <c r="C72" s="48"/>
      <c r="D72" s="48"/>
      <c r="E72" s="48"/>
      <c r="F72" s="48"/>
      <c r="G72" s="48"/>
      <c r="H72" s="12"/>
      <c r="I72" s="12"/>
      <c r="J72" s="12"/>
      <c r="K72" s="12"/>
      <c r="L72" s="12"/>
      <c r="M72" s="49"/>
      <c r="N72" s="278"/>
      <c r="R72" s="349"/>
    </row>
    <row r="73" spans="1:19">
      <c r="A73" s="66" t="s">
        <v>507</v>
      </c>
      <c r="B73" s="48" t="s">
        <v>399</v>
      </c>
      <c r="C73" s="12">
        <v>59</v>
      </c>
      <c r="D73" s="12">
        <v>59</v>
      </c>
      <c r="E73" s="48" t="s">
        <v>399</v>
      </c>
      <c r="F73" s="12">
        <v>51</v>
      </c>
      <c r="G73" s="48" t="s">
        <v>399</v>
      </c>
      <c r="H73" s="48" t="s">
        <v>399</v>
      </c>
      <c r="I73" s="12">
        <v>5745</v>
      </c>
      <c r="J73" s="48" t="s">
        <v>399</v>
      </c>
      <c r="K73" s="85">
        <v>293</v>
      </c>
      <c r="L73" s="48" t="s">
        <v>399</v>
      </c>
      <c r="M73" s="13">
        <v>293</v>
      </c>
      <c r="N73" s="278"/>
      <c r="R73" s="349"/>
    </row>
    <row r="74" spans="1:19">
      <c r="A74" s="66" t="s">
        <v>508</v>
      </c>
      <c r="B74" s="48" t="s">
        <v>399</v>
      </c>
      <c r="C74" s="12">
        <v>29</v>
      </c>
      <c r="D74" s="12">
        <v>29</v>
      </c>
      <c r="E74" s="48" t="s">
        <v>399</v>
      </c>
      <c r="F74" s="12">
        <v>23</v>
      </c>
      <c r="G74" s="48" t="s">
        <v>399</v>
      </c>
      <c r="H74" s="48" t="s">
        <v>399</v>
      </c>
      <c r="I74" s="12">
        <v>391</v>
      </c>
      <c r="J74" s="48" t="s">
        <v>399</v>
      </c>
      <c r="K74" s="85">
        <v>9</v>
      </c>
      <c r="L74" s="48" t="s">
        <v>399</v>
      </c>
      <c r="M74" s="13">
        <v>9</v>
      </c>
      <c r="N74" s="278"/>
      <c r="R74" s="349"/>
    </row>
    <row r="75" spans="1:19">
      <c r="A75" s="66" t="s">
        <v>509</v>
      </c>
      <c r="B75" s="12">
        <v>2</v>
      </c>
      <c r="C75" s="12">
        <v>559</v>
      </c>
      <c r="D75" s="12">
        <v>561</v>
      </c>
      <c r="E75" s="12">
        <v>2</v>
      </c>
      <c r="F75" s="12">
        <v>518</v>
      </c>
      <c r="G75" s="12" t="s">
        <v>399</v>
      </c>
      <c r="H75" s="12" t="s">
        <v>399</v>
      </c>
      <c r="I75" s="12">
        <v>12500</v>
      </c>
      <c r="J75" s="12" t="s">
        <v>399</v>
      </c>
      <c r="K75" s="12">
        <v>6475</v>
      </c>
      <c r="L75" s="12" t="s">
        <v>399</v>
      </c>
      <c r="M75" s="13">
        <v>6475</v>
      </c>
      <c r="N75" s="278"/>
      <c r="R75" s="349"/>
    </row>
    <row r="76" spans="1:19">
      <c r="A76" s="66" t="s">
        <v>510</v>
      </c>
      <c r="B76" s="48">
        <v>2</v>
      </c>
      <c r="C76" s="12">
        <v>84</v>
      </c>
      <c r="D76" s="12">
        <v>86</v>
      </c>
      <c r="E76" s="48">
        <v>2</v>
      </c>
      <c r="F76" s="12">
        <v>84</v>
      </c>
      <c r="G76" s="12">
        <v>3909</v>
      </c>
      <c r="H76" s="48">
        <v>3250</v>
      </c>
      <c r="I76" s="12">
        <v>14965</v>
      </c>
      <c r="J76" s="85">
        <v>35</v>
      </c>
      <c r="K76" s="85">
        <v>1263</v>
      </c>
      <c r="L76" s="85">
        <v>137</v>
      </c>
      <c r="M76" s="13">
        <v>1400</v>
      </c>
      <c r="N76" s="278"/>
      <c r="R76" s="349"/>
    </row>
    <row r="77" spans="1:19">
      <c r="A77" s="66" t="s">
        <v>511</v>
      </c>
      <c r="B77" s="12" t="s">
        <v>399</v>
      </c>
      <c r="C77" s="12">
        <v>375</v>
      </c>
      <c r="D77" s="12">
        <v>375</v>
      </c>
      <c r="E77" s="12" t="s">
        <v>399</v>
      </c>
      <c r="F77" s="12">
        <v>280</v>
      </c>
      <c r="G77" s="12" t="s">
        <v>399</v>
      </c>
      <c r="H77" s="12" t="s">
        <v>399</v>
      </c>
      <c r="I77" s="12">
        <v>17000</v>
      </c>
      <c r="J77" s="12" t="s">
        <v>399</v>
      </c>
      <c r="K77" s="12">
        <v>4760</v>
      </c>
      <c r="L77" s="12" t="s">
        <v>399</v>
      </c>
      <c r="M77" s="13">
        <v>4760</v>
      </c>
      <c r="N77" s="278"/>
      <c r="R77" s="349"/>
    </row>
    <row r="78" spans="1:19" s="408" customFormat="1">
      <c r="A78" s="66" t="s">
        <v>512</v>
      </c>
      <c r="B78" s="12">
        <v>31</v>
      </c>
      <c r="C78" s="12">
        <v>159</v>
      </c>
      <c r="D78" s="12">
        <v>190</v>
      </c>
      <c r="E78" s="12">
        <v>28</v>
      </c>
      <c r="F78" s="12">
        <v>159</v>
      </c>
      <c r="G78" s="12">
        <v>9888</v>
      </c>
      <c r="H78" s="12">
        <v>3000</v>
      </c>
      <c r="I78" s="12">
        <v>6200</v>
      </c>
      <c r="J78" s="12" t="s">
        <v>399</v>
      </c>
      <c r="K78" s="12">
        <v>1070</v>
      </c>
      <c r="L78" s="12" t="s">
        <v>399</v>
      </c>
      <c r="M78" s="13">
        <v>1070</v>
      </c>
      <c r="N78" s="685"/>
      <c r="R78" s="682"/>
    </row>
    <row r="79" spans="1:19">
      <c r="A79" s="66" t="s">
        <v>513</v>
      </c>
      <c r="B79" s="48">
        <v>22</v>
      </c>
      <c r="C79" s="12">
        <v>74</v>
      </c>
      <c r="D79" s="12">
        <v>96</v>
      </c>
      <c r="E79" s="48">
        <v>10</v>
      </c>
      <c r="F79" s="12">
        <v>74</v>
      </c>
      <c r="G79" s="48" t="s">
        <v>399</v>
      </c>
      <c r="H79" s="48">
        <v>400</v>
      </c>
      <c r="I79" s="12">
        <v>5250</v>
      </c>
      <c r="J79" s="48" t="s">
        <v>399</v>
      </c>
      <c r="K79" s="85">
        <v>393</v>
      </c>
      <c r="L79" s="48" t="s">
        <v>399</v>
      </c>
      <c r="M79" s="13">
        <v>393</v>
      </c>
      <c r="N79" s="278"/>
      <c r="R79" s="349"/>
    </row>
    <row r="80" spans="1:19">
      <c r="A80" s="66" t="s">
        <v>514</v>
      </c>
      <c r="B80" s="85">
        <v>154</v>
      </c>
      <c r="C80" s="12">
        <v>1353</v>
      </c>
      <c r="D80" s="12">
        <v>1507</v>
      </c>
      <c r="E80" s="85">
        <v>150</v>
      </c>
      <c r="F80" s="12">
        <v>1244</v>
      </c>
      <c r="G80" s="48" t="s">
        <v>399</v>
      </c>
      <c r="H80" s="85">
        <v>7500</v>
      </c>
      <c r="I80" s="12">
        <v>16500</v>
      </c>
      <c r="J80" s="48" t="s">
        <v>399</v>
      </c>
      <c r="K80" s="85">
        <v>21651</v>
      </c>
      <c r="L80" s="48" t="s">
        <v>399</v>
      </c>
      <c r="M80" s="13">
        <v>21651</v>
      </c>
      <c r="N80" s="278"/>
      <c r="R80" s="349"/>
    </row>
    <row r="81" spans="1:18">
      <c r="A81" s="76" t="s">
        <v>515</v>
      </c>
      <c r="B81" s="77">
        <v>211</v>
      </c>
      <c r="C81" s="77">
        <v>2692</v>
      </c>
      <c r="D81" s="77">
        <v>2903</v>
      </c>
      <c r="E81" s="77">
        <v>192</v>
      </c>
      <c r="F81" s="77">
        <v>2433</v>
      </c>
      <c r="G81" s="77">
        <v>13797</v>
      </c>
      <c r="H81" s="81">
        <v>6352</v>
      </c>
      <c r="I81" s="81">
        <v>14260</v>
      </c>
      <c r="J81" s="81">
        <v>10</v>
      </c>
      <c r="K81" s="81">
        <v>35914</v>
      </c>
      <c r="L81" s="81">
        <v>137</v>
      </c>
      <c r="M81" s="78">
        <v>36051</v>
      </c>
      <c r="N81" s="278"/>
      <c r="R81" s="349"/>
    </row>
    <row r="82" spans="1:18" s="408" customFormat="1">
      <c r="A82" s="66"/>
      <c r="B82" s="48"/>
      <c r="C82" s="48"/>
      <c r="D82" s="48"/>
      <c r="E82" s="48"/>
      <c r="F82" s="48"/>
      <c r="G82" s="48"/>
      <c r="H82" s="12"/>
      <c r="I82" s="12"/>
      <c r="J82" s="12"/>
      <c r="K82" s="12"/>
      <c r="L82" s="12"/>
      <c r="M82" s="49"/>
      <c r="N82" s="685"/>
      <c r="R82" s="682"/>
    </row>
    <row r="83" spans="1:18">
      <c r="A83" s="66" t="s">
        <v>516</v>
      </c>
      <c r="B83" s="12">
        <v>29</v>
      </c>
      <c r="C83" s="12">
        <v>66</v>
      </c>
      <c r="D83" s="12">
        <v>95</v>
      </c>
      <c r="E83" s="12">
        <v>29</v>
      </c>
      <c r="F83" s="12">
        <v>66</v>
      </c>
      <c r="G83" s="12">
        <v>28845</v>
      </c>
      <c r="H83" s="12">
        <v>3000</v>
      </c>
      <c r="I83" s="12">
        <v>20000</v>
      </c>
      <c r="J83" s="12">
        <v>5</v>
      </c>
      <c r="K83" s="12">
        <v>1406</v>
      </c>
      <c r="L83" s="12">
        <v>144</v>
      </c>
      <c r="M83" s="13">
        <v>1550</v>
      </c>
      <c r="N83" s="278"/>
      <c r="R83" s="349"/>
    </row>
    <row r="84" spans="1:18">
      <c r="A84" s="66" t="s">
        <v>517</v>
      </c>
      <c r="B84" s="12">
        <v>39</v>
      </c>
      <c r="C84" s="12">
        <v>24</v>
      </c>
      <c r="D84" s="12">
        <v>63</v>
      </c>
      <c r="E84" s="12">
        <v>36</v>
      </c>
      <c r="F84" s="12">
        <v>24</v>
      </c>
      <c r="G84" s="12">
        <v>39455</v>
      </c>
      <c r="H84" s="12">
        <v>2000</v>
      </c>
      <c r="I84" s="12">
        <v>15000</v>
      </c>
      <c r="J84" s="12">
        <v>3</v>
      </c>
      <c r="K84" s="12">
        <v>431</v>
      </c>
      <c r="L84" s="12">
        <v>118</v>
      </c>
      <c r="M84" s="13">
        <v>549</v>
      </c>
      <c r="N84" s="278"/>
      <c r="R84" s="349"/>
    </row>
    <row r="85" spans="1:18">
      <c r="A85" s="76" t="s">
        <v>518</v>
      </c>
      <c r="B85" s="77">
        <v>68</v>
      </c>
      <c r="C85" s="77">
        <v>90</v>
      </c>
      <c r="D85" s="77">
        <v>158</v>
      </c>
      <c r="E85" s="77">
        <v>65</v>
      </c>
      <c r="F85" s="77">
        <v>90</v>
      </c>
      <c r="G85" s="77">
        <v>68300</v>
      </c>
      <c r="H85" s="81">
        <v>2446</v>
      </c>
      <c r="I85" s="81">
        <v>18667</v>
      </c>
      <c r="J85" s="81">
        <v>4</v>
      </c>
      <c r="K85" s="81">
        <v>1837</v>
      </c>
      <c r="L85" s="81">
        <v>262</v>
      </c>
      <c r="M85" s="78">
        <v>2099</v>
      </c>
      <c r="R85" s="349"/>
    </row>
    <row r="86" spans="1:18">
      <c r="A86" s="66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9"/>
      <c r="R86" s="349"/>
    </row>
    <row r="87" spans="1:18" ht="13.5" thickBot="1">
      <c r="A87" s="69" t="s">
        <v>519</v>
      </c>
      <c r="B87" s="55">
        <v>2995</v>
      </c>
      <c r="C87" s="55">
        <v>13619</v>
      </c>
      <c r="D87" s="55">
        <v>16614</v>
      </c>
      <c r="E87" s="55">
        <v>2608</v>
      </c>
      <c r="F87" s="55">
        <v>12161</v>
      </c>
      <c r="G87" s="55">
        <v>539087</v>
      </c>
      <c r="H87" s="226">
        <v>2901</v>
      </c>
      <c r="I87" s="226">
        <v>12792</v>
      </c>
      <c r="J87" s="226">
        <v>17</v>
      </c>
      <c r="K87" s="226">
        <v>163127</v>
      </c>
      <c r="L87" s="226">
        <v>9225</v>
      </c>
      <c r="M87" s="56">
        <v>172352</v>
      </c>
      <c r="R87" s="349"/>
    </row>
  </sheetData>
  <mergeCells count="13">
    <mergeCell ref="L7:L9"/>
    <mergeCell ref="M7:M9"/>
    <mergeCell ref="E8:F8"/>
    <mergeCell ref="A1:M1"/>
    <mergeCell ref="H8:I8"/>
    <mergeCell ref="G6:G9"/>
    <mergeCell ref="A4:M4"/>
    <mergeCell ref="A3:M3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6" orientation="portrait" r:id="rId1"/>
  <headerFooter alignWithMargins="0"/>
</worksheet>
</file>

<file path=xl/worksheets/sheet282.xml><?xml version="1.0" encoding="utf-8"?>
<worksheet xmlns="http://schemas.openxmlformats.org/spreadsheetml/2006/main" xmlns:r="http://schemas.openxmlformats.org/officeDocument/2006/relationships">
  <sheetPr codeName="Hoja286">
    <pageSetUpPr fitToPage="1"/>
  </sheetPr>
  <dimension ref="A1:H20"/>
  <sheetViews>
    <sheetView showGridLines="0" view="pageBreakPreview" topLeftCell="A46" zoomScale="75" zoomScaleNormal="75" zoomScaleSheetLayoutView="75" workbookViewId="0">
      <selection activeCell="H20" sqref="H20"/>
    </sheetView>
  </sheetViews>
  <sheetFormatPr baseColWidth="10" defaultRowHeight="12.75"/>
  <cols>
    <col min="1" max="1" width="19.28515625" style="271" customWidth="1"/>
    <col min="2" max="8" width="18.85546875" style="271" customWidth="1"/>
    <col min="9" max="9" width="11.140625" style="271" customWidth="1"/>
    <col min="10" max="17" width="12" style="271" customWidth="1"/>
    <col min="18" max="16384" width="11.42578125" style="271"/>
  </cols>
  <sheetData>
    <row r="1" spans="1:8" s="90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</row>
    <row r="2" spans="1:8">
      <c r="A2" s="160"/>
      <c r="B2" s="160"/>
      <c r="C2" s="160"/>
      <c r="D2" s="160"/>
      <c r="E2" s="160"/>
      <c r="F2" s="160"/>
      <c r="G2" s="160"/>
      <c r="H2" s="160"/>
    </row>
    <row r="3" spans="1:8" s="91" customFormat="1" ht="15">
      <c r="A3" s="1560" t="s">
        <v>1291</v>
      </c>
      <c r="B3" s="1560"/>
      <c r="C3" s="1560"/>
      <c r="D3" s="1560"/>
      <c r="E3" s="1560"/>
      <c r="F3" s="1560"/>
      <c r="G3" s="1560"/>
      <c r="H3" s="1560"/>
    </row>
    <row r="4" spans="1:8" s="91" customFormat="1" ht="15">
      <c r="A4" s="1560" t="s">
        <v>1202</v>
      </c>
      <c r="B4" s="1560"/>
      <c r="C4" s="1560"/>
      <c r="D4" s="1560"/>
      <c r="E4" s="1560"/>
      <c r="F4" s="1560"/>
      <c r="G4" s="1560"/>
      <c r="H4" s="1560"/>
    </row>
    <row r="5" spans="1:8" s="91" customFormat="1" ht="13.5" customHeight="1" thickBot="1">
      <c r="A5" s="338"/>
      <c r="B5" s="338"/>
      <c r="C5" s="338"/>
      <c r="D5" s="338"/>
      <c r="E5" s="338"/>
      <c r="F5" s="338"/>
      <c r="G5" s="338"/>
      <c r="H5" s="338"/>
    </row>
    <row r="6" spans="1:8" ht="18.75" customHeight="1">
      <c r="A6" s="1649" t="s">
        <v>378</v>
      </c>
      <c r="B6" s="634" t="s">
        <v>1150</v>
      </c>
      <c r="C6" s="33"/>
      <c r="D6" s="1627" t="s">
        <v>1164</v>
      </c>
      <c r="E6" s="128" t="s">
        <v>386</v>
      </c>
      <c r="F6" s="157"/>
      <c r="G6" s="158" t="s">
        <v>521</v>
      </c>
      <c r="H6" s="159"/>
    </row>
    <row r="7" spans="1:8" ht="18.75" customHeight="1">
      <c r="A7" s="1650"/>
      <c r="B7" s="635" t="s">
        <v>1165</v>
      </c>
      <c r="C7" s="40"/>
      <c r="D7" s="1628"/>
      <c r="E7" s="62" t="s">
        <v>1166</v>
      </c>
      <c r="F7" s="130" t="s">
        <v>380</v>
      </c>
      <c r="G7" s="130" t="s">
        <v>522</v>
      </c>
      <c r="H7" s="43" t="s">
        <v>381</v>
      </c>
    </row>
    <row r="8" spans="1:8" ht="18.75" customHeight="1">
      <c r="A8" s="1650"/>
      <c r="B8" s="60" t="s">
        <v>395</v>
      </c>
      <c r="C8" s="60" t="s">
        <v>1123</v>
      </c>
      <c r="D8" s="1628"/>
      <c r="E8" s="62" t="s">
        <v>1167</v>
      </c>
      <c r="F8" s="62" t="s">
        <v>383</v>
      </c>
      <c r="G8" s="130" t="s">
        <v>525</v>
      </c>
      <c r="H8" s="43" t="s">
        <v>384</v>
      </c>
    </row>
    <row r="9" spans="1:8" ht="18.75" customHeight="1" thickBot="1">
      <c r="A9" s="1651"/>
      <c r="B9" s="139" t="s">
        <v>382</v>
      </c>
      <c r="C9" s="139" t="s">
        <v>382</v>
      </c>
      <c r="D9" s="1500"/>
      <c r="E9" s="63" t="s">
        <v>524</v>
      </c>
      <c r="F9" s="64"/>
      <c r="G9" s="139" t="s">
        <v>526</v>
      </c>
      <c r="H9" s="161"/>
    </row>
    <row r="10" spans="1:8" ht="21.75" customHeight="1">
      <c r="A10" s="11">
        <v>2003</v>
      </c>
      <c r="B10" s="499">
        <v>19.829000000000001</v>
      </c>
      <c r="C10" s="499">
        <v>19.783999999999999</v>
      </c>
      <c r="D10" s="85">
        <v>526.52300000000002</v>
      </c>
      <c r="E10" s="636">
        <v>22.004144763445211</v>
      </c>
      <c r="F10" s="499">
        <v>43.533000000000001</v>
      </c>
      <c r="G10" s="636">
        <v>102.28</v>
      </c>
      <c r="H10" s="133">
        <v>44525.552400000008</v>
      </c>
    </row>
    <row r="11" spans="1:8">
      <c r="A11" s="11">
        <v>2004</v>
      </c>
      <c r="B11" s="499">
        <v>19.466000000000001</v>
      </c>
      <c r="C11" s="499">
        <v>18.061</v>
      </c>
      <c r="D11" s="85">
        <v>434.9</v>
      </c>
      <c r="E11" s="636">
        <v>22.865289851060293</v>
      </c>
      <c r="F11" s="499">
        <v>41.296999999999997</v>
      </c>
      <c r="G11" s="636">
        <v>121.66</v>
      </c>
      <c r="H11" s="133">
        <v>50241.930199999995</v>
      </c>
    </row>
    <row r="12" spans="1:8">
      <c r="A12" s="11">
        <v>2005</v>
      </c>
      <c r="B12" s="499">
        <v>19.314</v>
      </c>
      <c r="C12" s="499">
        <v>17.579999999999998</v>
      </c>
      <c r="D12" s="85">
        <v>396.77499999999998</v>
      </c>
      <c r="E12" s="636">
        <v>20.076791808873722</v>
      </c>
      <c r="F12" s="499">
        <v>35.295000000000002</v>
      </c>
      <c r="G12" s="636">
        <v>126.28</v>
      </c>
      <c r="H12" s="133">
        <v>44570.525999999998</v>
      </c>
    </row>
    <row r="13" spans="1:8">
      <c r="A13" s="11">
        <v>2006</v>
      </c>
      <c r="B13" s="499">
        <v>12.332000000000001</v>
      </c>
      <c r="C13" s="499">
        <v>10.901</v>
      </c>
      <c r="D13" s="85">
        <v>355.33100000000002</v>
      </c>
      <c r="E13" s="636">
        <v>24.256490230254105</v>
      </c>
      <c r="F13" s="499">
        <v>26.442</v>
      </c>
      <c r="G13" s="636">
        <v>103.5</v>
      </c>
      <c r="H13" s="133">
        <v>27367.47</v>
      </c>
    </row>
    <row r="14" spans="1:8">
      <c r="A14" s="11">
        <v>2007</v>
      </c>
      <c r="B14" s="499">
        <v>12.343999999999999</v>
      </c>
      <c r="C14" s="499">
        <v>10.747</v>
      </c>
      <c r="D14" s="85">
        <v>343.72699999999998</v>
      </c>
      <c r="E14" s="636">
        <v>24.10533172048013</v>
      </c>
      <c r="F14" s="499">
        <v>25.905999999999999</v>
      </c>
      <c r="G14" s="636">
        <v>131.86000000000001</v>
      </c>
      <c r="H14" s="133">
        <v>34159.651600000005</v>
      </c>
    </row>
    <row r="15" spans="1:8">
      <c r="A15" s="11">
        <v>2008</v>
      </c>
      <c r="B15" s="499">
        <v>12.509</v>
      </c>
      <c r="C15" s="499">
        <v>11.054</v>
      </c>
      <c r="D15" s="85">
        <v>339.61900000000003</v>
      </c>
      <c r="E15" s="636">
        <v>27.888547132259816</v>
      </c>
      <c r="F15" s="499">
        <v>30.827999999999999</v>
      </c>
      <c r="G15" s="636">
        <v>110.91</v>
      </c>
      <c r="H15" s="133">
        <v>34191.334799999997</v>
      </c>
    </row>
    <row r="16" spans="1:8">
      <c r="A16" s="11">
        <v>2009</v>
      </c>
      <c r="B16" s="499">
        <v>11.952999999999999</v>
      </c>
      <c r="C16" s="499">
        <v>10.438000000000001</v>
      </c>
      <c r="D16" s="85">
        <v>320.726</v>
      </c>
      <c r="E16" s="636">
        <v>27.898064763364626</v>
      </c>
      <c r="F16" s="499">
        <v>29.12</v>
      </c>
      <c r="G16" s="636">
        <v>99.16</v>
      </c>
      <c r="H16" s="133">
        <v>28875.392</v>
      </c>
    </row>
    <row r="17" spans="1:8">
      <c r="A17" s="11">
        <v>2010</v>
      </c>
      <c r="B17" s="499">
        <v>11.952999999999999</v>
      </c>
      <c r="C17" s="499">
        <v>10.052</v>
      </c>
      <c r="D17" s="85">
        <v>320.726</v>
      </c>
      <c r="E17" s="636">
        <v>28.969359331476326</v>
      </c>
      <c r="F17" s="499">
        <v>29.12</v>
      </c>
      <c r="G17" s="636">
        <v>133.04</v>
      </c>
      <c r="H17" s="133">
        <v>38741.248</v>
      </c>
    </row>
    <row r="18" spans="1:8">
      <c r="A18" s="690">
        <v>2011</v>
      </c>
      <c r="B18" s="499">
        <v>11.760999999999999</v>
      </c>
      <c r="C18" s="499">
        <v>10.050000000000001</v>
      </c>
      <c r="D18" s="85">
        <v>303.339</v>
      </c>
      <c r="E18" s="636">
        <v>28.926368159203978</v>
      </c>
      <c r="F18" s="499">
        <v>29.071000000000002</v>
      </c>
      <c r="G18" s="636">
        <v>116.74</v>
      </c>
      <c r="H18" s="133">
        <v>33937.485399999998</v>
      </c>
    </row>
    <row r="19" spans="1:8">
      <c r="A19" s="690">
        <v>2012</v>
      </c>
      <c r="B19" s="499">
        <v>12.294</v>
      </c>
      <c r="C19" s="499">
        <v>10.602</v>
      </c>
      <c r="D19" s="85">
        <v>281.25400000000002</v>
      </c>
      <c r="E19" s="636">
        <v>21.962837200528202</v>
      </c>
      <c r="F19" s="499">
        <v>23.285</v>
      </c>
      <c r="G19" s="636">
        <v>135.19</v>
      </c>
      <c r="H19" s="133">
        <v>31478.991500000004</v>
      </c>
    </row>
    <row r="20" spans="1:8" ht="13.5" thickBot="1">
      <c r="A20" s="691">
        <v>2013</v>
      </c>
      <c r="B20" s="501">
        <v>12.411</v>
      </c>
      <c r="C20" s="501">
        <v>10.693</v>
      </c>
      <c r="D20" s="502">
        <v>261.19499999999999</v>
      </c>
      <c r="E20" s="638">
        <f>+F20/C20*10</f>
        <v>28.461610399326666</v>
      </c>
      <c r="F20" s="501">
        <v>30.434000000000001</v>
      </c>
      <c r="G20" s="545">
        <v>107.92</v>
      </c>
      <c r="H20" s="1417">
        <f>F20*G20*10</f>
        <v>32844.372799999997</v>
      </c>
    </row>
  </sheetData>
  <mergeCells count="5">
    <mergeCell ref="A1:H1"/>
    <mergeCell ref="A3:H3"/>
    <mergeCell ref="A6:A9"/>
    <mergeCell ref="D6:D9"/>
    <mergeCell ref="A4:H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>
  <sheetPr codeName="Hoja287">
    <pageSetUpPr fitToPage="1"/>
  </sheetPr>
  <dimension ref="A1:S87"/>
  <sheetViews>
    <sheetView view="pageBreakPreview" topLeftCell="A43" zoomScale="75" zoomScaleNormal="75" zoomScaleSheetLayoutView="75" workbookViewId="0">
      <selection activeCell="C40" sqref="C40"/>
    </sheetView>
  </sheetViews>
  <sheetFormatPr baseColWidth="10" defaultRowHeight="12.75"/>
  <cols>
    <col min="1" max="1" width="34.5703125" style="271" customWidth="1"/>
    <col min="2" max="13" width="15.28515625" style="271" customWidth="1"/>
    <col min="14" max="16384" width="11.42578125" style="271"/>
  </cols>
  <sheetData>
    <row r="1" spans="1:18" s="90" customFormat="1" ht="18">
      <c r="A1" s="1519" t="s">
        <v>1289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8" s="91" customFormat="1" ht="15">
      <c r="A3" s="1504" t="s">
        <v>0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</row>
    <row r="4" spans="1:18" s="91" customFormat="1" ht="15">
      <c r="A4" s="1504" t="s">
        <v>1433</v>
      </c>
      <c r="B4" s="1504"/>
      <c r="C4" s="1504"/>
      <c r="D4" s="1504"/>
      <c r="E4" s="1504"/>
      <c r="F4" s="1504"/>
      <c r="G4" s="1504"/>
      <c r="H4" s="1504"/>
      <c r="I4" s="1504"/>
      <c r="J4" s="1504"/>
      <c r="K4" s="1504"/>
      <c r="L4" s="1504"/>
      <c r="M4" s="1504"/>
    </row>
    <row r="5" spans="1:18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866" customFormat="1" ht="22.5" customHeight="1">
      <c r="A6" s="1330"/>
      <c r="B6" s="1544" t="s">
        <v>1116</v>
      </c>
      <c r="C6" s="1544"/>
      <c r="D6" s="1544"/>
      <c r="E6" s="1544"/>
      <c r="F6" s="1544"/>
      <c r="G6" s="1732" t="s">
        <v>1264</v>
      </c>
      <c r="H6" s="849"/>
      <c r="I6" s="1329" t="s">
        <v>386</v>
      </c>
      <c r="J6" s="1315"/>
      <c r="K6" s="1733" t="s">
        <v>387</v>
      </c>
      <c r="L6" s="1733"/>
      <c r="M6" s="1490"/>
    </row>
    <row r="7" spans="1:18" s="866" customFormat="1" ht="22.5" customHeight="1">
      <c r="A7" s="1331" t="s">
        <v>560</v>
      </c>
      <c r="B7" s="1554" t="s">
        <v>389</v>
      </c>
      <c r="C7" s="1554"/>
      <c r="D7" s="1554"/>
      <c r="E7" s="1554"/>
      <c r="F7" s="1554"/>
      <c r="G7" s="1628"/>
      <c r="H7" s="1676" t="s">
        <v>1265</v>
      </c>
      <c r="I7" s="1676"/>
      <c r="J7" s="1334" t="s">
        <v>1151</v>
      </c>
      <c r="K7" s="1628" t="s">
        <v>1173</v>
      </c>
      <c r="L7" s="1628" t="s">
        <v>1153</v>
      </c>
      <c r="M7" s="1502" t="s">
        <v>1154</v>
      </c>
    </row>
    <row r="8" spans="1:18" s="866" customFormat="1" ht="22.5" customHeight="1">
      <c r="A8" s="1331" t="s">
        <v>538</v>
      </c>
      <c r="B8" s="1316"/>
      <c r="C8" s="1335" t="s">
        <v>395</v>
      </c>
      <c r="D8" s="1083"/>
      <c r="E8" s="1738" t="s">
        <v>1123</v>
      </c>
      <c r="F8" s="1738"/>
      <c r="G8" s="1628"/>
      <c r="H8" s="1554" t="s">
        <v>390</v>
      </c>
      <c r="I8" s="1554"/>
      <c r="J8" s="1334" t="s">
        <v>1120</v>
      </c>
      <c r="K8" s="1628"/>
      <c r="L8" s="1628"/>
      <c r="M8" s="1502"/>
    </row>
    <row r="9" spans="1:18" s="866" customFormat="1" ht="22.5" customHeight="1" thickBot="1">
      <c r="A9" s="1331"/>
      <c r="B9" s="1334" t="s">
        <v>393</v>
      </c>
      <c r="C9" s="1334" t="s">
        <v>394</v>
      </c>
      <c r="D9" s="1334" t="s">
        <v>395</v>
      </c>
      <c r="E9" s="1334" t="s">
        <v>393</v>
      </c>
      <c r="F9" s="1334" t="s">
        <v>394</v>
      </c>
      <c r="G9" s="1628"/>
      <c r="H9" s="1334" t="s">
        <v>393</v>
      </c>
      <c r="I9" s="1334" t="s">
        <v>394</v>
      </c>
      <c r="J9" s="1334" t="s">
        <v>1159</v>
      </c>
      <c r="K9" s="1628"/>
      <c r="L9" s="1628"/>
      <c r="M9" s="1502"/>
      <c r="P9" s="1318"/>
      <c r="Q9" s="1318"/>
    </row>
    <row r="10" spans="1:18" ht="18.75" customHeight="1">
      <c r="A10" s="75" t="s">
        <v>459</v>
      </c>
      <c r="B10" s="131">
        <v>279</v>
      </c>
      <c r="C10" s="131">
        <v>70</v>
      </c>
      <c r="D10" s="45">
        <v>349</v>
      </c>
      <c r="E10" s="131">
        <v>279</v>
      </c>
      <c r="F10" s="131">
        <v>70</v>
      </c>
      <c r="G10" s="131">
        <v>10196</v>
      </c>
      <c r="H10" s="131">
        <v>4500</v>
      </c>
      <c r="I10" s="131">
        <v>5200</v>
      </c>
      <c r="J10" s="131">
        <v>20</v>
      </c>
      <c r="K10" s="131">
        <v>1619</v>
      </c>
      <c r="L10" s="131">
        <v>204</v>
      </c>
      <c r="M10" s="140">
        <v>1823</v>
      </c>
      <c r="N10" s="278"/>
      <c r="R10" s="349"/>
    </row>
    <row r="11" spans="1:18">
      <c r="A11" s="66" t="s">
        <v>460</v>
      </c>
      <c r="B11" s="12">
        <v>63</v>
      </c>
      <c r="C11" s="12">
        <v>16</v>
      </c>
      <c r="D11" s="12">
        <v>79</v>
      </c>
      <c r="E11" s="12">
        <v>63</v>
      </c>
      <c r="F11" s="12">
        <v>16</v>
      </c>
      <c r="G11" s="12">
        <v>1128</v>
      </c>
      <c r="H11" s="12">
        <v>4500</v>
      </c>
      <c r="I11" s="12">
        <v>5200</v>
      </c>
      <c r="J11" s="12">
        <v>20</v>
      </c>
      <c r="K11" s="12">
        <v>366</v>
      </c>
      <c r="L11" s="12">
        <v>23</v>
      </c>
      <c r="M11" s="13">
        <v>389</v>
      </c>
      <c r="N11" s="278"/>
      <c r="R11" s="349"/>
    </row>
    <row r="12" spans="1:18">
      <c r="A12" s="66" t="s">
        <v>461</v>
      </c>
      <c r="B12" s="85">
        <v>102</v>
      </c>
      <c r="C12" s="85">
        <v>25</v>
      </c>
      <c r="D12" s="85">
        <v>127</v>
      </c>
      <c r="E12" s="85">
        <v>102</v>
      </c>
      <c r="F12" s="85">
        <v>25</v>
      </c>
      <c r="G12" s="12">
        <v>2913</v>
      </c>
      <c r="H12" s="85">
        <v>5000</v>
      </c>
      <c r="I12" s="85">
        <v>5300</v>
      </c>
      <c r="J12" s="12">
        <v>20</v>
      </c>
      <c r="K12" s="12">
        <v>643</v>
      </c>
      <c r="L12" s="12">
        <v>58</v>
      </c>
      <c r="M12" s="13">
        <v>701</v>
      </c>
      <c r="N12" s="278"/>
      <c r="R12" s="349"/>
    </row>
    <row r="13" spans="1:18">
      <c r="A13" s="66" t="s">
        <v>462</v>
      </c>
      <c r="B13" s="12">
        <v>54</v>
      </c>
      <c r="C13" s="12">
        <v>13</v>
      </c>
      <c r="D13" s="12">
        <v>67</v>
      </c>
      <c r="E13" s="12">
        <v>54</v>
      </c>
      <c r="F13" s="12">
        <v>13</v>
      </c>
      <c r="G13" s="12">
        <v>5362</v>
      </c>
      <c r="H13" s="12">
        <v>5000</v>
      </c>
      <c r="I13" s="12">
        <v>5200</v>
      </c>
      <c r="J13" s="12">
        <v>12</v>
      </c>
      <c r="K13" s="12">
        <v>338</v>
      </c>
      <c r="L13" s="12">
        <v>64</v>
      </c>
      <c r="M13" s="13">
        <v>402</v>
      </c>
      <c r="N13" s="278"/>
      <c r="R13" s="349"/>
    </row>
    <row r="14" spans="1:18">
      <c r="A14" s="76" t="s">
        <v>463</v>
      </c>
      <c r="B14" s="77">
        <v>498</v>
      </c>
      <c r="C14" s="77">
        <v>124</v>
      </c>
      <c r="D14" s="77">
        <v>622</v>
      </c>
      <c r="E14" s="77">
        <v>498</v>
      </c>
      <c r="F14" s="77">
        <v>124</v>
      </c>
      <c r="G14" s="77">
        <v>19599</v>
      </c>
      <c r="H14" s="81">
        <v>4657</v>
      </c>
      <c r="I14" s="81">
        <v>5220</v>
      </c>
      <c r="J14" s="81">
        <v>18</v>
      </c>
      <c r="K14" s="81">
        <v>2966</v>
      </c>
      <c r="L14" s="81">
        <v>349</v>
      </c>
      <c r="M14" s="78">
        <v>3315</v>
      </c>
      <c r="N14" s="278"/>
      <c r="R14" s="349"/>
    </row>
    <row r="15" spans="1:18">
      <c r="A15" s="68"/>
      <c r="B15" s="73"/>
      <c r="C15" s="73"/>
      <c r="D15" s="73"/>
      <c r="E15" s="73"/>
      <c r="F15" s="73"/>
      <c r="G15" s="73"/>
      <c r="H15" s="79"/>
      <c r="I15" s="79"/>
      <c r="J15" s="79"/>
      <c r="K15" s="79"/>
      <c r="L15" s="79"/>
      <c r="M15" s="74"/>
      <c r="N15" s="278"/>
      <c r="R15" s="349"/>
    </row>
    <row r="16" spans="1:18">
      <c r="A16" s="76" t="s">
        <v>464</v>
      </c>
      <c r="B16" s="77" t="s">
        <v>399</v>
      </c>
      <c r="C16" s="77" t="s">
        <v>399</v>
      </c>
      <c r="D16" s="77" t="s">
        <v>399</v>
      </c>
      <c r="E16" s="77" t="s">
        <v>399</v>
      </c>
      <c r="F16" s="77" t="s">
        <v>399</v>
      </c>
      <c r="G16" s="77">
        <v>15000</v>
      </c>
      <c r="H16" s="81" t="s">
        <v>399</v>
      </c>
      <c r="I16" s="81" t="s">
        <v>399</v>
      </c>
      <c r="J16" s="81">
        <v>3</v>
      </c>
      <c r="K16" s="81" t="s">
        <v>399</v>
      </c>
      <c r="L16" s="81">
        <v>45</v>
      </c>
      <c r="M16" s="78">
        <v>45</v>
      </c>
      <c r="N16" s="278"/>
      <c r="R16" s="349"/>
    </row>
    <row r="17" spans="1:18">
      <c r="A17" s="68"/>
      <c r="B17" s="73"/>
      <c r="C17" s="73"/>
      <c r="D17" s="73"/>
      <c r="E17" s="73"/>
      <c r="F17" s="73"/>
      <c r="G17" s="73"/>
      <c r="H17" s="79"/>
      <c r="I17" s="79"/>
      <c r="J17" s="79"/>
      <c r="K17" s="79"/>
      <c r="L17" s="79"/>
      <c r="M17" s="74"/>
      <c r="N17" s="278"/>
      <c r="R17" s="349"/>
    </row>
    <row r="18" spans="1:18">
      <c r="A18" s="76" t="s">
        <v>465</v>
      </c>
      <c r="B18" s="77" t="s">
        <v>399</v>
      </c>
      <c r="C18" s="77" t="s">
        <v>399</v>
      </c>
      <c r="D18" s="77" t="s">
        <v>399</v>
      </c>
      <c r="E18" s="77" t="s">
        <v>399</v>
      </c>
      <c r="F18" s="77" t="s">
        <v>399</v>
      </c>
      <c r="G18" s="77" t="s">
        <v>399</v>
      </c>
      <c r="H18" s="81" t="s">
        <v>399</v>
      </c>
      <c r="I18" s="81" t="s">
        <v>399</v>
      </c>
      <c r="J18" s="81" t="s">
        <v>399</v>
      </c>
      <c r="K18" s="81" t="s">
        <v>399</v>
      </c>
      <c r="L18" s="81" t="s">
        <v>399</v>
      </c>
      <c r="M18" s="78" t="s">
        <v>399</v>
      </c>
      <c r="N18" s="278"/>
      <c r="R18" s="349"/>
    </row>
    <row r="19" spans="1:18">
      <c r="A19" s="66"/>
      <c r="B19" s="48"/>
      <c r="C19" s="48"/>
      <c r="D19" s="48"/>
      <c r="E19" s="48"/>
      <c r="F19" s="48"/>
      <c r="G19" s="48"/>
      <c r="H19" s="12"/>
      <c r="I19" s="12"/>
      <c r="J19" s="12"/>
      <c r="K19" s="12"/>
      <c r="L19" s="12"/>
      <c r="M19" s="49"/>
      <c r="N19" s="278"/>
      <c r="R19" s="349"/>
    </row>
    <row r="20" spans="1:18">
      <c r="A20" s="66" t="s">
        <v>544</v>
      </c>
      <c r="B20" s="12" t="s">
        <v>399</v>
      </c>
      <c r="C20" s="12" t="s">
        <v>399</v>
      </c>
      <c r="D20" s="12" t="s">
        <v>399</v>
      </c>
      <c r="E20" s="12" t="s">
        <v>399</v>
      </c>
      <c r="F20" s="12" t="s">
        <v>399</v>
      </c>
      <c r="G20" s="12">
        <v>2625</v>
      </c>
      <c r="H20" s="12" t="s">
        <v>399</v>
      </c>
      <c r="I20" s="12" t="s">
        <v>399</v>
      </c>
      <c r="J20" s="12">
        <v>16</v>
      </c>
      <c r="K20" s="12" t="s">
        <v>399</v>
      </c>
      <c r="L20" s="12">
        <v>42</v>
      </c>
      <c r="M20" s="13">
        <v>42</v>
      </c>
      <c r="N20" s="278"/>
      <c r="R20" s="349"/>
    </row>
    <row r="21" spans="1:18">
      <c r="A21" s="66" t="s">
        <v>467</v>
      </c>
      <c r="B21" s="12" t="s">
        <v>399</v>
      </c>
      <c r="C21" s="48" t="s">
        <v>399</v>
      </c>
      <c r="D21" s="12" t="s">
        <v>399</v>
      </c>
      <c r="E21" s="12" t="s">
        <v>399</v>
      </c>
      <c r="F21" s="48" t="s">
        <v>399</v>
      </c>
      <c r="G21" s="12">
        <v>5000</v>
      </c>
      <c r="H21" s="12" t="s">
        <v>399</v>
      </c>
      <c r="I21" s="48" t="s">
        <v>399</v>
      </c>
      <c r="J21" s="12">
        <v>13</v>
      </c>
      <c r="K21" s="12" t="s">
        <v>399</v>
      </c>
      <c r="L21" s="12">
        <v>65</v>
      </c>
      <c r="M21" s="13">
        <v>65</v>
      </c>
      <c r="N21" s="278"/>
      <c r="R21" s="349"/>
    </row>
    <row r="22" spans="1:18">
      <c r="A22" s="66" t="s">
        <v>468</v>
      </c>
      <c r="B22" s="12">
        <v>1</v>
      </c>
      <c r="C22" s="12" t="s">
        <v>399</v>
      </c>
      <c r="D22" s="12">
        <v>1</v>
      </c>
      <c r="E22" s="12">
        <v>1</v>
      </c>
      <c r="F22" s="12" t="s">
        <v>399</v>
      </c>
      <c r="G22" s="12">
        <v>9050</v>
      </c>
      <c r="H22" s="12" t="s">
        <v>399</v>
      </c>
      <c r="I22" s="12" t="s">
        <v>399</v>
      </c>
      <c r="J22" s="12">
        <v>12</v>
      </c>
      <c r="K22" s="12" t="s">
        <v>399</v>
      </c>
      <c r="L22" s="12">
        <v>109</v>
      </c>
      <c r="M22" s="13">
        <v>109</v>
      </c>
      <c r="N22" s="278"/>
      <c r="R22" s="349"/>
    </row>
    <row r="23" spans="1:18">
      <c r="A23" s="76" t="s">
        <v>469</v>
      </c>
      <c r="B23" s="77">
        <v>1</v>
      </c>
      <c r="C23" s="77" t="s">
        <v>399</v>
      </c>
      <c r="D23" s="77">
        <v>1</v>
      </c>
      <c r="E23" s="77">
        <v>1</v>
      </c>
      <c r="F23" s="77" t="s">
        <v>399</v>
      </c>
      <c r="G23" s="77">
        <v>16675</v>
      </c>
      <c r="H23" s="81" t="s">
        <v>399</v>
      </c>
      <c r="I23" s="81" t="s">
        <v>399</v>
      </c>
      <c r="J23" s="81">
        <v>13</v>
      </c>
      <c r="K23" s="81" t="s">
        <v>399</v>
      </c>
      <c r="L23" s="81">
        <v>216</v>
      </c>
      <c r="M23" s="78">
        <v>216</v>
      </c>
      <c r="N23" s="278"/>
      <c r="R23" s="349"/>
    </row>
    <row r="24" spans="1:18">
      <c r="A24" s="68"/>
      <c r="B24" s="73"/>
      <c r="C24" s="73"/>
      <c r="D24" s="73"/>
      <c r="E24" s="73"/>
      <c r="F24" s="73"/>
      <c r="G24" s="73"/>
      <c r="H24" s="79"/>
      <c r="I24" s="79"/>
      <c r="J24" s="79"/>
      <c r="K24" s="79"/>
      <c r="L24" s="79"/>
      <c r="M24" s="74"/>
      <c r="N24" s="278"/>
      <c r="R24" s="349"/>
    </row>
    <row r="25" spans="1:18">
      <c r="A25" s="76" t="s">
        <v>470</v>
      </c>
      <c r="B25" s="77" t="s">
        <v>399</v>
      </c>
      <c r="C25" s="77" t="s">
        <v>399</v>
      </c>
      <c r="D25" s="77" t="s">
        <v>399</v>
      </c>
      <c r="E25" s="77" t="s">
        <v>399</v>
      </c>
      <c r="F25" s="77" t="s">
        <v>399</v>
      </c>
      <c r="G25" s="77">
        <v>2800</v>
      </c>
      <c r="H25" s="81" t="s">
        <v>399</v>
      </c>
      <c r="I25" s="81" t="s">
        <v>399</v>
      </c>
      <c r="J25" s="81">
        <v>15</v>
      </c>
      <c r="K25" s="81" t="s">
        <v>399</v>
      </c>
      <c r="L25" s="81">
        <v>42</v>
      </c>
      <c r="M25" s="78">
        <v>42</v>
      </c>
      <c r="N25" s="278"/>
      <c r="R25" s="349"/>
    </row>
    <row r="26" spans="1:18">
      <c r="A26" s="68"/>
      <c r="B26" s="73"/>
      <c r="C26" s="73"/>
      <c r="D26" s="73"/>
      <c r="E26" s="73"/>
      <c r="F26" s="73"/>
      <c r="G26" s="73"/>
      <c r="H26" s="79"/>
      <c r="I26" s="79"/>
      <c r="J26" s="79"/>
      <c r="K26" s="79"/>
      <c r="L26" s="79"/>
      <c r="M26" s="74"/>
      <c r="N26" s="278"/>
      <c r="R26" s="349"/>
    </row>
    <row r="27" spans="1:18">
      <c r="A27" s="76" t="s">
        <v>471</v>
      </c>
      <c r="B27" s="77" t="s">
        <v>399</v>
      </c>
      <c r="C27" s="77">
        <v>15</v>
      </c>
      <c r="D27" s="77">
        <v>15</v>
      </c>
      <c r="E27" s="77" t="s">
        <v>399</v>
      </c>
      <c r="F27" s="77">
        <v>8</v>
      </c>
      <c r="G27" s="77" t="s">
        <v>399</v>
      </c>
      <c r="H27" s="81" t="s">
        <v>399</v>
      </c>
      <c r="I27" s="81">
        <v>4250</v>
      </c>
      <c r="J27" s="81" t="s">
        <v>399</v>
      </c>
      <c r="K27" s="81">
        <v>34</v>
      </c>
      <c r="L27" s="81" t="s">
        <v>399</v>
      </c>
      <c r="M27" s="78">
        <v>34</v>
      </c>
      <c r="N27" s="278"/>
      <c r="R27" s="349"/>
    </row>
    <row r="28" spans="1:18">
      <c r="A28" s="66"/>
      <c r="B28" s="48"/>
      <c r="C28" s="48"/>
      <c r="D28" s="48"/>
      <c r="E28" s="48"/>
      <c r="F28" s="48"/>
      <c r="G28" s="48"/>
      <c r="H28" s="12"/>
      <c r="I28" s="12"/>
      <c r="J28" s="12"/>
      <c r="K28" s="12"/>
      <c r="L28" s="12"/>
      <c r="M28" s="49"/>
      <c r="N28" s="278"/>
      <c r="R28" s="349"/>
    </row>
    <row r="29" spans="1:18">
      <c r="A29" s="66" t="s">
        <v>472</v>
      </c>
      <c r="B29" s="48" t="s">
        <v>399</v>
      </c>
      <c r="C29" s="48">
        <v>5</v>
      </c>
      <c r="D29" s="12">
        <v>5</v>
      </c>
      <c r="E29" s="48" t="s">
        <v>399</v>
      </c>
      <c r="F29" s="48">
        <v>4</v>
      </c>
      <c r="G29" s="48" t="s">
        <v>399</v>
      </c>
      <c r="H29" s="48" t="s">
        <v>399</v>
      </c>
      <c r="I29" s="12">
        <v>8000</v>
      </c>
      <c r="J29" s="48" t="s">
        <v>399</v>
      </c>
      <c r="K29" s="85">
        <v>32</v>
      </c>
      <c r="L29" s="48" t="s">
        <v>399</v>
      </c>
      <c r="M29" s="49">
        <v>32</v>
      </c>
      <c r="N29" s="278"/>
      <c r="R29" s="349"/>
    </row>
    <row r="30" spans="1:18">
      <c r="A30" s="66" t="s">
        <v>473</v>
      </c>
      <c r="B30" s="48" t="s">
        <v>399</v>
      </c>
      <c r="C30" s="12" t="s">
        <v>399</v>
      </c>
      <c r="D30" s="12" t="s">
        <v>399</v>
      </c>
      <c r="E30" s="48" t="s">
        <v>399</v>
      </c>
      <c r="F30" s="12" t="s">
        <v>399</v>
      </c>
      <c r="G30" s="12" t="s">
        <v>399</v>
      </c>
      <c r="H30" s="48" t="s">
        <v>399</v>
      </c>
      <c r="I30" s="12" t="s">
        <v>399</v>
      </c>
      <c r="J30" s="12" t="s">
        <v>399</v>
      </c>
      <c r="K30" s="12" t="s">
        <v>399</v>
      </c>
      <c r="L30" s="12" t="s">
        <v>399</v>
      </c>
      <c r="M30" s="13" t="s">
        <v>399</v>
      </c>
      <c r="N30" s="278"/>
      <c r="R30" s="349"/>
    </row>
    <row r="31" spans="1:18">
      <c r="A31" s="66" t="s">
        <v>474</v>
      </c>
      <c r="B31" s="48">
        <v>2</v>
      </c>
      <c r="C31" s="12">
        <v>11</v>
      </c>
      <c r="D31" s="12">
        <v>13</v>
      </c>
      <c r="E31" s="48" t="s">
        <v>399</v>
      </c>
      <c r="F31" s="12">
        <v>11</v>
      </c>
      <c r="G31" s="48" t="s">
        <v>399</v>
      </c>
      <c r="H31" s="85">
        <v>500</v>
      </c>
      <c r="I31" s="12">
        <v>3455</v>
      </c>
      <c r="J31" s="48" t="s">
        <v>399</v>
      </c>
      <c r="K31" s="85">
        <v>38</v>
      </c>
      <c r="L31" s="48" t="s">
        <v>399</v>
      </c>
      <c r="M31" s="13">
        <v>38</v>
      </c>
      <c r="N31" s="278"/>
      <c r="R31" s="349"/>
    </row>
    <row r="32" spans="1:18">
      <c r="A32" s="76" t="s">
        <v>475</v>
      </c>
      <c r="B32" s="77">
        <v>2</v>
      </c>
      <c r="C32" s="77">
        <v>16</v>
      </c>
      <c r="D32" s="77">
        <v>18</v>
      </c>
      <c r="E32" s="77" t="s">
        <v>399</v>
      </c>
      <c r="F32" s="77">
        <v>15</v>
      </c>
      <c r="G32" s="77" t="s">
        <v>399</v>
      </c>
      <c r="H32" s="81" t="s">
        <v>399</v>
      </c>
      <c r="I32" s="81">
        <v>4667</v>
      </c>
      <c r="J32" s="81" t="s">
        <v>399</v>
      </c>
      <c r="K32" s="81">
        <v>70</v>
      </c>
      <c r="L32" s="81" t="s">
        <v>399</v>
      </c>
      <c r="M32" s="78">
        <v>70</v>
      </c>
      <c r="N32" s="278"/>
      <c r="R32" s="349"/>
    </row>
    <row r="33" spans="1:18">
      <c r="A33" s="66"/>
      <c r="B33" s="48"/>
      <c r="C33" s="48"/>
      <c r="D33" s="48"/>
      <c r="E33" s="48"/>
      <c r="F33" s="48"/>
      <c r="G33" s="48"/>
      <c r="H33" s="12"/>
      <c r="I33" s="12"/>
      <c r="J33" s="12"/>
      <c r="K33" s="12"/>
      <c r="L33" s="12"/>
      <c r="M33" s="49"/>
      <c r="N33" s="278"/>
      <c r="R33" s="349"/>
    </row>
    <row r="34" spans="1:18">
      <c r="A34" s="66" t="s">
        <v>476</v>
      </c>
      <c r="B34" s="83">
        <v>7</v>
      </c>
      <c r="C34" s="83">
        <v>9</v>
      </c>
      <c r="D34" s="12">
        <v>16</v>
      </c>
      <c r="E34" s="83">
        <v>7</v>
      </c>
      <c r="F34" s="83">
        <v>9</v>
      </c>
      <c r="G34" s="12" t="s">
        <v>399</v>
      </c>
      <c r="H34" s="83">
        <v>6700</v>
      </c>
      <c r="I34" s="83">
        <v>13044</v>
      </c>
      <c r="J34" s="83" t="s">
        <v>399</v>
      </c>
      <c r="K34" s="83">
        <v>164</v>
      </c>
      <c r="L34" s="83" t="s">
        <v>399</v>
      </c>
      <c r="M34" s="84">
        <v>164</v>
      </c>
      <c r="N34" s="278"/>
      <c r="R34" s="349"/>
    </row>
    <row r="35" spans="1:18">
      <c r="A35" s="66" t="s">
        <v>477</v>
      </c>
      <c r="B35" s="83">
        <v>4</v>
      </c>
      <c r="C35" s="83">
        <v>8</v>
      </c>
      <c r="D35" s="12">
        <v>12</v>
      </c>
      <c r="E35" s="83">
        <v>4</v>
      </c>
      <c r="F35" s="83">
        <v>8</v>
      </c>
      <c r="G35" s="12" t="s">
        <v>399</v>
      </c>
      <c r="H35" s="83">
        <v>5940</v>
      </c>
      <c r="I35" s="83">
        <v>11360</v>
      </c>
      <c r="J35" s="83" t="s">
        <v>399</v>
      </c>
      <c r="K35" s="83">
        <v>115</v>
      </c>
      <c r="L35" s="83" t="s">
        <v>399</v>
      </c>
      <c r="M35" s="13">
        <v>115</v>
      </c>
      <c r="N35" s="278"/>
      <c r="R35" s="349"/>
    </row>
    <row r="36" spans="1:18">
      <c r="A36" s="66" t="s">
        <v>478</v>
      </c>
      <c r="B36" s="83">
        <v>12</v>
      </c>
      <c r="C36" s="83">
        <v>199</v>
      </c>
      <c r="D36" s="12">
        <v>211</v>
      </c>
      <c r="E36" s="83">
        <v>12</v>
      </c>
      <c r="F36" s="83">
        <v>199</v>
      </c>
      <c r="G36" s="12" t="s">
        <v>399</v>
      </c>
      <c r="H36" s="83">
        <v>6313</v>
      </c>
      <c r="I36" s="83">
        <v>12074</v>
      </c>
      <c r="J36" s="83" t="s">
        <v>399</v>
      </c>
      <c r="K36" s="83">
        <v>2479</v>
      </c>
      <c r="L36" s="83" t="s">
        <v>399</v>
      </c>
      <c r="M36" s="13">
        <v>2479</v>
      </c>
      <c r="N36" s="278"/>
      <c r="R36" s="349"/>
    </row>
    <row r="37" spans="1:18">
      <c r="A37" s="66" t="s">
        <v>479</v>
      </c>
      <c r="B37" s="83">
        <v>14</v>
      </c>
      <c r="C37" s="83">
        <v>26</v>
      </c>
      <c r="D37" s="12">
        <v>40</v>
      </c>
      <c r="E37" s="83">
        <v>14</v>
      </c>
      <c r="F37" s="83">
        <v>2</v>
      </c>
      <c r="G37" s="12" t="s">
        <v>399</v>
      </c>
      <c r="H37" s="83">
        <v>5000</v>
      </c>
      <c r="I37" s="83">
        <v>12000</v>
      </c>
      <c r="J37" s="83" t="s">
        <v>399</v>
      </c>
      <c r="K37" s="83">
        <v>94</v>
      </c>
      <c r="L37" s="83" t="s">
        <v>399</v>
      </c>
      <c r="M37" s="13">
        <v>94</v>
      </c>
      <c r="N37" s="278"/>
      <c r="R37" s="349"/>
    </row>
    <row r="38" spans="1:18">
      <c r="A38" s="76" t="s">
        <v>480</v>
      </c>
      <c r="B38" s="77">
        <v>37</v>
      </c>
      <c r="C38" s="77">
        <v>242</v>
      </c>
      <c r="D38" s="77">
        <v>279</v>
      </c>
      <c r="E38" s="77">
        <v>37</v>
      </c>
      <c r="F38" s="77">
        <v>218</v>
      </c>
      <c r="G38" s="77" t="s">
        <v>399</v>
      </c>
      <c r="H38" s="81">
        <v>5849</v>
      </c>
      <c r="I38" s="81">
        <v>12087</v>
      </c>
      <c r="J38" s="81" t="s">
        <v>399</v>
      </c>
      <c r="K38" s="81">
        <v>2852</v>
      </c>
      <c r="L38" s="81" t="s">
        <v>399</v>
      </c>
      <c r="M38" s="78">
        <v>2852</v>
      </c>
      <c r="N38" s="278"/>
      <c r="R38" s="349"/>
    </row>
    <row r="39" spans="1:18">
      <c r="A39" s="68"/>
      <c r="B39" s="73"/>
      <c r="C39" s="73"/>
      <c r="D39" s="73"/>
      <c r="E39" s="73"/>
      <c r="F39" s="73"/>
      <c r="G39" s="73"/>
      <c r="H39" s="79"/>
      <c r="I39" s="79"/>
      <c r="J39" s="79"/>
      <c r="K39" s="79"/>
      <c r="L39" s="79"/>
      <c r="M39" s="74"/>
      <c r="N39" s="278"/>
      <c r="R39" s="349"/>
    </row>
    <row r="40" spans="1:18">
      <c r="A40" s="76" t="s">
        <v>481</v>
      </c>
      <c r="B40" s="77">
        <v>2265</v>
      </c>
      <c r="C40" s="77">
        <v>22</v>
      </c>
      <c r="D40" s="77">
        <v>2287</v>
      </c>
      <c r="E40" s="77">
        <v>1022</v>
      </c>
      <c r="F40" s="77">
        <v>22</v>
      </c>
      <c r="G40" s="77">
        <v>28000</v>
      </c>
      <c r="H40" s="81">
        <v>1000</v>
      </c>
      <c r="I40" s="81">
        <v>2000</v>
      </c>
      <c r="J40" s="81">
        <v>14</v>
      </c>
      <c r="K40" s="81">
        <v>1066</v>
      </c>
      <c r="L40" s="81">
        <v>392</v>
      </c>
      <c r="M40" s="78">
        <v>1458</v>
      </c>
      <c r="N40" s="278"/>
      <c r="R40" s="349"/>
    </row>
    <row r="41" spans="1:18">
      <c r="A41" s="66"/>
      <c r="B41" s="48"/>
      <c r="C41" s="48"/>
      <c r="D41" s="48"/>
      <c r="E41" s="48"/>
      <c r="F41" s="48"/>
      <c r="G41" s="48"/>
      <c r="H41" s="12"/>
      <c r="I41" s="12"/>
      <c r="J41" s="12"/>
      <c r="K41" s="12"/>
      <c r="L41" s="12"/>
      <c r="M41" s="49"/>
      <c r="N41" s="278"/>
      <c r="R41" s="349"/>
    </row>
    <row r="42" spans="1:18">
      <c r="A42" s="66" t="s">
        <v>545</v>
      </c>
      <c r="B42" s="85">
        <v>108</v>
      </c>
      <c r="C42" s="12">
        <v>226</v>
      </c>
      <c r="D42" s="12">
        <v>334</v>
      </c>
      <c r="E42" s="85">
        <v>108</v>
      </c>
      <c r="F42" s="12">
        <v>148</v>
      </c>
      <c r="G42" s="12">
        <v>19787</v>
      </c>
      <c r="H42" s="85">
        <v>3275</v>
      </c>
      <c r="I42" s="12">
        <v>7170</v>
      </c>
      <c r="J42" s="12">
        <v>22</v>
      </c>
      <c r="K42" s="12">
        <v>1415</v>
      </c>
      <c r="L42" s="12">
        <v>435</v>
      </c>
      <c r="M42" s="13">
        <v>1850</v>
      </c>
      <c r="N42" s="278"/>
      <c r="R42" s="349"/>
    </row>
    <row r="43" spans="1:18">
      <c r="A43" s="66" t="s">
        <v>483</v>
      </c>
      <c r="B43" s="12" t="s">
        <v>399</v>
      </c>
      <c r="C43" s="12" t="s">
        <v>399</v>
      </c>
      <c r="D43" s="12" t="s">
        <v>399</v>
      </c>
      <c r="E43" s="12" t="s">
        <v>399</v>
      </c>
      <c r="F43" s="12" t="s">
        <v>399</v>
      </c>
      <c r="G43" s="12">
        <v>434</v>
      </c>
      <c r="H43" s="12" t="s">
        <v>399</v>
      </c>
      <c r="I43" s="12" t="s">
        <v>399</v>
      </c>
      <c r="J43" s="12">
        <v>6</v>
      </c>
      <c r="K43" s="12" t="s">
        <v>399</v>
      </c>
      <c r="L43" s="12">
        <v>3</v>
      </c>
      <c r="M43" s="13">
        <v>3</v>
      </c>
      <c r="N43" s="278"/>
      <c r="R43" s="349"/>
    </row>
    <row r="44" spans="1:18">
      <c r="A44" s="66" t="s">
        <v>484</v>
      </c>
      <c r="B44" s="12" t="s">
        <v>399</v>
      </c>
      <c r="C44" s="12" t="s">
        <v>399</v>
      </c>
      <c r="D44" s="12" t="s">
        <v>399</v>
      </c>
      <c r="E44" s="12" t="s">
        <v>399</v>
      </c>
      <c r="F44" s="12" t="s">
        <v>399</v>
      </c>
      <c r="G44" s="12">
        <v>1668</v>
      </c>
      <c r="H44" s="12" t="s">
        <v>399</v>
      </c>
      <c r="I44" s="12" t="s">
        <v>399</v>
      </c>
      <c r="J44" s="12">
        <v>5</v>
      </c>
      <c r="K44" s="12" t="s">
        <v>399</v>
      </c>
      <c r="L44" s="12">
        <v>8</v>
      </c>
      <c r="M44" s="13">
        <v>8</v>
      </c>
      <c r="N44" s="278"/>
      <c r="R44" s="349"/>
    </row>
    <row r="45" spans="1:18">
      <c r="A45" s="66" t="s">
        <v>485</v>
      </c>
      <c r="B45" s="48" t="s">
        <v>399</v>
      </c>
      <c r="C45" s="12" t="s">
        <v>399</v>
      </c>
      <c r="D45" s="12" t="s">
        <v>399</v>
      </c>
      <c r="E45" s="48" t="s">
        <v>399</v>
      </c>
      <c r="F45" s="12" t="s">
        <v>399</v>
      </c>
      <c r="G45" s="12">
        <v>1456</v>
      </c>
      <c r="H45" s="48" t="s">
        <v>399</v>
      </c>
      <c r="I45" s="12" t="s">
        <v>399</v>
      </c>
      <c r="J45" s="12">
        <v>32</v>
      </c>
      <c r="K45" s="12" t="s">
        <v>399</v>
      </c>
      <c r="L45" s="12">
        <v>47</v>
      </c>
      <c r="M45" s="13">
        <v>47</v>
      </c>
      <c r="N45" s="278"/>
      <c r="R45" s="349"/>
    </row>
    <row r="46" spans="1:18">
      <c r="A46" s="66" t="s">
        <v>486</v>
      </c>
      <c r="B46" s="12" t="s">
        <v>399</v>
      </c>
      <c r="C46" s="12" t="s">
        <v>399</v>
      </c>
      <c r="D46" s="12" t="s">
        <v>399</v>
      </c>
      <c r="E46" s="12" t="s">
        <v>399</v>
      </c>
      <c r="F46" s="12" t="s">
        <v>399</v>
      </c>
      <c r="G46" s="12">
        <v>1950</v>
      </c>
      <c r="H46" s="12" t="s">
        <v>399</v>
      </c>
      <c r="I46" s="12" t="s">
        <v>399</v>
      </c>
      <c r="J46" s="12">
        <v>3</v>
      </c>
      <c r="K46" s="12" t="s">
        <v>399</v>
      </c>
      <c r="L46" s="12">
        <v>6</v>
      </c>
      <c r="M46" s="13">
        <v>6</v>
      </c>
      <c r="N46" s="278"/>
      <c r="R46" s="349"/>
    </row>
    <row r="47" spans="1:18" s="408" customFormat="1">
      <c r="A47" s="66" t="s">
        <v>487</v>
      </c>
      <c r="B47" s="12">
        <v>7</v>
      </c>
      <c r="C47" s="12" t="s">
        <v>399</v>
      </c>
      <c r="D47" s="12">
        <v>7</v>
      </c>
      <c r="E47" s="12">
        <v>6</v>
      </c>
      <c r="F47" s="12" t="s">
        <v>399</v>
      </c>
      <c r="G47" s="12">
        <v>400</v>
      </c>
      <c r="H47" s="12">
        <v>2667</v>
      </c>
      <c r="I47" s="12" t="s">
        <v>399</v>
      </c>
      <c r="J47" s="12">
        <v>10</v>
      </c>
      <c r="K47" s="12">
        <v>16</v>
      </c>
      <c r="L47" s="12">
        <v>4</v>
      </c>
      <c r="M47" s="13">
        <v>20</v>
      </c>
      <c r="N47" s="685"/>
      <c r="R47" s="682"/>
    </row>
    <row r="48" spans="1:18">
      <c r="A48" s="66" t="s">
        <v>488</v>
      </c>
      <c r="B48" s="48" t="s">
        <v>399</v>
      </c>
      <c r="C48" s="12" t="s">
        <v>399</v>
      </c>
      <c r="D48" s="12" t="s">
        <v>399</v>
      </c>
      <c r="E48" s="48" t="s">
        <v>399</v>
      </c>
      <c r="F48" s="12" t="s">
        <v>399</v>
      </c>
      <c r="G48" s="12" t="s">
        <v>399</v>
      </c>
      <c r="H48" s="48" t="s">
        <v>399</v>
      </c>
      <c r="I48" s="12" t="s">
        <v>399</v>
      </c>
      <c r="J48" s="12" t="s">
        <v>399</v>
      </c>
      <c r="K48" s="12" t="s">
        <v>399</v>
      </c>
      <c r="L48" s="12" t="s">
        <v>399</v>
      </c>
      <c r="M48" s="13" t="s">
        <v>399</v>
      </c>
      <c r="N48" s="278"/>
      <c r="R48" s="349"/>
    </row>
    <row r="49" spans="1:19">
      <c r="A49" s="66" t="s">
        <v>489</v>
      </c>
      <c r="B49" s="85">
        <v>1</v>
      </c>
      <c r="C49" s="12" t="s">
        <v>399</v>
      </c>
      <c r="D49" s="12">
        <v>1</v>
      </c>
      <c r="E49" s="85" t="s">
        <v>399</v>
      </c>
      <c r="F49" s="12" t="s">
        <v>399</v>
      </c>
      <c r="G49" s="12">
        <v>100</v>
      </c>
      <c r="H49" s="85" t="s">
        <v>399</v>
      </c>
      <c r="I49" s="12" t="s">
        <v>399</v>
      </c>
      <c r="J49" s="12" t="s">
        <v>399</v>
      </c>
      <c r="K49" s="12" t="s">
        <v>399</v>
      </c>
      <c r="L49" s="12" t="s">
        <v>399</v>
      </c>
      <c r="M49" s="13" t="s">
        <v>399</v>
      </c>
      <c r="N49" s="278"/>
      <c r="R49" s="349"/>
    </row>
    <row r="50" spans="1:19">
      <c r="A50" s="66" t="s">
        <v>490</v>
      </c>
      <c r="B50" s="12">
        <v>2</v>
      </c>
      <c r="C50" s="12" t="s">
        <v>399</v>
      </c>
      <c r="D50" s="12">
        <v>2</v>
      </c>
      <c r="E50" s="12">
        <v>2</v>
      </c>
      <c r="F50" s="12" t="s">
        <v>399</v>
      </c>
      <c r="G50" s="12" t="s">
        <v>399</v>
      </c>
      <c r="H50" s="12">
        <v>5000</v>
      </c>
      <c r="I50" s="12" t="s">
        <v>399</v>
      </c>
      <c r="J50" s="12" t="s">
        <v>399</v>
      </c>
      <c r="K50" s="12">
        <v>10</v>
      </c>
      <c r="L50" s="12" t="s">
        <v>399</v>
      </c>
      <c r="M50" s="13">
        <v>10</v>
      </c>
      <c r="N50" s="278"/>
      <c r="R50" s="349"/>
    </row>
    <row r="51" spans="1:19" s="408" customFormat="1">
      <c r="A51" s="76" t="s">
        <v>491</v>
      </c>
      <c r="B51" s="77">
        <v>118</v>
      </c>
      <c r="C51" s="77">
        <v>226</v>
      </c>
      <c r="D51" s="77">
        <v>344</v>
      </c>
      <c r="E51" s="77">
        <v>116</v>
      </c>
      <c r="F51" s="77">
        <v>148</v>
      </c>
      <c r="G51" s="77">
        <v>25795</v>
      </c>
      <c r="H51" s="81">
        <v>3273</v>
      </c>
      <c r="I51" s="81">
        <v>7170</v>
      </c>
      <c r="J51" s="81">
        <v>19</v>
      </c>
      <c r="K51" s="81">
        <v>1441</v>
      </c>
      <c r="L51" s="81">
        <v>503</v>
      </c>
      <c r="M51" s="78">
        <v>1944</v>
      </c>
      <c r="N51" s="685"/>
      <c r="R51" s="682"/>
    </row>
    <row r="52" spans="1:19">
      <c r="A52" s="68"/>
      <c r="B52" s="73"/>
      <c r="C52" s="73"/>
      <c r="D52" s="73"/>
      <c r="E52" s="73"/>
      <c r="F52" s="73"/>
      <c r="G52" s="73"/>
      <c r="H52" s="79"/>
      <c r="I52" s="79"/>
      <c r="J52" s="79"/>
      <c r="K52" s="79"/>
      <c r="L52" s="79"/>
      <c r="M52" s="74"/>
      <c r="N52" s="278"/>
      <c r="R52" s="349"/>
    </row>
    <row r="53" spans="1:19">
      <c r="A53" s="76" t="s">
        <v>492</v>
      </c>
      <c r="B53" s="77">
        <v>47</v>
      </c>
      <c r="C53" s="77" t="s">
        <v>399</v>
      </c>
      <c r="D53" s="77">
        <v>47</v>
      </c>
      <c r="E53" s="77">
        <v>11</v>
      </c>
      <c r="F53" s="77" t="s">
        <v>399</v>
      </c>
      <c r="G53" s="77">
        <v>1000</v>
      </c>
      <c r="H53" s="81">
        <v>2500</v>
      </c>
      <c r="I53" s="81" t="s">
        <v>399</v>
      </c>
      <c r="J53" s="81">
        <v>20</v>
      </c>
      <c r="K53" s="81">
        <v>28</v>
      </c>
      <c r="L53" s="81">
        <v>20</v>
      </c>
      <c r="M53" s="78">
        <v>48</v>
      </c>
      <c r="N53" s="278"/>
      <c r="R53" s="349"/>
      <c r="S53" s="677"/>
    </row>
    <row r="54" spans="1:19">
      <c r="A54" s="66"/>
      <c r="B54" s="48"/>
      <c r="C54" s="48"/>
      <c r="D54" s="48"/>
      <c r="E54" s="48"/>
      <c r="F54" s="48"/>
      <c r="G54" s="48"/>
      <c r="H54" s="12"/>
      <c r="I54" s="12"/>
      <c r="J54" s="12"/>
      <c r="K54" s="12"/>
      <c r="L54" s="12"/>
      <c r="M54" s="49"/>
      <c r="N54" s="278"/>
      <c r="R54" s="349"/>
    </row>
    <row r="55" spans="1:19">
      <c r="A55" s="66" t="s">
        <v>493</v>
      </c>
      <c r="B55" s="48" t="s">
        <v>399</v>
      </c>
      <c r="C55" s="12" t="s">
        <v>399</v>
      </c>
      <c r="D55" s="12" t="s">
        <v>399</v>
      </c>
      <c r="E55" s="48" t="s">
        <v>399</v>
      </c>
      <c r="F55" s="12" t="s">
        <v>399</v>
      </c>
      <c r="G55" s="12" t="s">
        <v>399</v>
      </c>
      <c r="H55" s="48" t="s">
        <v>399</v>
      </c>
      <c r="I55" s="12" t="s">
        <v>399</v>
      </c>
      <c r="J55" s="12" t="s">
        <v>399</v>
      </c>
      <c r="K55" s="12" t="s">
        <v>399</v>
      </c>
      <c r="L55" s="12" t="s">
        <v>399</v>
      </c>
      <c r="M55" s="13" t="s">
        <v>399</v>
      </c>
      <c r="N55" s="278"/>
      <c r="R55" s="349"/>
    </row>
    <row r="56" spans="1:19">
      <c r="A56" s="66" t="s">
        <v>494</v>
      </c>
      <c r="B56" s="12" t="s">
        <v>399</v>
      </c>
      <c r="C56" s="12" t="s">
        <v>399</v>
      </c>
      <c r="D56" s="12" t="s">
        <v>399</v>
      </c>
      <c r="E56" s="12" t="s">
        <v>399</v>
      </c>
      <c r="F56" s="12" t="s">
        <v>399</v>
      </c>
      <c r="G56" s="12">
        <v>3004</v>
      </c>
      <c r="H56" s="12" t="s">
        <v>399</v>
      </c>
      <c r="I56" s="12" t="s">
        <v>399</v>
      </c>
      <c r="J56" s="12">
        <v>20</v>
      </c>
      <c r="K56" s="12" t="s">
        <v>399</v>
      </c>
      <c r="L56" s="12">
        <v>60</v>
      </c>
      <c r="M56" s="13">
        <v>60</v>
      </c>
      <c r="N56" s="278"/>
      <c r="R56" s="349"/>
    </row>
    <row r="57" spans="1:19">
      <c r="A57" s="66" t="s">
        <v>495</v>
      </c>
      <c r="B57" s="12" t="s">
        <v>399</v>
      </c>
      <c r="C57" s="12" t="s">
        <v>399</v>
      </c>
      <c r="D57" s="12" t="s">
        <v>399</v>
      </c>
      <c r="E57" s="12" t="s">
        <v>399</v>
      </c>
      <c r="F57" s="12" t="s">
        <v>399</v>
      </c>
      <c r="G57" s="12">
        <v>4992</v>
      </c>
      <c r="H57" s="12" t="s">
        <v>399</v>
      </c>
      <c r="I57" s="12" t="s">
        <v>399</v>
      </c>
      <c r="J57" s="12">
        <v>6</v>
      </c>
      <c r="K57" s="12" t="s">
        <v>399</v>
      </c>
      <c r="L57" s="12">
        <v>30</v>
      </c>
      <c r="M57" s="13">
        <v>30</v>
      </c>
      <c r="N57" s="278"/>
      <c r="R57" s="349"/>
    </row>
    <row r="58" spans="1:19">
      <c r="A58" s="66" t="s">
        <v>496</v>
      </c>
      <c r="B58" s="12" t="s">
        <v>399</v>
      </c>
      <c r="C58" s="12" t="s">
        <v>399</v>
      </c>
      <c r="D58" s="12" t="s">
        <v>399</v>
      </c>
      <c r="E58" s="12" t="s">
        <v>399</v>
      </c>
      <c r="F58" s="12" t="s">
        <v>399</v>
      </c>
      <c r="G58" s="12" t="s">
        <v>399</v>
      </c>
      <c r="H58" s="12" t="s">
        <v>399</v>
      </c>
      <c r="I58" s="12" t="s">
        <v>399</v>
      </c>
      <c r="J58" s="12" t="s">
        <v>399</v>
      </c>
      <c r="K58" s="12" t="s">
        <v>399</v>
      </c>
      <c r="L58" s="12" t="s">
        <v>399</v>
      </c>
      <c r="M58" s="13" t="s">
        <v>399</v>
      </c>
      <c r="N58" s="278"/>
      <c r="R58" s="349"/>
    </row>
    <row r="59" spans="1:19">
      <c r="A59" s="66" t="s">
        <v>497</v>
      </c>
      <c r="B59" s="12">
        <v>467</v>
      </c>
      <c r="C59" s="12">
        <v>63</v>
      </c>
      <c r="D59" s="12">
        <v>530</v>
      </c>
      <c r="E59" s="12">
        <v>457</v>
      </c>
      <c r="F59" s="12">
        <v>63</v>
      </c>
      <c r="G59" s="12">
        <v>21270</v>
      </c>
      <c r="H59" s="12">
        <v>9500</v>
      </c>
      <c r="I59" s="12">
        <v>15000</v>
      </c>
      <c r="J59" s="12">
        <v>45</v>
      </c>
      <c r="K59" s="12">
        <v>5287</v>
      </c>
      <c r="L59" s="12">
        <v>957</v>
      </c>
      <c r="M59" s="13">
        <v>6244</v>
      </c>
      <c r="N59" s="278"/>
      <c r="R59" s="349"/>
    </row>
    <row r="60" spans="1:19">
      <c r="A60" s="76" t="s">
        <v>573</v>
      </c>
      <c r="B60" s="77">
        <v>467</v>
      </c>
      <c r="C60" s="77">
        <v>63</v>
      </c>
      <c r="D60" s="77">
        <v>530</v>
      </c>
      <c r="E60" s="77">
        <v>457</v>
      </c>
      <c r="F60" s="77">
        <v>63</v>
      </c>
      <c r="G60" s="77">
        <v>29266</v>
      </c>
      <c r="H60" s="81">
        <v>9500</v>
      </c>
      <c r="I60" s="81">
        <v>15000</v>
      </c>
      <c r="J60" s="81">
        <v>36</v>
      </c>
      <c r="K60" s="81">
        <v>5287</v>
      </c>
      <c r="L60" s="81">
        <v>1047</v>
      </c>
      <c r="M60" s="78">
        <v>6334</v>
      </c>
      <c r="N60" s="278"/>
      <c r="R60" s="349"/>
    </row>
    <row r="61" spans="1:19">
      <c r="A61" s="66"/>
      <c r="B61" s="48"/>
      <c r="C61" s="48"/>
      <c r="D61" s="48"/>
      <c r="E61" s="48"/>
      <c r="F61" s="48"/>
      <c r="G61" s="48"/>
      <c r="H61" s="12"/>
      <c r="I61" s="12"/>
      <c r="J61" s="12"/>
      <c r="K61" s="12"/>
      <c r="L61" s="12"/>
      <c r="M61" s="49"/>
      <c r="N61" s="278"/>
      <c r="R61" s="349"/>
    </row>
    <row r="62" spans="1:19">
      <c r="A62" s="66" t="s">
        <v>499</v>
      </c>
      <c r="B62" s="12" t="s">
        <v>399</v>
      </c>
      <c r="C62" s="12">
        <v>489</v>
      </c>
      <c r="D62" s="12">
        <v>489</v>
      </c>
      <c r="E62" s="12" t="s">
        <v>399</v>
      </c>
      <c r="F62" s="12">
        <v>459</v>
      </c>
      <c r="G62" s="12">
        <v>1750</v>
      </c>
      <c r="H62" s="12" t="s">
        <v>399</v>
      </c>
      <c r="I62" s="12">
        <v>5975</v>
      </c>
      <c r="J62" s="12">
        <v>19</v>
      </c>
      <c r="K62" s="12">
        <v>2743</v>
      </c>
      <c r="L62" s="12">
        <v>33</v>
      </c>
      <c r="M62" s="13">
        <v>2776</v>
      </c>
      <c r="N62" s="278"/>
      <c r="R62" s="349"/>
    </row>
    <row r="63" spans="1:19">
      <c r="A63" s="66" t="s">
        <v>500</v>
      </c>
      <c r="B63" s="12">
        <v>6</v>
      </c>
      <c r="C63" s="12">
        <v>2</v>
      </c>
      <c r="D63" s="12">
        <v>8</v>
      </c>
      <c r="E63" s="12">
        <v>5</v>
      </c>
      <c r="F63" s="12">
        <v>2</v>
      </c>
      <c r="G63" s="12" t="s">
        <v>399</v>
      </c>
      <c r="H63" s="12">
        <v>400</v>
      </c>
      <c r="I63" s="12">
        <v>2500</v>
      </c>
      <c r="J63" s="12" t="s">
        <v>399</v>
      </c>
      <c r="K63" s="12">
        <v>7</v>
      </c>
      <c r="L63" s="12" t="s">
        <v>399</v>
      </c>
      <c r="M63" s="13">
        <v>7</v>
      </c>
      <c r="N63" s="278"/>
      <c r="R63" s="349"/>
    </row>
    <row r="64" spans="1:19" s="408" customFormat="1">
      <c r="A64" s="66" t="s">
        <v>501</v>
      </c>
      <c r="B64" s="12">
        <v>15</v>
      </c>
      <c r="C64" s="12">
        <v>28</v>
      </c>
      <c r="D64" s="12">
        <v>43</v>
      </c>
      <c r="E64" s="12">
        <v>15</v>
      </c>
      <c r="F64" s="12">
        <v>28</v>
      </c>
      <c r="G64" s="12" t="s">
        <v>399</v>
      </c>
      <c r="H64" s="12">
        <v>2450</v>
      </c>
      <c r="I64" s="12">
        <v>6900</v>
      </c>
      <c r="J64" s="12" t="s">
        <v>399</v>
      </c>
      <c r="K64" s="12">
        <v>230</v>
      </c>
      <c r="L64" s="12" t="s">
        <v>399</v>
      </c>
      <c r="M64" s="13">
        <v>230</v>
      </c>
      <c r="N64" s="685"/>
      <c r="R64" s="682"/>
    </row>
    <row r="65" spans="1:18">
      <c r="A65" s="76" t="s">
        <v>502</v>
      </c>
      <c r="B65" s="77">
        <v>21</v>
      </c>
      <c r="C65" s="77">
        <v>519</v>
      </c>
      <c r="D65" s="77">
        <v>540</v>
      </c>
      <c r="E65" s="77">
        <v>20</v>
      </c>
      <c r="F65" s="77">
        <v>489</v>
      </c>
      <c r="G65" s="77">
        <v>1750</v>
      </c>
      <c r="H65" s="81">
        <v>1938</v>
      </c>
      <c r="I65" s="81">
        <v>6014</v>
      </c>
      <c r="J65" s="81">
        <v>19</v>
      </c>
      <c r="K65" s="81">
        <v>2980</v>
      </c>
      <c r="L65" s="81">
        <v>33</v>
      </c>
      <c r="M65" s="78">
        <v>3013</v>
      </c>
      <c r="N65" s="278"/>
      <c r="R65" s="349"/>
    </row>
    <row r="66" spans="1:18">
      <c r="A66" s="66"/>
      <c r="B66" s="48"/>
      <c r="C66" s="48"/>
      <c r="D66" s="48"/>
      <c r="E66" s="48"/>
      <c r="F66" s="48"/>
      <c r="G66" s="48"/>
      <c r="H66" s="12"/>
      <c r="I66" s="12"/>
      <c r="J66" s="12"/>
      <c r="K66" s="12"/>
      <c r="L66" s="12"/>
      <c r="M66" s="49"/>
      <c r="N66" s="278"/>
      <c r="R66" s="349"/>
    </row>
    <row r="67" spans="1:18">
      <c r="A67" s="76" t="s">
        <v>503</v>
      </c>
      <c r="B67" s="77">
        <v>27</v>
      </c>
      <c r="C67" s="77">
        <v>61</v>
      </c>
      <c r="D67" s="77">
        <v>88</v>
      </c>
      <c r="E67" s="77">
        <v>25</v>
      </c>
      <c r="F67" s="77">
        <v>60</v>
      </c>
      <c r="G67" s="77" t="s">
        <v>399</v>
      </c>
      <c r="H67" s="81">
        <v>1000</v>
      </c>
      <c r="I67" s="81">
        <v>5800</v>
      </c>
      <c r="J67" s="81" t="s">
        <v>399</v>
      </c>
      <c r="K67" s="81">
        <v>373</v>
      </c>
      <c r="L67" s="81" t="s">
        <v>399</v>
      </c>
      <c r="M67" s="78">
        <v>373</v>
      </c>
      <c r="N67" s="278"/>
      <c r="R67" s="349"/>
    </row>
    <row r="68" spans="1:18" s="408" customFormat="1">
      <c r="A68" s="66"/>
      <c r="B68" s="48"/>
      <c r="C68" s="48"/>
      <c r="D68" s="48"/>
      <c r="E68" s="48"/>
      <c r="F68" s="48"/>
      <c r="G68" s="48"/>
      <c r="H68" s="12"/>
      <c r="I68" s="12"/>
      <c r="J68" s="12"/>
      <c r="K68" s="12"/>
      <c r="L68" s="12"/>
      <c r="M68" s="49"/>
      <c r="N68" s="685"/>
      <c r="R68" s="682"/>
    </row>
    <row r="69" spans="1:18">
      <c r="A69" s="66" t="s">
        <v>504</v>
      </c>
      <c r="B69" s="85">
        <v>2896</v>
      </c>
      <c r="C69" s="12" t="s">
        <v>399</v>
      </c>
      <c r="D69" s="12">
        <v>2896</v>
      </c>
      <c r="E69" s="85">
        <v>2800</v>
      </c>
      <c r="F69" s="12" t="s">
        <v>399</v>
      </c>
      <c r="G69" s="12" t="s">
        <v>399</v>
      </c>
      <c r="H69" s="85">
        <v>1328</v>
      </c>
      <c r="I69" s="12" t="s">
        <v>399</v>
      </c>
      <c r="J69" s="12" t="s">
        <v>399</v>
      </c>
      <c r="K69" s="12">
        <v>3718</v>
      </c>
      <c r="L69" s="12" t="s">
        <v>399</v>
      </c>
      <c r="M69" s="13">
        <v>3718</v>
      </c>
      <c r="N69" s="278"/>
      <c r="R69" s="349"/>
    </row>
    <row r="70" spans="1:18">
      <c r="A70" s="66" t="s">
        <v>505</v>
      </c>
      <c r="B70" s="85">
        <v>2320</v>
      </c>
      <c r="C70" s="12" t="s">
        <v>399</v>
      </c>
      <c r="D70" s="12">
        <v>2320</v>
      </c>
      <c r="E70" s="85">
        <v>2300</v>
      </c>
      <c r="F70" s="12" t="s">
        <v>399</v>
      </c>
      <c r="G70" s="12" t="s">
        <v>399</v>
      </c>
      <c r="H70" s="85">
        <v>1591</v>
      </c>
      <c r="I70" s="12" t="s">
        <v>399</v>
      </c>
      <c r="J70" s="12" t="s">
        <v>399</v>
      </c>
      <c r="K70" s="12">
        <v>3659</v>
      </c>
      <c r="L70" s="12" t="s">
        <v>399</v>
      </c>
      <c r="M70" s="13">
        <v>3659</v>
      </c>
      <c r="R70" s="349"/>
    </row>
    <row r="71" spans="1:18">
      <c r="A71" s="76" t="s">
        <v>506</v>
      </c>
      <c r="B71" s="77">
        <v>5216</v>
      </c>
      <c r="C71" s="77" t="s">
        <v>399</v>
      </c>
      <c r="D71" s="77">
        <v>5216</v>
      </c>
      <c r="E71" s="77">
        <v>5100</v>
      </c>
      <c r="F71" s="77" t="s">
        <v>399</v>
      </c>
      <c r="G71" s="77" t="s">
        <v>399</v>
      </c>
      <c r="H71" s="81">
        <v>1447</v>
      </c>
      <c r="I71" s="81" t="s">
        <v>399</v>
      </c>
      <c r="J71" s="81" t="s">
        <v>399</v>
      </c>
      <c r="K71" s="81">
        <v>7377</v>
      </c>
      <c r="L71" s="81" t="s">
        <v>399</v>
      </c>
      <c r="M71" s="78">
        <v>7377</v>
      </c>
      <c r="R71" s="349"/>
    </row>
    <row r="72" spans="1:18">
      <c r="A72" s="66"/>
      <c r="B72" s="48"/>
      <c r="C72" s="48"/>
      <c r="D72" s="48"/>
      <c r="E72" s="48"/>
      <c r="F72" s="48"/>
      <c r="G72" s="48"/>
      <c r="H72" s="12"/>
      <c r="I72" s="12"/>
      <c r="J72" s="12"/>
      <c r="K72" s="12"/>
      <c r="L72" s="12"/>
      <c r="M72" s="49"/>
      <c r="R72" s="349"/>
    </row>
    <row r="73" spans="1:18">
      <c r="A73" s="66" t="s">
        <v>507</v>
      </c>
      <c r="B73" s="85">
        <v>23</v>
      </c>
      <c r="C73" s="12">
        <v>18</v>
      </c>
      <c r="D73" s="12">
        <v>41</v>
      </c>
      <c r="E73" s="85">
        <v>23</v>
      </c>
      <c r="F73" s="12">
        <v>18</v>
      </c>
      <c r="G73" s="48" t="s">
        <v>399</v>
      </c>
      <c r="H73" s="85">
        <v>739</v>
      </c>
      <c r="I73" s="12">
        <v>3333</v>
      </c>
      <c r="J73" s="48" t="s">
        <v>399</v>
      </c>
      <c r="K73" s="85">
        <v>77</v>
      </c>
      <c r="L73" s="48" t="s">
        <v>399</v>
      </c>
      <c r="M73" s="13">
        <v>77</v>
      </c>
    </row>
    <row r="74" spans="1:18">
      <c r="A74" s="66" t="s">
        <v>508</v>
      </c>
      <c r="B74" s="48" t="s">
        <v>399</v>
      </c>
      <c r="C74" s="12">
        <v>30</v>
      </c>
      <c r="D74" s="12">
        <v>30</v>
      </c>
      <c r="E74" s="48" t="s">
        <v>399</v>
      </c>
      <c r="F74" s="12">
        <v>28</v>
      </c>
      <c r="G74" s="48" t="s">
        <v>399</v>
      </c>
      <c r="H74" s="48" t="s">
        <v>399</v>
      </c>
      <c r="I74" s="12">
        <v>36</v>
      </c>
      <c r="J74" s="48" t="s">
        <v>399</v>
      </c>
      <c r="K74" s="85">
        <v>1</v>
      </c>
      <c r="L74" s="48" t="s">
        <v>399</v>
      </c>
      <c r="M74" s="13">
        <v>1</v>
      </c>
    </row>
    <row r="75" spans="1:18">
      <c r="A75" s="66" t="s">
        <v>509</v>
      </c>
      <c r="B75" s="12">
        <v>63</v>
      </c>
      <c r="C75" s="12">
        <v>10</v>
      </c>
      <c r="D75" s="12">
        <v>73</v>
      </c>
      <c r="E75" s="12">
        <v>55</v>
      </c>
      <c r="F75" s="12">
        <v>9</v>
      </c>
      <c r="G75" s="12" t="s">
        <v>399</v>
      </c>
      <c r="H75" s="12">
        <v>1000</v>
      </c>
      <c r="I75" s="12">
        <v>2500</v>
      </c>
      <c r="J75" s="12" t="s">
        <v>399</v>
      </c>
      <c r="K75" s="12">
        <v>78</v>
      </c>
      <c r="L75" s="12" t="s">
        <v>399</v>
      </c>
      <c r="M75" s="13">
        <v>78</v>
      </c>
    </row>
    <row r="76" spans="1:18">
      <c r="A76" s="66" t="s">
        <v>510</v>
      </c>
      <c r="B76" s="85">
        <v>1356</v>
      </c>
      <c r="C76" s="12">
        <v>44</v>
      </c>
      <c r="D76" s="12">
        <v>1400</v>
      </c>
      <c r="E76" s="85">
        <v>1304</v>
      </c>
      <c r="F76" s="12">
        <v>41</v>
      </c>
      <c r="G76" s="12">
        <v>11383</v>
      </c>
      <c r="H76" s="85">
        <v>1114</v>
      </c>
      <c r="I76" s="12">
        <v>2261</v>
      </c>
      <c r="J76" s="48">
        <v>15</v>
      </c>
      <c r="K76" s="85">
        <v>1545</v>
      </c>
      <c r="L76" s="48">
        <v>171</v>
      </c>
      <c r="M76" s="13">
        <v>1716</v>
      </c>
    </row>
    <row r="77" spans="1:18">
      <c r="A77" s="66" t="s">
        <v>511</v>
      </c>
      <c r="B77" s="12">
        <v>230</v>
      </c>
      <c r="C77" s="12">
        <v>20</v>
      </c>
      <c r="D77" s="12">
        <v>250</v>
      </c>
      <c r="E77" s="12">
        <v>155</v>
      </c>
      <c r="F77" s="12">
        <v>20</v>
      </c>
      <c r="G77" s="12" t="s">
        <v>399</v>
      </c>
      <c r="H77" s="12">
        <v>900</v>
      </c>
      <c r="I77" s="12">
        <v>7500</v>
      </c>
      <c r="J77" s="12" t="s">
        <v>399</v>
      </c>
      <c r="K77" s="12">
        <v>290</v>
      </c>
      <c r="L77" s="12" t="s">
        <v>399</v>
      </c>
      <c r="M77" s="13">
        <v>290</v>
      </c>
    </row>
    <row r="78" spans="1:18">
      <c r="A78" s="66" t="s">
        <v>512</v>
      </c>
      <c r="B78" s="12">
        <v>13</v>
      </c>
      <c r="C78" s="12">
        <v>58</v>
      </c>
      <c r="D78" s="12">
        <v>71</v>
      </c>
      <c r="E78" s="12">
        <v>13</v>
      </c>
      <c r="F78" s="12">
        <v>58</v>
      </c>
      <c r="G78" s="12">
        <v>37977</v>
      </c>
      <c r="H78" s="12">
        <v>3000</v>
      </c>
      <c r="I78" s="12">
        <v>4225</v>
      </c>
      <c r="J78" s="12" t="s">
        <v>399</v>
      </c>
      <c r="K78" s="12">
        <v>284</v>
      </c>
      <c r="L78" s="12" t="s">
        <v>399</v>
      </c>
      <c r="M78" s="13">
        <v>284</v>
      </c>
    </row>
    <row r="79" spans="1:18">
      <c r="A79" s="66" t="s">
        <v>513</v>
      </c>
      <c r="B79" s="85">
        <v>164</v>
      </c>
      <c r="C79" s="12">
        <v>64</v>
      </c>
      <c r="D79" s="12">
        <v>228</v>
      </c>
      <c r="E79" s="85">
        <v>153</v>
      </c>
      <c r="F79" s="12">
        <v>60</v>
      </c>
      <c r="G79" s="48" t="s">
        <v>399</v>
      </c>
      <c r="H79" s="85">
        <v>460</v>
      </c>
      <c r="I79" s="12">
        <v>1850</v>
      </c>
      <c r="J79" s="48" t="s">
        <v>399</v>
      </c>
      <c r="K79" s="85">
        <v>181</v>
      </c>
      <c r="L79" s="48" t="s">
        <v>399</v>
      </c>
      <c r="M79" s="13">
        <v>181</v>
      </c>
    </row>
    <row r="80" spans="1:18">
      <c r="A80" s="66" t="s">
        <v>514</v>
      </c>
      <c r="B80" s="85">
        <v>14</v>
      </c>
      <c r="C80" s="12">
        <v>29</v>
      </c>
      <c r="D80" s="12">
        <v>43</v>
      </c>
      <c r="E80" s="85">
        <v>11</v>
      </c>
      <c r="F80" s="12">
        <v>24</v>
      </c>
      <c r="G80" s="48" t="s">
        <v>399</v>
      </c>
      <c r="H80" s="85">
        <v>1553</v>
      </c>
      <c r="I80" s="12">
        <v>5444</v>
      </c>
      <c r="J80" s="48" t="s">
        <v>399</v>
      </c>
      <c r="K80" s="85">
        <v>148</v>
      </c>
      <c r="L80" s="48" t="s">
        <v>399</v>
      </c>
      <c r="M80" s="13">
        <v>148</v>
      </c>
    </row>
    <row r="81" spans="1:13">
      <c r="A81" s="76" t="s">
        <v>515</v>
      </c>
      <c r="B81" s="77">
        <v>1863</v>
      </c>
      <c r="C81" s="77">
        <v>273</v>
      </c>
      <c r="D81" s="77">
        <v>2136</v>
      </c>
      <c r="E81" s="77">
        <v>1714</v>
      </c>
      <c r="F81" s="77">
        <v>258</v>
      </c>
      <c r="G81" s="77">
        <v>49360</v>
      </c>
      <c r="H81" s="81">
        <v>1045</v>
      </c>
      <c r="I81" s="81">
        <v>3151</v>
      </c>
      <c r="J81" s="81">
        <v>3</v>
      </c>
      <c r="K81" s="81">
        <v>2604</v>
      </c>
      <c r="L81" s="81">
        <v>171</v>
      </c>
      <c r="M81" s="78">
        <v>2775</v>
      </c>
    </row>
    <row r="82" spans="1:13">
      <c r="A82" s="66"/>
      <c r="B82" s="48"/>
      <c r="C82" s="48"/>
      <c r="D82" s="48"/>
      <c r="E82" s="48"/>
      <c r="F82" s="48"/>
      <c r="G82" s="48"/>
      <c r="H82" s="12"/>
      <c r="I82" s="12"/>
      <c r="J82" s="12"/>
      <c r="K82" s="12"/>
      <c r="L82" s="12"/>
      <c r="M82" s="49"/>
    </row>
    <row r="83" spans="1:13">
      <c r="A83" s="66" t="s">
        <v>516</v>
      </c>
      <c r="B83" s="12">
        <v>3</v>
      </c>
      <c r="C83" s="12">
        <v>7</v>
      </c>
      <c r="D83" s="12">
        <v>10</v>
      </c>
      <c r="E83" s="12">
        <v>3</v>
      </c>
      <c r="F83" s="12">
        <v>7</v>
      </c>
      <c r="G83" s="12">
        <v>33850</v>
      </c>
      <c r="H83" s="12">
        <v>500</v>
      </c>
      <c r="I83" s="12">
        <v>3000</v>
      </c>
      <c r="J83" s="12">
        <v>7</v>
      </c>
      <c r="K83" s="12">
        <v>23</v>
      </c>
      <c r="L83" s="12">
        <v>236</v>
      </c>
      <c r="M83" s="13">
        <v>259</v>
      </c>
    </row>
    <row r="84" spans="1:13">
      <c r="A84" s="66" t="s">
        <v>517</v>
      </c>
      <c r="B84" s="12">
        <v>267</v>
      </c>
      <c r="C84" s="12">
        <v>10</v>
      </c>
      <c r="D84" s="12">
        <v>278</v>
      </c>
      <c r="E84" s="12">
        <v>267</v>
      </c>
      <c r="F84" s="12">
        <v>10</v>
      </c>
      <c r="G84" s="12">
        <v>38100</v>
      </c>
      <c r="H84" s="12">
        <v>500</v>
      </c>
      <c r="I84" s="12">
        <v>3000</v>
      </c>
      <c r="J84" s="12">
        <v>3</v>
      </c>
      <c r="K84" s="12">
        <v>165</v>
      </c>
      <c r="L84" s="12">
        <v>114</v>
      </c>
      <c r="M84" s="13">
        <v>279</v>
      </c>
    </row>
    <row r="85" spans="1:13">
      <c r="A85" s="76" t="s">
        <v>518</v>
      </c>
      <c r="B85" s="77">
        <v>270</v>
      </c>
      <c r="C85" s="77">
        <v>17</v>
      </c>
      <c r="D85" s="77">
        <v>288</v>
      </c>
      <c r="E85" s="77">
        <v>270</v>
      </c>
      <c r="F85" s="77">
        <v>17</v>
      </c>
      <c r="G85" s="77">
        <v>71950</v>
      </c>
      <c r="H85" s="81">
        <v>500</v>
      </c>
      <c r="I85" s="81">
        <v>3000</v>
      </c>
      <c r="J85" s="81">
        <v>5</v>
      </c>
      <c r="K85" s="81">
        <v>187</v>
      </c>
      <c r="L85" s="81">
        <v>351</v>
      </c>
      <c r="M85" s="78">
        <v>538</v>
      </c>
    </row>
    <row r="86" spans="1:13">
      <c r="A86" s="66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9"/>
    </row>
    <row r="87" spans="1:13" ht="13.5" thickBot="1">
      <c r="A87" s="69" t="s">
        <v>519</v>
      </c>
      <c r="B87" s="55">
        <v>10832</v>
      </c>
      <c r="C87" s="55">
        <v>1578</v>
      </c>
      <c r="D87" s="55">
        <v>12411</v>
      </c>
      <c r="E87" s="55">
        <v>9271</v>
      </c>
      <c r="F87" s="55">
        <v>1422</v>
      </c>
      <c r="G87" s="55">
        <v>261195</v>
      </c>
      <c r="H87" s="55">
        <v>1906</v>
      </c>
      <c r="I87" s="55">
        <v>6743</v>
      </c>
      <c r="J87" s="55">
        <v>12</v>
      </c>
      <c r="K87" s="55">
        <v>27265</v>
      </c>
      <c r="L87" s="55">
        <v>3169</v>
      </c>
      <c r="M87" s="56">
        <v>30434</v>
      </c>
    </row>
  </sheetData>
  <mergeCells count="13">
    <mergeCell ref="K7:K9"/>
    <mergeCell ref="A1:M1"/>
    <mergeCell ref="A3:M3"/>
    <mergeCell ref="A4:M4"/>
    <mergeCell ref="B6:F6"/>
    <mergeCell ref="K6:M6"/>
    <mergeCell ref="L7:L9"/>
    <mergeCell ref="M7:M9"/>
    <mergeCell ref="E8:F8"/>
    <mergeCell ref="H8:I8"/>
    <mergeCell ref="G6:G9"/>
    <mergeCell ref="B7:F7"/>
    <mergeCell ref="H7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284.xml><?xml version="1.0" encoding="utf-8"?>
<worksheet xmlns="http://schemas.openxmlformats.org/spreadsheetml/2006/main" xmlns:r="http://schemas.openxmlformats.org/officeDocument/2006/relationships">
  <sheetPr codeName="Hoja288">
    <pageSetUpPr fitToPage="1"/>
  </sheetPr>
  <dimension ref="A1:I99"/>
  <sheetViews>
    <sheetView showGridLines="0" view="pageBreakPreview" zoomScale="75" zoomScaleNormal="75" zoomScaleSheetLayoutView="75" workbookViewId="0">
      <selection activeCell="H20" sqref="H20"/>
    </sheetView>
  </sheetViews>
  <sheetFormatPr baseColWidth="10" defaultRowHeight="12.75"/>
  <cols>
    <col min="1" max="1" width="22" style="160" customWidth="1"/>
    <col min="2" max="8" width="18.42578125" style="160" customWidth="1"/>
    <col min="9" max="9" width="8.7109375" style="160" customWidth="1"/>
    <col min="10" max="10" width="18.140625" style="160" customWidth="1"/>
    <col min="11" max="16384" width="11.42578125" style="160"/>
  </cols>
  <sheetData>
    <row r="1" spans="1:9" s="2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  <c r="I1" s="1"/>
    </row>
    <row r="3" spans="1:9" s="3" customFormat="1" ht="15">
      <c r="A3" s="1560" t="s">
        <v>1444</v>
      </c>
      <c r="B3" s="1560"/>
      <c r="C3" s="1560"/>
      <c r="D3" s="1560"/>
      <c r="E3" s="1560"/>
      <c r="F3" s="1560"/>
      <c r="G3" s="1560"/>
      <c r="H3" s="1560"/>
    </row>
    <row r="4" spans="1:9" s="3" customFormat="1" ht="15">
      <c r="A4" s="1560" t="s">
        <v>1445</v>
      </c>
      <c r="B4" s="1560"/>
      <c r="C4" s="1560"/>
      <c r="D4" s="1560"/>
      <c r="E4" s="1560"/>
      <c r="F4" s="1560"/>
      <c r="G4" s="1560"/>
      <c r="H4" s="1560"/>
    </row>
    <row r="5" spans="1:9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9" s="1312" customFormat="1" ht="16.5" customHeight="1">
      <c r="A6" s="1649" t="s">
        <v>378</v>
      </c>
      <c r="B6" s="1311" t="s">
        <v>1150</v>
      </c>
      <c r="C6" s="920"/>
      <c r="D6" s="1627" t="s">
        <v>1164</v>
      </c>
      <c r="E6" s="1333" t="s">
        <v>386</v>
      </c>
      <c r="F6" s="1317"/>
      <c r="G6" s="949" t="s">
        <v>521</v>
      </c>
      <c r="H6" s="873"/>
    </row>
    <row r="7" spans="1:9" s="1312" customFormat="1" ht="16.5" customHeight="1">
      <c r="A7" s="1650"/>
      <c r="B7" s="1313" t="s">
        <v>1165</v>
      </c>
      <c r="C7" s="924"/>
      <c r="D7" s="1628"/>
      <c r="E7" s="1334" t="s">
        <v>1166</v>
      </c>
      <c r="F7" s="909" t="s">
        <v>380</v>
      </c>
      <c r="G7" s="909" t="s">
        <v>522</v>
      </c>
      <c r="H7" s="926" t="s">
        <v>381</v>
      </c>
    </row>
    <row r="8" spans="1:9" s="1312" customFormat="1" ht="16.5" customHeight="1">
      <c r="A8" s="1650"/>
      <c r="B8" s="298" t="s">
        <v>395</v>
      </c>
      <c r="C8" s="298" t="s">
        <v>1123</v>
      </c>
      <c r="D8" s="1628"/>
      <c r="E8" s="1334" t="s">
        <v>1167</v>
      </c>
      <c r="F8" s="1334" t="s">
        <v>533</v>
      </c>
      <c r="G8" s="909" t="s">
        <v>525</v>
      </c>
      <c r="H8" s="926" t="s">
        <v>384</v>
      </c>
    </row>
    <row r="9" spans="1:9" s="956" customFormat="1" ht="16.5" customHeight="1" thickBot="1">
      <c r="A9" s="1651"/>
      <c r="B9" s="912" t="s">
        <v>1</v>
      </c>
      <c r="C9" s="912" t="s">
        <v>1</v>
      </c>
      <c r="D9" s="1500"/>
      <c r="E9" s="300" t="s">
        <v>524</v>
      </c>
      <c r="F9" s="877"/>
      <c r="G9" s="912" t="s">
        <v>526</v>
      </c>
      <c r="H9" s="1189"/>
    </row>
    <row r="10" spans="1:9">
      <c r="A10" s="11">
        <v>2003</v>
      </c>
      <c r="B10" s="631">
        <v>3290</v>
      </c>
      <c r="C10" s="631">
        <v>3263</v>
      </c>
      <c r="D10" s="636">
        <v>28.629000000000001</v>
      </c>
      <c r="E10" s="636">
        <v>79.230769230769226</v>
      </c>
      <c r="F10" s="631">
        <v>25853</v>
      </c>
      <c r="G10" s="636">
        <v>94.55</v>
      </c>
      <c r="H10" s="712">
        <v>24444.011500000001</v>
      </c>
    </row>
    <row r="11" spans="1:9">
      <c r="A11" s="11">
        <v>2004</v>
      </c>
      <c r="B11" s="631">
        <v>3291</v>
      </c>
      <c r="C11" s="631">
        <v>3270</v>
      </c>
      <c r="D11" s="636">
        <v>43.085000000000001</v>
      </c>
      <c r="E11" s="636">
        <v>69.449541284403665</v>
      </c>
      <c r="F11" s="631">
        <v>22710</v>
      </c>
      <c r="G11" s="636">
        <v>85.31</v>
      </c>
      <c r="H11" s="712">
        <v>19373.901000000002</v>
      </c>
    </row>
    <row r="12" spans="1:9">
      <c r="A12" s="11">
        <v>2005</v>
      </c>
      <c r="B12" s="631">
        <v>3229</v>
      </c>
      <c r="C12" s="631">
        <v>3218</v>
      </c>
      <c r="D12" s="636">
        <v>11.148</v>
      </c>
      <c r="E12" s="636">
        <v>69.766935985083904</v>
      </c>
      <c r="F12" s="631">
        <v>22451</v>
      </c>
      <c r="G12" s="636">
        <v>110.5</v>
      </c>
      <c r="H12" s="712">
        <v>24808.355</v>
      </c>
    </row>
    <row r="13" spans="1:9">
      <c r="A13" s="11">
        <v>2006</v>
      </c>
      <c r="B13" s="631">
        <v>3230</v>
      </c>
      <c r="C13" s="631">
        <v>3219</v>
      </c>
      <c r="D13" s="636">
        <v>8.9809999999999999</v>
      </c>
      <c r="E13" s="636">
        <v>90.167753960857411</v>
      </c>
      <c r="F13" s="631">
        <v>29025</v>
      </c>
      <c r="G13" s="636">
        <v>83.57</v>
      </c>
      <c r="H13" s="712">
        <v>24256.192500000001</v>
      </c>
    </row>
    <row r="14" spans="1:9">
      <c r="A14" s="11">
        <v>2007</v>
      </c>
      <c r="B14" s="631">
        <v>3281</v>
      </c>
      <c r="C14" s="631">
        <v>3270</v>
      </c>
      <c r="D14" s="636">
        <v>11.486000000000001</v>
      </c>
      <c r="E14" s="636">
        <v>90.73700305810398</v>
      </c>
      <c r="F14" s="631">
        <v>29671</v>
      </c>
      <c r="G14" s="636">
        <v>131.34</v>
      </c>
      <c r="H14" s="712">
        <v>38969.8914</v>
      </c>
    </row>
    <row r="15" spans="1:9">
      <c r="A15" s="11">
        <v>2008</v>
      </c>
      <c r="B15" s="631">
        <v>3256</v>
      </c>
      <c r="C15" s="631">
        <v>3226</v>
      </c>
      <c r="D15" s="636">
        <v>12.122999999999999</v>
      </c>
      <c r="E15" s="636">
        <v>159.19404835709858</v>
      </c>
      <c r="F15" s="631">
        <v>51356</v>
      </c>
      <c r="G15" s="636">
        <v>126.62</v>
      </c>
      <c r="H15" s="712">
        <v>65026.967200000006</v>
      </c>
    </row>
    <row r="16" spans="1:9">
      <c r="A16" s="11">
        <v>2009</v>
      </c>
      <c r="B16" s="631">
        <v>3159</v>
      </c>
      <c r="C16" s="631">
        <v>3158</v>
      </c>
      <c r="D16" s="636">
        <v>17.814</v>
      </c>
      <c r="E16" s="636">
        <v>122.78340721975934</v>
      </c>
      <c r="F16" s="631">
        <v>38775</v>
      </c>
      <c r="G16" s="636">
        <v>125.29</v>
      </c>
      <c r="H16" s="712">
        <v>48581.197500000002</v>
      </c>
    </row>
    <row r="17" spans="1:8">
      <c r="A17" s="11">
        <v>2010</v>
      </c>
      <c r="B17" s="631">
        <v>3177</v>
      </c>
      <c r="C17" s="631">
        <v>3161</v>
      </c>
      <c r="D17" s="636">
        <v>15.082000000000001</v>
      </c>
      <c r="E17" s="636">
        <v>158.94020879468522</v>
      </c>
      <c r="F17" s="631">
        <v>50241</v>
      </c>
      <c r="G17" s="636">
        <v>120.57</v>
      </c>
      <c r="H17" s="712">
        <v>60575.573700000001</v>
      </c>
    </row>
    <row r="18" spans="1:8">
      <c r="A18" s="690">
        <v>2011</v>
      </c>
      <c r="B18" s="631">
        <v>3158</v>
      </c>
      <c r="C18" s="631">
        <v>3146</v>
      </c>
      <c r="D18" s="636">
        <v>8.8800000000000008</v>
      </c>
      <c r="E18" s="636">
        <v>159.40877304513668</v>
      </c>
      <c r="F18" s="631">
        <v>50150</v>
      </c>
      <c r="G18" s="636">
        <v>96.8</v>
      </c>
      <c r="H18" s="712">
        <v>48545.2</v>
      </c>
    </row>
    <row r="19" spans="1:8">
      <c r="A19" s="690">
        <v>2012</v>
      </c>
      <c r="B19" s="631">
        <v>3160</v>
      </c>
      <c r="C19" s="631">
        <v>3149</v>
      </c>
      <c r="D19" s="636">
        <v>9.6449999999999996</v>
      </c>
      <c r="E19" s="636">
        <v>159.68561448078756</v>
      </c>
      <c r="F19" s="631">
        <v>50285</v>
      </c>
      <c r="G19" s="636">
        <v>95.44</v>
      </c>
      <c r="H19" s="712">
        <v>47992.003999999994</v>
      </c>
    </row>
    <row r="20" spans="1:8" ht="13.5" thickBot="1">
      <c r="A20" s="691">
        <v>2013</v>
      </c>
      <c r="B20" s="713">
        <v>3155</v>
      </c>
      <c r="C20" s="713">
        <v>3147</v>
      </c>
      <c r="D20" s="638">
        <v>9.1370000000000005</v>
      </c>
      <c r="E20" s="638">
        <f>+F20/C20*10</f>
        <v>136.31394979345407</v>
      </c>
      <c r="F20" s="713">
        <v>42898</v>
      </c>
      <c r="G20" s="545">
        <v>88.33</v>
      </c>
      <c r="H20" s="1419">
        <f>F20*G20/100</f>
        <v>37891.803399999997</v>
      </c>
    </row>
    <row r="21" spans="1:8">
      <c r="B21" s="277"/>
      <c r="C21" s="277"/>
      <c r="D21" s="277"/>
      <c r="E21" s="675"/>
      <c r="F21" s="277"/>
    </row>
    <row r="22" spans="1:8">
      <c r="B22" s="277"/>
      <c r="C22" s="277"/>
      <c r="D22" s="277"/>
      <c r="E22" s="675"/>
      <c r="F22" s="277"/>
    </row>
    <row r="99" ht="13.5" customHeight="1"/>
  </sheetData>
  <mergeCells count="5">
    <mergeCell ref="A1:H1"/>
    <mergeCell ref="A3:H3"/>
    <mergeCell ref="A6:A9"/>
    <mergeCell ref="D6:D9"/>
    <mergeCell ref="A4:H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>
  <sheetPr codeName="Hoja289">
    <pageSetUpPr fitToPage="1"/>
  </sheetPr>
  <dimension ref="A1:R28"/>
  <sheetViews>
    <sheetView view="pageBreakPreview" zoomScale="75" zoomScaleNormal="75" zoomScaleSheetLayoutView="75" workbookViewId="0">
      <selection activeCell="I2" sqref="I2"/>
    </sheetView>
  </sheetViews>
  <sheetFormatPr baseColWidth="10" defaultRowHeight="12.75"/>
  <cols>
    <col min="1" max="1" width="37.42578125" style="271" customWidth="1"/>
    <col min="2" max="13" width="14.28515625" style="271" customWidth="1"/>
    <col min="14" max="16384" width="11.42578125" style="271"/>
  </cols>
  <sheetData>
    <row r="1" spans="1:18" s="90" customFormat="1" ht="18">
      <c r="A1" s="1519" t="s">
        <v>1289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8" s="91" customFormat="1" ht="15">
      <c r="A3" s="1504" t="s">
        <v>2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</row>
    <row r="4" spans="1:18" s="91" customFormat="1" ht="15">
      <c r="A4" s="1504" t="s">
        <v>1425</v>
      </c>
      <c r="B4" s="1504"/>
      <c r="C4" s="1504"/>
      <c r="D4" s="1504"/>
      <c r="E4" s="1504"/>
      <c r="F4" s="1504"/>
      <c r="G4" s="1504"/>
      <c r="H4" s="1504"/>
      <c r="I4" s="1504"/>
      <c r="J4" s="1504"/>
      <c r="K4" s="1504"/>
      <c r="L4" s="1504"/>
      <c r="M4" s="1504"/>
    </row>
    <row r="5" spans="1:18" s="91" customFormat="1" ht="15.75" thickBot="1">
      <c r="A5" s="338"/>
      <c r="B5" s="338"/>
      <c r="C5" s="338"/>
      <c r="D5" s="338"/>
      <c r="E5" s="338"/>
      <c r="F5" s="338"/>
      <c r="G5" s="338"/>
      <c r="H5" s="338"/>
      <c r="I5" s="338"/>
      <c r="J5" s="338"/>
      <c r="K5" s="338"/>
    </row>
    <row r="6" spans="1:18" ht="19.5" customHeight="1">
      <c r="A6" s="1330"/>
      <c r="B6" s="1544" t="s">
        <v>1116</v>
      </c>
      <c r="C6" s="1544"/>
      <c r="D6" s="1544"/>
      <c r="E6" s="1544"/>
      <c r="F6" s="1544"/>
      <c r="G6" s="1732" t="s">
        <v>1264</v>
      </c>
      <c r="H6" s="849"/>
      <c r="I6" s="1329" t="s">
        <v>386</v>
      </c>
      <c r="J6" s="1315"/>
      <c r="K6" s="1733" t="s">
        <v>387</v>
      </c>
      <c r="L6" s="1733"/>
      <c r="M6" s="1490"/>
    </row>
    <row r="7" spans="1:18" ht="19.5" customHeight="1">
      <c r="A7" s="1331" t="s">
        <v>560</v>
      </c>
      <c r="B7" s="1554" t="s">
        <v>389</v>
      </c>
      <c r="C7" s="1554"/>
      <c r="D7" s="1554"/>
      <c r="E7" s="1554"/>
      <c r="F7" s="1554"/>
      <c r="G7" s="1628"/>
      <c r="H7" s="1676" t="s">
        <v>1265</v>
      </c>
      <c r="I7" s="1676"/>
      <c r="J7" s="1334" t="s">
        <v>1151</v>
      </c>
      <c r="K7" s="1628" t="s">
        <v>1173</v>
      </c>
      <c r="L7" s="1628" t="s">
        <v>1153</v>
      </c>
      <c r="M7" s="1502" t="s">
        <v>1154</v>
      </c>
    </row>
    <row r="8" spans="1:18" ht="19.5" customHeight="1">
      <c r="A8" s="1331" t="s">
        <v>538</v>
      </c>
      <c r="B8" s="1316"/>
      <c r="C8" s="1335" t="s">
        <v>395</v>
      </c>
      <c r="D8" s="1083"/>
      <c r="E8" s="1738" t="s">
        <v>1123</v>
      </c>
      <c r="F8" s="1738"/>
      <c r="G8" s="1628"/>
      <c r="H8" s="1554" t="s">
        <v>390</v>
      </c>
      <c r="I8" s="1554"/>
      <c r="J8" s="1334" t="s">
        <v>1120</v>
      </c>
      <c r="K8" s="1628"/>
      <c r="L8" s="1628"/>
      <c r="M8" s="1502"/>
    </row>
    <row r="9" spans="1:18" ht="19.5" customHeight="1" thickBot="1">
      <c r="A9" s="1331"/>
      <c r="B9" s="1334" t="s">
        <v>393</v>
      </c>
      <c r="C9" s="1334" t="s">
        <v>394</v>
      </c>
      <c r="D9" s="1334" t="s">
        <v>395</v>
      </c>
      <c r="E9" s="1334" t="s">
        <v>393</v>
      </c>
      <c r="F9" s="1334" t="s">
        <v>394</v>
      </c>
      <c r="G9" s="1628"/>
      <c r="H9" s="1334" t="s">
        <v>393</v>
      </c>
      <c r="I9" s="1334" t="s">
        <v>394</v>
      </c>
      <c r="J9" s="1334" t="s">
        <v>1159</v>
      </c>
      <c r="K9" s="1628"/>
      <c r="L9" s="1628"/>
      <c r="M9" s="1502"/>
      <c r="P9" s="677"/>
      <c r="Q9" s="677"/>
    </row>
    <row r="10" spans="1:18" ht="15.75" customHeight="1">
      <c r="A10" s="1320" t="s">
        <v>465</v>
      </c>
      <c r="B10" s="1321">
        <v>1</v>
      </c>
      <c r="C10" s="1321" t="s">
        <v>399</v>
      </c>
      <c r="D10" s="1321">
        <v>1</v>
      </c>
      <c r="E10" s="1321">
        <v>1</v>
      </c>
      <c r="F10" s="1321" t="s">
        <v>399</v>
      </c>
      <c r="G10" s="1321" t="s">
        <v>399</v>
      </c>
      <c r="H10" s="1321">
        <v>800</v>
      </c>
      <c r="I10" s="1321" t="s">
        <v>399</v>
      </c>
      <c r="J10" s="1321" t="s">
        <v>399</v>
      </c>
      <c r="K10" s="1321">
        <v>1</v>
      </c>
      <c r="L10" s="1321" t="s">
        <v>399</v>
      </c>
      <c r="M10" s="1322">
        <v>1</v>
      </c>
      <c r="N10" s="278"/>
      <c r="R10" s="349"/>
    </row>
    <row r="11" spans="1:18">
      <c r="A11" s="1295"/>
      <c r="B11" s="1297"/>
      <c r="C11" s="1297"/>
      <c r="D11" s="1297"/>
      <c r="E11" s="1297"/>
      <c r="F11" s="1297"/>
      <c r="G11" s="1297"/>
      <c r="H11" s="1296"/>
      <c r="I11" s="1296"/>
      <c r="J11" s="1296"/>
      <c r="K11" s="1296"/>
      <c r="L11" s="1296"/>
      <c r="M11" s="1299"/>
      <c r="N11" s="278"/>
      <c r="R11" s="349"/>
    </row>
    <row r="12" spans="1:18">
      <c r="A12" s="1295" t="s">
        <v>472</v>
      </c>
      <c r="B12" s="1297" t="s">
        <v>399</v>
      </c>
      <c r="C12" s="1297" t="s">
        <v>399</v>
      </c>
      <c r="D12" s="1296" t="s">
        <v>399</v>
      </c>
      <c r="E12" s="1297" t="s">
        <v>399</v>
      </c>
      <c r="F12" s="1297" t="s">
        <v>399</v>
      </c>
      <c r="G12" s="1297" t="s">
        <v>399</v>
      </c>
      <c r="H12" s="1297" t="s">
        <v>399</v>
      </c>
      <c r="I12" s="1296" t="s">
        <v>399</v>
      </c>
      <c r="J12" s="1297" t="s">
        <v>399</v>
      </c>
      <c r="K12" s="1297" t="s">
        <v>399</v>
      </c>
      <c r="L12" s="1297" t="s">
        <v>399</v>
      </c>
      <c r="M12" s="1299" t="s">
        <v>399</v>
      </c>
      <c r="R12" s="349"/>
    </row>
    <row r="13" spans="1:18">
      <c r="A13" s="1303" t="s">
        <v>481</v>
      </c>
      <c r="B13" s="1305" t="s">
        <v>399</v>
      </c>
      <c r="C13" s="1305">
        <v>2</v>
      </c>
      <c r="D13" s="1305">
        <v>2</v>
      </c>
      <c r="E13" s="1305" t="s">
        <v>399</v>
      </c>
      <c r="F13" s="1305">
        <v>2</v>
      </c>
      <c r="G13" s="1305">
        <v>180</v>
      </c>
      <c r="H13" s="1305" t="s">
        <v>399</v>
      </c>
      <c r="I13" s="1305">
        <v>10500</v>
      </c>
      <c r="J13" s="1305">
        <v>15</v>
      </c>
      <c r="K13" s="1305">
        <v>21</v>
      </c>
      <c r="L13" s="1305">
        <v>3</v>
      </c>
      <c r="M13" s="1323">
        <v>24</v>
      </c>
      <c r="R13" s="349"/>
    </row>
    <row r="14" spans="1:18">
      <c r="A14" s="1295"/>
      <c r="B14" s="1297"/>
      <c r="C14" s="1297"/>
      <c r="D14" s="1297"/>
      <c r="E14" s="1297"/>
      <c r="F14" s="1297"/>
      <c r="G14" s="1297"/>
      <c r="H14" s="1296"/>
      <c r="I14" s="1296"/>
      <c r="J14" s="1296"/>
      <c r="K14" s="1296"/>
      <c r="L14" s="1296"/>
      <c r="M14" s="1299"/>
    </row>
    <row r="15" spans="1:18">
      <c r="A15" s="1295" t="s">
        <v>499</v>
      </c>
      <c r="B15" s="1296" t="s">
        <v>399</v>
      </c>
      <c r="C15" s="1296">
        <v>9</v>
      </c>
      <c r="D15" s="1296">
        <v>9</v>
      </c>
      <c r="E15" s="1296" t="s">
        <v>399</v>
      </c>
      <c r="F15" s="1296">
        <v>7</v>
      </c>
      <c r="G15" s="1296">
        <v>350</v>
      </c>
      <c r="H15" s="1296" t="s">
        <v>399</v>
      </c>
      <c r="I15" s="1296">
        <v>12000</v>
      </c>
      <c r="J15" s="1296">
        <v>18</v>
      </c>
      <c r="K15" s="1296">
        <v>84</v>
      </c>
      <c r="L15" s="1296">
        <v>6</v>
      </c>
      <c r="M15" s="1298">
        <v>90</v>
      </c>
    </row>
    <row r="16" spans="1:18">
      <c r="A16" s="1303" t="s">
        <v>502</v>
      </c>
      <c r="B16" s="1304" t="s">
        <v>399</v>
      </c>
      <c r="C16" s="1304">
        <v>9</v>
      </c>
      <c r="D16" s="1304">
        <v>9</v>
      </c>
      <c r="E16" s="1304" t="s">
        <v>399</v>
      </c>
      <c r="F16" s="1304">
        <v>7</v>
      </c>
      <c r="G16" s="1304">
        <v>350</v>
      </c>
      <c r="H16" s="1305" t="s">
        <v>399</v>
      </c>
      <c r="I16" s="1305">
        <v>12000</v>
      </c>
      <c r="J16" s="1305">
        <v>18</v>
      </c>
      <c r="K16" s="1305">
        <v>84</v>
      </c>
      <c r="L16" s="1305">
        <v>6</v>
      </c>
      <c r="M16" s="1306">
        <v>90</v>
      </c>
    </row>
    <row r="17" spans="1:13">
      <c r="A17" s="1295"/>
      <c r="B17" s="1297"/>
      <c r="C17" s="1297"/>
      <c r="D17" s="1297"/>
      <c r="E17" s="1297"/>
      <c r="F17" s="1297"/>
      <c r="G17" s="1297"/>
      <c r="H17" s="1296"/>
      <c r="I17" s="1296"/>
      <c r="J17" s="1296"/>
      <c r="K17" s="1296"/>
      <c r="L17" s="1296"/>
      <c r="M17" s="1299"/>
    </row>
    <row r="18" spans="1:13">
      <c r="A18" s="1295" t="s">
        <v>508</v>
      </c>
      <c r="B18" s="1297" t="s">
        <v>399</v>
      </c>
      <c r="C18" s="1296">
        <v>31</v>
      </c>
      <c r="D18" s="1296">
        <v>31</v>
      </c>
      <c r="E18" s="1297" t="s">
        <v>399</v>
      </c>
      <c r="F18" s="1296">
        <v>30</v>
      </c>
      <c r="G18" s="1297" t="s">
        <v>399</v>
      </c>
      <c r="H18" s="1297" t="s">
        <v>399</v>
      </c>
      <c r="I18" s="1296">
        <v>1333</v>
      </c>
      <c r="J18" s="1297" t="s">
        <v>399</v>
      </c>
      <c r="K18" s="1302">
        <v>40</v>
      </c>
      <c r="L18" s="1297" t="s">
        <v>399</v>
      </c>
      <c r="M18" s="1298">
        <v>40</v>
      </c>
    </row>
    <row r="19" spans="1:13">
      <c r="A19" s="1295" t="s">
        <v>510</v>
      </c>
      <c r="B19" s="1297" t="s">
        <v>399</v>
      </c>
      <c r="C19" s="1296">
        <v>2895</v>
      </c>
      <c r="D19" s="1296">
        <v>2895</v>
      </c>
      <c r="E19" s="1297" t="s">
        <v>399</v>
      </c>
      <c r="F19" s="1296">
        <v>2895</v>
      </c>
      <c r="G19" s="1296" t="s">
        <v>399</v>
      </c>
      <c r="H19" s="1297" t="s">
        <v>399</v>
      </c>
      <c r="I19" s="1296">
        <v>13500</v>
      </c>
      <c r="J19" s="1297" t="s">
        <v>399</v>
      </c>
      <c r="K19" s="1302">
        <v>39083</v>
      </c>
      <c r="L19" s="1297" t="s">
        <v>399</v>
      </c>
      <c r="M19" s="1298">
        <v>39083</v>
      </c>
    </row>
    <row r="20" spans="1:13">
      <c r="A20" s="1295" t="s">
        <v>512</v>
      </c>
      <c r="B20" s="1296" t="s">
        <v>399</v>
      </c>
      <c r="C20" s="1296" t="s">
        <v>399</v>
      </c>
      <c r="D20" s="1296" t="s">
        <v>399</v>
      </c>
      <c r="E20" s="1296" t="s">
        <v>399</v>
      </c>
      <c r="F20" s="1296" t="s">
        <v>399</v>
      </c>
      <c r="G20" s="1296">
        <v>32</v>
      </c>
      <c r="H20" s="1296" t="s">
        <v>399</v>
      </c>
      <c r="I20" s="1296" t="s">
        <v>399</v>
      </c>
      <c r="J20" s="1296" t="s">
        <v>399</v>
      </c>
      <c r="K20" s="1296" t="s">
        <v>399</v>
      </c>
      <c r="L20" s="1296" t="s">
        <v>399</v>
      </c>
      <c r="M20" s="1298" t="s">
        <v>399</v>
      </c>
    </row>
    <row r="21" spans="1:13">
      <c r="A21" s="1295" t="s">
        <v>513</v>
      </c>
      <c r="B21" s="1297" t="s">
        <v>399</v>
      </c>
      <c r="C21" s="1296">
        <v>212</v>
      </c>
      <c r="D21" s="1296">
        <v>212</v>
      </c>
      <c r="E21" s="1297" t="s">
        <v>399</v>
      </c>
      <c r="F21" s="1296">
        <v>207</v>
      </c>
      <c r="G21" s="1297" t="s">
        <v>399</v>
      </c>
      <c r="H21" s="1297" t="s">
        <v>399</v>
      </c>
      <c r="I21" s="1296">
        <v>17500</v>
      </c>
      <c r="J21" s="1297" t="s">
        <v>399</v>
      </c>
      <c r="K21" s="1302">
        <v>3623</v>
      </c>
      <c r="L21" s="1297" t="s">
        <v>399</v>
      </c>
      <c r="M21" s="1298">
        <v>3623</v>
      </c>
    </row>
    <row r="22" spans="1:13">
      <c r="A22" s="1303" t="s">
        <v>515</v>
      </c>
      <c r="B22" s="1304" t="s">
        <v>399</v>
      </c>
      <c r="C22" s="1304">
        <v>3138</v>
      </c>
      <c r="D22" s="1304">
        <v>3138</v>
      </c>
      <c r="E22" s="1304" t="s">
        <v>399</v>
      </c>
      <c r="F22" s="1304">
        <v>3132</v>
      </c>
      <c r="G22" s="1304">
        <v>32</v>
      </c>
      <c r="H22" s="1305" t="s">
        <v>399</v>
      </c>
      <c r="I22" s="1305">
        <v>13648</v>
      </c>
      <c r="J22" s="1305" t="s">
        <v>399</v>
      </c>
      <c r="K22" s="1305">
        <v>42746</v>
      </c>
      <c r="L22" s="1305" t="s">
        <v>399</v>
      </c>
      <c r="M22" s="1306">
        <v>42746</v>
      </c>
    </row>
    <row r="23" spans="1:13">
      <c r="A23" s="1295"/>
      <c r="B23" s="1297"/>
      <c r="C23" s="1297"/>
      <c r="D23" s="1297"/>
      <c r="E23" s="1297"/>
      <c r="F23" s="1297"/>
      <c r="G23" s="1297"/>
      <c r="H23" s="1296"/>
      <c r="I23" s="1296"/>
      <c r="J23" s="1296"/>
      <c r="K23" s="1296"/>
      <c r="L23" s="1296"/>
      <c r="M23" s="1299"/>
    </row>
    <row r="24" spans="1:13">
      <c r="A24" s="1295" t="s">
        <v>516</v>
      </c>
      <c r="B24" s="1296" t="s">
        <v>399</v>
      </c>
      <c r="C24" s="1296" t="s">
        <v>399</v>
      </c>
      <c r="D24" s="1296" t="s">
        <v>399</v>
      </c>
      <c r="E24" s="1296" t="s">
        <v>399</v>
      </c>
      <c r="F24" s="1296" t="s">
        <v>399</v>
      </c>
      <c r="G24" s="1296">
        <v>7490</v>
      </c>
      <c r="H24" s="1296" t="s">
        <v>399</v>
      </c>
      <c r="I24" s="1296" t="s">
        <v>399</v>
      </c>
      <c r="J24" s="1296">
        <v>2</v>
      </c>
      <c r="K24" s="1296" t="s">
        <v>399</v>
      </c>
      <c r="L24" s="1296">
        <v>15</v>
      </c>
      <c r="M24" s="1298">
        <v>15</v>
      </c>
    </row>
    <row r="25" spans="1:13">
      <c r="A25" s="1295" t="s">
        <v>517</v>
      </c>
      <c r="B25" s="1296" t="s">
        <v>399</v>
      </c>
      <c r="C25" s="1296">
        <v>5</v>
      </c>
      <c r="D25" s="1296">
        <v>5</v>
      </c>
      <c r="E25" s="1296" t="s">
        <v>399</v>
      </c>
      <c r="F25" s="1296">
        <v>5</v>
      </c>
      <c r="G25" s="1296">
        <v>1085</v>
      </c>
      <c r="H25" s="1296" t="s">
        <v>399</v>
      </c>
      <c r="I25" s="1296">
        <v>4000</v>
      </c>
      <c r="J25" s="1296">
        <v>3</v>
      </c>
      <c r="K25" s="1296">
        <v>19</v>
      </c>
      <c r="L25" s="1296">
        <v>3</v>
      </c>
      <c r="M25" s="1298">
        <v>22</v>
      </c>
    </row>
    <row r="26" spans="1:13">
      <c r="A26" s="1303" t="s">
        <v>518</v>
      </c>
      <c r="B26" s="1304" t="s">
        <v>399</v>
      </c>
      <c r="C26" s="1304">
        <v>5</v>
      </c>
      <c r="D26" s="1304">
        <v>5</v>
      </c>
      <c r="E26" s="1304" t="s">
        <v>399</v>
      </c>
      <c r="F26" s="1304">
        <v>5</v>
      </c>
      <c r="G26" s="1304">
        <v>8575</v>
      </c>
      <c r="H26" s="1305" t="s">
        <v>399</v>
      </c>
      <c r="I26" s="1305">
        <v>4000</v>
      </c>
      <c r="J26" s="1305">
        <v>2</v>
      </c>
      <c r="K26" s="1305">
        <v>19</v>
      </c>
      <c r="L26" s="1305">
        <v>18</v>
      </c>
      <c r="M26" s="1306">
        <v>37</v>
      </c>
    </row>
    <row r="27" spans="1:13">
      <c r="A27" s="1295"/>
      <c r="B27" s="1297"/>
      <c r="C27" s="1297"/>
      <c r="D27" s="1297"/>
      <c r="E27" s="1297"/>
      <c r="F27" s="1297"/>
      <c r="G27" s="1297"/>
      <c r="H27" s="1297"/>
      <c r="I27" s="1297"/>
      <c r="J27" s="1297"/>
      <c r="K27" s="1297"/>
      <c r="L27" s="1297"/>
      <c r="M27" s="1299"/>
    </row>
    <row r="28" spans="1:13" ht="13.5" thickBot="1">
      <c r="A28" s="1307" t="s">
        <v>519</v>
      </c>
      <c r="B28" s="1053">
        <v>1</v>
      </c>
      <c r="C28" s="1053">
        <v>3154</v>
      </c>
      <c r="D28" s="1053">
        <v>3155</v>
      </c>
      <c r="E28" s="1053">
        <v>1</v>
      </c>
      <c r="F28" s="1053">
        <v>3146</v>
      </c>
      <c r="G28" s="1053">
        <v>9137</v>
      </c>
      <c r="H28" s="1053">
        <v>800</v>
      </c>
      <c r="I28" s="1053">
        <v>13627</v>
      </c>
      <c r="J28" s="1053">
        <v>3</v>
      </c>
      <c r="K28" s="1053">
        <v>42871</v>
      </c>
      <c r="L28" s="1053">
        <v>27</v>
      </c>
      <c r="M28" s="1054">
        <v>42898</v>
      </c>
    </row>
  </sheetData>
  <mergeCells count="13">
    <mergeCell ref="K7:K9"/>
    <mergeCell ref="A1:M1"/>
    <mergeCell ref="A3:M3"/>
    <mergeCell ref="A4:M4"/>
    <mergeCell ref="B6:F6"/>
    <mergeCell ref="K6:M6"/>
    <mergeCell ref="L7:L9"/>
    <mergeCell ref="M7:M9"/>
    <mergeCell ref="E8:F8"/>
    <mergeCell ref="H8:I8"/>
    <mergeCell ref="G6:G9"/>
    <mergeCell ref="B7:F7"/>
    <mergeCell ref="H7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>
  <sheetPr codeName="Hoja290">
    <pageSetUpPr fitToPage="1"/>
  </sheetPr>
  <dimension ref="A1:Q82"/>
  <sheetViews>
    <sheetView showGridLines="0" view="pageBreakPreview" topLeftCell="A7" zoomScale="75" zoomScaleNormal="75" zoomScaleSheetLayoutView="75" workbookViewId="0">
      <selection activeCell="B18" sqref="B18"/>
    </sheetView>
  </sheetViews>
  <sheetFormatPr baseColWidth="10" defaultRowHeight="12.75"/>
  <cols>
    <col min="1" max="1" width="21.42578125" style="160" customWidth="1"/>
    <col min="2" max="8" width="18.140625" style="160" customWidth="1"/>
    <col min="9" max="9" width="5.7109375" style="160" customWidth="1"/>
    <col min="10" max="10" width="22.28515625" style="160" customWidth="1"/>
    <col min="11" max="16384" width="11.42578125" style="160"/>
  </cols>
  <sheetData>
    <row r="1" spans="1:9" s="2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</row>
    <row r="3" spans="1:9" s="3" customFormat="1" ht="15">
      <c r="A3" s="1560" t="s">
        <v>1446</v>
      </c>
      <c r="B3" s="1560"/>
      <c r="C3" s="1560"/>
      <c r="D3" s="1560"/>
      <c r="E3" s="1560"/>
      <c r="F3" s="1560"/>
      <c r="G3" s="1560"/>
      <c r="H3" s="1560"/>
    </row>
    <row r="4" spans="1:9" s="3" customFormat="1" ht="15">
      <c r="A4" s="1560" t="s">
        <v>1447</v>
      </c>
      <c r="B4" s="1560"/>
      <c r="C4" s="1560"/>
      <c r="D4" s="1560"/>
      <c r="E4" s="1560"/>
      <c r="F4" s="1560"/>
      <c r="G4" s="1560"/>
      <c r="H4" s="1560"/>
    </row>
    <row r="5" spans="1:9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9" s="1312" customFormat="1" ht="18.75" customHeight="1">
      <c r="A6" s="1649" t="s">
        <v>378</v>
      </c>
      <c r="B6" s="1311" t="s">
        <v>1150</v>
      </c>
      <c r="C6" s="920"/>
      <c r="D6" s="1627" t="s">
        <v>1164</v>
      </c>
      <c r="E6" s="1333" t="s">
        <v>386</v>
      </c>
      <c r="F6" s="1317"/>
      <c r="G6" s="949" t="s">
        <v>521</v>
      </c>
      <c r="H6" s="873"/>
    </row>
    <row r="7" spans="1:9" s="1312" customFormat="1" ht="18.75" customHeight="1">
      <c r="A7" s="1650"/>
      <c r="B7" s="1313" t="s">
        <v>1165</v>
      </c>
      <c r="C7" s="924"/>
      <c r="D7" s="1628"/>
      <c r="E7" s="1334" t="s">
        <v>1166</v>
      </c>
      <c r="F7" s="909" t="s">
        <v>380</v>
      </c>
      <c r="G7" s="909" t="s">
        <v>522</v>
      </c>
      <c r="H7" s="926" t="s">
        <v>381</v>
      </c>
    </row>
    <row r="8" spans="1:9" s="1312" customFormat="1" ht="18.75" customHeight="1">
      <c r="A8" s="1650"/>
      <c r="B8" s="298" t="s">
        <v>395</v>
      </c>
      <c r="C8" s="298" t="s">
        <v>1123</v>
      </c>
      <c r="D8" s="1628"/>
      <c r="E8" s="1334" t="s">
        <v>1167</v>
      </c>
      <c r="F8" s="1334" t="s">
        <v>533</v>
      </c>
      <c r="G8" s="909" t="s">
        <v>525</v>
      </c>
      <c r="H8" s="926" t="s">
        <v>384</v>
      </c>
    </row>
    <row r="9" spans="1:9" s="1312" customFormat="1" ht="18.75" customHeight="1" thickBot="1">
      <c r="A9" s="1651"/>
      <c r="B9" s="912" t="s">
        <v>389</v>
      </c>
      <c r="C9" s="912" t="s">
        <v>1</v>
      </c>
      <c r="D9" s="1500"/>
      <c r="E9" s="300" t="s">
        <v>524</v>
      </c>
      <c r="F9" s="877"/>
      <c r="G9" s="912" t="s">
        <v>526</v>
      </c>
      <c r="H9" s="1189"/>
    </row>
    <row r="10" spans="1:9" ht="22.5" customHeight="1">
      <c r="A10" s="11">
        <v>2003</v>
      </c>
      <c r="B10" s="202">
        <v>2577</v>
      </c>
      <c r="C10" s="202">
        <v>2537</v>
      </c>
      <c r="D10" s="714">
        <v>101.636</v>
      </c>
      <c r="E10" s="172">
        <v>139.21955065037446</v>
      </c>
      <c r="F10" s="714">
        <v>35320</v>
      </c>
      <c r="G10" s="715">
        <v>49.75</v>
      </c>
      <c r="H10" s="716">
        <v>17571.7</v>
      </c>
      <c r="I10" s="187"/>
    </row>
    <row r="11" spans="1:9">
      <c r="A11" s="11">
        <v>2004</v>
      </c>
      <c r="B11" s="202">
        <v>2367</v>
      </c>
      <c r="C11" s="202">
        <v>2326</v>
      </c>
      <c r="D11" s="714">
        <v>97.331000000000003</v>
      </c>
      <c r="E11" s="172">
        <v>128.13413585554602</v>
      </c>
      <c r="F11" s="714">
        <v>29804</v>
      </c>
      <c r="G11" s="715">
        <v>59.47</v>
      </c>
      <c r="H11" s="716">
        <v>17724.4388</v>
      </c>
      <c r="I11" s="187"/>
    </row>
    <row r="12" spans="1:9">
      <c r="A12" s="11">
        <v>2005</v>
      </c>
      <c r="B12" s="202">
        <v>2354</v>
      </c>
      <c r="C12" s="202">
        <v>2314</v>
      </c>
      <c r="D12" s="714">
        <v>52.511000000000003</v>
      </c>
      <c r="E12" s="172">
        <v>124.51166810717373</v>
      </c>
      <c r="F12" s="714">
        <v>28812</v>
      </c>
      <c r="G12" s="715">
        <v>51.34</v>
      </c>
      <c r="H12" s="716">
        <v>14792.080800000002</v>
      </c>
      <c r="I12" s="187"/>
    </row>
    <row r="13" spans="1:9">
      <c r="A13" s="11">
        <v>2006</v>
      </c>
      <c r="B13" s="202">
        <v>2325</v>
      </c>
      <c r="C13" s="202">
        <v>2270</v>
      </c>
      <c r="D13" s="714">
        <v>42.542999999999999</v>
      </c>
      <c r="E13" s="172">
        <v>120.65638766519824</v>
      </c>
      <c r="F13" s="714">
        <v>27389</v>
      </c>
      <c r="G13" s="715">
        <v>69.3</v>
      </c>
      <c r="H13" s="716">
        <v>18980.577000000001</v>
      </c>
      <c r="I13" s="187"/>
    </row>
    <row r="14" spans="1:9">
      <c r="A14" s="11">
        <v>2007</v>
      </c>
      <c r="B14" s="202">
        <v>2321</v>
      </c>
      <c r="C14" s="202">
        <v>2281</v>
      </c>
      <c r="D14" s="714">
        <v>36.92</v>
      </c>
      <c r="E14" s="172">
        <v>112.37176676896098</v>
      </c>
      <c r="F14" s="714">
        <v>25632</v>
      </c>
      <c r="G14" s="715">
        <v>83.01</v>
      </c>
      <c r="H14" s="716">
        <v>21277.123200000002</v>
      </c>
      <c r="I14" s="187"/>
    </row>
    <row r="15" spans="1:9">
      <c r="A15" s="11">
        <v>2008</v>
      </c>
      <c r="B15" s="202">
        <v>2387</v>
      </c>
      <c r="C15" s="202">
        <v>2302</v>
      </c>
      <c r="D15" s="714">
        <v>27.018999999999998</v>
      </c>
      <c r="E15" s="172">
        <v>100.64726324934838</v>
      </c>
      <c r="F15" s="714">
        <v>23169</v>
      </c>
      <c r="G15" s="715">
        <v>87.95</v>
      </c>
      <c r="H15" s="716">
        <v>20377.1355</v>
      </c>
      <c r="I15" s="187"/>
    </row>
    <row r="16" spans="1:9">
      <c r="A16" s="11">
        <v>2009</v>
      </c>
      <c r="B16" s="202">
        <v>2285</v>
      </c>
      <c r="C16" s="202">
        <v>2230</v>
      </c>
      <c r="D16" s="714">
        <v>19.876000000000001</v>
      </c>
      <c r="E16" s="172">
        <v>100.04932735426009</v>
      </c>
      <c r="F16" s="714">
        <v>22311</v>
      </c>
      <c r="G16" s="715">
        <v>59.59</v>
      </c>
      <c r="H16" s="716">
        <v>13295.124900000001</v>
      </c>
      <c r="I16" s="187"/>
    </row>
    <row r="17" spans="1:9">
      <c r="A17" s="11">
        <v>2010</v>
      </c>
      <c r="B17" s="202">
        <v>2425</v>
      </c>
      <c r="C17" s="202">
        <v>2198</v>
      </c>
      <c r="D17" s="714">
        <v>22.734999999999999</v>
      </c>
      <c r="E17" s="172">
        <v>120.93721565059144</v>
      </c>
      <c r="F17" s="714">
        <v>26582</v>
      </c>
      <c r="G17" s="715">
        <v>80.2</v>
      </c>
      <c r="H17" s="716">
        <v>21318.763999999999</v>
      </c>
      <c r="I17" s="187"/>
    </row>
    <row r="18" spans="1:9">
      <c r="A18" s="690">
        <v>2011</v>
      </c>
      <c r="B18" s="202">
        <v>2610</v>
      </c>
      <c r="C18" s="202">
        <v>2285</v>
      </c>
      <c r="D18" s="714">
        <v>14.771000000000001</v>
      </c>
      <c r="E18" s="172">
        <v>142.69584245076587</v>
      </c>
      <c r="F18" s="714">
        <v>32606</v>
      </c>
      <c r="G18" s="715">
        <v>64.17</v>
      </c>
      <c r="H18" s="716">
        <v>20923.270199999999</v>
      </c>
      <c r="I18" s="187"/>
    </row>
    <row r="19" spans="1:9">
      <c r="A19" s="690">
        <v>2012</v>
      </c>
      <c r="B19" s="202">
        <v>2791</v>
      </c>
      <c r="C19" s="202">
        <v>2398</v>
      </c>
      <c r="D19" s="714">
        <v>11.715999999999999</v>
      </c>
      <c r="E19" s="172">
        <v>152.18932443703085</v>
      </c>
      <c r="F19" s="714">
        <v>36495</v>
      </c>
      <c r="G19" s="715">
        <v>66.27</v>
      </c>
      <c r="H19" s="716">
        <v>24185.236499999999</v>
      </c>
    </row>
    <row r="20" spans="1:9" ht="13.5" thickBot="1">
      <c r="A20" s="691">
        <v>2013</v>
      </c>
      <c r="B20" s="717">
        <v>3167</v>
      </c>
      <c r="C20" s="717">
        <v>2591</v>
      </c>
      <c r="D20" s="718">
        <v>12.68</v>
      </c>
      <c r="E20" s="289">
        <f>+F20/C20*10</f>
        <v>167.20957159397915</v>
      </c>
      <c r="F20" s="718">
        <v>43324</v>
      </c>
      <c r="G20" s="1420">
        <v>64.95</v>
      </c>
      <c r="H20" s="1421">
        <f>F20*G20/100</f>
        <v>28138.938000000002</v>
      </c>
    </row>
    <row r="58" spans="4:5">
      <c r="D58" s="645"/>
      <c r="E58" s="645"/>
    </row>
    <row r="70" spans="16:17">
      <c r="P70" s="644"/>
      <c r="Q70" s="644"/>
    </row>
    <row r="71" spans="16:17">
      <c r="P71" s="644"/>
      <c r="Q71" s="644"/>
    </row>
    <row r="72" spans="16:17">
      <c r="P72" s="644"/>
      <c r="Q72" s="644"/>
    </row>
    <row r="73" spans="16:17">
      <c r="P73" s="644"/>
      <c r="Q73" s="644"/>
    </row>
    <row r="74" spans="16:17">
      <c r="P74" s="644"/>
      <c r="Q74" s="644"/>
    </row>
    <row r="75" spans="16:17">
      <c r="P75" s="644"/>
      <c r="Q75" s="644"/>
    </row>
    <row r="76" spans="16:17">
      <c r="P76" s="644"/>
      <c r="Q76" s="644"/>
    </row>
    <row r="77" spans="16:17">
      <c r="P77" s="644"/>
      <c r="Q77" s="644"/>
    </row>
    <row r="78" spans="16:17">
      <c r="P78" s="644"/>
      <c r="Q78" s="644"/>
    </row>
    <row r="82" spans="16:17">
      <c r="P82" s="644"/>
      <c r="Q82" s="644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>
  <sheetPr codeName="Hoja291">
    <pageSetUpPr fitToPage="1"/>
  </sheetPr>
  <dimension ref="A1:S48"/>
  <sheetViews>
    <sheetView view="pageBreakPreview" zoomScale="75" zoomScaleNormal="75" zoomScaleSheetLayoutView="75" workbookViewId="0">
      <selection activeCell="G51" sqref="G51"/>
    </sheetView>
  </sheetViews>
  <sheetFormatPr baseColWidth="10" defaultRowHeight="12.75"/>
  <cols>
    <col min="1" max="1" width="36" style="271" customWidth="1"/>
    <col min="2" max="6" width="11.5703125" style="271" bestFit="1" customWidth="1"/>
    <col min="7" max="7" width="14.42578125" style="271" customWidth="1"/>
    <col min="8" max="9" width="14.85546875" style="271" customWidth="1"/>
    <col min="10" max="13" width="13.28515625" style="271" customWidth="1"/>
    <col min="14" max="16384" width="11.42578125" style="271"/>
  </cols>
  <sheetData>
    <row r="1" spans="1:19" s="90" customFormat="1" ht="18">
      <c r="A1" s="1519" t="s">
        <v>1289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2" spans="1:19" ht="12.75" customHeight="1"/>
    <row r="3" spans="1:19" s="91" customFormat="1" ht="15">
      <c r="A3" s="1504" t="s">
        <v>3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</row>
    <row r="4" spans="1:19" s="91" customFormat="1" ht="15">
      <c r="A4" s="1504" t="s">
        <v>1433</v>
      </c>
      <c r="B4" s="1504"/>
      <c r="C4" s="1504"/>
      <c r="D4" s="1504"/>
      <c r="E4" s="1504"/>
      <c r="F4" s="1504"/>
      <c r="G4" s="1504"/>
      <c r="H4" s="1504"/>
      <c r="I4" s="1504"/>
      <c r="J4" s="1504"/>
      <c r="K4" s="1504"/>
      <c r="L4" s="1504"/>
      <c r="M4" s="1504"/>
    </row>
    <row r="5" spans="1:19" s="91" customFormat="1" ht="13.5" customHeight="1" thickBot="1">
      <c r="A5" s="338"/>
      <c r="B5" s="338"/>
      <c r="C5" s="338"/>
      <c r="D5" s="338"/>
      <c r="E5" s="338"/>
      <c r="F5" s="338"/>
      <c r="G5" s="338"/>
      <c r="H5" s="338"/>
      <c r="I5" s="338"/>
      <c r="J5" s="338"/>
      <c r="K5" s="338"/>
    </row>
    <row r="6" spans="1:19" s="866" customFormat="1" ht="22.5" customHeight="1">
      <c r="A6" s="1330"/>
      <c r="B6" s="1544" t="s">
        <v>1116</v>
      </c>
      <c r="C6" s="1544"/>
      <c r="D6" s="1544"/>
      <c r="E6" s="1544"/>
      <c r="F6" s="1544"/>
      <c r="G6" s="1732" t="s">
        <v>1264</v>
      </c>
      <c r="H6" s="849"/>
      <c r="I6" s="1329" t="s">
        <v>386</v>
      </c>
      <c r="J6" s="1315"/>
      <c r="K6" s="1733" t="s">
        <v>387</v>
      </c>
      <c r="L6" s="1733"/>
      <c r="M6" s="1490"/>
    </row>
    <row r="7" spans="1:19" s="866" customFormat="1" ht="22.5" customHeight="1">
      <c r="A7" s="1331" t="s">
        <v>560</v>
      </c>
      <c r="B7" s="1554" t="s">
        <v>389</v>
      </c>
      <c r="C7" s="1554"/>
      <c r="D7" s="1554"/>
      <c r="E7" s="1554"/>
      <c r="F7" s="1554"/>
      <c r="G7" s="1628"/>
      <c r="H7" s="1676" t="s">
        <v>1265</v>
      </c>
      <c r="I7" s="1676"/>
      <c r="J7" s="1334" t="s">
        <v>1151</v>
      </c>
      <c r="K7" s="1628" t="s">
        <v>1173</v>
      </c>
      <c r="L7" s="1628" t="s">
        <v>1153</v>
      </c>
      <c r="M7" s="1502" t="s">
        <v>1154</v>
      </c>
    </row>
    <row r="8" spans="1:19" s="866" customFormat="1" ht="22.5" customHeight="1">
      <c r="A8" s="1331" t="s">
        <v>538</v>
      </c>
      <c r="B8" s="1316"/>
      <c r="C8" s="1335" t="s">
        <v>395</v>
      </c>
      <c r="D8" s="1083"/>
      <c r="E8" s="1738" t="s">
        <v>1123</v>
      </c>
      <c r="F8" s="1738"/>
      <c r="G8" s="1628"/>
      <c r="H8" s="1554" t="s">
        <v>390</v>
      </c>
      <c r="I8" s="1554"/>
      <c r="J8" s="1334" t="s">
        <v>1120</v>
      </c>
      <c r="K8" s="1628"/>
      <c r="L8" s="1628"/>
      <c r="M8" s="1502"/>
    </row>
    <row r="9" spans="1:19" s="866" customFormat="1" ht="22.5" customHeight="1" thickBot="1">
      <c r="A9" s="1331"/>
      <c r="B9" s="1334" t="s">
        <v>393</v>
      </c>
      <c r="C9" s="1334" t="s">
        <v>394</v>
      </c>
      <c r="D9" s="1334" t="s">
        <v>395</v>
      </c>
      <c r="E9" s="1334" t="s">
        <v>393</v>
      </c>
      <c r="F9" s="1334" t="s">
        <v>394</v>
      </c>
      <c r="G9" s="1628"/>
      <c r="H9" s="1334" t="s">
        <v>393</v>
      </c>
      <c r="I9" s="1334" t="s">
        <v>394</v>
      </c>
      <c r="J9" s="1334" t="s">
        <v>1159</v>
      </c>
      <c r="K9" s="1628"/>
      <c r="L9" s="1628"/>
      <c r="M9" s="1502"/>
      <c r="P9" s="1318"/>
      <c r="Q9" s="1318"/>
    </row>
    <row r="10" spans="1:19" ht="24" customHeight="1">
      <c r="A10" s="75" t="s">
        <v>477</v>
      </c>
      <c r="B10" s="245">
        <v>1</v>
      </c>
      <c r="C10" s="245">
        <v>2</v>
      </c>
      <c r="D10" s="131">
        <v>3</v>
      </c>
      <c r="E10" s="245">
        <v>1</v>
      </c>
      <c r="F10" s="245">
        <v>2</v>
      </c>
      <c r="G10" s="131" t="s">
        <v>399</v>
      </c>
      <c r="H10" s="245">
        <v>7280</v>
      </c>
      <c r="I10" s="245">
        <v>9000</v>
      </c>
      <c r="J10" s="245" t="s">
        <v>399</v>
      </c>
      <c r="K10" s="245">
        <v>25</v>
      </c>
      <c r="L10" s="245" t="s">
        <v>399</v>
      </c>
      <c r="M10" s="140">
        <v>25</v>
      </c>
      <c r="N10" s="278"/>
      <c r="R10" s="349"/>
      <c r="S10" s="677"/>
    </row>
    <row r="11" spans="1:19">
      <c r="A11" s="76" t="s">
        <v>480</v>
      </c>
      <c r="B11" s="77">
        <v>1</v>
      </c>
      <c r="C11" s="77">
        <v>2</v>
      </c>
      <c r="D11" s="77">
        <v>3</v>
      </c>
      <c r="E11" s="77">
        <v>1</v>
      </c>
      <c r="F11" s="77">
        <v>2</v>
      </c>
      <c r="G11" s="77" t="s">
        <v>399</v>
      </c>
      <c r="H11" s="81">
        <v>7280</v>
      </c>
      <c r="I11" s="81">
        <v>9000</v>
      </c>
      <c r="J11" s="81" t="s">
        <v>399</v>
      </c>
      <c r="K11" s="81">
        <v>25</v>
      </c>
      <c r="L11" s="81" t="s">
        <v>399</v>
      </c>
      <c r="M11" s="78">
        <v>25</v>
      </c>
      <c r="N11" s="278"/>
      <c r="R11" s="349"/>
    </row>
    <row r="12" spans="1:19" s="408" customFormat="1">
      <c r="A12" s="68"/>
      <c r="B12" s="73"/>
      <c r="C12" s="73"/>
      <c r="D12" s="73"/>
      <c r="E12" s="73"/>
      <c r="F12" s="73"/>
      <c r="G12" s="73"/>
      <c r="H12" s="79"/>
      <c r="I12" s="79"/>
      <c r="J12" s="79"/>
      <c r="K12" s="79"/>
      <c r="L12" s="79"/>
      <c r="M12" s="74"/>
      <c r="N12" s="685"/>
      <c r="R12" s="682"/>
    </row>
    <row r="13" spans="1:19">
      <c r="A13" s="76" t="s">
        <v>481</v>
      </c>
      <c r="B13" s="77" t="s">
        <v>399</v>
      </c>
      <c r="C13" s="77">
        <v>2</v>
      </c>
      <c r="D13" s="77">
        <v>2</v>
      </c>
      <c r="E13" s="77" t="s">
        <v>399</v>
      </c>
      <c r="F13" s="77">
        <v>2</v>
      </c>
      <c r="G13" s="77">
        <v>1500</v>
      </c>
      <c r="H13" s="81" t="s">
        <v>399</v>
      </c>
      <c r="I13" s="81">
        <v>10500</v>
      </c>
      <c r="J13" s="81">
        <v>15</v>
      </c>
      <c r="K13" s="81">
        <v>21</v>
      </c>
      <c r="L13" s="81">
        <v>23</v>
      </c>
      <c r="M13" s="78">
        <v>44</v>
      </c>
      <c r="N13" s="278"/>
      <c r="R13" s="349"/>
    </row>
    <row r="14" spans="1:19">
      <c r="A14" s="66"/>
      <c r="B14" s="48"/>
      <c r="C14" s="48"/>
      <c r="D14" s="48"/>
      <c r="E14" s="48"/>
      <c r="F14" s="48"/>
      <c r="G14" s="48"/>
      <c r="H14" s="12"/>
      <c r="I14" s="12"/>
      <c r="J14" s="12"/>
      <c r="K14" s="12"/>
      <c r="L14" s="12"/>
      <c r="M14" s="49"/>
      <c r="N14" s="278"/>
      <c r="R14" s="349"/>
    </row>
    <row r="15" spans="1:19">
      <c r="A15" s="66" t="s">
        <v>545</v>
      </c>
      <c r="B15" s="48" t="s">
        <v>399</v>
      </c>
      <c r="C15" s="12" t="s">
        <v>399</v>
      </c>
      <c r="D15" s="12" t="s">
        <v>399</v>
      </c>
      <c r="E15" s="48" t="s">
        <v>399</v>
      </c>
      <c r="F15" s="12" t="s">
        <v>399</v>
      </c>
      <c r="G15" s="12">
        <v>64</v>
      </c>
      <c r="H15" s="48" t="s">
        <v>399</v>
      </c>
      <c r="I15" s="12" t="s">
        <v>399</v>
      </c>
      <c r="J15" s="12">
        <v>15</v>
      </c>
      <c r="K15" s="12" t="s">
        <v>399</v>
      </c>
      <c r="L15" s="12">
        <v>1</v>
      </c>
      <c r="M15" s="13">
        <v>1</v>
      </c>
      <c r="N15" s="278"/>
      <c r="R15" s="349"/>
    </row>
    <row r="16" spans="1:19">
      <c r="A16" s="66" t="s">
        <v>485</v>
      </c>
      <c r="B16" s="48" t="s">
        <v>399</v>
      </c>
      <c r="C16" s="12" t="s">
        <v>399</v>
      </c>
      <c r="D16" s="12" t="s">
        <v>399</v>
      </c>
      <c r="E16" s="48" t="s">
        <v>399</v>
      </c>
      <c r="F16" s="12" t="s">
        <v>399</v>
      </c>
      <c r="G16" s="12">
        <v>6</v>
      </c>
      <c r="H16" s="48" t="s">
        <v>399</v>
      </c>
      <c r="I16" s="12" t="s">
        <v>399</v>
      </c>
      <c r="J16" s="12" t="s">
        <v>399</v>
      </c>
      <c r="K16" s="12" t="s">
        <v>399</v>
      </c>
      <c r="L16" s="12" t="s">
        <v>399</v>
      </c>
      <c r="M16" s="13" t="s">
        <v>399</v>
      </c>
      <c r="N16" s="278"/>
      <c r="R16" s="349"/>
    </row>
    <row r="17" spans="1:18">
      <c r="A17" s="76" t="s">
        <v>491</v>
      </c>
      <c r="B17" s="77" t="s">
        <v>399</v>
      </c>
      <c r="C17" s="77" t="s">
        <v>399</v>
      </c>
      <c r="D17" s="77" t="s">
        <v>399</v>
      </c>
      <c r="E17" s="77" t="s">
        <v>399</v>
      </c>
      <c r="F17" s="77" t="s">
        <v>399</v>
      </c>
      <c r="G17" s="77">
        <v>70</v>
      </c>
      <c r="H17" s="81" t="s">
        <v>399</v>
      </c>
      <c r="I17" s="81" t="s">
        <v>399</v>
      </c>
      <c r="J17" s="81">
        <v>14</v>
      </c>
      <c r="K17" s="81" t="s">
        <v>399</v>
      </c>
      <c r="L17" s="81">
        <v>1</v>
      </c>
      <c r="M17" s="78">
        <v>1</v>
      </c>
      <c r="N17" s="278"/>
      <c r="R17" s="349"/>
    </row>
    <row r="18" spans="1:18">
      <c r="A18" s="68"/>
      <c r="B18" s="73"/>
      <c r="C18" s="73"/>
      <c r="D18" s="73"/>
      <c r="E18" s="73"/>
      <c r="F18" s="73"/>
      <c r="G18" s="73"/>
      <c r="H18" s="79"/>
      <c r="I18" s="79"/>
      <c r="J18" s="79"/>
      <c r="K18" s="79"/>
      <c r="L18" s="79"/>
      <c r="M18" s="74"/>
      <c r="N18" s="278"/>
      <c r="R18" s="349"/>
    </row>
    <row r="19" spans="1:18">
      <c r="A19" s="76" t="s">
        <v>492</v>
      </c>
      <c r="B19" s="77" t="s">
        <v>399</v>
      </c>
      <c r="C19" s="77" t="s">
        <v>399</v>
      </c>
      <c r="D19" s="77" t="s">
        <v>399</v>
      </c>
      <c r="E19" s="77" t="s">
        <v>399</v>
      </c>
      <c r="F19" s="77" t="s">
        <v>399</v>
      </c>
      <c r="G19" s="77">
        <v>146</v>
      </c>
      <c r="H19" s="81" t="s">
        <v>399</v>
      </c>
      <c r="I19" s="81" t="s">
        <v>399</v>
      </c>
      <c r="J19" s="81">
        <v>10</v>
      </c>
      <c r="K19" s="81" t="s">
        <v>399</v>
      </c>
      <c r="L19" s="81">
        <v>1</v>
      </c>
      <c r="M19" s="78">
        <v>1</v>
      </c>
      <c r="N19" s="278"/>
      <c r="R19" s="349"/>
    </row>
    <row r="20" spans="1:18">
      <c r="A20" s="66"/>
      <c r="B20" s="48"/>
      <c r="C20" s="48"/>
      <c r="D20" s="48"/>
      <c r="E20" s="48"/>
      <c r="F20" s="48"/>
      <c r="G20" s="48"/>
      <c r="H20" s="12"/>
      <c r="I20" s="12"/>
      <c r="J20" s="12"/>
      <c r="K20" s="12"/>
      <c r="L20" s="12"/>
      <c r="M20" s="49"/>
      <c r="N20" s="278"/>
      <c r="R20" s="349"/>
    </row>
    <row r="21" spans="1:18">
      <c r="A21" s="66" t="s">
        <v>494</v>
      </c>
      <c r="B21" s="12" t="s">
        <v>399</v>
      </c>
      <c r="C21" s="12" t="s">
        <v>399</v>
      </c>
      <c r="D21" s="12" t="s">
        <v>399</v>
      </c>
      <c r="E21" s="12" t="s">
        <v>399</v>
      </c>
      <c r="F21" s="12" t="s">
        <v>399</v>
      </c>
      <c r="G21" s="12">
        <v>248</v>
      </c>
      <c r="H21" s="12" t="s">
        <v>399</v>
      </c>
      <c r="I21" s="12" t="s">
        <v>399</v>
      </c>
      <c r="J21" s="12">
        <v>15</v>
      </c>
      <c r="K21" s="12" t="s">
        <v>399</v>
      </c>
      <c r="L21" s="12">
        <v>4</v>
      </c>
      <c r="M21" s="13">
        <v>4</v>
      </c>
      <c r="N21" s="278"/>
      <c r="R21" s="349"/>
    </row>
    <row r="22" spans="1:18">
      <c r="A22" s="76" t="s">
        <v>573</v>
      </c>
      <c r="B22" s="77" t="s">
        <v>399</v>
      </c>
      <c r="C22" s="77" t="s">
        <v>399</v>
      </c>
      <c r="D22" s="77" t="s">
        <v>399</v>
      </c>
      <c r="E22" s="77" t="s">
        <v>399</v>
      </c>
      <c r="F22" s="77" t="s">
        <v>399</v>
      </c>
      <c r="G22" s="77">
        <v>248</v>
      </c>
      <c r="H22" s="81" t="s">
        <v>399</v>
      </c>
      <c r="I22" s="81" t="s">
        <v>399</v>
      </c>
      <c r="J22" s="81">
        <v>15</v>
      </c>
      <c r="K22" s="81" t="s">
        <v>399</v>
      </c>
      <c r="L22" s="81">
        <v>4</v>
      </c>
      <c r="M22" s="78">
        <v>4</v>
      </c>
      <c r="R22" s="349"/>
    </row>
    <row r="23" spans="1:18">
      <c r="A23" s="66"/>
      <c r="B23" s="48"/>
      <c r="C23" s="48"/>
      <c r="D23" s="48"/>
      <c r="E23" s="48"/>
      <c r="F23" s="48"/>
      <c r="G23" s="48"/>
      <c r="H23" s="12"/>
      <c r="I23" s="12"/>
      <c r="J23" s="12"/>
      <c r="K23" s="12"/>
      <c r="L23" s="12"/>
      <c r="M23" s="49"/>
    </row>
    <row r="24" spans="1:18">
      <c r="A24" s="66" t="s">
        <v>499</v>
      </c>
      <c r="B24" s="12" t="s">
        <v>399</v>
      </c>
      <c r="C24" s="12">
        <v>2333</v>
      </c>
      <c r="D24" s="12">
        <v>2333</v>
      </c>
      <c r="E24" s="12" t="s">
        <v>399</v>
      </c>
      <c r="F24" s="12">
        <v>2099</v>
      </c>
      <c r="G24" s="12">
        <v>1600</v>
      </c>
      <c r="H24" s="12" t="s">
        <v>399</v>
      </c>
      <c r="I24" s="12">
        <v>18990</v>
      </c>
      <c r="J24" s="12">
        <v>13</v>
      </c>
      <c r="K24" s="12">
        <v>39860</v>
      </c>
      <c r="L24" s="12">
        <v>21</v>
      </c>
      <c r="M24" s="13">
        <v>39881</v>
      </c>
    </row>
    <row r="25" spans="1:18">
      <c r="A25" s="66" t="s">
        <v>500</v>
      </c>
      <c r="B25" s="12" t="s">
        <v>399</v>
      </c>
      <c r="C25" s="12">
        <v>23</v>
      </c>
      <c r="D25" s="12">
        <v>23</v>
      </c>
      <c r="E25" s="12" t="s">
        <v>399</v>
      </c>
      <c r="F25" s="12">
        <v>16</v>
      </c>
      <c r="G25" s="12" t="s">
        <v>399</v>
      </c>
      <c r="H25" s="12" t="s">
        <v>399</v>
      </c>
      <c r="I25" s="12">
        <v>1500</v>
      </c>
      <c r="J25" s="12" t="s">
        <v>399</v>
      </c>
      <c r="K25" s="12">
        <v>24</v>
      </c>
      <c r="L25" s="12" t="s">
        <v>399</v>
      </c>
      <c r="M25" s="13">
        <v>24</v>
      </c>
    </row>
    <row r="26" spans="1:18">
      <c r="A26" s="66" t="s">
        <v>501</v>
      </c>
      <c r="B26" s="12">
        <v>8</v>
      </c>
      <c r="C26" s="12">
        <v>199</v>
      </c>
      <c r="D26" s="12">
        <v>207</v>
      </c>
      <c r="E26" s="12">
        <v>6</v>
      </c>
      <c r="F26" s="12">
        <v>30</v>
      </c>
      <c r="G26" s="12" t="s">
        <v>399</v>
      </c>
      <c r="H26" s="12">
        <v>1900</v>
      </c>
      <c r="I26" s="12">
        <v>12300</v>
      </c>
      <c r="J26" s="12" t="s">
        <v>399</v>
      </c>
      <c r="K26" s="12">
        <v>380</v>
      </c>
      <c r="L26" s="12" t="s">
        <v>399</v>
      </c>
      <c r="M26" s="13">
        <v>380</v>
      </c>
    </row>
    <row r="27" spans="1:18">
      <c r="A27" s="76" t="s">
        <v>502</v>
      </c>
      <c r="B27" s="77">
        <v>8</v>
      </c>
      <c r="C27" s="77">
        <v>2555</v>
      </c>
      <c r="D27" s="77">
        <v>2563</v>
      </c>
      <c r="E27" s="77">
        <v>6</v>
      </c>
      <c r="F27" s="77">
        <v>2145</v>
      </c>
      <c r="G27" s="77">
        <v>1600</v>
      </c>
      <c r="H27" s="81">
        <v>1900</v>
      </c>
      <c r="I27" s="81">
        <v>18766</v>
      </c>
      <c r="J27" s="81">
        <v>13</v>
      </c>
      <c r="K27" s="81">
        <v>40264</v>
      </c>
      <c r="L27" s="81">
        <v>21</v>
      </c>
      <c r="M27" s="78">
        <v>40285</v>
      </c>
    </row>
    <row r="28" spans="1:18">
      <c r="A28" s="66"/>
      <c r="B28" s="48"/>
      <c r="C28" s="48"/>
      <c r="D28" s="48"/>
      <c r="E28" s="48"/>
      <c r="F28" s="48"/>
      <c r="G28" s="48"/>
      <c r="H28" s="12"/>
      <c r="I28" s="12"/>
      <c r="J28" s="12"/>
      <c r="K28" s="12"/>
      <c r="L28" s="12"/>
      <c r="M28" s="49"/>
    </row>
    <row r="29" spans="1:18">
      <c r="A29" s="76" t="s">
        <v>503</v>
      </c>
      <c r="B29" s="77" t="s">
        <v>399</v>
      </c>
      <c r="C29" s="77">
        <v>205</v>
      </c>
      <c r="D29" s="77">
        <v>205</v>
      </c>
      <c r="E29" s="77" t="s">
        <v>399</v>
      </c>
      <c r="F29" s="77">
        <v>156</v>
      </c>
      <c r="G29" s="77" t="s">
        <v>399</v>
      </c>
      <c r="H29" s="81" t="s">
        <v>399</v>
      </c>
      <c r="I29" s="81">
        <v>5500</v>
      </c>
      <c r="J29" s="81" t="s">
        <v>399</v>
      </c>
      <c r="K29" s="81">
        <v>858</v>
      </c>
      <c r="L29" s="81" t="s">
        <v>399</v>
      </c>
      <c r="M29" s="78">
        <v>858</v>
      </c>
    </row>
    <row r="30" spans="1:18">
      <c r="A30" s="66"/>
      <c r="B30" s="48"/>
      <c r="C30" s="48"/>
      <c r="D30" s="48"/>
      <c r="E30" s="48"/>
      <c r="F30" s="48"/>
      <c r="G30" s="48"/>
      <c r="H30" s="12"/>
      <c r="I30" s="12"/>
      <c r="J30" s="12"/>
      <c r="K30" s="12"/>
      <c r="L30" s="12"/>
      <c r="M30" s="49"/>
    </row>
    <row r="31" spans="1:18">
      <c r="A31" s="66" t="s">
        <v>504</v>
      </c>
      <c r="B31" s="48" t="s">
        <v>399</v>
      </c>
      <c r="C31" s="12">
        <v>75</v>
      </c>
      <c r="D31" s="12">
        <v>75</v>
      </c>
      <c r="E31" s="48" t="s">
        <v>399</v>
      </c>
      <c r="F31" s="12">
        <v>27</v>
      </c>
      <c r="G31" s="12" t="s">
        <v>399</v>
      </c>
      <c r="H31" s="48" t="s">
        <v>399</v>
      </c>
      <c r="I31" s="12">
        <v>24620</v>
      </c>
      <c r="J31" s="12" t="s">
        <v>399</v>
      </c>
      <c r="K31" s="12">
        <v>665</v>
      </c>
      <c r="L31" s="12" t="s">
        <v>399</v>
      </c>
      <c r="M31" s="13">
        <v>665</v>
      </c>
    </row>
    <row r="32" spans="1:18">
      <c r="A32" s="76" t="s">
        <v>506</v>
      </c>
      <c r="B32" s="77" t="s">
        <v>399</v>
      </c>
      <c r="C32" s="77">
        <v>75</v>
      </c>
      <c r="D32" s="77">
        <v>75</v>
      </c>
      <c r="E32" s="77" t="s">
        <v>399</v>
      </c>
      <c r="F32" s="77">
        <v>27</v>
      </c>
      <c r="G32" s="77" t="s">
        <v>399</v>
      </c>
      <c r="H32" s="81" t="s">
        <v>399</v>
      </c>
      <c r="I32" s="81">
        <v>24620</v>
      </c>
      <c r="J32" s="81" t="s">
        <v>399</v>
      </c>
      <c r="K32" s="81">
        <v>665</v>
      </c>
      <c r="L32" s="81" t="s">
        <v>399</v>
      </c>
      <c r="M32" s="78">
        <v>665</v>
      </c>
    </row>
    <row r="33" spans="1:13">
      <c r="A33" s="66"/>
      <c r="B33" s="48"/>
      <c r="C33" s="48"/>
      <c r="D33" s="48"/>
      <c r="E33" s="48"/>
      <c r="F33" s="48"/>
      <c r="G33" s="48"/>
      <c r="H33" s="12"/>
      <c r="I33" s="12"/>
      <c r="J33" s="12"/>
      <c r="K33" s="12"/>
      <c r="L33" s="12"/>
      <c r="M33" s="49"/>
    </row>
    <row r="34" spans="1:13">
      <c r="A34" s="66" t="s">
        <v>507</v>
      </c>
      <c r="B34" s="48" t="s">
        <v>399</v>
      </c>
      <c r="C34" s="12">
        <v>26</v>
      </c>
      <c r="D34" s="12">
        <v>26</v>
      </c>
      <c r="E34" s="48" t="s">
        <v>399</v>
      </c>
      <c r="F34" s="12">
        <v>26</v>
      </c>
      <c r="G34" s="48" t="s">
        <v>399</v>
      </c>
      <c r="H34" s="48" t="s">
        <v>399</v>
      </c>
      <c r="I34" s="12">
        <v>10000</v>
      </c>
      <c r="J34" s="48" t="s">
        <v>399</v>
      </c>
      <c r="K34" s="85">
        <v>260</v>
      </c>
      <c r="L34" s="48" t="s">
        <v>399</v>
      </c>
      <c r="M34" s="13">
        <v>260</v>
      </c>
    </row>
    <row r="35" spans="1:13">
      <c r="A35" s="66" t="s">
        <v>508</v>
      </c>
      <c r="B35" s="48" t="s">
        <v>399</v>
      </c>
      <c r="C35" s="12">
        <v>27</v>
      </c>
      <c r="D35" s="12">
        <v>27</v>
      </c>
      <c r="E35" s="48" t="s">
        <v>399</v>
      </c>
      <c r="F35" s="12">
        <v>26</v>
      </c>
      <c r="G35" s="48" t="s">
        <v>399</v>
      </c>
      <c r="H35" s="48" t="s">
        <v>399</v>
      </c>
      <c r="I35" s="12">
        <v>1000</v>
      </c>
      <c r="J35" s="48" t="s">
        <v>399</v>
      </c>
      <c r="K35" s="85">
        <v>26</v>
      </c>
      <c r="L35" s="48" t="s">
        <v>399</v>
      </c>
      <c r="M35" s="13">
        <v>26</v>
      </c>
    </row>
    <row r="36" spans="1:13">
      <c r="A36" s="66" t="s">
        <v>509</v>
      </c>
      <c r="B36" s="12">
        <v>38</v>
      </c>
      <c r="C36" s="12">
        <v>24</v>
      </c>
      <c r="D36" s="12">
        <v>62</v>
      </c>
      <c r="E36" s="12">
        <v>27</v>
      </c>
      <c r="F36" s="12">
        <v>21</v>
      </c>
      <c r="G36" s="12" t="s">
        <v>399</v>
      </c>
      <c r="H36" s="12">
        <v>1500</v>
      </c>
      <c r="I36" s="12">
        <v>5500</v>
      </c>
      <c r="J36" s="12" t="s">
        <v>399</v>
      </c>
      <c r="K36" s="12">
        <v>156</v>
      </c>
      <c r="L36" s="12" t="s">
        <v>399</v>
      </c>
      <c r="M36" s="13">
        <v>156</v>
      </c>
    </row>
    <row r="37" spans="1:13">
      <c r="A37" s="66" t="s">
        <v>510</v>
      </c>
      <c r="B37" s="85">
        <v>7</v>
      </c>
      <c r="C37" s="12">
        <v>19</v>
      </c>
      <c r="D37" s="12">
        <v>26</v>
      </c>
      <c r="E37" s="85">
        <v>7</v>
      </c>
      <c r="F37" s="12">
        <v>19</v>
      </c>
      <c r="G37" s="12">
        <v>1510</v>
      </c>
      <c r="H37" s="85">
        <v>4500</v>
      </c>
      <c r="I37" s="12">
        <v>14105</v>
      </c>
      <c r="J37" s="85">
        <v>21</v>
      </c>
      <c r="K37" s="85">
        <v>299</v>
      </c>
      <c r="L37" s="85">
        <v>32</v>
      </c>
      <c r="M37" s="13">
        <v>331</v>
      </c>
    </row>
    <row r="38" spans="1:13">
      <c r="A38" s="1135" t="s">
        <v>511</v>
      </c>
      <c r="B38" s="85" t="s">
        <v>399</v>
      </c>
      <c r="C38" s="12">
        <v>12</v>
      </c>
      <c r="D38" s="12">
        <v>12</v>
      </c>
      <c r="E38" s="85" t="s">
        <v>399</v>
      </c>
      <c r="F38" s="12">
        <v>12</v>
      </c>
      <c r="G38" s="12" t="s">
        <v>399</v>
      </c>
      <c r="H38" s="85" t="s">
        <v>399</v>
      </c>
      <c r="I38" s="12">
        <v>7000</v>
      </c>
      <c r="J38" s="85" t="s">
        <v>399</v>
      </c>
      <c r="K38" s="85">
        <v>84</v>
      </c>
      <c r="L38" s="85" t="s">
        <v>399</v>
      </c>
      <c r="M38" s="13">
        <v>84</v>
      </c>
    </row>
    <row r="39" spans="1:13">
      <c r="A39" s="66" t="s">
        <v>512</v>
      </c>
      <c r="B39" s="12">
        <v>3</v>
      </c>
      <c r="C39" s="12">
        <v>3</v>
      </c>
      <c r="D39" s="12">
        <v>6</v>
      </c>
      <c r="E39" s="12">
        <v>1</v>
      </c>
      <c r="F39" s="12">
        <v>3</v>
      </c>
      <c r="G39" s="12">
        <v>5416</v>
      </c>
      <c r="H39" s="12">
        <v>1000</v>
      </c>
      <c r="I39" s="12">
        <v>3500</v>
      </c>
      <c r="J39" s="12" t="s">
        <v>399</v>
      </c>
      <c r="K39" s="12">
        <v>11</v>
      </c>
      <c r="L39" s="12" t="s">
        <v>399</v>
      </c>
      <c r="M39" s="13">
        <v>11</v>
      </c>
    </row>
    <row r="40" spans="1:13">
      <c r="A40" s="66" t="s">
        <v>513</v>
      </c>
      <c r="B40" s="85">
        <v>19</v>
      </c>
      <c r="C40" s="12">
        <v>64</v>
      </c>
      <c r="D40" s="12">
        <v>83</v>
      </c>
      <c r="E40" s="85">
        <v>14</v>
      </c>
      <c r="F40" s="12">
        <v>62</v>
      </c>
      <c r="G40" s="48" t="s">
        <v>399</v>
      </c>
      <c r="H40" s="85">
        <v>2000</v>
      </c>
      <c r="I40" s="12">
        <v>6500</v>
      </c>
      <c r="J40" s="48" t="s">
        <v>399</v>
      </c>
      <c r="K40" s="85">
        <v>431</v>
      </c>
      <c r="L40" s="48" t="s">
        <v>399</v>
      </c>
      <c r="M40" s="13">
        <v>431</v>
      </c>
    </row>
    <row r="41" spans="1:13">
      <c r="A41" s="66" t="s">
        <v>514</v>
      </c>
      <c r="B41" s="85">
        <v>8</v>
      </c>
      <c r="C41" s="12">
        <v>42</v>
      </c>
      <c r="D41" s="12">
        <v>50</v>
      </c>
      <c r="E41" s="85">
        <v>7</v>
      </c>
      <c r="F41" s="12">
        <v>27</v>
      </c>
      <c r="G41" s="48" t="s">
        <v>399</v>
      </c>
      <c r="H41" s="85">
        <v>1500</v>
      </c>
      <c r="I41" s="12">
        <v>4750</v>
      </c>
      <c r="J41" s="48" t="s">
        <v>399</v>
      </c>
      <c r="K41" s="85">
        <v>139</v>
      </c>
      <c r="L41" s="48" t="s">
        <v>399</v>
      </c>
      <c r="M41" s="13">
        <v>139</v>
      </c>
    </row>
    <row r="42" spans="1:13">
      <c r="A42" s="76" t="s">
        <v>515</v>
      </c>
      <c r="B42" s="77">
        <v>75</v>
      </c>
      <c r="C42" s="77">
        <v>217</v>
      </c>
      <c r="D42" s="77">
        <v>292</v>
      </c>
      <c r="E42" s="77">
        <v>56</v>
      </c>
      <c r="F42" s="77">
        <v>196</v>
      </c>
      <c r="G42" s="77">
        <v>6926</v>
      </c>
      <c r="H42" s="81">
        <v>1991</v>
      </c>
      <c r="I42" s="81">
        <v>6608</v>
      </c>
      <c r="J42" s="81">
        <v>5</v>
      </c>
      <c r="K42" s="81">
        <v>1406</v>
      </c>
      <c r="L42" s="81">
        <v>32</v>
      </c>
      <c r="M42" s="78">
        <v>1438</v>
      </c>
    </row>
    <row r="43" spans="1:13">
      <c r="A43" s="66"/>
      <c r="B43" s="48"/>
      <c r="C43" s="48"/>
      <c r="D43" s="48"/>
      <c r="E43" s="48"/>
      <c r="F43" s="48"/>
      <c r="G43" s="48"/>
      <c r="H43" s="12"/>
      <c r="I43" s="12"/>
      <c r="J43" s="12"/>
      <c r="K43" s="12"/>
      <c r="L43" s="12"/>
      <c r="M43" s="49"/>
    </row>
    <row r="44" spans="1:13">
      <c r="A44" s="66" t="s">
        <v>516</v>
      </c>
      <c r="B44" s="12" t="s">
        <v>399</v>
      </c>
      <c r="C44" s="12" t="s">
        <v>399</v>
      </c>
      <c r="D44" s="12" t="s">
        <v>399</v>
      </c>
      <c r="E44" s="12" t="s">
        <v>399</v>
      </c>
      <c r="F44" s="12" t="s">
        <v>399</v>
      </c>
      <c r="G44" s="12">
        <v>1445</v>
      </c>
      <c r="H44" s="12" t="s">
        <v>399</v>
      </c>
      <c r="I44" s="12" t="s">
        <v>399</v>
      </c>
      <c r="J44" s="12">
        <v>2</v>
      </c>
      <c r="K44" s="12" t="s">
        <v>399</v>
      </c>
      <c r="L44" s="12">
        <v>2</v>
      </c>
      <c r="M44" s="13">
        <v>2</v>
      </c>
    </row>
    <row r="45" spans="1:13">
      <c r="A45" s="66" t="s">
        <v>517</v>
      </c>
      <c r="B45" s="12" t="s">
        <v>399</v>
      </c>
      <c r="C45" s="12">
        <v>27</v>
      </c>
      <c r="D45" s="12">
        <v>27</v>
      </c>
      <c r="E45" s="12" t="s">
        <v>399</v>
      </c>
      <c r="F45" s="12" t="s">
        <v>399</v>
      </c>
      <c r="G45" s="12">
        <v>745</v>
      </c>
      <c r="H45" s="12" t="s">
        <v>399</v>
      </c>
      <c r="I45" s="12" t="s">
        <v>399</v>
      </c>
      <c r="J45" s="12">
        <v>2</v>
      </c>
      <c r="K45" s="12" t="s">
        <v>399</v>
      </c>
      <c r="L45" s="12">
        <v>1</v>
      </c>
      <c r="M45" s="13">
        <v>1</v>
      </c>
    </row>
    <row r="46" spans="1:13">
      <c r="A46" s="76" t="s">
        <v>518</v>
      </c>
      <c r="B46" s="77" t="s">
        <v>399</v>
      </c>
      <c r="C46" s="77">
        <v>27</v>
      </c>
      <c r="D46" s="77">
        <v>27</v>
      </c>
      <c r="E46" s="77" t="s">
        <v>399</v>
      </c>
      <c r="F46" s="77" t="s">
        <v>399</v>
      </c>
      <c r="G46" s="77">
        <v>2190</v>
      </c>
      <c r="H46" s="81" t="s">
        <v>399</v>
      </c>
      <c r="I46" s="81" t="s">
        <v>399</v>
      </c>
      <c r="J46" s="81">
        <v>2</v>
      </c>
      <c r="K46" s="81" t="s">
        <v>399</v>
      </c>
      <c r="L46" s="81">
        <v>3</v>
      </c>
      <c r="M46" s="78">
        <v>3</v>
      </c>
    </row>
    <row r="47" spans="1:13">
      <c r="A47" s="66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9"/>
    </row>
    <row r="48" spans="1:13" ht="13.5" thickBot="1">
      <c r="A48" s="69" t="s">
        <v>519</v>
      </c>
      <c r="B48" s="55">
        <v>84</v>
      </c>
      <c r="C48" s="55">
        <v>3083</v>
      </c>
      <c r="D48" s="55">
        <v>3167</v>
      </c>
      <c r="E48" s="55">
        <v>63</v>
      </c>
      <c r="F48" s="55">
        <v>2528</v>
      </c>
      <c r="G48" s="55">
        <v>12680</v>
      </c>
      <c r="H48" s="226">
        <v>2066</v>
      </c>
      <c r="I48" s="226">
        <v>17053</v>
      </c>
      <c r="J48" s="226">
        <v>7</v>
      </c>
      <c r="K48" s="226">
        <v>43238</v>
      </c>
      <c r="L48" s="226">
        <v>86</v>
      </c>
      <c r="M48" s="56">
        <v>43324</v>
      </c>
    </row>
  </sheetData>
  <mergeCells count="13">
    <mergeCell ref="K7:K9"/>
    <mergeCell ref="A1:M1"/>
    <mergeCell ref="A3:M3"/>
    <mergeCell ref="A4:M4"/>
    <mergeCell ref="B6:F6"/>
    <mergeCell ref="K6:M6"/>
    <mergeCell ref="L7:L9"/>
    <mergeCell ref="M7:M9"/>
    <mergeCell ref="E8:F8"/>
    <mergeCell ref="H8:I8"/>
    <mergeCell ref="G6:G9"/>
    <mergeCell ref="B7:F7"/>
    <mergeCell ref="H7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2" orientation="portrait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>
  <sheetPr codeName="Hoja292">
    <pageSetUpPr fitToPage="1"/>
  </sheetPr>
  <dimension ref="A1:J21"/>
  <sheetViews>
    <sheetView showGridLines="0" view="pageBreakPreview" topLeftCell="A58" zoomScale="75" zoomScaleNormal="75" zoomScaleSheetLayoutView="75" workbookViewId="0">
      <selection activeCell="I84" sqref="I84"/>
    </sheetView>
  </sheetViews>
  <sheetFormatPr baseColWidth="10" defaultRowHeight="12.75"/>
  <cols>
    <col min="1" max="1" width="19.85546875" style="160" customWidth="1"/>
    <col min="2" max="8" width="16.7109375" style="160" customWidth="1"/>
    <col min="9" max="9" width="10.85546875" style="160" customWidth="1"/>
    <col min="10" max="10" width="22.28515625" style="160" customWidth="1"/>
    <col min="11" max="16384" width="11.42578125" style="160"/>
  </cols>
  <sheetData>
    <row r="1" spans="1:10" s="2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</row>
    <row r="3" spans="1:10" s="3" customFormat="1" ht="15">
      <c r="A3" s="1560" t="s">
        <v>1448</v>
      </c>
      <c r="B3" s="1560"/>
      <c r="C3" s="1560"/>
      <c r="D3" s="1560"/>
      <c r="E3" s="1560"/>
      <c r="F3" s="1560"/>
      <c r="G3" s="1560"/>
      <c r="H3" s="1560"/>
    </row>
    <row r="4" spans="1:10" s="3" customFormat="1" ht="15">
      <c r="A4" s="1560" t="s">
        <v>1435</v>
      </c>
      <c r="B4" s="1560"/>
      <c r="C4" s="1560"/>
      <c r="D4" s="1560"/>
      <c r="E4" s="1560"/>
      <c r="F4" s="1560"/>
      <c r="G4" s="1560"/>
      <c r="H4" s="1560"/>
    </row>
    <row r="5" spans="1:10" ht="13.5" customHeight="1" thickBot="1">
      <c r="A5" s="338"/>
      <c r="B5" s="338"/>
      <c r="C5" s="338"/>
      <c r="D5" s="338"/>
      <c r="E5" s="338"/>
      <c r="F5" s="338"/>
      <c r="G5" s="338"/>
      <c r="H5" s="338"/>
    </row>
    <row r="6" spans="1:10" s="1312" customFormat="1" ht="21.75" customHeight="1">
      <c r="A6" s="1649" t="s">
        <v>378</v>
      </c>
      <c r="B6" s="1311" t="s">
        <v>1150</v>
      </c>
      <c r="C6" s="920"/>
      <c r="D6" s="1627" t="s">
        <v>1164</v>
      </c>
      <c r="E6" s="1333" t="s">
        <v>386</v>
      </c>
      <c r="F6" s="1317"/>
      <c r="G6" s="949" t="s">
        <v>521</v>
      </c>
      <c r="H6" s="873"/>
    </row>
    <row r="7" spans="1:10" s="1312" customFormat="1" ht="21.75" customHeight="1">
      <c r="A7" s="1650"/>
      <c r="B7" s="1313" t="s">
        <v>1165</v>
      </c>
      <c r="C7" s="924"/>
      <c r="D7" s="1628"/>
      <c r="E7" s="1334" t="s">
        <v>1166</v>
      </c>
      <c r="F7" s="909" t="s">
        <v>380</v>
      </c>
      <c r="G7" s="909" t="s">
        <v>522</v>
      </c>
      <c r="H7" s="926" t="s">
        <v>381</v>
      </c>
    </row>
    <row r="8" spans="1:10" s="1312" customFormat="1" ht="21.75" customHeight="1">
      <c r="A8" s="1650"/>
      <c r="B8" s="298" t="s">
        <v>395</v>
      </c>
      <c r="C8" s="298" t="s">
        <v>1123</v>
      </c>
      <c r="D8" s="1628"/>
      <c r="E8" s="1334" t="s">
        <v>1167</v>
      </c>
      <c r="F8" s="1334" t="s">
        <v>533</v>
      </c>
      <c r="G8" s="909" t="s">
        <v>525</v>
      </c>
      <c r="H8" s="926" t="s">
        <v>384</v>
      </c>
    </row>
    <row r="9" spans="1:10" s="1344" customFormat="1" ht="21.75" customHeight="1" thickBot="1">
      <c r="A9" s="1651"/>
      <c r="B9" s="912" t="s">
        <v>1</v>
      </c>
      <c r="C9" s="912" t="s">
        <v>1</v>
      </c>
      <c r="D9" s="1500"/>
      <c r="E9" s="300" t="s">
        <v>524</v>
      </c>
      <c r="F9" s="877"/>
      <c r="G9" s="912" t="s">
        <v>526</v>
      </c>
      <c r="H9" s="1189"/>
    </row>
    <row r="10" spans="1:10" ht="21" customHeight="1">
      <c r="A10" s="11">
        <v>2003</v>
      </c>
      <c r="B10" s="719">
        <v>9420</v>
      </c>
      <c r="C10" s="719">
        <v>9005</v>
      </c>
      <c r="D10" s="714">
        <v>60.731000000000002</v>
      </c>
      <c r="E10" s="172">
        <v>83.726953914491958</v>
      </c>
      <c r="F10" s="714">
        <v>76609</v>
      </c>
      <c r="G10" s="715">
        <v>139.37</v>
      </c>
      <c r="H10" s="133">
        <v>106769.9633</v>
      </c>
      <c r="I10" s="187"/>
      <c r="J10" s="720"/>
    </row>
    <row r="11" spans="1:10">
      <c r="A11" s="11">
        <v>2004</v>
      </c>
      <c r="B11" s="719">
        <v>9722</v>
      </c>
      <c r="C11" s="719">
        <v>9290</v>
      </c>
      <c r="D11" s="714">
        <v>56.978999999999999</v>
      </c>
      <c r="E11" s="172">
        <v>82.128094725511303</v>
      </c>
      <c r="F11" s="714">
        <v>76297</v>
      </c>
      <c r="G11" s="715">
        <v>92.52</v>
      </c>
      <c r="H11" s="133">
        <v>70589.984400000001</v>
      </c>
      <c r="I11" s="187"/>
      <c r="J11" s="720"/>
    </row>
    <row r="12" spans="1:10">
      <c r="A12" s="11">
        <v>2005</v>
      </c>
      <c r="B12" s="719">
        <v>9907</v>
      </c>
      <c r="C12" s="719">
        <v>9288</v>
      </c>
      <c r="D12" s="714">
        <v>52.728999999999999</v>
      </c>
      <c r="E12" s="172">
        <v>80.742894056847547</v>
      </c>
      <c r="F12" s="714">
        <v>74994</v>
      </c>
      <c r="G12" s="715">
        <v>106.93</v>
      </c>
      <c r="H12" s="133">
        <v>80191.084200000012</v>
      </c>
      <c r="I12" s="187"/>
      <c r="J12" s="720"/>
    </row>
    <row r="13" spans="1:10">
      <c r="A13" s="11">
        <v>2006</v>
      </c>
      <c r="B13" s="719">
        <v>9801</v>
      </c>
      <c r="C13" s="719">
        <v>9141</v>
      </c>
      <c r="D13" s="714">
        <v>50.152999999999999</v>
      </c>
      <c r="E13" s="172">
        <v>87.325237938956363</v>
      </c>
      <c r="F13" s="714">
        <v>79824</v>
      </c>
      <c r="G13" s="715">
        <v>114.75</v>
      </c>
      <c r="H13" s="133">
        <v>91598.04</v>
      </c>
      <c r="I13" s="187"/>
      <c r="J13" s="720"/>
    </row>
    <row r="14" spans="1:10">
      <c r="A14" s="11">
        <v>2007</v>
      </c>
      <c r="B14" s="719">
        <v>9981</v>
      </c>
      <c r="C14" s="719">
        <v>9439</v>
      </c>
      <c r="D14" s="714">
        <v>50.142000000000003</v>
      </c>
      <c r="E14" s="172">
        <v>86.996503866935058</v>
      </c>
      <c r="F14" s="714">
        <v>82116</v>
      </c>
      <c r="G14" s="715">
        <v>113.83</v>
      </c>
      <c r="H14" s="133">
        <v>93472.642799999987</v>
      </c>
      <c r="I14" s="187"/>
      <c r="J14" s="720"/>
    </row>
    <row r="15" spans="1:10">
      <c r="A15" s="11">
        <v>2008</v>
      </c>
      <c r="B15" s="719">
        <v>10023</v>
      </c>
      <c r="C15" s="719">
        <v>9540</v>
      </c>
      <c r="D15" s="714">
        <v>49.843000000000004</v>
      </c>
      <c r="E15" s="172">
        <v>77.133123689727469</v>
      </c>
      <c r="F15" s="714">
        <v>73585</v>
      </c>
      <c r="G15" s="715">
        <v>121.48</v>
      </c>
      <c r="H15" s="133">
        <v>89391.058000000005</v>
      </c>
      <c r="I15" s="187"/>
      <c r="J15" s="720"/>
    </row>
    <row r="16" spans="1:10">
      <c r="A16" s="11">
        <v>2009</v>
      </c>
      <c r="B16" s="719">
        <v>10016</v>
      </c>
      <c r="C16" s="719">
        <v>9687</v>
      </c>
      <c r="D16" s="714">
        <v>50.984999999999999</v>
      </c>
      <c r="E16" s="172">
        <v>74.25518736450914</v>
      </c>
      <c r="F16" s="714">
        <v>71931</v>
      </c>
      <c r="G16" s="715">
        <v>120.8</v>
      </c>
      <c r="H16" s="133">
        <v>86892.647999999986</v>
      </c>
      <c r="I16" s="187"/>
      <c r="J16" s="720"/>
    </row>
    <row r="17" spans="1:10">
      <c r="A17" s="11">
        <v>2010</v>
      </c>
      <c r="B17" s="719">
        <v>10470</v>
      </c>
      <c r="C17" s="719">
        <v>9919</v>
      </c>
      <c r="D17" s="714">
        <v>50.965000000000003</v>
      </c>
      <c r="E17" s="172">
        <v>76.272809759048286</v>
      </c>
      <c r="F17" s="714">
        <v>75655</v>
      </c>
      <c r="G17" s="715">
        <v>131.55000000000001</v>
      </c>
      <c r="H17" s="133">
        <v>99524.152499999997</v>
      </c>
      <c r="I17" s="187"/>
      <c r="J17" s="720"/>
    </row>
    <row r="18" spans="1:10">
      <c r="A18" s="11">
        <v>2011</v>
      </c>
      <c r="B18" s="719">
        <v>10558</v>
      </c>
      <c r="C18" s="719">
        <v>10225</v>
      </c>
      <c r="D18" s="714">
        <v>50.965000000000003</v>
      </c>
      <c r="E18" s="172">
        <v>96.366748166259157</v>
      </c>
      <c r="F18" s="714">
        <v>98535</v>
      </c>
      <c r="G18" s="715">
        <v>131.22</v>
      </c>
      <c r="H18" s="133">
        <v>129297.62699999999</v>
      </c>
      <c r="I18" s="187"/>
      <c r="J18" s="720"/>
    </row>
    <row r="19" spans="1:10">
      <c r="A19" s="690">
        <v>2012</v>
      </c>
      <c r="B19" s="719">
        <v>10645</v>
      </c>
      <c r="C19" s="719">
        <v>10215</v>
      </c>
      <c r="D19" s="714">
        <v>44.247</v>
      </c>
      <c r="E19" s="172">
        <v>74.730298580518848</v>
      </c>
      <c r="F19" s="714">
        <v>76337</v>
      </c>
      <c r="G19" s="715">
        <v>125.76</v>
      </c>
      <c r="H19" s="133">
        <v>96001.411200000017</v>
      </c>
      <c r="J19" s="720"/>
    </row>
    <row r="20" spans="1:10" ht="13.5" thickBot="1">
      <c r="A20" s="691">
        <v>2013</v>
      </c>
      <c r="B20" s="721">
        <v>10845</v>
      </c>
      <c r="C20" s="721">
        <v>10326</v>
      </c>
      <c r="D20" s="718">
        <v>45.281999999999996</v>
      </c>
      <c r="E20" s="289">
        <f>F20/C20*10</f>
        <v>67.235134611659888</v>
      </c>
      <c r="F20" s="718">
        <v>69427</v>
      </c>
      <c r="G20" s="1420">
        <v>143.47999999999999</v>
      </c>
      <c r="H20" s="1417">
        <f>F20*G20/100</f>
        <v>99613.859599999996</v>
      </c>
      <c r="J20" s="720"/>
    </row>
    <row r="21" spans="1:10">
      <c r="H21" s="709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>
  <sheetPr codeName="Hoja293">
    <pageSetUpPr fitToPage="1"/>
  </sheetPr>
  <dimension ref="A1:Q34"/>
  <sheetViews>
    <sheetView view="pageBreakPreview" zoomScale="75" zoomScaleNormal="75" zoomScaleSheetLayoutView="75" workbookViewId="0">
      <selection activeCell="F39" sqref="F39"/>
    </sheetView>
  </sheetViews>
  <sheetFormatPr baseColWidth="10" defaultRowHeight="12.75"/>
  <cols>
    <col min="1" max="1" width="37" style="271" customWidth="1"/>
    <col min="2" max="13" width="14.5703125" style="271" customWidth="1"/>
    <col min="14" max="16384" width="11.42578125" style="271"/>
  </cols>
  <sheetData>
    <row r="1" spans="1:17" s="90" customFormat="1" ht="18">
      <c r="A1" s="1519" t="s">
        <v>1289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7" s="91" customFormat="1" ht="15">
      <c r="A3" s="1504" t="s">
        <v>4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</row>
    <row r="4" spans="1:17" s="91" customFormat="1" ht="15">
      <c r="A4" s="1504" t="s">
        <v>1433</v>
      </c>
      <c r="B4" s="1504"/>
      <c r="C4" s="1504"/>
      <c r="D4" s="1504"/>
      <c r="E4" s="1504"/>
      <c r="F4" s="1504"/>
      <c r="G4" s="1504"/>
      <c r="H4" s="1504"/>
      <c r="I4" s="1504"/>
      <c r="J4" s="1504"/>
      <c r="K4" s="1504"/>
      <c r="L4" s="1504"/>
      <c r="M4" s="1504"/>
    </row>
    <row r="5" spans="1:17" s="91" customFormat="1" ht="13.5" customHeight="1" thickBot="1">
      <c r="A5" s="338"/>
      <c r="B5" s="338"/>
      <c r="C5" s="338"/>
      <c r="D5" s="338"/>
      <c r="E5" s="338"/>
      <c r="F5" s="338"/>
      <c r="G5" s="338"/>
      <c r="H5" s="338"/>
      <c r="I5" s="338"/>
      <c r="J5" s="338"/>
      <c r="K5" s="338"/>
    </row>
    <row r="6" spans="1:17" s="866" customFormat="1" ht="24" customHeight="1">
      <c r="A6" s="1330"/>
      <c r="B6" s="1544" t="s">
        <v>1116</v>
      </c>
      <c r="C6" s="1544"/>
      <c r="D6" s="1544"/>
      <c r="E6" s="1544"/>
      <c r="F6" s="1544"/>
      <c r="G6" s="1732" t="s">
        <v>1264</v>
      </c>
      <c r="H6" s="849"/>
      <c r="I6" s="1329" t="s">
        <v>386</v>
      </c>
      <c r="J6" s="1315"/>
      <c r="K6" s="1733" t="s">
        <v>387</v>
      </c>
      <c r="L6" s="1733"/>
      <c r="M6" s="1490"/>
    </row>
    <row r="7" spans="1:17" s="866" customFormat="1" ht="24" customHeight="1">
      <c r="A7" s="1331" t="s">
        <v>560</v>
      </c>
      <c r="B7" s="1554" t="s">
        <v>389</v>
      </c>
      <c r="C7" s="1554"/>
      <c r="D7" s="1554"/>
      <c r="E7" s="1554"/>
      <c r="F7" s="1554"/>
      <c r="G7" s="1628"/>
      <c r="H7" s="1676" t="s">
        <v>1265</v>
      </c>
      <c r="I7" s="1676"/>
      <c r="J7" s="1334" t="s">
        <v>1151</v>
      </c>
      <c r="K7" s="1628" t="s">
        <v>1173</v>
      </c>
      <c r="L7" s="1628" t="s">
        <v>1153</v>
      </c>
      <c r="M7" s="1502" t="s">
        <v>1154</v>
      </c>
    </row>
    <row r="8" spans="1:17" s="866" customFormat="1" ht="24" customHeight="1">
      <c r="A8" s="1331" t="s">
        <v>538</v>
      </c>
      <c r="B8" s="1316"/>
      <c r="C8" s="1335" t="s">
        <v>395</v>
      </c>
      <c r="D8" s="1083"/>
      <c r="E8" s="1738" t="s">
        <v>1123</v>
      </c>
      <c r="F8" s="1738"/>
      <c r="G8" s="1628"/>
      <c r="H8" s="1554" t="s">
        <v>390</v>
      </c>
      <c r="I8" s="1554"/>
      <c r="J8" s="1334" t="s">
        <v>1120</v>
      </c>
      <c r="K8" s="1628"/>
      <c r="L8" s="1628"/>
      <c r="M8" s="1502"/>
    </row>
    <row r="9" spans="1:17" s="866" customFormat="1" ht="24" customHeight="1" thickBot="1">
      <c r="A9" s="1331"/>
      <c r="B9" s="1334" t="s">
        <v>393</v>
      </c>
      <c r="C9" s="1334" t="s">
        <v>394</v>
      </c>
      <c r="D9" s="1334" t="s">
        <v>395</v>
      </c>
      <c r="E9" s="1334" t="s">
        <v>393</v>
      </c>
      <c r="F9" s="1334" t="s">
        <v>394</v>
      </c>
      <c r="G9" s="1628"/>
      <c r="H9" s="1334" t="s">
        <v>393</v>
      </c>
      <c r="I9" s="1334" t="s">
        <v>394</v>
      </c>
      <c r="J9" s="1334" t="s">
        <v>1159</v>
      </c>
      <c r="K9" s="1628"/>
      <c r="L9" s="1628"/>
      <c r="M9" s="1502"/>
      <c r="P9" s="1318"/>
      <c r="Q9" s="1318"/>
    </row>
    <row r="10" spans="1:17">
      <c r="A10" s="241" t="s">
        <v>481</v>
      </c>
      <c r="B10" s="242" t="s">
        <v>399</v>
      </c>
      <c r="C10" s="242">
        <v>8</v>
      </c>
      <c r="D10" s="242">
        <v>8</v>
      </c>
      <c r="E10" s="242" t="s">
        <v>399</v>
      </c>
      <c r="F10" s="242">
        <v>6</v>
      </c>
      <c r="G10" s="242">
        <v>1250</v>
      </c>
      <c r="H10" s="243" t="s">
        <v>399</v>
      </c>
      <c r="I10" s="243">
        <v>10500</v>
      </c>
      <c r="J10" s="243">
        <v>10</v>
      </c>
      <c r="K10" s="243">
        <v>63</v>
      </c>
      <c r="L10" s="243">
        <v>13</v>
      </c>
      <c r="M10" s="244">
        <v>76</v>
      </c>
    </row>
    <row r="11" spans="1:17">
      <c r="A11" s="66"/>
      <c r="B11" s="48"/>
      <c r="C11" s="48"/>
      <c r="D11" s="48"/>
      <c r="E11" s="48"/>
      <c r="F11" s="48"/>
      <c r="G11" s="48"/>
      <c r="H11" s="12"/>
      <c r="I11" s="12"/>
      <c r="J11" s="12"/>
      <c r="K11" s="12"/>
      <c r="L11" s="12"/>
      <c r="M11" s="49"/>
    </row>
    <row r="12" spans="1:17">
      <c r="A12" s="66" t="s">
        <v>545</v>
      </c>
      <c r="B12" s="48" t="s">
        <v>399</v>
      </c>
      <c r="C12" s="12" t="s">
        <v>399</v>
      </c>
      <c r="D12" s="12" t="s">
        <v>399</v>
      </c>
      <c r="E12" s="48" t="s">
        <v>399</v>
      </c>
      <c r="F12" s="12" t="s">
        <v>399</v>
      </c>
      <c r="G12" s="12">
        <v>1</v>
      </c>
      <c r="H12" s="48" t="s">
        <v>399</v>
      </c>
      <c r="I12" s="12" t="s">
        <v>399</v>
      </c>
      <c r="J12" s="12" t="s">
        <v>399</v>
      </c>
      <c r="K12" s="12" t="s">
        <v>399</v>
      </c>
      <c r="L12" s="12" t="s">
        <v>399</v>
      </c>
      <c r="M12" s="13" t="s">
        <v>399</v>
      </c>
    </row>
    <row r="13" spans="1:17">
      <c r="A13" s="76" t="s">
        <v>491</v>
      </c>
      <c r="B13" s="77" t="s">
        <v>399</v>
      </c>
      <c r="C13" s="77" t="s">
        <v>399</v>
      </c>
      <c r="D13" s="77" t="s">
        <v>399</v>
      </c>
      <c r="E13" s="77" t="s">
        <v>399</v>
      </c>
      <c r="F13" s="77" t="s">
        <v>399</v>
      </c>
      <c r="G13" s="77">
        <v>1</v>
      </c>
      <c r="H13" s="81" t="s">
        <v>399</v>
      </c>
      <c r="I13" s="81" t="s">
        <v>399</v>
      </c>
      <c r="J13" s="81" t="s">
        <v>399</v>
      </c>
      <c r="K13" s="81" t="s">
        <v>399</v>
      </c>
      <c r="L13" s="81" t="s">
        <v>399</v>
      </c>
      <c r="M13" s="78" t="s">
        <v>399</v>
      </c>
    </row>
    <row r="14" spans="1:17">
      <c r="A14" s="68"/>
      <c r="B14" s="73"/>
      <c r="C14" s="73"/>
      <c r="D14" s="73"/>
      <c r="E14" s="73"/>
      <c r="F14" s="73"/>
      <c r="G14" s="73"/>
      <c r="H14" s="79"/>
      <c r="I14" s="79"/>
      <c r="J14" s="79"/>
      <c r="K14" s="79"/>
      <c r="L14" s="79"/>
      <c r="M14" s="74"/>
    </row>
    <row r="15" spans="1:17">
      <c r="A15" s="66" t="s">
        <v>499</v>
      </c>
      <c r="B15" s="12" t="s">
        <v>399</v>
      </c>
      <c r="C15" s="12">
        <v>149</v>
      </c>
      <c r="D15" s="12">
        <v>149</v>
      </c>
      <c r="E15" s="12" t="s">
        <v>399</v>
      </c>
      <c r="F15" s="12">
        <v>106</v>
      </c>
      <c r="G15" s="12">
        <v>400</v>
      </c>
      <c r="H15" s="12" t="s">
        <v>399</v>
      </c>
      <c r="I15" s="12">
        <v>8950</v>
      </c>
      <c r="J15" s="12">
        <v>12</v>
      </c>
      <c r="K15" s="12">
        <v>949</v>
      </c>
      <c r="L15" s="12">
        <v>5</v>
      </c>
      <c r="M15" s="13">
        <v>954</v>
      </c>
    </row>
    <row r="16" spans="1:17">
      <c r="A16" s="66" t="s">
        <v>500</v>
      </c>
      <c r="B16" s="12" t="s">
        <v>399</v>
      </c>
      <c r="C16" s="12">
        <v>4</v>
      </c>
      <c r="D16" s="12">
        <v>4</v>
      </c>
      <c r="E16" s="12" t="s">
        <v>399</v>
      </c>
      <c r="F16" s="12">
        <v>2</v>
      </c>
      <c r="G16" s="12" t="s">
        <v>399</v>
      </c>
      <c r="H16" s="12" t="s">
        <v>399</v>
      </c>
      <c r="I16" s="12">
        <v>15000</v>
      </c>
      <c r="J16" s="12" t="s">
        <v>399</v>
      </c>
      <c r="K16" s="12">
        <v>30</v>
      </c>
      <c r="L16" s="12" t="s">
        <v>399</v>
      </c>
      <c r="M16" s="13">
        <v>30</v>
      </c>
    </row>
    <row r="17" spans="1:13">
      <c r="A17" s="66" t="s">
        <v>501</v>
      </c>
      <c r="B17" s="12" t="s">
        <v>399</v>
      </c>
      <c r="C17" s="12">
        <v>62</v>
      </c>
      <c r="D17" s="12">
        <v>62</v>
      </c>
      <c r="E17" s="12" t="s">
        <v>399</v>
      </c>
      <c r="F17" s="12">
        <v>40</v>
      </c>
      <c r="G17" s="12" t="s">
        <v>399</v>
      </c>
      <c r="H17" s="12" t="s">
        <v>399</v>
      </c>
      <c r="I17" s="12">
        <v>8000</v>
      </c>
      <c r="J17" s="12" t="s">
        <v>399</v>
      </c>
      <c r="K17" s="12">
        <v>320</v>
      </c>
      <c r="L17" s="12" t="s">
        <v>399</v>
      </c>
      <c r="M17" s="13">
        <v>320</v>
      </c>
    </row>
    <row r="18" spans="1:13">
      <c r="A18" s="76" t="s">
        <v>502</v>
      </c>
      <c r="B18" s="77" t="s">
        <v>399</v>
      </c>
      <c r="C18" s="77">
        <v>215</v>
      </c>
      <c r="D18" s="77">
        <v>215</v>
      </c>
      <c r="E18" s="77" t="s">
        <v>399</v>
      </c>
      <c r="F18" s="77">
        <v>148</v>
      </c>
      <c r="G18" s="77">
        <v>400</v>
      </c>
      <c r="H18" s="81" t="s">
        <v>399</v>
      </c>
      <c r="I18" s="81">
        <v>8775</v>
      </c>
      <c r="J18" s="81">
        <v>12</v>
      </c>
      <c r="K18" s="81">
        <v>1299</v>
      </c>
      <c r="L18" s="81">
        <v>5</v>
      </c>
      <c r="M18" s="78">
        <v>1304</v>
      </c>
    </row>
    <row r="19" spans="1:13">
      <c r="A19" s="66"/>
      <c r="B19" s="48"/>
      <c r="C19" s="48"/>
      <c r="D19" s="48"/>
      <c r="E19" s="48"/>
      <c r="F19" s="48"/>
      <c r="G19" s="48"/>
      <c r="H19" s="12"/>
      <c r="I19" s="12"/>
      <c r="J19" s="12"/>
      <c r="K19" s="12"/>
      <c r="L19" s="12"/>
      <c r="M19" s="49"/>
    </row>
    <row r="20" spans="1:13">
      <c r="A20" s="66" t="s">
        <v>507</v>
      </c>
      <c r="B20" s="48" t="s">
        <v>399</v>
      </c>
      <c r="C20" s="12">
        <v>4</v>
      </c>
      <c r="D20" s="12">
        <v>4</v>
      </c>
      <c r="E20" s="48" t="s">
        <v>399</v>
      </c>
      <c r="F20" s="12">
        <v>3</v>
      </c>
      <c r="G20" s="48" t="s">
        <v>399</v>
      </c>
      <c r="H20" s="48" t="s">
        <v>399</v>
      </c>
      <c r="I20" s="12">
        <v>6667</v>
      </c>
      <c r="J20" s="48" t="s">
        <v>399</v>
      </c>
      <c r="K20" s="85">
        <v>20</v>
      </c>
      <c r="L20" s="48" t="s">
        <v>399</v>
      </c>
      <c r="M20" s="13">
        <v>20</v>
      </c>
    </row>
    <row r="21" spans="1:13">
      <c r="A21" s="66" t="s">
        <v>508</v>
      </c>
      <c r="B21" s="48" t="s">
        <v>399</v>
      </c>
      <c r="C21" s="12">
        <v>348</v>
      </c>
      <c r="D21" s="12">
        <v>348</v>
      </c>
      <c r="E21" s="48" t="s">
        <v>399</v>
      </c>
      <c r="F21" s="12">
        <v>309</v>
      </c>
      <c r="G21" s="48" t="s">
        <v>399</v>
      </c>
      <c r="H21" s="48" t="s">
        <v>399</v>
      </c>
      <c r="I21" s="12">
        <v>4693</v>
      </c>
      <c r="J21" s="48" t="s">
        <v>399</v>
      </c>
      <c r="K21" s="85">
        <v>1450</v>
      </c>
      <c r="L21" s="48" t="s">
        <v>399</v>
      </c>
      <c r="M21" s="13">
        <v>1450</v>
      </c>
    </row>
    <row r="22" spans="1:13">
      <c r="A22" s="66" t="s">
        <v>510</v>
      </c>
      <c r="B22" s="48" t="s">
        <v>399</v>
      </c>
      <c r="C22" s="12">
        <v>2606</v>
      </c>
      <c r="D22" s="12">
        <v>2606</v>
      </c>
      <c r="E22" s="48" t="s">
        <v>399</v>
      </c>
      <c r="F22" s="12">
        <v>2604</v>
      </c>
      <c r="G22" s="12">
        <v>30</v>
      </c>
      <c r="H22" s="48" t="s">
        <v>399</v>
      </c>
      <c r="I22" s="12">
        <v>6562</v>
      </c>
      <c r="J22" s="85">
        <v>30</v>
      </c>
      <c r="K22" s="85">
        <v>17087</v>
      </c>
      <c r="L22" s="85">
        <v>1</v>
      </c>
      <c r="M22" s="13">
        <v>17088</v>
      </c>
    </row>
    <row r="23" spans="1:13">
      <c r="A23" s="66" t="s">
        <v>511</v>
      </c>
      <c r="B23" s="12" t="s">
        <v>399</v>
      </c>
      <c r="C23" s="12">
        <v>12</v>
      </c>
      <c r="D23" s="12">
        <v>12</v>
      </c>
      <c r="E23" s="12" t="s">
        <v>399</v>
      </c>
      <c r="F23" s="12">
        <v>12</v>
      </c>
      <c r="G23" s="12" t="s">
        <v>399</v>
      </c>
      <c r="H23" s="12" t="s">
        <v>399</v>
      </c>
      <c r="I23" s="12">
        <v>7500</v>
      </c>
      <c r="J23" s="12" t="s">
        <v>399</v>
      </c>
      <c r="K23" s="12">
        <v>90</v>
      </c>
      <c r="L23" s="12" t="s">
        <v>399</v>
      </c>
      <c r="M23" s="13">
        <v>90</v>
      </c>
    </row>
    <row r="24" spans="1:13">
      <c r="A24" s="66" t="s">
        <v>1181</v>
      </c>
      <c r="B24" s="12">
        <v>3</v>
      </c>
      <c r="C24" s="12" t="s">
        <v>399</v>
      </c>
      <c r="D24" s="12">
        <v>3</v>
      </c>
      <c r="E24" s="12">
        <v>3</v>
      </c>
      <c r="F24" s="12" t="s">
        <v>399</v>
      </c>
      <c r="G24" s="12">
        <v>17</v>
      </c>
      <c r="H24" s="12" t="s">
        <v>399</v>
      </c>
      <c r="I24" s="12" t="s">
        <v>399</v>
      </c>
      <c r="J24" s="12" t="s">
        <v>399</v>
      </c>
      <c r="K24" s="12" t="s">
        <v>399</v>
      </c>
      <c r="L24" s="12" t="s">
        <v>399</v>
      </c>
      <c r="M24" s="13" t="s">
        <v>399</v>
      </c>
    </row>
    <row r="25" spans="1:13">
      <c r="A25" s="66" t="s">
        <v>513</v>
      </c>
      <c r="B25" s="85" t="s">
        <v>399</v>
      </c>
      <c r="C25" s="12">
        <v>6458</v>
      </c>
      <c r="D25" s="12">
        <v>6458</v>
      </c>
      <c r="E25" s="85" t="s">
        <v>399</v>
      </c>
      <c r="F25" s="12">
        <v>6169</v>
      </c>
      <c r="G25" s="48" t="s">
        <v>399</v>
      </c>
      <c r="H25" s="85" t="s">
        <v>399</v>
      </c>
      <c r="I25" s="12">
        <v>6550</v>
      </c>
      <c r="J25" s="48" t="s">
        <v>399</v>
      </c>
      <c r="K25" s="85">
        <v>40407</v>
      </c>
      <c r="L25" s="48" t="s">
        <v>399</v>
      </c>
      <c r="M25" s="13">
        <v>40407</v>
      </c>
    </row>
    <row r="26" spans="1:13">
      <c r="A26" s="66" t="s">
        <v>514</v>
      </c>
      <c r="B26" s="48">
        <v>1</v>
      </c>
      <c r="C26" s="12">
        <v>5</v>
      </c>
      <c r="D26" s="12">
        <v>6</v>
      </c>
      <c r="E26" s="48" t="s">
        <v>399</v>
      </c>
      <c r="F26" s="12">
        <v>5</v>
      </c>
      <c r="G26" s="48" t="s">
        <v>399</v>
      </c>
      <c r="H26" s="48" t="s">
        <v>399</v>
      </c>
      <c r="I26" s="12">
        <v>2125</v>
      </c>
      <c r="J26" s="48" t="s">
        <v>399</v>
      </c>
      <c r="K26" s="85">
        <v>11</v>
      </c>
      <c r="L26" s="48" t="s">
        <v>399</v>
      </c>
      <c r="M26" s="13">
        <v>11</v>
      </c>
    </row>
    <row r="27" spans="1:13">
      <c r="A27" s="76" t="s">
        <v>515</v>
      </c>
      <c r="B27" s="77">
        <v>4</v>
      </c>
      <c r="C27" s="77">
        <v>9433</v>
      </c>
      <c r="D27" s="77">
        <v>9437</v>
      </c>
      <c r="E27" s="77">
        <v>3</v>
      </c>
      <c r="F27" s="77">
        <v>9102</v>
      </c>
      <c r="G27" s="77">
        <v>47</v>
      </c>
      <c r="H27" s="81" t="s">
        <v>399</v>
      </c>
      <c r="I27" s="81">
        <v>6489</v>
      </c>
      <c r="J27" s="81">
        <v>19</v>
      </c>
      <c r="K27" s="81">
        <v>59065</v>
      </c>
      <c r="L27" s="81">
        <v>1</v>
      </c>
      <c r="M27" s="78">
        <v>59066</v>
      </c>
    </row>
    <row r="28" spans="1:13">
      <c r="A28" s="66"/>
      <c r="B28" s="48"/>
      <c r="C28" s="48"/>
      <c r="D28" s="48"/>
      <c r="E28" s="48"/>
      <c r="F28" s="48"/>
      <c r="G28" s="48"/>
      <c r="H28" s="12"/>
      <c r="I28" s="12"/>
      <c r="J28" s="12"/>
      <c r="K28" s="12"/>
      <c r="L28" s="12"/>
      <c r="M28" s="49"/>
    </row>
    <row r="29" spans="1:13">
      <c r="A29" s="66" t="s">
        <v>516</v>
      </c>
      <c r="B29" s="12" t="s">
        <v>399</v>
      </c>
      <c r="C29" s="12">
        <v>189</v>
      </c>
      <c r="D29" s="12">
        <v>189</v>
      </c>
      <c r="E29" s="12" t="s">
        <v>399</v>
      </c>
      <c r="F29" s="12">
        <v>189</v>
      </c>
      <c r="G29" s="12">
        <v>24945</v>
      </c>
      <c r="H29" s="12" t="s">
        <v>399</v>
      </c>
      <c r="I29" s="12">
        <v>7000</v>
      </c>
      <c r="J29" s="12">
        <v>20</v>
      </c>
      <c r="K29" s="12">
        <v>1324</v>
      </c>
      <c r="L29" s="12">
        <v>499</v>
      </c>
      <c r="M29" s="13">
        <v>1823</v>
      </c>
    </row>
    <row r="30" spans="1:13">
      <c r="A30" s="66" t="s">
        <v>517</v>
      </c>
      <c r="B30" s="12" t="s">
        <v>399</v>
      </c>
      <c r="C30" s="12">
        <v>1000</v>
      </c>
      <c r="D30" s="12">
        <v>1000</v>
      </c>
      <c r="E30" s="12" t="s">
        <v>399</v>
      </c>
      <c r="F30" s="12">
        <v>878</v>
      </c>
      <c r="G30" s="12">
        <v>18639</v>
      </c>
      <c r="H30" s="12" t="s">
        <v>399</v>
      </c>
      <c r="I30" s="12">
        <v>7962</v>
      </c>
      <c r="J30" s="12">
        <v>9</v>
      </c>
      <c r="K30" s="12">
        <v>6990</v>
      </c>
      <c r="L30" s="12">
        <v>168</v>
      </c>
      <c r="M30" s="13">
        <v>7158</v>
      </c>
    </row>
    <row r="31" spans="1:13">
      <c r="A31" s="76" t="s">
        <v>518</v>
      </c>
      <c r="B31" s="77" t="s">
        <v>399</v>
      </c>
      <c r="C31" s="77">
        <v>1189</v>
      </c>
      <c r="D31" s="77">
        <v>1189</v>
      </c>
      <c r="E31" s="77" t="s">
        <v>399</v>
      </c>
      <c r="F31" s="77">
        <v>1067</v>
      </c>
      <c r="G31" s="77">
        <v>43584</v>
      </c>
      <c r="H31" s="81" t="s">
        <v>399</v>
      </c>
      <c r="I31" s="81">
        <v>7792</v>
      </c>
      <c r="J31" s="81">
        <v>15</v>
      </c>
      <c r="K31" s="81">
        <v>8314</v>
      </c>
      <c r="L31" s="81">
        <v>667</v>
      </c>
      <c r="M31" s="78">
        <v>8981</v>
      </c>
    </row>
    <row r="32" spans="1:13">
      <c r="A32" s="66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9"/>
    </row>
    <row r="33" spans="1:13" ht="13.5" thickBot="1">
      <c r="A33" s="69" t="s">
        <v>519</v>
      </c>
      <c r="B33" s="55">
        <v>4</v>
      </c>
      <c r="C33" s="55">
        <v>10845</v>
      </c>
      <c r="D33" s="55">
        <v>10849</v>
      </c>
      <c r="E33" s="55">
        <v>3</v>
      </c>
      <c r="F33" s="55">
        <v>10323</v>
      </c>
      <c r="G33" s="55">
        <v>45282</v>
      </c>
      <c r="H33" s="226" t="s">
        <v>399</v>
      </c>
      <c r="I33" s="226">
        <v>6659</v>
      </c>
      <c r="J33" s="226">
        <v>15</v>
      </c>
      <c r="K33" s="226">
        <v>68741</v>
      </c>
      <c r="L33" s="226">
        <v>686</v>
      </c>
      <c r="M33" s="56">
        <v>69427</v>
      </c>
    </row>
    <row r="34" spans="1:13">
      <c r="E34" s="37"/>
      <c r="F34" s="37"/>
      <c r="G34" s="37"/>
    </row>
  </sheetData>
  <mergeCells count="13">
    <mergeCell ref="L7:L9"/>
    <mergeCell ref="M7:M9"/>
    <mergeCell ref="E8:F8"/>
    <mergeCell ref="A1:M1"/>
    <mergeCell ref="A3:M3"/>
    <mergeCell ref="A4:M4"/>
    <mergeCell ref="H8:I8"/>
    <mergeCell ref="G6:G9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212">
    <pageSetUpPr fitToPage="1"/>
  </sheetPr>
  <dimension ref="A1:J31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0.140625" style="37" customWidth="1"/>
    <col min="2" max="8" width="13.28515625" style="37" customWidth="1"/>
    <col min="9" max="16384" width="11.42578125" style="37"/>
  </cols>
  <sheetData>
    <row r="1" spans="1:10" s="27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</row>
    <row r="2" spans="1:10" s="28" customFormat="1" ht="14.25"/>
    <row r="3" spans="1:10" s="28" customFormat="1" ht="29.25" customHeight="1">
      <c r="A3" s="1486" t="s">
        <v>1316</v>
      </c>
      <c r="B3" s="1486"/>
      <c r="C3" s="1486"/>
      <c r="D3" s="1486"/>
      <c r="E3" s="1486"/>
      <c r="F3" s="1486"/>
      <c r="G3" s="1486"/>
      <c r="H3" s="1486"/>
      <c r="I3" s="134"/>
      <c r="J3" s="134"/>
    </row>
    <row r="4" spans="1:10" s="28" customFormat="1" ht="15.75" thickBot="1">
      <c r="A4" s="239"/>
      <c r="B4" s="240"/>
      <c r="C4" s="240"/>
      <c r="D4" s="240"/>
      <c r="E4" s="240"/>
      <c r="F4" s="240"/>
      <c r="G4" s="240"/>
      <c r="H4" s="240"/>
    </row>
    <row r="5" spans="1:10" ht="21.75" customHeight="1">
      <c r="A5" s="135" t="s">
        <v>535</v>
      </c>
      <c r="B5" s="1553" t="s">
        <v>379</v>
      </c>
      <c r="C5" s="1493"/>
      <c r="D5" s="1494"/>
      <c r="E5" s="1553" t="s">
        <v>386</v>
      </c>
      <c r="F5" s="1494"/>
      <c r="G5" s="859" t="s">
        <v>380</v>
      </c>
      <c r="H5" s="859" t="s">
        <v>392</v>
      </c>
    </row>
    <row r="6" spans="1:10" ht="21" customHeight="1">
      <c r="A6" s="856" t="s">
        <v>537</v>
      </c>
      <c r="B6" s="1538" t="s">
        <v>389</v>
      </c>
      <c r="C6" s="1539"/>
      <c r="D6" s="1540"/>
      <c r="E6" s="1538" t="s">
        <v>390</v>
      </c>
      <c r="F6" s="1540"/>
      <c r="G6" s="942" t="s">
        <v>532</v>
      </c>
      <c r="H6" s="942" t="s">
        <v>396</v>
      </c>
    </row>
    <row r="7" spans="1:10" ht="26.25" customHeight="1" thickBot="1">
      <c r="A7" s="939" t="s">
        <v>538</v>
      </c>
      <c r="B7" s="860" t="s">
        <v>393</v>
      </c>
      <c r="C7" s="307" t="s">
        <v>394</v>
      </c>
      <c r="D7" s="307" t="s">
        <v>395</v>
      </c>
      <c r="E7" s="860" t="s">
        <v>393</v>
      </c>
      <c r="F7" s="307" t="s">
        <v>394</v>
      </c>
      <c r="G7" s="72" t="s">
        <v>533</v>
      </c>
      <c r="H7" s="72" t="s">
        <v>533</v>
      </c>
    </row>
    <row r="8" spans="1:10" ht="24.75" customHeight="1">
      <c r="A8" s="37" t="s">
        <v>477</v>
      </c>
      <c r="B8" s="969">
        <v>96</v>
      </c>
      <c r="C8" s="969">
        <v>27</v>
      </c>
      <c r="D8" s="228">
        <v>123</v>
      </c>
      <c r="E8" s="969">
        <v>3904</v>
      </c>
      <c r="F8" s="969">
        <v>4668</v>
      </c>
      <c r="G8" s="832">
        <v>501</v>
      </c>
      <c r="H8" s="969" t="s">
        <v>399</v>
      </c>
      <c r="I8" s="132"/>
      <c r="J8" s="132"/>
    </row>
    <row r="9" spans="1:10">
      <c r="A9" s="974" t="s">
        <v>480</v>
      </c>
      <c r="B9" s="975">
        <v>96</v>
      </c>
      <c r="C9" s="975">
        <v>27</v>
      </c>
      <c r="D9" s="975">
        <v>123</v>
      </c>
      <c r="E9" s="975">
        <v>3904</v>
      </c>
      <c r="F9" s="975">
        <v>4668</v>
      </c>
      <c r="G9" s="975">
        <v>501</v>
      </c>
      <c r="H9" s="975" t="s">
        <v>399</v>
      </c>
      <c r="I9" s="132"/>
      <c r="J9" s="132"/>
    </row>
    <row r="10" spans="1:10">
      <c r="A10" s="47"/>
      <c r="B10" s="967"/>
      <c r="C10" s="967"/>
      <c r="D10" s="967"/>
      <c r="E10" s="968"/>
      <c r="F10" s="968"/>
      <c r="G10" s="967"/>
      <c r="H10" s="967"/>
      <c r="I10" s="132"/>
      <c r="J10" s="132"/>
    </row>
    <row r="11" spans="1:10">
      <c r="A11" s="37" t="s">
        <v>489</v>
      </c>
      <c r="B11" s="832" t="s">
        <v>399</v>
      </c>
      <c r="C11" s="832">
        <v>3</v>
      </c>
      <c r="D11" s="228">
        <v>3</v>
      </c>
      <c r="E11" s="832" t="s">
        <v>399</v>
      </c>
      <c r="F11" s="832">
        <v>5000</v>
      </c>
      <c r="G11" s="832">
        <v>15</v>
      </c>
      <c r="H11" s="832" t="s">
        <v>399</v>
      </c>
      <c r="I11" s="132"/>
      <c r="J11" s="132"/>
    </row>
    <row r="12" spans="1:10">
      <c r="A12" s="974" t="s">
        <v>491</v>
      </c>
      <c r="B12" s="975" t="s">
        <v>399</v>
      </c>
      <c r="C12" s="975">
        <v>3</v>
      </c>
      <c r="D12" s="975">
        <v>3</v>
      </c>
      <c r="E12" s="975" t="s">
        <v>399</v>
      </c>
      <c r="F12" s="975">
        <v>5000</v>
      </c>
      <c r="G12" s="975">
        <v>15</v>
      </c>
      <c r="H12" s="975" t="s">
        <v>399</v>
      </c>
    </row>
    <row r="13" spans="1:10">
      <c r="A13" s="47"/>
      <c r="B13" s="967"/>
      <c r="C13" s="967"/>
      <c r="D13" s="967"/>
      <c r="E13" s="968"/>
      <c r="F13" s="968"/>
      <c r="G13" s="967"/>
      <c r="H13" s="967"/>
    </row>
    <row r="14" spans="1:10">
      <c r="A14" s="37" t="s">
        <v>493</v>
      </c>
      <c r="B14" s="228">
        <v>771</v>
      </c>
      <c r="C14" s="228">
        <v>24</v>
      </c>
      <c r="D14" s="228">
        <v>795</v>
      </c>
      <c r="E14" s="832">
        <v>1500</v>
      </c>
      <c r="F14" s="832">
        <v>3500</v>
      </c>
      <c r="G14" s="228">
        <v>1241</v>
      </c>
      <c r="H14" s="228" t="s">
        <v>399</v>
      </c>
      <c r="I14" s="132"/>
      <c r="J14" s="132"/>
    </row>
    <row r="15" spans="1:10">
      <c r="A15" s="37" t="s">
        <v>494</v>
      </c>
      <c r="B15" s="228">
        <v>8861</v>
      </c>
      <c r="C15" s="228">
        <v>478</v>
      </c>
      <c r="D15" s="228">
        <v>9339</v>
      </c>
      <c r="E15" s="832">
        <v>1600</v>
      </c>
      <c r="F15" s="832">
        <v>2615</v>
      </c>
      <c r="G15" s="228">
        <v>15428</v>
      </c>
      <c r="H15" s="228">
        <v>10167</v>
      </c>
      <c r="I15" s="132"/>
      <c r="J15" s="132"/>
    </row>
    <row r="16" spans="1:10">
      <c r="A16" s="37" t="s">
        <v>495</v>
      </c>
      <c r="B16" s="228">
        <v>2</v>
      </c>
      <c r="C16" s="228">
        <v>39</v>
      </c>
      <c r="D16" s="228">
        <v>41</v>
      </c>
      <c r="E16" s="832">
        <v>3300</v>
      </c>
      <c r="F16" s="832">
        <v>5500</v>
      </c>
      <c r="G16" s="228">
        <v>221</v>
      </c>
      <c r="H16" s="228">
        <v>50</v>
      </c>
      <c r="I16" s="132"/>
      <c r="J16" s="132"/>
    </row>
    <row r="17" spans="1:8">
      <c r="A17" s="37" t="s">
        <v>497</v>
      </c>
      <c r="B17" s="228">
        <v>2092</v>
      </c>
      <c r="C17" s="228">
        <v>80</v>
      </c>
      <c r="D17" s="228">
        <v>2172</v>
      </c>
      <c r="E17" s="832">
        <v>1550</v>
      </c>
      <c r="F17" s="832">
        <v>3200</v>
      </c>
      <c r="G17" s="228">
        <v>3499</v>
      </c>
      <c r="H17" s="228">
        <v>1924</v>
      </c>
    </row>
    <row r="18" spans="1:8">
      <c r="A18" s="974" t="s">
        <v>546</v>
      </c>
      <c r="B18" s="975">
        <v>11726</v>
      </c>
      <c r="C18" s="975">
        <v>621</v>
      </c>
      <c r="D18" s="975">
        <v>12347</v>
      </c>
      <c r="E18" s="975">
        <v>1585</v>
      </c>
      <c r="F18" s="975">
        <v>2906</v>
      </c>
      <c r="G18" s="975">
        <v>20389</v>
      </c>
      <c r="H18" s="975">
        <v>12141</v>
      </c>
    </row>
    <row r="19" spans="1:8">
      <c r="B19" s="228"/>
      <c r="C19" s="228"/>
      <c r="D19" s="228"/>
      <c r="E19" s="832"/>
      <c r="F19" s="832"/>
      <c r="G19" s="228"/>
      <c r="H19" s="228"/>
    </row>
    <row r="20" spans="1:8">
      <c r="A20" s="37" t="s">
        <v>507</v>
      </c>
      <c r="B20" s="228">
        <v>62</v>
      </c>
      <c r="C20" s="228">
        <v>5</v>
      </c>
      <c r="D20" s="228">
        <v>67</v>
      </c>
      <c r="E20" s="832">
        <v>1000</v>
      </c>
      <c r="F20" s="832">
        <v>3000</v>
      </c>
      <c r="G20" s="228">
        <v>77</v>
      </c>
      <c r="H20" s="228">
        <v>54</v>
      </c>
    </row>
    <row r="21" spans="1:8">
      <c r="A21" s="37" t="s">
        <v>508</v>
      </c>
      <c r="B21" s="228">
        <v>1085</v>
      </c>
      <c r="C21" s="228">
        <v>60</v>
      </c>
      <c r="D21" s="228">
        <v>1145</v>
      </c>
      <c r="E21" s="832">
        <v>1600</v>
      </c>
      <c r="F21" s="832">
        <v>2800</v>
      </c>
      <c r="G21" s="228">
        <v>1903</v>
      </c>
      <c r="H21" s="228">
        <v>1701</v>
      </c>
    </row>
    <row r="22" spans="1:8">
      <c r="A22" s="37" t="s">
        <v>509</v>
      </c>
      <c r="B22" s="832">
        <v>22008</v>
      </c>
      <c r="C22" s="832">
        <v>541</v>
      </c>
      <c r="D22" s="228">
        <v>22549</v>
      </c>
      <c r="E22" s="832">
        <v>1100</v>
      </c>
      <c r="F22" s="832">
        <v>2000</v>
      </c>
      <c r="G22" s="832">
        <v>25291</v>
      </c>
      <c r="H22" s="832">
        <v>21414</v>
      </c>
    </row>
    <row r="23" spans="1:8">
      <c r="A23" s="37" t="s">
        <v>510</v>
      </c>
      <c r="B23" s="228">
        <v>51</v>
      </c>
      <c r="C23" s="228" t="s">
        <v>399</v>
      </c>
      <c r="D23" s="228">
        <v>51</v>
      </c>
      <c r="E23" s="832">
        <v>1582</v>
      </c>
      <c r="F23" s="832" t="s">
        <v>399</v>
      </c>
      <c r="G23" s="228">
        <v>81</v>
      </c>
      <c r="H23" s="228">
        <v>76</v>
      </c>
    </row>
    <row r="24" spans="1:8">
      <c r="A24" s="37" t="s">
        <v>513</v>
      </c>
      <c r="B24" s="228">
        <v>64</v>
      </c>
      <c r="C24" s="228">
        <v>1</v>
      </c>
      <c r="D24" s="228">
        <v>65</v>
      </c>
      <c r="E24" s="832">
        <v>1000</v>
      </c>
      <c r="F24" s="832">
        <v>1300</v>
      </c>
      <c r="G24" s="228">
        <v>65</v>
      </c>
      <c r="H24" s="228" t="s">
        <v>399</v>
      </c>
    </row>
    <row r="25" spans="1:8">
      <c r="A25" s="37" t="s">
        <v>514</v>
      </c>
      <c r="B25" s="832">
        <v>73</v>
      </c>
      <c r="C25" s="832" t="s">
        <v>399</v>
      </c>
      <c r="D25" s="228">
        <v>73</v>
      </c>
      <c r="E25" s="832">
        <v>2025</v>
      </c>
      <c r="F25" s="832" t="s">
        <v>399</v>
      </c>
      <c r="G25" s="832">
        <v>148</v>
      </c>
      <c r="H25" s="832">
        <v>52</v>
      </c>
    </row>
    <row r="26" spans="1:8">
      <c r="A26" s="974" t="s">
        <v>515</v>
      </c>
      <c r="B26" s="975">
        <v>23343</v>
      </c>
      <c r="C26" s="975">
        <v>607</v>
      </c>
      <c r="D26" s="975">
        <v>23950</v>
      </c>
      <c r="E26" s="975">
        <v>1127</v>
      </c>
      <c r="F26" s="975">
        <v>2086</v>
      </c>
      <c r="G26" s="975">
        <v>27565</v>
      </c>
      <c r="H26" s="975">
        <v>23297</v>
      </c>
    </row>
    <row r="27" spans="1:8">
      <c r="B27" s="228"/>
      <c r="C27" s="228"/>
      <c r="D27" s="228"/>
      <c r="E27" s="832"/>
      <c r="F27" s="832"/>
      <c r="G27" s="228"/>
      <c r="H27" s="228"/>
    </row>
    <row r="28" spans="1:8">
      <c r="A28" s="37" t="s">
        <v>517</v>
      </c>
      <c r="B28" s="228">
        <v>1</v>
      </c>
      <c r="C28" s="228" t="s">
        <v>399</v>
      </c>
      <c r="D28" s="228">
        <v>1</v>
      </c>
      <c r="E28" s="832">
        <v>850</v>
      </c>
      <c r="F28" s="228" t="s">
        <v>399</v>
      </c>
      <c r="G28" s="228">
        <v>1</v>
      </c>
      <c r="H28" s="228" t="s">
        <v>399</v>
      </c>
    </row>
    <row r="29" spans="1:8">
      <c r="A29" s="974" t="s">
        <v>518</v>
      </c>
      <c r="B29" s="975">
        <v>1</v>
      </c>
      <c r="C29" s="975" t="s">
        <v>399</v>
      </c>
      <c r="D29" s="975">
        <v>1</v>
      </c>
      <c r="E29" s="975">
        <v>850</v>
      </c>
      <c r="F29" s="975" t="s">
        <v>399</v>
      </c>
      <c r="G29" s="975">
        <v>1</v>
      </c>
      <c r="H29" s="975" t="s">
        <v>399</v>
      </c>
    </row>
    <row r="30" spans="1:8">
      <c r="B30" s="228"/>
      <c r="C30" s="228"/>
      <c r="D30" s="228"/>
      <c r="E30" s="832"/>
      <c r="F30" s="973"/>
      <c r="G30" s="228"/>
      <c r="H30" s="228"/>
    </row>
    <row r="31" spans="1:8" ht="13.5" thickBot="1">
      <c r="A31" s="69" t="s">
        <v>519</v>
      </c>
      <c r="B31" s="55">
        <v>35166</v>
      </c>
      <c r="C31" s="55">
        <v>1258</v>
      </c>
      <c r="D31" s="55">
        <v>36424</v>
      </c>
      <c r="E31" s="55">
        <v>1287</v>
      </c>
      <c r="F31" s="55">
        <v>2553</v>
      </c>
      <c r="G31" s="55">
        <v>48471</v>
      </c>
      <c r="H31" s="56">
        <v>35438</v>
      </c>
    </row>
  </sheetData>
  <mergeCells count="6">
    <mergeCell ref="A1:H1"/>
    <mergeCell ref="A3:H3"/>
    <mergeCell ref="B5:D5"/>
    <mergeCell ref="E5:F5"/>
    <mergeCell ref="B6:D6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>
  <sheetPr codeName="Hoja294">
    <pageSetUpPr fitToPage="1"/>
  </sheetPr>
  <dimension ref="A1:N83"/>
  <sheetViews>
    <sheetView showGridLines="0" view="pageBreakPreview" zoomScale="75" zoomScaleNormal="75" zoomScaleSheetLayoutView="75" workbookViewId="0">
      <selection activeCell="I21" sqref="I21"/>
    </sheetView>
  </sheetViews>
  <sheetFormatPr baseColWidth="10" defaultRowHeight="12.75"/>
  <cols>
    <col min="1" max="1" width="18.42578125" style="160" customWidth="1"/>
    <col min="2" max="5" width="18.5703125" style="160" customWidth="1"/>
    <col min="6" max="6" width="20.85546875" style="160" customWidth="1"/>
    <col min="7" max="8" width="18.5703125" style="160" customWidth="1"/>
    <col min="9" max="9" width="11.42578125" style="160"/>
    <col min="10" max="10" width="22.28515625" style="160" customWidth="1"/>
    <col min="11" max="21" width="11.42578125" style="160"/>
    <col min="22" max="22" width="32.5703125" style="160" customWidth="1"/>
    <col min="23" max="28" width="16.85546875" style="160" customWidth="1"/>
    <col min="29" max="16384" width="11.42578125" style="160"/>
  </cols>
  <sheetData>
    <row r="1" spans="1:8" s="2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</row>
    <row r="3" spans="1:8" s="3" customFormat="1" ht="15">
      <c r="A3" s="1560" t="s">
        <v>1449</v>
      </c>
      <c r="B3" s="1560"/>
      <c r="C3" s="1560"/>
      <c r="D3" s="1560"/>
      <c r="E3" s="1560"/>
      <c r="F3" s="1560"/>
      <c r="G3" s="1560"/>
      <c r="H3" s="1560"/>
    </row>
    <row r="4" spans="1:8" s="3" customFormat="1" ht="15">
      <c r="A4" s="1560" t="s">
        <v>1450</v>
      </c>
      <c r="B4" s="1560"/>
      <c r="C4" s="1560"/>
      <c r="D4" s="1560"/>
      <c r="E4" s="1560"/>
      <c r="F4" s="1560"/>
      <c r="G4" s="1560"/>
      <c r="H4" s="1560"/>
    </row>
    <row r="5" spans="1:8" s="3" customFormat="1" ht="15.75" thickBot="1">
      <c r="A5" s="5"/>
      <c r="B5" s="6"/>
      <c r="C5" s="6"/>
      <c r="D5" s="6"/>
      <c r="E5" s="6"/>
      <c r="F5" s="6"/>
      <c r="G5" s="6"/>
      <c r="H5" s="6"/>
    </row>
    <row r="6" spans="1:8" s="1312" customFormat="1" ht="17.25" customHeight="1">
      <c r="A6" s="1649" t="s">
        <v>378</v>
      </c>
      <c r="B6" s="1311" t="s">
        <v>1150</v>
      </c>
      <c r="C6" s="920"/>
      <c r="D6" s="1627" t="s">
        <v>1164</v>
      </c>
      <c r="E6" s="1333" t="s">
        <v>386</v>
      </c>
      <c r="F6" s="1317"/>
      <c r="G6" s="949" t="s">
        <v>521</v>
      </c>
      <c r="H6" s="873"/>
    </row>
    <row r="7" spans="1:8" s="1312" customFormat="1" ht="17.25" customHeight="1">
      <c r="A7" s="1650"/>
      <c r="B7" s="1313" t="s">
        <v>1165</v>
      </c>
      <c r="C7" s="924"/>
      <c r="D7" s="1628"/>
      <c r="E7" s="1334" t="s">
        <v>1166</v>
      </c>
      <c r="F7" s="909" t="s">
        <v>380</v>
      </c>
      <c r="G7" s="909" t="s">
        <v>522</v>
      </c>
      <c r="H7" s="926" t="s">
        <v>381</v>
      </c>
    </row>
    <row r="8" spans="1:8" s="1312" customFormat="1" ht="17.25" customHeight="1">
      <c r="A8" s="1650"/>
      <c r="B8" s="298" t="s">
        <v>395</v>
      </c>
      <c r="C8" s="298" t="s">
        <v>1123</v>
      </c>
      <c r="D8" s="1628"/>
      <c r="E8" s="1334" t="s">
        <v>1167</v>
      </c>
      <c r="F8" s="1334" t="s">
        <v>5</v>
      </c>
      <c r="G8" s="909" t="s">
        <v>525</v>
      </c>
      <c r="H8" s="926" t="s">
        <v>384</v>
      </c>
    </row>
    <row r="9" spans="1:8" s="1312" customFormat="1" ht="17.25" customHeight="1" thickBot="1">
      <c r="A9" s="1651"/>
      <c r="B9" s="912" t="s">
        <v>382</v>
      </c>
      <c r="C9" s="912" t="s">
        <v>382</v>
      </c>
      <c r="D9" s="1500"/>
      <c r="E9" s="300" t="s">
        <v>524</v>
      </c>
      <c r="F9" s="877"/>
      <c r="G9" s="912" t="s">
        <v>526</v>
      </c>
      <c r="H9" s="1189"/>
    </row>
    <row r="10" spans="1:8" ht="16.5" customHeight="1">
      <c r="A10" s="11">
        <v>2003</v>
      </c>
      <c r="B10" s="172">
        <v>9.6460000000000008</v>
      </c>
      <c r="C10" s="172">
        <v>9.6310000000000002</v>
      </c>
      <c r="D10" s="714">
        <v>5.8470000000000004</v>
      </c>
      <c r="E10" s="722">
        <v>417.49558716644168</v>
      </c>
      <c r="F10" s="172">
        <v>402.09</v>
      </c>
      <c r="G10" s="715">
        <v>29.99</v>
      </c>
      <c r="H10" s="716">
        <v>120586.791</v>
      </c>
    </row>
    <row r="11" spans="1:8">
      <c r="A11" s="11">
        <v>2004</v>
      </c>
      <c r="B11" s="172">
        <v>9.7149999999999999</v>
      </c>
      <c r="C11" s="172">
        <v>9.702</v>
      </c>
      <c r="D11" s="714">
        <v>5.25</v>
      </c>
      <c r="E11" s="172">
        <v>430.96371882086169</v>
      </c>
      <c r="F11" s="172">
        <v>418.12099999999998</v>
      </c>
      <c r="G11" s="715">
        <v>24.87</v>
      </c>
      <c r="H11" s="716">
        <v>103986.6927</v>
      </c>
    </row>
    <row r="12" spans="1:8">
      <c r="A12" s="11">
        <v>2005</v>
      </c>
      <c r="B12" s="172">
        <v>9.5530000000000008</v>
      </c>
      <c r="C12" s="172">
        <v>9.5510000000000002</v>
      </c>
      <c r="D12" s="714">
        <v>5.25</v>
      </c>
      <c r="E12" s="172">
        <v>361.38205423515865</v>
      </c>
      <c r="F12" s="172">
        <v>345.15600000000001</v>
      </c>
      <c r="G12" s="715">
        <v>49.25</v>
      </c>
      <c r="H12" s="716">
        <v>169989.33</v>
      </c>
    </row>
    <row r="13" spans="1:8">
      <c r="A13" s="11">
        <v>2006</v>
      </c>
      <c r="B13" s="172">
        <v>9.5850000000000009</v>
      </c>
      <c r="C13" s="172">
        <v>9.5690000000000008</v>
      </c>
      <c r="D13" s="714">
        <v>5.25</v>
      </c>
      <c r="E13" s="172">
        <v>364.05894032814297</v>
      </c>
      <c r="F13" s="172">
        <v>348.36799999999999</v>
      </c>
      <c r="G13" s="715">
        <v>43.75</v>
      </c>
      <c r="H13" s="716">
        <v>152411</v>
      </c>
    </row>
    <row r="14" spans="1:8">
      <c r="A14" s="11">
        <v>2007</v>
      </c>
      <c r="B14" s="172">
        <v>9.5679999999999996</v>
      </c>
      <c r="C14" s="172">
        <v>9.5660000000000007</v>
      </c>
      <c r="D14" s="714">
        <v>5.25</v>
      </c>
      <c r="E14" s="172">
        <v>374.36441563872046</v>
      </c>
      <c r="F14" s="172">
        <v>358.11700000000002</v>
      </c>
      <c r="G14" s="715">
        <v>44.8</v>
      </c>
      <c r="H14" s="716">
        <v>160436.416</v>
      </c>
    </row>
    <row r="15" spans="1:8">
      <c r="A15" s="11">
        <v>2008</v>
      </c>
      <c r="B15" s="172">
        <v>9.1189999999999998</v>
      </c>
      <c r="C15" s="172">
        <v>9.0969999999999995</v>
      </c>
      <c r="D15" s="714">
        <v>5.25</v>
      </c>
      <c r="E15" s="172">
        <v>408.07738814993957</v>
      </c>
      <c r="F15" s="172">
        <v>371.22800000000001</v>
      </c>
      <c r="G15" s="715">
        <v>46.84</v>
      </c>
      <c r="H15" s="716">
        <v>173883.19520000002</v>
      </c>
    </row>
    <row r="16" spans="1:8">
      <c r="A16" s="11">
        <v>2009</v>
      </c>
      <c r="B16" s="172">
        <v>9.1129999999999995</v>
      </c>
      <c r="C16" s="172">
        <v>9.1069999999999993</v>
      </c>
      <c r="D16" s="714">
        <v>6.2149999999999999</v>
      </c>
      <c r="E16" s="172">
        <v>387.08905237729221</v>
      </c>
      <c r="F16" s="172">
        <v>352.52199999999999</v>
      </c>
      <c r="G16" s="715">
        <v>47.04</v>
      </c>
      <c r="H16" s="716">
        <v>165826.34879999998</v>
      </c>
    </row>
    <row r="17" spans="1:8">
      <c r="A17" s="11">
        <v>2010</v>
      </c>
      <c r="B17" s="172">
        <v>9.1170000000000009</v>
      </c>
      <c r="C17" s="172">
        <v>9.1029999999999998</v>
      </c>
      <c r="D17" s="714">
        <v>1.5149999999999999</v>
      </c>
      <c r="E17" s="172">
        <v>435.66846094694057</v>
      </c>
      <c r="F17" s="172">
        <v>396.589</v>
      </c>
      <c r="G17" s="715">
        <v>32.86</v>
      </c>
      <c r="H17" s="716">
        <v>130319.14539999999</v>
      </c>
    </row>
    <row r="18" spans="1:8">
      <c r="A18" s="690">
        <v>2011</v>
      </c>
      <c r="B18" s="172">
        <v>9.1440000000000001</v>
      </c>
      <c r="C18" s="172">
        <v>9.1270000000000007</v>
      </c>
      <c r="D18" s="714">
        <v>0.26500000000000001</v>
      </c>
      <c r="E18" s="172">
        <v>379.65267886490631</v>
      </c>
      <c r="F18" s="172">
        <v>346.50900000000001</v>
      </c>
      <c r="G18" s="715">
        <v>58.3</v>
      </c>
      <c r="H18" s="716">
        <v>202014.74699999997</v>
      </c>
    </row>
    <row r="19" spans="1:8">
      <c r="A19" s="690">
        <v>2012</v>
      </c>
      <c r="B19" s="172">
        <v>9.1440000000000001</v>
      </c>
      <c r="C19" s="172">
        <v>9.1270000000000007</v>
      </c>
      <c r="D19" s="714">
        <v>0.26500000000000001</v>
      </c>
      <c r="E19" s="172">
        <v>379.65267886490631</v>
      </c>
      <c r="F19" s="172">
        <v>346.50900000000001</v>
      </c>
      <c r="G19" s="715">
        <v>40.35</v>
      </c>
      <c r="H19" s="716">
        <v>139816.38150000002</v>
      </c>
    </row>
    <row r="20" spans="1:8" ht="13.5" thickBot="1">
      <c r="A20" s="691">
        <v>2013</v>
      </c>
      <c r="B20" s="1345">
        <v>9.1310000000000002</v>
      </c>
      <c r="C20" s="289">
        <v>9.0860000000000003</v>
      </c>
      <c r="D20" s="718">
        <v>0.26500000000000001</v>
      </c>
      <c r="E20" s="289">
        <f>+F20/C20*10</f>
        <v>397.30024213075063</v>
      </c>
      <c r="F20" s="289">
        <v>360.98700000000002</v>
      </c>
      <c r="G20" s="1420">
        <v>47.97</v>
      </c>
      <c r="H20" s="1421">
        <f>F20*G20*10</f>
        <v>173165.4639</v>
      </c>
    </row>
    <row r="83" spans="13:14">
      <c r="M83" s="645"/>
      <c r="N83" s="645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>
  <sheetPr codeName="Hoja295">
    <pageSetUpPr fitToPage="1"/>
  </sheetPr>
  <dimension ref="A1:Q20"/>
  <sheetViews>
    <sheetView view="pageBreakPreview" zoomScale="75" zoomScaleNormal="75" zoomScaleSheetLayoutView="75" workbookViewId="0">
      <selection activeCell="D23" sqref="D23"/>
    </sheetView>
  </sheetViews>
  <sheetFormatPr baseColWidth="10" defaultRowHeight="12.75"/>
  <cols>
    <col min="1" max="1" width="36.42578125" style="271" customWidth="1"/>
    <col min="2" max="13" width="14.28515625" style="271" customWidth="1"/>
    <col min="14" max="16384" width="11.42578125" style="271"/>
  </cols>
  <sheetData>
    <row r="1" spans="1:17" s="90" customFormat="1" ht="18">
      <c r="A1" s="1519" t="s">
        <v>1289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7" s="91" customFormat="1" ht="15">
      <c r="A3" s="1504" t="s">
        <v>6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</row>
    <row r="4" spans="1:17" s="91" customFormat="1" ht="15">
      <c r="A4" s="1504" t="s">
        <v>1433</v>
      </c>
      <c r="B4" s="1504"/>
      <c r="C4" s="1504"/>
      <c r="D4" s="1504"/>
      <c r="E4" s="1504"/>
      <c r="F4" s="1504"/>
      <c r="G4" s="1504"/>
      <c r="H4" s="1504"/>
      <c r="I4" s="1504"/>
      <c r="J4" s="1504"/>
      <c r="K4" s="1504"/>
      <c r="L4" s="1504"/>
      <c r="M4" s="1504"/>
    </row>
    <row r="5" spans="1:17" s="91" customFormat="1" ht="13.5" customHeight="1" thickBot="1">
      <c r="A5" s="338"/>
      <c r="B5" s="338"/>
      <c r="C5" s="338"/>
      <c r="D5" s="338"/>
      <c r="E5" s="338"/>
      <c r="F5" s="338"/>
      <c r="G5" s="338"/>
      <c r="H5" s="338"/>
      <c r="I5" s="338"/>
      <c r="J5" s="338"/>
      <c r="K5" s="338"/>
    </row>
    <row r="6" spans="1:17" s="866" customFormat="1" ht="21" customHeight="1">
      <c r="A6" s="1330"/>
      <c r="B6" s="1544" t="s">
        <v>1116</v>
      </c>
      <c r="C6" s="1544"/>
      <c r="D6" s="1544"/>
      <c r="E6" s="1544"/>
      <c r="F6" s="1544"/>
      <c r="G6" s="1732" t="s">
        <v>1264</v>
      </c>
      <c r="H6" s="849"/>
      <c r="I6" s="1329" t="s">
        <v>386</v>
      </c>
      <c r="J6" s="1315"/>
      <c r="K6" s="1733" t="s">
        <v>387</v>
      </c>
      <c r="L6" s="1733"/>
      <c r="M6" s="1490"/>
    </row>
    <row r="7" spans="1:17" s="866" customFormat="1" ht="21" customHeight="1">
      <c r="A7" s="1331" t="s">
        <v>560</v>
      </c>
      <c r="B7" s="1554" t="s">
        <v>389</v>
      </c>
      <c r="C7" s="1554"/>
      <c r="D7" s="1554"/>
      <c r="E7" s="1554"/>
      <c r="F7" s="1554"/>
      <c r="G7" s="1628"/>
      <c r="H7" s="1676" t="s">
        <v>1265</v>
      </c>
      <c r="I7" s="1676"/>
      <c r="J7" s="1334" t="s">
        <v>1151</v>
      </c>
      <c r="K7" s="1628" t="s">
        <v>1173</v>
      </c>
      <c r="L7" s="1628" t="s">
        <v>1153</v>
      </c>
      <c r="M7" s="1502" t="s">
        <v>1154</v>
      </c>
    </row>
    <row r="8" spans="1:17" s="866" customFormat="1" ht="21" customHeight="1">
      <c r="A8" s="1331" t="s">
        <v>538</v>
      </c>
      <c r="B8" s="1316"/>
      <c r="C8" s="1335" t="s">
        <v>395</v>
      </c>
      <c r="D8" s="1083"/>
      <c r="E8" s="1738" t="s">
        <v>1123</v>
      </c>
      <c r="F8" s="1738"/>
      <c r="G8" s="1628"/>
      <c r="H8" s="1554" t="s">
        <v>390</v>
      </c>
      <c r="I8" s="1554"/>
      <c r="J8" s="1334" t="s">
        <v>1120</v>
      </c>
      <c r="K8" s="1628"/>
      <c r="L8" s="1628"/>
      <c r="M8" s="1502"/>
    </row>
    <row r="9" spans="1:17" s="866" customFormat="1" ht="21" customHeight="1" thickBot="1">
      <c r="A9" s="1332"/>
      <c r="B9" s="1334" t="s">
        <v>393</v>
      </c>
      <c r="C9" s="1334" t="s">
        <v>394</v>
      </c>
      <c r="D9" s="1334" t="s">
        <v>395</v>
      </c>
      <c r="E9" s="1334" t="s">
        <v>393</v>
      </c>
      <c r="F9" s="1334" t="s">
        <v>394</v>
      </c>
      <c r="G9" s="1628"/>
      <c r="H9" s="1334" t="s">
        <v>393</v>
      </c>
      <c r="I9" s="1334" t="s">
        <v>394</v>
      </c>
      <c r="J9" s="1334" t="s">
        <v>1159</v>
      </c>
      <c r="K9" s="1500"/>
      <c r="L9" s="1500"/>
      <c r="M9" s="1503"/>
      <c r="P9" s="1318"/>
      <c r="Q9" s="1318"/>
    </row>
    <row r="10" spans="1:17">
      <c r="A10" s="241" t="s">
        <v>481</v>
      </c>
      <c r="B10" s="243" t="s">
        <v>399</v>
      </c>
      <c r="C10" s="243">
        <v>1</v>
      </c>
      <c r="D10" s="243">
        <v>1</v>
      </c>
      <c r="E10" s="243" t="s">
        <v>399</v>
      </c>
      <c r="F10" s="243">
        <v>1</v>
      </c>
      <c r="G10" s="243" t="s">
        <v>399</v>
      </c>
      <c r="H10" s="243" t="s">
        <v>399</v>
      </c>
      <c r="I10" s="243">
        <v>50000</v>
      </c>
      <c r="J10" s="243" t="s">
        <v>399</v>
      </c>
      <c r="K10" s="243">
        <v>50</v>
      </c>
      <c r="L10" s="243" t="s">
        <v>399</v>
      </c>
      <c r="M10" s="296">
        <v>50</v>
      </c>
    </row>
    <row r="11" spans="1:17">
      <c r="A11" s="66"/>
      <c r="B11" s="48"/>
      <c r="C11" s="48"/>
      <c r="D11" s="48"/>
      <c r="E11" s="48"/>
      <c r="F11" s="48"/>
      <c r="G11" s="48"/>
      <c r="H11" s="12"/>
      <c r="I11" s="12"/>
      <c r="J11" s="12"/>
      <c r="K11" s="12"/>
      <c r="L11" s="12"/>
      <c r="M11" s="49"/>
    </row>
    <row r="12" spans="1:17">
      <c r="A12" s="66" t="s">
        <v>510</v>
      </c>
      <c r="B12" s="48" t="s">
        <v>399</v>
      </c>
      <c r="C12" s="48">
        <v>2</v>
      </c>
      <c r="D12" s="48">
        <v>2</v>
      </c>
      <c r="E12" s="48" t="s">
        <v>399</v>
      </c>
      <c r="F12" s="48">
        <v>2</v>
      </c>
      <c r="G12" s="48" t="s">
        <v>399</v>
      </c>
      <c r="H12" s="12" t="s">
        <v>399</v>
      </c>
      <c r="I12" s="12">
        <v>8000</v>
      </c>
      <c r="J12" s="12" t="s">
        <v>399</v>
      </c>
      <c r="K12" s="12">
        <v>16</v>
      </c>
      <c r="L12" s="12" t="s">
        <v>399</v>
      </c>
      <c r="M12" s="49">
        <v>16</v>
      </c>
    </row>
    <row r="13" spans="1:17">
      <c r="A13" s="66" t="s">
        <v>1181</v>
      </c>
      <c r="B13" s="48" t="s">
        <v>399</v>
      </c>
      <c r="C13" s="48" t="s">
        <v>399</v>
      </c>
      <c r="D13" s="48" t="s">
        <v>399</v>
      </c>
      <c r="E13" s="48" t="s">
        <v>399</v>
      </c>
      <c r="F13" s="48" t="s">
        <v>399</v>
      </c>
      <c r="G13" s="48">
        <v>15</v>
      </c>
      <c r="H13" s="12" t="s">
        <v>399</v>
      </c>
      <c r="I13" s="12" t="s">
        <v>399</v>
      </c>
      <c r="J13" s="12" t="s">
        <v>399</v>
      </c>
      <c r="K13" s="12" t="s">
        <v>399</v>
      </c>
      <c r="L13" s="12" t="s">
        <v>399</v>
      </c>
      <c r="M13" s="49" t="s">
        <v>399</v>
      </c>
    </row>
    <row r="14" spans="1:17">
      <c r="A14" s="76" t="s">
        <v>515</v>
      </c>
      <c r="B14" s="81" t="s">
        <v>399</v>
      </c>
      <c r="C14" s="81">
        <v>2</v>
      </c>
      <c r="D14" s="81">
        <v>2</v>
      </c>
      <c r="E14" s="81" t="s">
        <v>399</v>
      </c>
      <c r="F14" s="81">
        <v>2</v>
      </c>
      <c r="G14" s="81">
        <v>15</v>
      </c>
      <c r="H14" s="81" t="s">
        <v>399</v>
      </c>
      <c r="I14" s="81">
        <v>8000</v>
      </c>
      <c r="J14" s="81" t="s">
        <v>399</v>
      </c>
      <c r="K14" s="81">
        <v>16</v>
      </c>
      <c r="L14" s="81" t="s">
        <v>399</v>
      </c>
      <c r="M14" s="82">
        <v>16</v>
      </c>
    </row>
    <row r="15" spans="1:17">
      <c r="A15" s="66"/>
      <c r="B15" s="48"/>
      <c r="C15" s="48"/>
      <c r="D15" s="48"/>
      <c r="E15" s="48"/>
      <c r="F15" s="48"/>
      <c r="G15" s="48"/>
      <c r="H15" s="12"/>
      <c r="I15" s="12"/>
      <c r="J15" s="12"/>
      <c r="K15" s="12"/>
      <c r="L15" s="12"/>
      <c r="M15" s="49"/>
    </row>
    <row r="16" spans="1:17">
      <c r="A16" s="66" t="s">
        <v>516</v>
      </c>
      <c r="B16" s="12" t="s">
        <v>399</v>
      </c>
      <c r="C16" s="12">
        <v>1774</v>
      </c>
      <c r="D16" s="12">
        <v>1774</v>
      </c>
      <c r="E16" s="12" t="s">
        <v>399</v>
      </c>
      <c r="F16" s="12">
        <v>1774</v>
      </c>
      <c r="G16" s="12">
        <v>250</v>
      </c>
      <c r="H16" s="12" t="s">
        <v>399</v>
      </c>
      <c r="I16" s="12">
        <v>43728</v>
      </c>
      <c r="J16" s="12" t="s">
        <v>399</v>
      </c>
      <c r="K16" s="12">
        <v>77552</v>
      </c>
      <c r="L16" s="12" t="s">
        <v>399</v>
      </c>
      <c r="M16" s="13">
        <v>77552</v>
      </c>
    </row>
    <row r="17" spans="1:13">
      <c r="A17" s="66" t="s">
        <v>517</v>
      </c>
      <c r="B17" s="12" t="s">
        <v>399</v>
      </c>
      <c r="C17" s="12">
        <v>7354</v>
      </c>
      <c r="D17" s="12">
        <v>7354</v>
      </c>
      <c r="E17" s="12" t="s">
        <v>399</v>
      </c>
      <c r="F17" s="12">
        <v>7309</v>
      </c>
      <c r="G17" s="12" t="s">
        <v>399</v>
      </c>
      <c r="H17" s="12" t="s">
        <v>399</v>
      </c>
      <c r="I17" s="12">
        <v>38772</v>
      </c>
      <c r="J17" s="12" t="s">
        <v>399</v>
      </c>
      <c r="K17" s="12">
        <v>283369</v>
      </c>
      <c r="L17" s="12" t="s">
        <v>399</v>
      </c>
      <c r="M17" s="13">
        <v>283369</v>
      </c>
    </row>
    <row r="18" spans="1:13">
      <c r="A18" s="76" t="s">
        <v>518</v>
      </c>
      <c r="B18" s="81" t="s">
        <v>399</v>
      </c>
      <c r="C18" s="81">
        <v>9128</v>
      </c>
      <c r="D18" s="81">
        <v>9128</v>
      </c>
      <c r="E18" s="81" t="s">
        <v>399</v>
      </c>
      <c r="F18" s="81">
        <v>9083</v>
      </c>
      <c r="G18" s="81">
        <v>250</v>
      </c>
      <c r="H18" s="81" t="s">
        <v>399</v>
      </c>
      <c r="I18" s="81">
        <v>39740</v>
      </c>
      <c r="J18" s="81" t="s">
        <v>399</v>
      </c>
      <c r="K18" s="81">
        <v>360921</v>
      </c>
      <c r="L18" s="81" t="s">
        <v>399</v>
      </c>
      <c r="M18" s="82">
        <v>360921</v>
      </c>
    </row>
    <row r="19" spans="1:13">
      <c r="A19" s="66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9"/>
    </row>
    <row r="20" spans="1:13" ht="13.5" thickBot="1">
      <c r="A20" s="69" t="s">
        <v>519</v>
      </c>
      <c r="B20" s="226" t="s">
        <v>399</v>
      </c>
      <c r="C20" s="226">
        <v>9131</v>
      </c>
      <c r="D20" s="226">
        <v>9131</v>
      </c>
      <c r="E20" s="226" t="s">
        <v>399</v>
      </c>
      <c r="F20" s="226">
        <v>9086</v>
      </c>
      <c r="G20" s="226">
        <v>265</v>
      </c>
      <c r="H20" s="226" t="s">
        <v>399</v>
      </c>
      <c r="I20" s="226">
        <v>39734</v>
      </c>
      <c r="J20" s="226" t="s">
        <v>399</v>
      </c>
      <c r="K20" s="226">
        <v>360987</v>
      </c>
      <c r="L20" s="226" t="s">
        <v>399</v>
      </c>
      <c r="M20" s="236">
        <v>360987</v>
      </c>
    </row>
  </sheetData>
  <mergeCells count="13">
    <mergeCell ref="L7:L9"/>
    <mergeCell ref="M7:M9"/>
    <mergeCell ref="E8:F8"/>
    <mergeCell ref="A1:M1"/>
    <mergeCell ref="A4:M4"/>
    <mergeCell ref="A3:M3"/>
    <mergeCell ref="H8:I8"/>
    <mergeCell ref="G6:G9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>
  <sheetPr codeName="Hoja296">
    <pageSetUpPr fitToPage="1"/>
  </sheetPr>
  <dimension ref="A1:J21"/>
  <sheetViews>
    <sheetView showGridLines="0" view="pageBreakPreview" topLeftCell="A28" zoomScale="75" zoomScaleNormal="75" zoomScaleSheetLayoutView="75" workbookViewId="0">
      <selection activeCell="I45" sqref="I45"/>
    </sheetView>
  </sheetViews>
  <sheetFormatPr baseColWidth="10" defaultRowHeight="12.75"/>
  <cols>
    <col min="1" max="1" width="18.5703125" style="160" customWidth="1"/>
    <col min="2" max="3" width="16.42578125" style="160" customWidth="1"/>
    <col min="4" max="4" width="18.140625" style="160" customWidth="1"/>
    <col min="5" max="8" width="16.42578125" style="160" customWidth="1"/>
    <col min="9" max="9" width="11.42578125" style="160"/>
    <col min="10" max="10" width="22.28515625" style="160" customWidth="1"/>
    <col min="11" max="16384" width="11.42578125" style="160"/>
  </cols>
  <sheetData>
    <row r="1" spans="1:10" s="2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  <c r="I1" s="1"/>
      <c r="J1" s="1"/>
    </row>
    <row r="3" spans="1:10" s="141" customFormat="1" ht="15">
      <c r="A3" s="1560" t="s">
        <v>1451</v>
      </c>
      <c r="B3" s="1560"/>
      <c r="C3" s="1560"/>
      <c r="D3" s="1560"/>
      <c r="E3" s="1560"/>
      <c r="F3" s="1560"/>
      <c r="G3" s="1560"/>
      <c r="H3" s="1560"/>
    </row>
    <row r="4" spans="1:10" s="141" customFormat="1" ht="15">
      <c r="A4" s="1560" t="s">
        <v>1452</v>
      </c>
      <c r="B4" s="1560"/>
      <c r="C4" s="1560"/>
      <c r="D4" s="1560"/>
      <c r="E4" s="1560"/>
      <c r="F4" s="1560"/>
      <c r="G4" s="1560"/>
      <c r="H4" s="1560"/>
    </row>
    <row r="5" spans="1:10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10" s="1312" customFormat="1" ht="21.75" customHeight="1">
      <c r="A6" s="1649" t="s">
        <v>378</v>
      </c>
      <c r="B6" s="1311" t="s">
        <v>1150</v>
      </c>
      <c r="C6" s="920"/>
      <c r="D6" s="1627" t="s">
        <v>1164</v>
      </c>
      <c r="E6" s="1333" t="s">
        <v>386</v>
      </c>
      <c r="F6" s="1317"/>
      <c r="G6" s="949" t="s">
        <v>521</v>
      </c>
      <c r="H6" s="873"/>
    </row>
    <row r="7" spans="1:10" s="1312" customFormat="1" ht="21.75" customHeight="1">
      <c r="A7" s="1650"/>
      <c r="B7" s="1313" t="s">
        <v>1165</v>
      </c>
      <c r="C7" s="924"/>
      <c r="D7" s="1628"/>
      <c r="E7" s="1334" t="s">
        <v>1166</v>
      </c>
      <c r="F7" s="909" t="s">
        <v>380</v>
      </c>
      <c r="G7" s="909" t="s">
        <v>522</v>
      </c>
      <c r="H7" s="926" t="s">
        <v>381</v>
      </c>
    </row>
    <row r="8" spans="1:10" s="1312" customFormat="1" ht="21.75" customHeight="1">
      <c r="A8" s="1650"/>
      <c r="B8" s="298" t="s">
        <v>395</v>
      </c>
      <c r="C8" s="298" t="s">
        <v>1123</v>
      </c>
      <c r="D8" s="1628"/>
      <c r="E8" s="1334" t="s">
        <v>1167</v>
      </c>
      <c r="F8" s="1334" t="s">
        <v>533</v>
      </c>
      <c r="G8" s="909" t="s">
        <v>525</v>
      </c>
      <c r="H8" s="926" t="s">
        <v>384</v>
      </c>
    </row>
    <row r="9" spans="1:10" s="1312" customFormat="1" ht="21.75" customHeight="1" thickBot="1">
      <c r="A9" s="1651"/>
      <c r="B9" s="912" t="s">
        <v>1</v>
      </c>
      <c r="C9" s="912" t="s">
        <v>1</v>
      </c>
      <c r="D9" s="1500"/>
      <c r="E9" s="300" t="s">
        <v>524</v>
      </c>
      <c r="F9" s="877"/>
      <c r="G9" s="912" t="s">
        <v>526</v>
      </c>
      <c r="H9" s="1189"/>
    </row>
    <row r="10" spans="1:10" ht="18" customHeight="1">
      <c r="A10" s="11">
        <v>2003</v>
      </c>
      <c r="B10" s="723">
        <v>1171</v>
      </c>
      <c r="C10" s="723">
        <v>1151</v>
      </c>
      <c r="D10" s="724">
        <v>104.744</v>
      </c>
      <c r="E10" s="725">
        <v>110.30408340573415</v>
      </c>
      <c r="F10" s="724">
        <v>12696</v>
      </c>
      <c r="G10" s="726">
        <v>78.14</v>
      </c>
      <c r="H10" s="727">
        <v>9920.6544000000013</v>
      </c>
    </row>
    <row r="11" spans="1:10">
      <c r="A11" s="11">
        <v>2004</v>
      </c>
      <c r="B11" s="723">
        <v>1198</v>
      </c>
      <c r="C11" s="723">
        <v>1179</v>
      </c>
      <c r="D11" s="724">
        <v>107.496</v>
      </c>
      <c r="E11" s="725">
        <v>92.714164546225618</v>
      </c>
      <c r="F11" s="724">
        <v>10931</v>
      </c>
      <c r="G11" s="726">
        <v>78.14</v>
      </c>
      <c r="H11" s="728">
        <v>8541.4833999999992</v>
      </c>
    </row>
    <row r="12" spans="1:10">
      <c r="A12" s="11">
        <v>2005</v>
      </c>
      <c r="B12" s="723">
        <v>1174</v>
      </c>
      <c r="C12" s="723">
        <v>1164</v>
      </c>
      <c r="D12" s="724">
        <v>107.03</v>
      </c>
      <c r="E12" s="725">
        <v>99.269759450171819</v>
      </c>
      <c r="F12" s="724">
        <v>11555</v>
      </c>
      <c r="G12" s="726">
        <v>77.78</v>
      </c>
      <c r="H12" s="728">
        <v>8987.4789999999994</v>
      </c>
    </row>
    <row r="13" spans="1:10">
      <c r="A13" s="11">
        <v>2006</v>
      </c>
      <c r="B13" s="723">
        <v>1186</v>
      </c>
      <c r="C13" s="723">
        <v>1167</v>
      </c>
      <c r="D13" s="724">
        <v>105.294</v>
      </c>
      <c r="E13" s="725">
        <v>158.20908311910881</v>
      </c>
      <c r="F13" s="724">
        <v>18463</v>
      </c>
      <c r="G13" s="726">
        <v>79.23</v>
      </c>
      <c r="H13" s="728">
        <v>14628.234899999999</v>
      </c>
    </row>
    <row r="14" spans="1:10">
      <c r="A14" s="11">
        <v>2007</v>
      </c>
      <c r="B14" s="723">
        <v>1158</v>
      </c>
      <c r="C14" s="723">
        <v>1120</v>
      </c>
      <c r="D14" s="724">
        <v>108.598</v>
      </c>
      <c r="E14" s="725">
        <v>125.32142857142857</v>
      </c>
      <c r="F14" s="724">
        <v>14036</v>
      </c>
      <c r="G14" s="726">
        <v>66.44</v>
      </c>
      <c r="H14" s="728">
        <v>9325.518399999999</v>
      </c>
    </row>
    <row r="15" spans="1:10" s="452" customFormat="1">
      <c r="A15" s="11">
        <v>2008</v>
      </c>
      <c r="B15" s="723">
        <v>1187</v>
      </c>
      <c r="C15" s="723">
        <v>1147</v>
      </c>
      <c r="D15" s="724">
        <v>103.303</v>
      </c>
      <c r="E15" s="725">
        <v>155.17872711421097</v>
      </c>
      <c r="F15" s="724">
        <v>17799</v>
      </c>
      <c r="G15" s="726">
        <v>73.069999999999993</v>
      </c>
      <c r="H15" s="728">
        <v>13005.729299999999</v>
      </c>
      <c r="J15" s="160"/>
    </row>
    <row r="16" spans="1:10" s="452" customFormat="1">
      <c r="A16" s="11">
        <v>2009</v>
      </c>
      <c r="B16" s="723">
        <v>1183</v>
      </c>
      <c r="C16" s="723">
        <v>1132</v>
      </c>
      <c r="D16" s="724">
        <v>100.366</v>
      </c>
      <c r="E16" s="725">
        <v>223.36572438162545</v>
      </c>
      <c r="F16" s="724">
        <v>25285</v>
      </c>
      <c r="G16" s="726">
        <v>67.989999999999995</v>
      </c>
      <c r="H16" s="728">
        <v>17191.271499999999</v>
      </c>
      <c r="J16" s="160"/>
    </row>
    <row r="17" spans="1:10" s="452" customFormat="1">
      <c r="A17" s="11">
        <v>2010</v>
      </c>
      <c r="B17" s="723">
        <v>1196</v>
      </c>
      <c r="C17" s="723">
        <v>1150</v>
      </c>
      <c r="D17" s="724">
        <v>100.60599999999999</v>
      </c>
      <c r="E17" s="725">
        <v>223.26956521739132</v>
      </c>
      <c r="F17" s="724">
        <v>25676</v>
      </c>
      <c r="G17" s="726">
        <v>71.88</v>
      </c>
      <c r="H17" s="728">
        <v>18455.908799999997</v>
      </c>
      <c r="J17" s="160"/>
    </row>
    <row r="18" spans="1:10" s="452" customFormat="1">
      <c r="A18" s="11">
        <v>2011</v>
      </c>
      <c r="B18" s="723">
        <v>1213</v>
      </c>
      <c r="C18" s="723">
        <v>1182</v>
      </c>
      <c r="D18" s="724">
        <v>100.60599999999999</v>
      </c>
      <c r="E18" s="725">
        <v>198.18104906937393</v>
      </c>
      <c r="F18" s="724">
        <v>23425</v>
      </c>
      <c r="G18" s="726">
        <v>70.599999999999994</v>
      </c>
      <c r="H18" s="728">
        <v>16538.05</v>
      </c>
      <c r="J18" s="160"/>
    </row>
    <row r="19" spans="1:10">
      <c r="A19" s="690">
        <v>2012</v>
      </c>
      <c r="B19" s="723">
        <v>1413</v>
      </c>
      <c r="C19" s="723">
        <v>1322</v>
      </c>
      <c r="D19" s="724">
        <v>102.536</v>
      </c>
      <c r="E19" s="725">
        <v>142.23903177004539</v>
      </c>
      <c r="F19" s="724">
        <v>18804</v>
      </c>
      <c r="G19" s="729">
        <v>70.83</v>
      </c>
      <c r="H19" s="728">
        <v>13318.8732</v>
      </c>
    </row>
    <row r="20" spans="1:10" ht="13.5" thickBot="1">
      <c r="A20" s="691">
        <v>2013</v>
      </c>
      <c r="B20" s="730">
        <v>1423</v>
      </c>
      <c r="C20" s="730">
        <v>1344</v>
      </c>
      <c r="D20" s="731">
        <v>100.536</v>
      </c>
      <c r="E20" s="732">
        <f>+F20/C20*10</f>
        <v>147.57440476190476</v>
      </c>
      <c r="F20" s="731">
        <v>19834</v>
      </c>
      <c r="G20" s="1422">
        <v>81.13</v>
      </c>
      <c r="H20" s="1423">
        <f>G20*F20/100</f>
        <v>16091.324199999999</v>
      </c>
    </row>
    <row r="21" spans="1:10">
      <c r="H21" s="176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>
  <sheetPr codeName="Hoja297">
    <pageSetUpPr fitToPage="1"/>
  </sheetPr>
  <dimension ref="A1:R54"/>
  <sheetViews>
    <sheetView view="pageBreakPreview" zoomScale="75" zoomScaleNormal="75" zoomScaleSheetLayoutView="75" workbookViewId="0">
      <selection activeCell="A48" sqref="A48:M48"/>
    </sheetView>
  </sheetViews>
  <sheetFormatPr baseColWidth="10" defaultRowHeight="12.75"/>
  <cols>
    <col min="1" max="1" width="35.28515625" style="271" customWidth="1"/>
    <col min="2" max="6" width="11.85546875" style="271" bestFit="1" customWidth="1"/>
    <col min="7" max="7" width="16.5703125" style="271" customWidth="1"/>
    <col min="8" max="9" width="14.85546875" style="271" customWidth="1"/>
    <col min="10" max="13" width="15.85546875" style="271" customWidth="1"/>
    <col min="14" max="16384" width="11.42578125" style="271"/>
  </cols>
  <sheetData>
    <row r="1" spans="1:18" s="90" customFormat="1" ht="18">
      <c r="A1" s="1519" t="s">
        <v>1289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8" s="91" customFormat="1" ht="15">
      <c r="A3" s="1504" t="s">
        <v>8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</row>
    <row r="4" spans="1:18" s="91" customFormat="1" ht="15">
      <c r="A4" s="1504" t="s">
        <v>1433</v>
      </c>
      <c r="B4" s="1504"/>
      <c r="C4" s="1504"/>
      <c r="D4" s="1504"/>
      <c r="E4" s="1504"/>
      <c r="F4" s="1504"/>
      <c r="G4" s="1504"/>
      <c r="H4" s="1504"/>
      <c r="I4" s="1504"/>
      <c r="J4" s="1504"/>
      <c r="K4" s="1504"/>
      <c r="L4" s="1504"/>
      <c r="M4" s="1504"/>
    </row>
    <row r="5" spans="1:18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866" customFormat="1" ht="18.75" customHeight="1">
      <c r="A6" s="1330"/>
      <c r="B6" s="1544" t="s">
        <v>1116</v>
      </c>
      <c r="C6" s="1544"/>
      <c r="D6" s="1544"/>
      <c r="E6" s="1544"/>
      <c r="F6" s="1544"/>
      <c r="G6" s="1732" t="s">
        <v>1264</v>
      </c>
      <c r="H6" s="849"/>
      <c r="I6" s="1329" t="s">
        <v>386</v>
      </c>
      <c r="J6" s="1315"/>
      <c r="K6" s="1733" t="s">
        <v>387</v>
      </c>
      <c r="L6" s="1733"/>
      <c r="M6" s="1490"/>
    </row>
    <row r="7" spans="1:18" s="866" customFormat="1" ht="18.75" customHeight="1">
      <c r="A7" s="1331" t="s">
        <v>560</v>
      </c>
      <c r="B7" s="1554" t="s">
        <v>389</v>
      </c>
      <c r="C7" s="1554"/>
      <c r="D7" s="1554"/>
      <c r="E7" s="1554"/>
      <c r="F7" s="1554"/>
      <c r="G7" s="1628"/>
      <c r="H7" s="1676" t="s">
        <v>1265</v>
      </c>
      <c r="I7" s="1676"/>
      <c r="J7" s="1334" t="s">
        <v>1151</v>
      </c>
      <c r="K7" s="1628" t="s">
        <v>1173</v>
      </c>
      <c r="L7" s="1628" t="s">
        <v>1153</v>
      </c>
      <c r="M7" s="1502" t="s">
        <v>1154</v>
      </c>
    </row>
    <row r="8" spans="1:18" s="866" customFormat="1" ht="24.75" customHeight="1">
      <c r="A8" s="1331" t="s">
        <v>538</v>
      </c>
      <c r="B8" s="1316"/>
      <c r="C8" s="1335" t="s">
        <v>395</v>
      </c>
      <c r="D8" s="1083"/>
      <c r="E8" s="1738" t="s">
        <v>1123</v>
      </c>
      <c r="F8" s="1738"/>
      <c r="G8" s="1628"/>
      <c r="H8" s="1554" t="s">
        <v>390</v>
      </c>
      <c r="I8" s="1554"/>
      <c r="J8" s="1334" t="s">
        <v>1120</v>
      </c>
      <c r="K8" s="1628"/>
      <c r="L8" s="1628"/>
      <c r="M8" s="1502"/>
    </row>
    <row r="9" spans="1:18" s="866" customFormat="1" ht="18.75" customHeight="1" thickBot="1">
      <c r="A9" s="1331"/>
      <c r="B9" s="1334" t="s">
        <v>393</v>
      </c>
      <c r="C9" s="1334" t="s">
        <v>394</v>
      </c>
      <c r="D9" s="1334" t="s">
        <v>395</v>
      </c>
      <c r="E9" s="1334" t="s">
        <v>393</v>
      </c>
      <c r="F9" s="1334" t="s">
        <v>394</v>
      </c>
      <c r="G9" s="1628"/>
      <c r="H9" s="1334" t="s">
        <v>393</v>
      </c>
      <c r="I9" s="1334" t="s">
        <v>394</v>
      </c>
      <c r="J9" s="1334" t="s">
        <v>1159</v>
      </c>
      <c r="K9" s="1628"/>
      <c r="L9" s="1628"/>
      <c r="M9" s="1502"/>
      <c r="P9" s="1318"/>
      <c r="Q9" s="1318"/>
    </row>
    <row r="10" spans="1:18" ht="24.75" customHeight="1">
      <c r="A10" s="75" t="s">
        <v>459</v>
      </c>
      <c r="B10" s="131">
        <v>221</v>
      </c>
      <c r="C10" s="131">
        <v>55</v>
      </c>
      <c r="D10" s="45">
        <v>276</v>
      </c>
      <c r="E10" s="131">
        <v>221</v>
      </c>
      <c r="F10" s="131">
        <v>55</v>
      </c>
      <c r="G10" s="131">
        <v>70987</v>
      </c>
      <c r="H10" s="131">
        <v>10000</v>
      </c>
      <c r="I10" s="131">
        <v>20540</v>
      </c>
      <c r="J10" s="131">
        <v>22</v>
      </c>
      <c r="K10" s="131">
        <v>3339</v>
      </c>
      <c r="L10" s="131">
        <v>1562</v>
      </c>
      <c r="M10" s="140">
        <v>4901</v>
      </c>
      <c r="N10" s="278"/>
      <c r="R10" s="349"/>
    </row>
    <row r="11" spans="1:18">
      <c r="A11" s="66" t="s">
        <v>460</v>
      </c>
      <c r="B11" s="12">
        <v>18</v>
      </c>
      <c r="C11" s="12">
        <v>5</v>
      </c>
      <c r="D11" s="12">
        <v>23</v>
      </c>
      <c r="E11" s="12">
        <v>18</v>
      </c>
      <c r="F11" s="12">
        <v>5</v>
      </c>
      <c r="G11" s="12">
        <v>2231</v>
      </c>
      <c r="H11" s="12">
        <v>8000</v>
      </c>
      <c r="I11" s="12">
        <v>20270</v>
      </c>
      <c r="J11" s="12">
        <v>18</v>
      </c>
      <c r="K11" s="12">
        <v>246</v>
      </c>
      <c r="L11" s="12">
        <v>40</v>
      </c>
      <c r="M11" s="13">
        <v>286</v>
      </c>
      <c r="N11" s="278"/>
      <c r="R11" s="349"/>
    </row>
    <row r="12" spans="1:18">
      <c r="A12" s="66" t="s">
        <v>461</v>
      </c>
      <c r="B12" s="85">
        <v>14</v>
      </c>
      <c r="C12" s="85">
        <v>4</v>
      </c>
      <c r="D12" s="85">
        <v>18</v>
      </c>
      <c r="E12" s="85">
        <v>14</v>
      </c>
      <c r="F12" s="85">
        <v>4</v>
      </c>
      <c r="G12" s="12">
        <v>2661</v>
      </c>
      <c r="H12" s="85">
        <v>10000</v>
      </c>
      <c r="I12" s="85">
        <v>20270</v>
      </c>
      <c r="J12" s="12">
        <v>26</v>
      </c>
      <c r="K12" s="12">
        <v>221</v>
      </c>
      <c r="L12" s="12">
        <v>69</v>
      </c>
      <c r="M12" s="13">
        <v>290</v>
      </c>
      <c r="N12" s="278"/>
      <c r="R12" s="349"/>
    </row>
    <row r="13" spans="1:18">
      <c r="A13" s="66" t="s">
        <v>462</v>
      </c>
      <c r="B13" s="12">
        <v>427</v>
      </c>
      <c r="C13" s="12">
        <v>107</v>
      </c>
      <c r="D13" s="12">
        <v>534</v>
      </c>
      <c r="E13" s="12">
        <v>427</v>
      </c>
      <c r="F13" s="12">
        <v>107</v>
      </c>
      <c r="G13" s="12">
        <v>10942</v>
      </c>
      <c r="H13" s="12">
        <v>10000</v>
      </c>
      <c r="I13" s="12">
        <v>20140</v>
      </c>
      <c r="J13" s="12">
        <v>18</v>
      </c>
      <c r="K13" s="12">
        <v>6425</v>
      </c>
      <c r="L13" s="12">
        <v>197</v>
      </c>
      <c r="M13" s="13">
        <v>6622</v>
      </c>
      <c r="N13" s="278"/>
      <c r="R13" s="349"/>
    </row>
    <row r="14" spans="1:18">
      <c r="A14" s="76" t="s">
        <v>463</v>
      </c>
      <c r="B14" s="77">
        <v>680</v>
      </c>
      <c r="C14" s="77">
        <v>171</v>
      </c>
      <c r="D14" s="77">
        <v>851</v>
      </c>
      <c r="E14" s="77">
        <v>680</v>
      </c>
      <c r="F14" s="77">
        <v>171</v>
      </c>
      <c r="G14" s="77">
        <v>86821</v>
      </c>
      <c r="H14" s="81">
        <v>9947</v>
      </c>
      <c r="I14" s="81">
        <v>20275</v>
      </c>
      <c r="J14" s="81">
        <v>22</v>
      </c>
      <c r="K14" s="81">
        <v>10231</v>
      </c>
      <c r="L14" s="81">
        <v>1868</v>
      </c>
      <c r="M14" s="78">
        <v>12099</v>
      </c>
      <c r="N14" s="278"/>
      <c r="R14" s="349"/>
    </row>
    <row r="15" spans="1:18">
      <c r="A15" s="68"/>
      <c r="B15" s="73"/>
      <c r="C15" s="73"/>
      <c r="D15" s="73"/>
      <c r="E15" s="73"/>
      <c r="F15" s="73"/>
      <c r="G15" s="73"/>
      <c r="H15" s="79"/>
      <c r="I15" s="79"/>
      <c r="J15" s="79"/>
      <c r="K15" s="79"/>
      <c r="L15" s="79"/>
      <c r="M15" s="74"/>
      <c r="N15" s="278"/>
      <c r="R15" s="349"/>
    </row>
    <row r="16" spans="1:18">
      <c r="A16" s="76" t="s">
        <v>464</v>
      </c>
      <c r="B16" s="77" t="s">
        <v>399</v>
      </c>
      <c r="C16" s="77">
        <v>180</v>
      </c>
      <c r="D16" s="77">
        <v>180</v>
      </c>
      <c r="E16" s="77" t="s">
        <v>399</v>
      </c>
      <c r="F16" s="77">
        <v>155</v>
      </c>
      <c r="G16" s="77">
        <v>10000</v>
      </c>
      <c r="H16" s="81" t="s">
        <v>399</v>
      </c>
      <c r="I16" s="81">
        <v>15000</v>
      </c>
      <c r="J16" s="81">
        <v>2</v>
      </c>
      <c r="K16" s="81">
        <v>2325</v>
      </c>
      <c r="L16" s="81">
        <v>20</v>
      </c>
      <c r="M16" s="78">
        <v>2345</v>
      </c>
      <c r="N16" s="278"/>
      <c r="R16" s="349"/>
    </row>
    <row r="17" spans="1:18">
      <c r="A17" s="68"/>
      <c r="B17" s="73"/>
      <c r="C17" s="73"/>
      <c r="D17" s="73"/>
      <c r="E17" s="73"/>
      <c r="F17" s="73"/>
      <c r="G17" s="73"/>
      <c r="H17" s="79"/>
      <c r="I17" s="79"/>
      <c r="J17" s="79"/>
      <c r="K17" s="79"/>
      <c r="L17" s="79"/>
      <c r="M17" s="74"/>
      <c r="N17" s="278"/>
      <c r="R17" s="349"/>
    </row>
    <row r="18" spans="1:18">
      <c r="A18" s="76" t="s">
        <v>465</v>
      </c>
      <c r="B18" s="77">
        <v>10</v>
      </c>
      <c r="C18" s="77" t="s">
        <v>399</v>
      </c>
      <c r="D18" s="77">
        <v>10</v>
      </c>
      <c r="E18" s="77">
        <v>10</v>
      </c>
      <c r="F18" s="77" t="s">
        <v>399</v>
      </c>
      <c r="G18" s="77" t="s">
        <v>399</v>
      </c>
      <c r="H18" s="81">
        <v>1500</v>
      </c>
      <c r="I18" s="81" t="s">
        <v>399</v>
      </c>
      <c r="J18" s="81" t="s">
        <v>399</v>
      </c>
      <c r="K18" s="81">
        <v>15</v>
      </c>
      <c r="L18" s="81" t="s">
        <v>399</v>
      </c>
      <c r="M18" s="78">
        <v>15</v>
      </c>
      <c r="N18" s="278"/>
      <c r="R18" s="349"/>
    </row>
    <row r="19" spans="1:18">
      <c r="A19" s="68"/>
      <c r="B19" s="73"/>
      <c r="C19" s="73"/>
      <c r="D19" s="73"/>
      <c r="E19" s="73"/>
      <c r="F19" s="73"/>
      <c r="G19" s="73"/>
      <c r="H19" s="79"/>
      <c r="I19" s="79"/>
      <c r="J19" s="79"/>
      <c r="K19" s="79"/>
      <c r="L19" s="79"/>
      <c r="M19" s="74"/>
      <c r="N19" s="278"/>
      <c r="R19" s="349"/>
    </row>
    <row r="20" spans="1:18">
      <c r="A20" s="66" t="s">
        <v>544</v>
      </c>
      <c r="B20" s="12" t="s">
        <v>399</v>
      </c>
      <c r="C20" s="12">
        <v>4</v>
      </c>
      <c r="D20" s="12">
        <v>4</v>
      </c>
      <c r="E20" s="12" t="s">
        <v>399</v>
      </c>
      <c r="F20" s="12">
        <v>4</v>
      </c>
      <c r="G20" s="12" t="s">
        <v>399</v>
      </c>
      <c r="H20" s="12" t="s">
        <v>399</v>
      </c>
      <c r="I20" s="12">
        <v>10500</v>
      </c>
      <c r="J20" s="12" t="s">
        <v>399</v>
      </c>
      <c r="K20" s="12">
        <v>42</v>
      </c>
      <c r="L20" s="12" t="s">
        <v>399</v>
      </c>
      <c r="M20" s="13">
        <v>42</v>
      </c>
      <c r="N20" s="278"/>
      <c r="R20" s="349"/>
    </row>
    <row r="21" spans="1:18">
      <c r="A21" s="66" t="s">
        <v>467</v>
      </c>
      <c r="B21" s="12" t="s">
        <v>399</v>
      </c>
      <c r="C21" s="85">
        <v>40</v>
      </c>
      <c r="D21" s="12">
        <v>40</v>
      </c>
      <c r="E21" s="12" t="s">
        <v>399</v>
      </c>
      <c r="F21" s="85">
        <v>40</v>
      </c>
      <c r="G21" s="12">
        <v>1500</v>
      </c>
      <c r="H21" s="12" t="s">
        <v>399</v>
      </c>
      <c r="I21" s="85">
        <v>10000</v>
      </c>
      <c r="J21" s="12">
        <v>15</v>
      </c>
      <c r="K21" s="12">
        <v>400</v>
      </c>
      <c r="L21" s="12">
        <v>23</v>
      </c>
      <c r="M21" s="13">
        <v>423</v>
      </c>
      <c r="N21" s="278"/>
      <c r="R21" s="349"/>
    </row>
    <row r="22" spans="1:18">
      <c r="A22" s="66" t="s">
        <v>468</v>
      </c>
      <c r="B22" s="12" t="s">
        <v>399</v>
      </c>
      <c r="C22" s="12">
        <v>59</v>
      </c>
      <c r="D22" s="12">
        <v>59</v>
      </c>
      <c r="E22" s="12" t="s">
        <v>399</v>
      </c>
      <c r="F22" s="12">
        <v>59</v>
      </c>
      <c r="G22" s="12">
        <v>815</v>
      </c>
      <c r="H22" s="12" t="s">
        <v>399</v>
      </c>
      <c r="I22" s="12">
        <v>9300</v>
      </c>
      <c r="J22" s="12">
        <v>16</v>
      </c>
      <c r="K22" s="12">
        <v>549</v>
      </c>
      <c r="L22" s="12">
        <v>13</v>
      </c>
      <c r="M22" s="13">
        <v>562</v>
      </c>
      <c r="N22" s="278"/>
      <c r="R22" s="349"/>
    </row>
    <row r="23" spans="1:18">
      <c r="A23" s="76" t="s">
        <v>469</v>
      </c>
      <c r="B23" s="77" t="s">
        <v>399</v>
      </c>
      <c r="C23" s="77">
        <v>103</v>
      </c>
      <c r="D23" s="77">
        <v>103</v>
      </c>
      <c r="E23" s="77" t="s">
        <v>399</v>
      </c>
      <c r="F23" s="77">
        <v>103</v>
      </c>
      <c r="G23" s="77">
        <v>2315</v>
      </c>
      <c r="H23" s="81" t="s">
        <v>399</v>
      </c>
      <c r="I23" s="81">
        <v>9618</v>
      </c>
      <c r="J23" s="81">
        <v>15</v>
      </c>
      <c r="K23" s="81">
        <v>991</v>
      </c>
      <c r="L23" s="81">
        <v>36</v>
      </c>
      <c r="M23" s="78">
        <v>1027</v>
      </c>
      <c r="N23" s="278"/>
      <c r="R23" s="349"/>
    </row>
    <row r="24" spans="1:18">
      <c r="A24" s="68"/>
      <c r="B24" s="73"/>
      <c r="C24" s="73"/>
      <c r="D24" s="73"/>
      <c r="E24" s="73"/>
      <c r="F24" s="73"/>
      <c r="G24" s="73"/>
      <c r="H24" s="79"/>
      <c r="I24" s="79"/>
      <c r="J24" s="79"/>
      <c r="K24" s="79"/>
      <c r="L24" s="79"/>
      <c r="M24" s="74"/>
      <c r="N24" s="278"/>
      <c r="R24" s="349"/>
    </row>
    <row r="25" spans="1:18">
      <c r="A25" s="76" t="s">
        <v>470</v>
      </c>
      <c r="B25" s="77" t="s">
        <v>399</v>
      </c>
      <c r="C25" s="77">
        <v>21</v>
      </c>
      <c r="D25" s="77">
        <v>21</v>
      </c>
      <c r="E25" s="77" t="s">
        <v>399</v>
      </c>
      <c r="F25" s="77">
        <v>21</v>
      </c>
      <c r="G25" s="77" t="s">
        <v>399</v>
      </c>
      <c r="H25" s="81" t="s">
        <v>399</v>
      </c>
      <c r="I25" s="81">
        <v>20238</v>
      </c>
      <c r="J25" s="81" t="s">
        <v>399</v>
      </c>
      <c r="K25" s="81">
        <v>425</v>
      </c>
      <c r="L25" s="81" t="s">
        <v>399</v>
      </c>
      <c r="M25" s="78">
        <v>425</v>
      </c>
      <c r="N25" s="278"/>
      <c r="R25" s="349"/>
    </row>
    <row r="26" spans="1:18">
      <c r="A26" s="68"/>
      <c r="B26" s="73"/>
      <c r="C26" s="73"/>
      <c r="D26" s="73"/>
      <c r="E26" s="73"/>
      <c r="F26" s="73"/>
      <c r="G26" s="73"/>
      <c r="H26" s="79"/>
      <c r="I26" s="79"/>
      <c r="J26" s="79"/>
      <c r="K26" s="79"/>
      <c r="L26" s="79"/>
      <c r="M26" s="74"/>
      <c r="N26" s="278"/>
      <c r="R26" s="349"/>
    </row>
    <row r="27" spans="1:18">
      <c r="A27" s="76" t="s">
        <v>471</v>
      </c>
      <c r="B27" s="77" t="s">
        <v>399</v>
      </c>
      <c r="C27" s="77">
        <v>5</v>
      </c>
      <c r="D27" s="77">
        <v>5</v>
      </c>
      <c r="E27" s="77" t="s">
        <v>399</v>
      </c>
      <c r="F27" s="77">
        <v>5</v>
      </c>
      <c r="G27" s="77" t="s">
        <v>399</v>
      </c>
      <c r="H27" s="81" t="s">
        <v>399</v>
      </c>
      <c r="I27" s="81">
        <v>10200</v>
      </c>
      <c r="J27" s="81" t="s">
        <v>399</v>
      </c>
      <c r="K27" s="81">
        <v>51</v>
      </c>
      <c r="L27" s="81" t="s">
        <v>399</v>
      </c>
      <c r="M27" s="78">
        <v>51</v>
      </c>
      <c r="N27" s="278"/>
      <c r="R27" s="349"/>
    </row>
    <row r="28" spans="1:18">
      <c r="A28" s="66"/>
      <c r="B28" s="48"/>
      <c r="C28" s="48"/>
      <c r="D28" s="48"/>
      <c r="E28" s="48"/>
      <c r="F28" s="48"/>
      <c r="G28" s="48"/>
      <c r="H28" s="12"/>
      <c r="I28" s="12"/>
      <c r="J28" s="12"/>
      <c r="K28" s="12"/>
      <c r="L28" s="12"/>
      <c r="M28" s="49"/>
      <c r="N28" s="278"/>
      <c r="R28" s="349"/>
    </row>
    <row r="29" spans="1:18">
      <c r="A29" s="66" t="s">
        <v>472</v>
      </c>
      <c r="B29" s="48">
        <v>1</v>
      </c>
      <c r="C29" s="48">
        <v>91</v>
      </c>
      <c r="D29" s="12">
        <v>92</v>
      </c>
      <c r="E29" s="48">
        <v>1</v>
      </c>
      <c r="F29" s="48">
        <v>86</v>
      </c>
      <c r="G29" s="48" t="s">
        <v>399</v>
      </c>
      <c r="H29" s="85">
        <v>5000</v>
      </c>
      <c r="I29" s="12">
        <v>19000</v>
      </c>
      <c r="J29" s="48" t="s">
        <v>399</v>
      </c>
      <c r="K29" s="85">
        <v>1639</v>
      </c>
      <c r="L29" s="48" t="s">
        <v>399</v>
      </c>
      <c r="M29" s="49">
        <v>1639</v>
      </c>
      <c r="N29" s="278"/>
      <c r="R29" s="349"/>
    </row>
    <row r="30" spans="1:18">
      <c r="A30" s="66" t="s">
        <v>474</v>
      </c>
      <c r="B30" s="48">
        <v>9</v>
      </c>
      <c r="C30" s="12">
        <v>5</v>
      </c>
      <c r="D30" s="12">
        <v>14</v>
      </c>
      <c r="E30" s="48" t="s">
        <v>399</v>
      </c>
      <c r="F30" s="12">
        <v>5</v>
      </c>
      <c r="G30" s="48" t="s">
        <v>399</v>
      </c>
      <c r="H30" s="85" t="s">
        <v>399</v>
      </c>
      <c r="I30" s="12">
        <v>14000</v>
      </c>
      <c r="J30" s="48" t="s">
        <v>399</v>
      </c>
      <c r="K30" s="85">
        <v>70</v>
      </c>
      <c r="L30" s="48" t="s">
        <v>399</v>
      </c>
      <c r="M30" s="13">
        <v>70</v>
      </c>
      <c r="N30" s="278"/>
      <c r="R30" s="349"/>
    </row>
    <row r="31" spans="1:18">
      <c r="A31" s="76" t="s">
        <v>475</v>
      </c>
      <c r="B31" s="77">
        <v>10</v>
      </c>
      <c r="C31" s="77">
        <v>96</v>
      </c>
      <c r="D31" s="77">
        <v>106</v>
      </c>
      <c r="E31" s="77">
        <v>1</v>
      </c>
      <c r="F31" s="77">
        <v>91</v>
      </c>
      <c r="G31" s="77" t="s">
        <v>399</v>
      </c>
      <c r="H31" s="81">
        <v>5000</v>
      </c>
      <c r="I31" s="81">
        <v>18725</v>
      </c>
      <c r="J31" s="81" t="s">
        <v>399</v>
      </c>
      <c r="K31" s="81">
        <v>1709</v>
      </c>
      <c r="L31" s="81" t="s">
        <v>399</v>
      </c>
      <c r="M31" s="78">
        <v>1709</v>
      </c>
      <c r="N31" s="278"/>
      <c r="R31" s="349"/>
    </row>
    <row r="32" spans="1:18" s="408" customFormat="1">
      <c r="A32" s="66"/>
      <c r="B32" s="48"/>
      <c r="C32" s="48"/>
      <c r="D32" s="48"/>
      <c r="E32" s="48"/>
      <c r="F32" s="48"/>
      <c r="G32" s="48"/>
      <c r="H32" s="12"/>
      <c r="I32" s="12"/>
      <c r="J32" s="12"/>
      <c r="K32" s="12"/>
      <c r="L32" s="12"/>
      <c r="M32" s="49"/>
      <c r="N32" s="685"/>
      <c r="R32" s="682"/>
    </row>
    <row r="33" spans="1:18">
      <c r="A33" s="66" t="s">
        <v>476</v>
      </c>
      <c r="B33" s="83" t="s">
        <v>399</v>
      </c>
      <c r="C33" s="83">
        <v>16</v>
      </c>
      <c r="D33" s="12">
        <v>16</v>
      </c>
      <c r="E33" s="83" t="s">
        <v>399</v>
      </c>
      <c r="F33" s="83">
        <v>16</v>
      </c>
      <c r="G33" s="12" t="s">
        <v>399</v>
      </c>
      <c r="H33" s="83" t="s">
        <v>399</v>
      </c>
      <c r="I33" s="83">
        <v>13625</v>
      </c>
      <c r="J33" s="83" t="s">
        <v>399</v>
      </c>
      <c r="K33" s="83">
        <v>218</v>
      </c>
      <c r="L33" s="83" t="s">
        <v>399</v>
      </c>
      <c r="M33" s="84">
        <v>218</v>
      </c>
      <c r="R33" s="349"/>
    </row>
    <row r="34" spans="1:18">
      <c r="A34" s="66" t="s">
        <v>478</v>
      </c>
      <c r="B34" s="83" t="s">
        <v>399</v>
      </c>
      <c r="C34" s="83">
        <v>36</v>
      </c>
      <c r="D34" s="12">
        <v>36</v>
      </c>
      <c r="E34" s="83" t="s">
        <v>399</v>
      </c>
      <c r="F34" s="83">
        <v>36</v>
      </c>
      <c r="G34" s="12" t="s">
        <v>399</v>
      </c>
      <c r="H34" s="83" t="s">
        <v>399</v>
      </c>
      <c r="I34" s="83">
        <v>20250</v>
      </c>
      <c r="J34" s="83" t="s">
        <v>399</v>
      </c>
      <c r="K34" s="83">
        <v>729</v>
      </c>
      <c r="L34" s="83" t="s">
        <v>399</v>
      </c>
      <c r="M34" s="13">
        <v>729</v>
      </c>
      <c r="R34" s="349"/>
    </row>
    <row r="35" spans="1:18">
      <c r="A35" s="66" t="s">
        <v>479</v>
      </c>
      <c r="B35" s="83" t="s">
        <v>399</v>
      </c>
      <c r="C35" s="83">
        <v>4</v>
      </c>
      <c r="D35" s="12">
        <v>4</v>
      </c>
      <c r="E35" s="83" t="s">
        <v>399</v>
      </c>
      <c r="F35" s="83">
        <v>4</v>
      </c>
      <c r="G35" s="12" t="s">
        <v>399</v>
      </c>
      <c r="H35" s="83" t="s">
        <v>399</v>
      </c>
      <c r="I35" s="83">
        <v>11250</v>
      </c>
      <c r="J35" s="83" t="s">
        <v>399</v>
      </c>
      <c r="K35" s="83">
        <v>45</v>
      </c>
      <c r="L35" s="83" t="s">
        <v>399</v>
      </c>
      <c r="M35" s="13">
        <v>45</v>
      </c>
      <c r="R35" s="349"/>
    </row>
    <row r="36" spans="1:18">
      <c r="A36" s="76" t="s">
        <v>480</v>
      </c>
      <c r="B36" s="77" t="s">
        <v>399</v>
      </c>
      <c r="C36" s="77">
        <v>56</v>
      </c>
      <c r="D36" s="77">
        <v>56</v>
      </c>
      <c r="E36" s="77" t="s">
        <v>399</v>
      </c>
      <c r="F36" s="77">
        <v>56</v>
      </c>
      <c r="G36" s="77" t="s">
        <v>399</v>
      </c>
      <c r="H36" s="81" t="s">
        <v>399</v>
      </c>
      <c r="I36" s="81">
        <v>17714</v>
      </c>
      <c r="J36" s="81" t="s">
        <v>399</v>
      </c>
      <c r="K36" s="81">
        <v>992</v>
      </c>
      <c r="L36" s="81" t="s">
        <v>399</v>
      </c>
      <c r="M36" s="78">
        <v>992</v>
      </c>
    </row>
    <row r="37" spans="1:18">
      <c r="A37" s="68"/>
      <c r="B37" s="73"/>
      <c r="C37" s="73"/>
      <c r="D37" s="73"/>
      <c r="E37" s="73"/>
      <c r="F37" s="73"/>
      <c r="G37" s="73"/>
      <c r="H37" s="79"/>
      <c r="I37" s="79"/>
      <c r="J37" s="79"/>
      <c r="K37" s="79"/>
      <c r="L37" s="79"/>
      <c r="M37" s="74"/>
    </row>
    <row r="38" spans="1:18">
      <c r="A38" s="76" t="s">
        <v>481</v>
      </c>
      <c r="B38" s="77" t="s">
        <v>399</v>
      </c>
      <c r="C38" s="77">
        <v>10</v>
      </c>
      <c r="D38" s="77">
        <v>10</v>
      </c>
      <c r="E38" s="77" t="s">
        <v>399</v>
      </c>
      <c r="F38" s="77">
        <v>10</v>
      </c>
      <c r="G38" s="77" t="s">
        <v>399</v>
      </c>
      <c r="H38" s="81" t="s">
        <v>399</v>
      </c>
      <c r="I38" s="81">
        <v>6100</v>
      </c>
      <c r="J38" s="81" t="s">
        <v>399</v>
      </c>
      <c r="K38" s="81">
        <v>61</v>
      </c>
      <c r="L38" s="81" t="s">
        <v>399</v>
      </c>
      <c r="M38" s="78">
        <v>61</v>
      </c>
    </row>
    <row r="39" spans="1:18">
      <c r="A39" s="66"/>
      <c r="B39" s="48"/>
      <c r="C39" s="48"/>
      <c r="D39" s="48"/>
      <c r="E39" s="48"/>
      <c r="F39" s="48"/>
      <c r="G39" s="48"/>
      <c r="H39" s="12"/>
      <c r="I39" s="12"/>
      <c r="J39" s="12"/>
      <c r="K39" s="12"/>
      <c r="L39" s="12"/>
      <c r="M39" s="49"/>
    </row>
    <row r="40" spans="1:18">
      <c r="A40" s="66" t="s">
        <v>500</v>
      </c>
      <c r="B40" s="12" t="s">
        <v>399</v>
      </c>
      <c r="C40" s="12">
        <v>2</v>
      </c>
      <c r="D40" s="12">
        <v>2</v>
      </c>
      <c r="E40" s="12" t="s">
        <v>399</v>
      </c>
      <c r="F40" s="12">
        <v>2</v>
      </c>
      <c r="G40" s="12" t="s">
        <v>399</v>
      </c>
      <c r="H40" s="12" t="s">
        <v>399</v>
      </c>
      <c r="I40" s="12">
        <v>15000</v>
      </c>
      <c r="J40" s="12" t="s">
        <v>399</v>
      </c>
      <c r="K40" s="12">
        <v>30</v>
      </c>
      <c r="L40" s="12" t="s">
        <v>399</v>
      </c>
      <c r="M40" s="13">
        <v>30</v>
      </c>
    </row>
    <row r="41" spans="1:18">
      <c r="A41" s="66" t="s">
        <v>501</v>
      </c>
      <c r="B41" s="12" t="s">
        <v>399</v>
      </c>
      <c r="C41" s="12">
        <v>61</v>
      </c>
      <c r="D41" s="12">
        <v>61</v>
      </c>
      <c r="E41" s="12" t="s">
        <v>399</v>
      </c>
      <c r="F41" s="12">
        <v>26</v>
      </c>
      <c r="G41" s="12" t="s">
        <v>399</v>
      </c>
      <c r="H41" s="12" t="s">
        <v>399</v>
      </c>
      <c r="I41" s="12">
        <v>35900</v>
      </c>
      <c r="J41" s="12" t="s">
        <v>399</v>
      </c>
      <c r="K41" s="12">
        <v>933</v>
      </c>
      <c r="L41" s="12" t="s">
        <v>399</v>
      </c>
      <c r="M41" s="13">
        <v>933</v>
      </c>
    </row>
    <row r="42" spans="1:18">
      <c r="A42" s="76" t="s">
        <v>502</v>
      </c>
      <c r="B42" s="77" t="s">
        <v>399</v>
      </c>
      <c r="C42" s="77">
        <v>63</v>
      </c>
      <c r="D42" s="77">
        <v>63</v>
      </c>
      <c r="E42" s="77" t="s">
        <v>399</v>
      </c>
      <c r="F42" s="77">
        <v>28</v>
      </c>
      <c r="G42" s="77" t="s">
        <v>399</v>
      </c>
      <c r="H42" s="81" t="s">
        <v>399</v>
      </c>
      <c r="I42" s="81">
        <v>34407</v>
      </c>
      <c r="J42" s="81" t="s">
        <v>399</v>
      </c>
      <c r="K42" s="81">
        <v>963</v>
      </c>
      <c r="L42" s="81" t="s">
        <v>399</v>
      </c>
      <c r="M42" s="78">
        <v>963</v>
      </c>
    </row>
    <row r="43" spans="1:18">
      <c r="A43" s="66"/>
      <c r="B43" s="48"/>
      <c r="C43" s="48"/>
      <c r="D43" s="48"/>
      <c r="E43" s="48"/>
      <c r="F43" s="48"/>
      <c r="G43" s="48"/>
      <c r="H43" s="12"/>
      <c r="I43" s="12"/>
      <c r="J43" s="12"/>
      <c r="K43" s="12"/>
      <c r="L43" s="12"/>
      <c r="M43" s="49"/>
    </row>
    <row r="44" spans="1:18">
      <c r="A44" s="66" t="s">
        <v>505</v>
      </c>
      <c r="B44" s="48" t="s">
        <v>399</v>
      </c>
      <c r="C44" s="12">
        <v>7</v>
      </c>
      <c r="D44" s="12">
        <v>7</v>
      </c>
      <c r="E44" s="48" t="s">
        <v>399</v>
      </c>
      <c r="F44" s="12">
        <v>6</v>
      </c>
      <c r="G44" s="12" t="s">
        <v>399</v>
      </c>
      <c r="H44" s="48" t="s">
        <v>399</v>
      </c>
      <c r="I44" s="12">
        <v>17670</v>
      </c>
      <c r="J44" s="12" t="s">
        <v>399</v>
      </c>
      <c r="K44" s="12">
        <v>106</v>
      </c>
      <c r="L44" s="12" t="s">
        <v>399</v>
      </c>
      <c r="M44" s="13">
        <v>106</v>
      </c>
    </row>
    <row r="45" spans="1:18">
      <c r="A45" s="76" t="s">
        <v>506</v>
      </c>
      <c r="B45" s="77" t="s">
        <v>399</v>
      </c>
      <c r="C45" s="77">
        <v>7</v>
      </c>
      <c r="D45" s="77">
        <v>7</v>
      </c>
      <c r="E45" s="77" t="s">
        <v>399</v>
      </c>
      <c r="F45" s="77">
        <v>6</v>
      </c>
      <c r="G45" s="77" t="s">
        <v>399</v>
      </c>
      <c r="H45" s="81" t="s">
        <v>399</v>
      </c>
      <c r="I45" s="81">
        <v>17670</v>
      </c>
      <c r="J45" s="81" t="s">
        <v>399</v>
      </c>
      <c r="K45" s="81">
        <v>106</v>
      </c>
      <c r="L45" s="81" t="s">
        <v>399</v>
      </c>
      <c r="M45" s="78">
        <v>106</v>
      </c>
    </row>
    <row r="46" spans="1:18">
      <c r="A46" s="66"/>
      <c r="B46" s="48"/>
      <c r="C46" s="48"/>
      <c r="D46" s="48"/>
      <c r="E46" s="48"/>
      <c r="F46" s="48"/>
      <c r="G46" s="48"/>
      <c r="H46" s="12"/>
      <c r="I46" s="12"/>
      <c r="J46" s="12"/>
      <c r="K46" s="12"/>
      <c r="L46" s="12"/>
      <c r="M46" s="49"/>
    </row>
    <row r="47" spans="1:18">
      <c r="A47" s="66" t="s">
        <v>511</v>
      </c>
      <c r="B47" s="48" t="s">
        <v>399</v>
      </c>
      <c r="C47" s="48">
        <v>3</v>
      </c>
      <c r="D47" s="48">
        <v>3</v>
      </c>
      <c r="E47" s="48" t="s">
        <v>399</v>
      </c>
      <c r="F47" s="48" t="s">
        <v>399</v>
      </c>
      <c r="G47" s="48" t="s">
        <v>399</v>
      </c>
      <c r="H47" s="12" t="s">
        <v>399</v>
      </c>
      <c r="I47" s="12" t="s">
        <v>399</v>
      </c>
      <c r="J47" s="12" t="s">
        <v>399</v>
      </c>
      <c r="K47" s="12" t="s">
        <v>399</v>
      </c>
      <c r="L47" s="12" t="s">
        <v>399</v>
      </c>
      <c r="M47" s="49" t="s">
        <v>399</v>
      </c>
    </row>
    <row r="48" spans="1:18">
      <c r="A48" s="76" t="s">
        <v>515</v>
      </c>
      <c r="B48" s="77" t="s">
        <v>399</v>
      </c>
      <c r="C48" s="77">
        <v>3</v>
      </c>
      <c r="D48" s="77">
        <v>3</v>
      </c>
      <c r="E48" s="77" t="s">
        <v>399</v>
      </c>
      <c r="F48" s="77" t="s">
        <v>399</v>
      </c>
      <c r="G48" s="77" t="s">
        <v>399</v>
      </c>
      <c r="H48" s="81" t="s">
        <v>399</v>
      </c>
      <c r="I48" s="81" t="s">
        <v>399</v>
      </c>
      <c r="J48" s="81" t="s">
        <v>399</v>
      </c>
      <c r="K48" s="81" t="s">
        <v>399</v>
      </c>
      <c r="L48" s="81" t="s">
        <v>399</v>
      </c>
      <c r="M48" s="78" t="s">
        <v>399</v>
      </c>
    </row>
    <row r="49" spans="1:13">
      <c r="A49" s="66"/>
      <c r="B49" s="48"/>
      <c r="C49" s="48"/>
      <c r="D49" s="48"/>
      <c r="E49" s="48"/>
      <c r="F49" s="48"/>
      <c r="G49" s="48"/>
      <c r="H49" s="12"/>
      <c r="I49" s="12"/>
      <c r="J49" s="12"/>
      <c r="K49" s="12"/>
      <c r="L49" s="12"/>
      <c r="M49" s="49"/>
    </row>
    <row r="50" spans="1:13">
      <c r="A50" s="66" t="s">
        <v>516</v>
      </c>
      <c r="B50" s="12" t="s">
        <v>399</v>
      </c>
      <c r="C50" s="12">
        <v>2</v>
      </c>
      <c r="D50" s="12">
        <v>2</v>
      </c>
      <c r="E50" s="12" t="s">
        <v>399</v>
      </c>
      <c r="F50" s="12">
        <v>2</v>
      </c>
      <c r="G50" s="12">
        <v>500</v>
      </c>
      <c r="H50" s="12" t="s">
        <v>399</v>
      </c>
      <c r="I50" s="12">
        <v>5000</v>
      </c>
      <c r="J50" s="12">
        <v>3</v>
      </c>
      <c r="K50" s="12">
        <v>9</v>
      </c>
      <c r="L50" s="12">
        <v>2</v>
      </c>
      <c r="M50" s="13">
        <v>11</v>
      </c>
    </row>
    <row r="51" spans="1:13">
      <c r="A51" s="66" t="s">
        <v>517</v>
      </c>
      <c r="B51" s="12" t="s">
        <v>399</v>
      </c>
      <c r="C51" s="12">
        <v>6</v>
      </c>
      <c r="D51" s="12">
        <v>6</v>
      </c>
      <c r="E51" s="12" t="s">
        <v>399</v>
      </c>
      <c r="F51" s="12">
        <v>5</v>
      </c>
      <c r="G51" s="12">
        <v>900</v>
      </c>
      <c r="H51" s="12" t="s">
        <v>399</v>
      </c>
      <c r="I51" s="12">
        <v>5000</v>
      </c>
      <c r="J51" s="12">
        <v>5</v>
      </c>
      <c r="K51" s="12">
        <v>25</v>
      </c>
      <c r="L51" s="12">
        <v>5</v>
      </c>
      <c r="M51" s="13">
        <v>30</v>
      </c>
    </row>
    <row r="52" spans="1:13">
      <c r="A52" s="76" t="s">
        <v>518</v>
      </c>
      <c r="B52" s="77" t="s">
        <v>399</v>
      </c>
      <c r="C52" s="77">
        <v>8</v>
      </c>
      <c r="D52" s="77">
        <v>8</v>
      </c>
      <c r="E52" s="77" t="s">
        <v>399</v>
      </c>
      <c r="F52" s="77">
        <v>7</v>
      </c>
      <c r="G52" s="77">
        <v>1400</v>
      </c>
      <c r="H52" s="81" t="s">
        <v>399</v>
      </c>
      <c r="I52" s="81">
        <v>5000</v>
      </c>
      <c r="J52" s="81">
        <v>4</v>
      </c>
      <c r="K52" s="81">
        <v>34</v>
      </c>
      <c r="L52" s="81">
        <v>7</v>
      </c>
      <c r="M52" s="78">
        <v>41</v>
      </c>
    </row>
    <row r="53" spans="1:13">
      <c r="A53" s="66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9"/>
    </row>
    <row r="54" spans="1:13" ht="13.5" thickBot="1">
      <c r="A54" s="69" t="s">
        <v>519</v>
      </c>
      <c r="B54" s="55">
        <v>700</v>
      </c>
      <c r="C54" s="55">
        <v>723</v>
      </c>
      <c r="D54" s="55">
        <v>1423</v>
      </c>
      <c r="E54" s="55">
        <v>691</v>
      </c>
      <c r="F54" s="55">
        <v>653</v>
      </c>
      <c r="G54" s="55">
        <v>100536</v>
      </c>
      <c r="H54" s="55">
        <v>9818</v>
      </c>
      <c r="I54" s="55">
        <v>17029</v>
      </c>
      <c r="J54" s="55">
        <v>19</v>
      </c>
      <c r="K54" s="55">
        <v>17903</v>
      </c>
      <c r="L54" s="55">
        <v>1931</v>
      </c>
      <c r="M54" s="56">
        <v>19834</v>
      </c>
    </row>
  </sheetData>
  <mergeCells count="13">
    <mergeCell ref="L7:L9"/>
    <mergeCell ref="M7:M9"/>
    <mergeCell ref="E8:F8"/>
    <mergeCell ref="A1:M1"/>
    <mergeCell ref="A3:M3"/>
    <mergeCell ref="A4:M4"/>
    <mergeCell ref="H8:I8"/>
    <mergeCell ref="G6:G9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>
  <sheetPr codeName="Hoja298">
    <pageSetUpPr fitToPage="1"/>
  </sheetPr>
  <dimension ref="A1:J20"/>
  <sheetViews>
    <sheetView showGridLines="0" view="pageBreakPreview" zoomScale="75" zoomScaleNormal="75" zoomScaleSheetLayoutView="75" workbookViewId="0">
      <selection activeCell="H20" sqref="H20"/>
    </sheetView>
  </sheetViews>
  <sheetFormatPr baseColWidth="10" defaultRowHeight="12.75"/>
  <cols>
    <col min="1" max="1" width="19.42578125" style="160" customWidth="1"/>
    <col min="2" max="3" width="18.140625" style="160" bestFit="1" customWidth="1"/>
    <col min="4" max="4" width="16.140625" style="160" customWidth="1"/>
    <col min="5" max="5" width="19.28515625" style="160" customWidth="1"/>
    <col min="6" max="8" width="14.7109375" style="160" customWidth="1"/>
    <col min="9" max="9" width="11.42578125" style="160"/>
    <col min="10" max="10" width="22.28515625" style="160" customWidth="1"/>
    <col min="11" max="16384" width="11.42578125" style="160"/>
  </cols>
  <sheetData>
    <row r="1" spans="1:10" s="2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  <c r="I1" s="1"/>
      <c r="J1" s="1"/>
    </row>
    <row r="3" spans="1:10" s="141" customFormat="1" ht="15">
      <c r="A3" s="1560" t="s">
        <v>1453</v>
      </c>
      <c r="B3" s="1560"/>
      <c r="C3" s="1560"/>
      <c r="D3" s="1560"/>
      <c r="E3" s="1560"/>
      <c r="F3" s="1560"/>
      <c r="G3" s="1560"/>
      <c r="H3" s="1560"/>
    </row>
    <row r="4" spans="1:10" s="141" customFormat="1" ht="15">
      <c r="A4" s="1560" t="s">
        <v>1447</v>
      </c>
      <c r="B4" s="1560"/>
      <c r="C4" s="1560"/>
      <c r="D4" s="1560"/>
      <c r="E4" s="1560"/>
      <c r="F4" s="1560"/>
      <c r="G4" s="1560"/>
      <c r="H4" s="1560"/>
    </row>
    <row r="5" spans="1:10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10" s="1312" customFormat="1" ht="24" customHeight="1">
      <c r="A6" s="1649" t="s">
        <v>378</v>
      </c>
      <c r="B6" s="1311" t="s">
        <v>1150</v>
      </c>
      <c r="C6" s="920"/>
      <c r="D6" s="1627" t="s">
        <v>1164</v>
      </c>
      <c r="E6" s="1333" t="s">
        <v>386</v>
      </c>
      <c r="F6" s="1317"/>
      <c r="G6" s="949" t="s">
        <v>521</v>
      </c>
      <c r="H6" s="873"/>
    </row>
    <row r="7" spans="1:10" s="1312" customFormat="1" ht="24" customHeight="1">
      <c r="A7" s="1650"/>
      <c r="B7" s="1313" t="s">
        <v>1165</v>
      </c>
      <c r="C7" s="924"/>
      <c r="D7" s="1628"/>
      <c r="E7" s="1334" t="s">
        <v>1166</v>
      </c>
      <c r="F7" s="909" t="s">
        <v>380</v>
      </c>
      <c r="G7" s="909" t="s">
        <v>522</v>
      </c>
      <c r="H7" s="926" t="s">
        <v>381</v>
      </c>
    </row>
    <row r="8" spans="1:10" s="1312" customFormat="1" ht="24" customHeight="1">
      <c r="A8" s="1650"/>
      <c r="B8" s="298" t="s">
        <v>395</v>
      </c>
      <c r="C8" s="298" t="s">
        <v>1123</v>
      </c>
      <c r="D8" s="1628"/>
      <c r="E8" s="1334" t="s">
        <v>1167</v>
      </c>
      <c r="F8" s="1334" t="s">
        <v>533</v>
      </c>
      <c r="G8" s="909" t="s">
        <v>525</v>
      </c>
      <c r="H8" s="926" t="s">
        <v>384</v>
      </c>
    </row>
    <row r="9" spans="1:10" s="1312" customFormat="1" ht="24" customHeight="1" thickBot="1">
      <c r="A9" s="1651"/>
      <c r="B9" s="912" t="s">
        <v>389</v>
      </c>
      <c r="C9" s="912" t="s">
        <v>1</v>
      </c>
      <c r="D9" s="1500"/>
      <c r="E9" s="300" t="s">
        <v>524</v>
      </c>
      <c r="F9" s="877"/>
      <c r="G9" s="912" t="s">
        <v>526</v>
      </c>
      <c r="H9" s="1189"/>
    </row>
    <row r="10" spans="1:10" ht="22.5" customHeight="1">
      <c r="A10" s="694">
        <v>2003</v>
      </c>
      <c r="B10" s="733">
        <v>764</v>
      </c>
      <c r="C10" s="733">
        <v>759</v>
      </c>
      <c r="D10" s="734">
        <v>16.364999999999998</v>
      </c>
      <c r="E10" s="722">
        <f t="shared" ref="E10:E16" si="0">+F10/C10*10</f>
        <v>47.167325428194992</v>
      </c>
      <c r="F10" s="734">
        <v>3580</v>
      </c>
      <c r="G10" s="735">
        <v>195.1</v>
      </c>
      <c r="H10" s="736">
        <v>6984.58</v>
      </c>
    </row>
    <row r="11" spans="1:10" s="452" customFormat="1">
      <c r="A11" s="11">
        <v>2004</v>
      </c>
      <c r="B11" s="202">
        <v>866</v>
      </c>
      <c r="C11" s="202">
        <v>853</v>
      </c>
      <c r="D11" s="714">
        <v>26.309000000000001</v>
      </c>
      <c r="E11" s="172">
        <f t="shared" si="0"/>
        <v>50.093786635404456</v>
      </c>
      <c r="F11" s="714">
        <v>4273</v>
      </c>
      <c r="G11" s="715">
        <v>214.99</v>
      </c>
      <c r="H11" s="716">
        <v>9186.5226999999995</v>
      </c>
      <c r="J11" s="160"/>
    </row>
    <row r="12" spans="1:10" s="452" customFormat="1">
      <c r="A12" s="11">
        <v>2005</v>
      </c>
      <c r="B12" s="202">
        <v>893</v>
      </c>
      <c r="C12" s="202">
        <v>883</v>
      </c>
      <c r="D12" s="714">
        <v>25.073</v>
      </c>
      <c r="E12" s="172">
        <f t="shared" si="0"/>
        <v>49.37712344280861</v>
      </c>
      <c r="F12" s="714">
        <v>4360</v>
      </c>
      <c r="G12" s="715">
        <v>163.02000000000001</v>
      </c>
      <c r="H12" s="716">
        <v>7107.6720000000005</v>
      </c>
      <c r="J12" s="160"/>
    </row>
    <row r="13" spans="1:10" s="452" customFormat="1">
      <c r="A13" s="11">
        <v>2006</v>
      </c>
      <c r="B13" s="202">
        <v>865</v>
      </c>
      <c r="C13" s="202">
        <v>855</v>
      </c>
      <c r="D13" s="714">
        <v>24.169</v>
      </c>
      <c r="E13" s="172">
        <f t="shared" si="0"/>
        <v>54.058479532163737</v>
      </c>
      <c r="F13" s="714">
        <v>4622</v>
      </c>
      <c r="G13" s="715">
        <v>319.91000000000003</v>
      </c>
      <c r="H13" s="716">
        <v>14786.2402</v>
      </c>
      <c r="J13" s="160"/>
    </row>
    <row r="14" spans="1:10" s="452" customFormat="1">
      <c r="A14" s="11">
        <v>2007</v>
      </c>
      <c r="B14" s="202">
        <v>840</v>
      </c>
      <c r="C14" s="202">
        <v>827</v>
      </c>
      <c r="D14" s="714">
        <v>24.396000000000001</v>
      </c>
      <c r="E14" s="172">
        <f t="shared" si="0"/>
        <v>54.340991535671101</v>
      </c>
      <c r="F14" s="714">
        <v>4494</v>
      </c>
      <c r="G14" s="715">
        <v>246.97</v>
      </c>
      <c r="H14" s="716">
        <v>11098.8318</v>
      </c>
      <c r="J14" s="160"/>
    </row>
    <row r="15" spans="1:10">
      <c r="A15" s="690">
        <v>2008</v>
      </c>
      <c r="B15" s="202">
        <v>837</v>
      </c>
      <c r="C15" s="202">
        <v>827</v>
      </c>
      <c r="D15" s="714">
        <v>23.356000000000002</v>
      </c>
      <c r="E15" s="172">
        <f t="shared" si="0"/>
        <v>54.183796856106412</v>
      </c>
      <c r="F15" s="714">
        <v>4481</v>
      </c>
      <c r="G15" s="715">
        <v>246.97</v>
      </c>
      <c r="H15" s="716">
        <v>11066.725700000001</v>
      </c>
    </row>
    <row r="16" spans="1:10">
      <c r="A16" s="690">
        <v>2009</v>
      </c>
      <c r="B16" s="202">
        <v>830</v>
      </c>
      <c r="C16" s="202">
        <v>820</v>
      </c>
      <c r="D16" s="714">
        <v>23.065999999999999</v>
      </c>
      <c r="E16" s="172">
        <f t="shared" si="0"/>
        <v>54.08536585365853</v>
      </c>
      <c r="F16" s="714">
        <v>4435</v>
      </c>
      <c r="G16" s="16" t="s">
        <v>399</v>
      </c>
      <c r="H16" s="680" t="s">
        <v>399</v>
      </c>
    </row>
    <row r="17" spans="1:8">
      <c r="A17" s="690">
        <v>2010</v>
      </c>
      <c r="B17" s="202">
        <v>736</v>
      </c>
      <c r="C17" s="202">
        <v>731</v>
      </c>
      <c r="D17" s="714">
        <v>23.065999999999999</v>
      </c>
      <c r="E17" s="172">
        <f>+F17/C17*10</f>
        <v>54.7469220246238</v>
      </c>
      <c r="F17" s="714">
        <v>4002</v>
      </c>
      <c r="G17" s="16" t="s">
        <v>399</v>
      </c>
      <c r="H17" s="680" t="s">
        <v>399</v>
      </c>
    </row>
    <row r="18" spans="1:8">
      <c r="A18" s="690">
        <v>2011</v>
      </c>
      <c r="B18" s="202">
        <v>679</v>
      </c>
      <c r="C18" s="202">
        <v>674</v>
      </c>
      <c r="D18" s="714">
        <v>22.875</v>
      </c>
      <c r="E18" s="172">
        <f>+F18/C18*10</f>
        <v>55.504451038575667</v>
      </c>
      <c r="F18" s="714">
        <v>3741</v>
      </c>
      <c r="G18" s="16" t="s">
        <v>399</v>
      </c>
      <c r="H18" s="680" t="s">
        <v>399</v>
      </c>
    </row>
    <row r="19" spans="1:8">
      <c r="A19" s="690">
        <v>2012</v>
      </c>
      <c r="B19" s="202">
        <v>613</v>
      </c>
      <c r="C19" s="202">
        <v>606</v>
      </c>
      <c r="D19" s="714">
        <v>21.949000000000002</v>
      </c>
      <c r="E19" s="172">
        <v>65.544554455445535</v>
      </c>
      <c r="F19" s="714">
        <v>3972</v>
      </c>
      <c r="G19" s="16">
        <v>135</v>
      </c>
      <c r="H19" s="680">
        <v>5362.2</v>
      </c>
    </row>
    <row r="20" spans="1:8" ht="13.5" thickBot="1">
      <c r="A20" s="691">
        <v>2013</v>
      </c>
      <c r="B20" s="717">
        <v>588</v>
      </c>
      <c r="C20" s="717">
        <v>573</v>
      </c>
      <c r="D20" s="718">
        <v>17.564</v>
      </c>
      <c r="E20" s="289">
        <f>+F20/C20*10</f>
        <v>50.122164048865621</v>
      </c>
      <c r="F20" s="718">
        <v>2872</v>
      </c>
      <c r="G20" s="20">
        <v>100</v>
      </c>
      <c r="H20" s="1424">
        <f>F20*G20/100</f>
        <v>2872</v>
      </c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>
  <sheetPr codeName="Hoja299">
    <pageSetUpPr fitToPage="1"/>
  </sheetPr>
  <dimension ref="A1:Q31"/>
  <sheetViews>
    <sheetView view="pageBreakPreview" zoomScale="75" zoomScaleNormal="75" zoomScaleSheetLayoutView="75" workbookViewId="0">
      <selection activeCell="E35" sqref="E35"/>
    </sheetView>
  </sheetViews>
  <sheetFormatPr baseColWidth="10" defaultRowHeight="12.75"/>
  <cols>
    <col min="1" max="1" width="33.140625" style="271" customWidth="1"/>
    <col min="2" max="6" width="11.5703125" style="271" bestFit="1" customWidth="1"/>
    <col min="7" max="7" width="16.42578125" style="271" customWidth="1"/>
    <col min="8" max="9" width="13.85546875" style="271" customWidth="1"/>
    <col min="10" max="13" width="14.42578125" style="271" customWidth="1"/>
    <col min="14" max="16384" width="11.42578125" style="271"/>
  </cols>
  <sheetData>
    <row r="1" spans="1:17" s="90" customFormat="1" ht="18">
      <c r="A1" s="1519" t="s">
        <v>1289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7" s="91" customFormat="1" ht="15">
      <c r="A3" s="1504" t="s">
        <v>9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</row>
    <row r="4" spans="1:17" s="91" customFormat="1" ht="15">
      <c r="A4" s="1504" t="s">
        <v>1425</v>
      </c>
      <c r="B4" s="1504"/>
      <c r="C4" s="1504"/>
      <c r="D4" s="1504"/>
      <c r="E4" s="1504"/>
      <c r="F4" s="1504"/>
      <c r="G4" s="1504"/>
      <c r="H4" s="1504"/>
      <c r="I4" s="1504"/>
      <c r="J4" s="1504"/>
      <c r="K4" s="1504"/>
      <c r="L4" s="1504"/>
      <c r="M4" s="1504"/>
    </row>
    <row r="5" spans="1:17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7" s="866" customFormat="1" ht="21" customHeight="1">
      <c r="A6" s="1330"/>
      <c r="B6" s="1544" t="s">
        <v>1116</v>
      </c>
      <c r="C6" s="1544"/>
      <c r="D6" s="1544"/>
      <c r="E6" s="1544"/>
      <c r="F6" s="1544"/>
      <c r="G6" s="1732" t="s">
        <v>1264</v>
      </c>
      <c r="H6" s="849"/>
      <c r="I6" s="1329" t="s">
        <v>386</v>
      </c>
      <c r="J6" s="1315"/>
      <c r="K6" s="1733" t="s">
        <v>387</v>
      </c>
      <c r="L6" s="1733"/>
      <c r="M6" s="1490"/>
    </row>
    <row r="7" spans="1:17" s="866" customFormat="1" ht="21" customHeight="1">
      <c r="A7" s="1331" t="s">
        <v>560</v>
      </c>
      <c r="B7" s="1554" t="s">
        <v>389</v>
      </c>
      <c r="C7" s="1554"/>
      <c r="D7" s="1554"/>
      <c r="E7" s="1554"/>
      <c r="F7" s="1554"/>
      <c r="G7" s="1628"/>
      <c r="H7" s="1676" t="s">
        <v>1265</v>
      </c>
      <c r="I7" s="1676"/>
      <c r="J7" s="1334" t="s">
        <v>1151</v>
      </c>
      <c r="K7" s="1628" t="s">
        <v>1173</v>
      </c>
      <c r="L7" s="1628" t="s">
        <v>1153</v>
      </c>
      <c r="M7" s="1502" t="s">
        <v>1154</v>
      </c>
    </row>
    <row r="8" spans="1:17" s="866" customFormat="1" ht="21" customHeight="1">
      <c r="A8" s="1331" t="s">
        <v>538</v>
      </c>
      <c r="B8" s="1316"/>
      <c r="C8" s="1335" t="s">
        <v>395</v>
      </c>
      <c r="D8" s="1083"/>
      <c r="E8" s="1738" t="s">
        <v>1123</v>
      </c>
      <c r="F8" s="1738"/>
      <c r="G8" s="1628"/>
      <c r="H8" s="1554" t="s">
        <v>390</v>
      </c>
      <c r="I8" s="1554"/>
      <c r="J8" s="1334" t="s">
        <v>1120</v>
      </c>
      <c r="K8" s="1628"/>
      <c r="L8" s="1628"/>
      <c r="M8" s="1502"/>
    </row>
    <row r="9" spans="1:17" s="866" customFormat="1" ht="21" customHeight="1" thickBot="1">
      <c r="A9" s="1331"/>
      <c r="B9" s="1334" t="s">
        <v>393</v>
      </c>
      <c r="C9" s="1334" t="s">
        <v>394</v>
      </c>
      <c r="D9" s="1334" t="s">
        <v>395</v>
      </c>
      <c r="E9" s="1334" t="s">
        <v>393</v>
      </c>
      <c r="F9" s="1334" t="s">
        <v>394</v>
      </c>
      <c r="G9" s="1628"/>
      <c r="H9" s="1334" t="s">
        <v>393</v>
      </c>
      <c r="I9" s="1334" t="s">
        <v>394</v>
      </c>
      <c r="J9" s="1334" t="s">
        <v>1159</v>
      </c>
      <c r="K9" s="1628"/>
      <c r="L9" s="1628"/>
      <c r="M9" s="1502"/>
      <c r="P9" s="1318"/>
      <c r="Q9" s="1318"/>
    </row>
    <row r="10" spans="1:17" ht="19.5" customHeight="1">
      <c r="A10" s="241" t="s">
        <v>481</v>
      </c>
      <c r="B10" s="243" t="s">
        <v>399</v>
      </c>
      <c r="C10" s="243" t="s">
        <v>399</v>
      </c>
      <c r="D10" s="243" t="s">
        <v>399</v>
      </c>
      <c r="E10" s="243" t="s">
        <v>399</v>
      </c>
      <c r="F10" s="243" t="s">
        <v>399</v>
      </c>
      <c r="G10" s="243">
        <v>100</v>
      </c>
      <c r="H10" s="243" t="s">
        <v>399</v>
      </c>
      <c r="I10" s="243" t="s">
        <v>399</v>
      </c>
      <c r="J10" s="243">
        <v>20</v>
      </c>
      <c r="K10" s="243" t="s">
        <v>399</v>
      </c>
      <c r="L10" s="243">
        <v>2</v>
      </c>
      <c r="M10" s="296">
        <v>2</v>
      </c>
    </row>
    <row r="11" spans="1:17">
      <c r="A11" s="66"/>
      <c r="B11" s="48"/>
      <c r="C11" s="48"/>
      <c r="D11" s="48"/>
      <c r="E11" s="48"/>
      <c r="F11" s="48"/>
      <c r="G11" s="48"/>
      <c r="H11" s="12"/>
      <c r="I11" s="12"/>
      <c r="J11" s="12"/>
      <c r="K11" s="12"/>
      <c r="L11" s="12"/>
      <c r="M11" s="49"/>
    </row>
    <row r="12" spans="1:17">
      <c r="A12" s="66" t="s">
        <v>499</v>
      </c>
      <c r="B12" s="12" t="s">
        <v>399</v>
      </c>
      <c r="C12" s="12">
        <v>580</v>
      </c>
      <c r="D12" s="12">
        <v>580</v>
      </c>
      <c r="E12" s="12" t="s">
        <v>399</v>
      </c>
      <c r="F12" s="12">
        <v>573</v>
      </c>
      <c r="G12" s="12">
        <v>15600</v>
      </c>
      <c r="H12" s="12" t="s">
        <v>399</v>
      </c>
      <c r="I12" s="12">
        <v>4700</v>
      </c>
      <c r="J12" s="12">
        <v>11</v>
      </c>
      <c r="K12" s="12">
        <v>2693</v>
      </c>
      <c r="L12" s="12">
        <v>172</v>
      </c>
      <c r="M12" s="13">
        <v>2865</v>
      </c>
    </row>
    <row r="13" spans="1:17">
      <c r="A13" s="66" t="s">
        <v>500</v>
      </c>
      <c r="B13" s="12" t="s">
        <v>399</v>
      </c>
      <c r="C13" s="12" t="s">
        <v>399</v>
      </c>
      <c r="D13" s="12" t="s">
        <v>399</v>
      </c>
      <c r="E13" s="12" t="s">
        <v>399</v>
      </c>
      <c r="F13" s="12" t="s">
        <v>399</v>
      </c>
      <c r="G13" s="12" t="s">
        <v>399</v>
      </c>
      <c r="H13" s="12" t="s">
        <v>399</v>
      </c>
      <c r="I13" s="12" t="s">
        <v>399</v>
      </c>
      <c r="J13" s="12" t="s">
        <v>399</v>
      </c>
      <c r="K13" s="12" t="s">
        <v>399</v>
      </c>
      <c r="L13" s="12" t="s">
        <v>399</v>
      </c>
      <c r="M13" s="13" t="s">
        <v>399</v>
      </c>
    </row>
    <row r="14" spans="1:17">
      <c r="A14" s="66" t="s">
        <v>501</v>
      </c>
      <c r="B14" s="12" t="s">
        <v>399</v>
      </c>
      <c r="C14" s="12" t="s">
        <v>399</v>
      </c>
      <c r="D14" s="12" t="s">
        <v>399</v>
      </c>
      <c r="E14" s="12" t="s">
        <v>399</v>
      </c>
      <c r="F14" s="12" t="s">
        <v>399</v>
      </c>
      <c r="G14" s="12" t="s">
        <v>399</v>
      </c>
      <c r="H14" s="12" t="s">
        <v>399</v>
      </c>
      <c r="I14" s="12" t="s">
        <v>399</v>
      </c>
      <c r="J14" s="12" t="s">
        <v>399</v>
      </c>
      <c r="K14" s="12" t="s">
        <v>399</v>
      </c>
      <c r="L14" s="12" t="s">
        <v>399</v>
      </c>
      <c r="M14" s="13" t="s">
        <v>399</v>
      </c>
    </row>
    <row r="15" spans="1:17">
      <c r="A15" s="76" t="s">
        <v>502</v>
      </c>
      <c r="B15" s="77" t="s">
        <v>399</v>
      </c>
      <c r="C15" s="77">
        <v>580</v>
      </c>
      <c r="D15" s="77">
        <v>580</v>
      </c>
      <c r="E15" s="77" t="s">
        <v>399</v>
      </c>
      <c r="F15" s="77">
        <v>573</v>
      </c>
      <c r="G15" s="77">
        <v>15600</v>
      </c>
      <c r="H15" s="81" t="s">
        <v>399</v>
      </c>
      <c r="I15" s="81">
        <v>4700</v>
      </c>
      <c r="J15" s="81">
        <v>11</v>
      </c>
      <c r="K15" s="81">
        <v>2693</v>
      </c>
      <c r="L15" s="81">
        <v>172</v>
      </c>
      <c r="M15" s="78">
        <v>2865</v>
      </c>
    </row>
    <row r="16" spans="1:17">
      <c r="A16" s="66"/>
      <c r="B16" s="48"/>
      <c r="C16" s="48"/>
      <c r="D16" s="48"/>
      <c r="E16" s="48"/>
      <c r="F16" s="48"/>
      <c r="G16" s="48"/>
      <c r="H16" s="12"/>
      <c r="I16" s="12"/>
      <c r="J16" s="12"/>
      <c r="K16" s="12"/>
      <c r="L16" s="12"/>
      <c r="M16" s="49"/>
    </row>
    <row r="17" spans="1:13">
      <c r="A17" s="66" t="s">
        <v>507</v>
      </c>
      <c r="B17" s="48" t="s">
        <v>399</v>
      </c>
      <c r="C17" s="12" t="s">
        <v>399</v>
      </c>
      <c r="D17" s="12" t="s">
        <v>399</v>
      </c>
      <c r="E17" s="48" t="s">
        <v>399</v>
      </c>
      <c r="F17" s="12" t="s">
        <v>399</v>
      </c>
      <c r="G17" s="48" t="s">
        <v>399</v>
      </c>
      <c r="H17" s="48" t="s">
        <v>399</v>
      </c>
      <c r="I17" s="12" t="s">
        <v>399</v>
      </c>
      <c r="J17" s="48" t="s">
        <v>399</v>
      </c>
      <c r="K17" s="48" t="s">
        <v>399</v>
      </c>
      <c r="L17" s="48" t="s">
        <v>399</v>
      </c>
      <c r="M17" s="13" t="s">
        <v>399</v>
      </c>
    </row>
    <row r="18" spans="1:13">
      <c r="A18" s="66" t="s">
        <v>508</v>
      </c>
      <c r="B18" s="48" t="s">
        <v>399</v>
      </c>
      <c r="C18" s="12" t="s">
        <v>399</v>
      </c>
      <c r="D18" s="12" t="s">
        <v>399</v>
      </c>
      <c r="E18" s="48" t="s">
        <v>399</v>
      </c>
      <c r="F18" s="12" t="s">
        <v>399</v>
      </c>
      <c r="G18" s="48" t="s">
        <v>399</v>
      </c>
      <c r="H18" s="48" t="s">
        <v>399</v>
      </c>
      <c r="I18" s="12" t="s">
        <v>399</v>
      </c>
      <c r="J18" s="48" t="s">
        <v>399</v>
      </c>
      <c r="K18" s="48" t="s">
        <v>399</v>
      </c>
      <c r="L18" s="48" t="s">
        <v>399</v>
      </c>
      <c r="M18" s="13" t="s">
        <v>399</v>
      </c>
    </row>
    <row r="19" spans="1:13">
      <c r="A19" s="66" t="s">
        <v>509</v>
      </c>
      <c r="B19" s="12">
        <v>1</v>
      </c>
      <c r="C19" s="12">
        <v>7</v>
      </c>
      <c r="D19" s="12">
        <v>8</v>
      </c>
      <c r="E19" s="12" t="s">
        <v>399</v>
      </c>
      <c r="F19" s="12" t="s">
        <v>399</v>
      </c>
      <c r="G19" s="12" t="s">
        <v>399</v>
      </c>
      <c r="H19" s="12" t="s">
        <v>399</v>
      </c>
      <c r="I19" s="12" t="s">
        <v>399</v>
      </c>
      <c r="J19" s="12" t="s">
        <v>399</v>
      </c>
      <c r="K19" s="12" t="s">
        <v>399</v>
      </c>
      <c r="L19" s="12" t="s">
        <v>399</v>
      </c>
      <c r="M19" s="13" t="s">
        <v>399</v>
      </c>
    </row>
    <row r="20" spans="1:13">
      <c r="A20" s="66" t="s">
        <v>510</v>
      </c>
      <c r="B20" s="48" t="s">
        <v>399</v>
      </c>
      <c r="C20" s="12" t="s">
        <v>399</v>
      </c>
      <c r="D20" s="12" t="s">
        <v>399</v>
      </c>
      <c r="E20" s="48" t="s">
        <v>399</v>
      </c>
      <c r="F20" s="12" t="s">
        <v>399</v>
      </c>
      <c r="G20" s="12">
        <v>70</v>
      </c>
      <c r="H20" s="48" t="s">
        <v>399</v>
      </c>
      <c r="I20" s="12" t="s">
        <v>399</v>
      </c>
      <c r="J20" s="85">
        <v>29</v>
      </c>
      <c r="K20" s="48" t="s">
        <v>399</v>
      </c>
      <c r="L20" s="85">
        <v>2</v>
      </c>
      <c r="M20" s="13">
        <v>2</v>
      </c>
    </row>
    <row r="21" spans="1:13">
      <c r="A21" s="66" t="s">
        <v>511</v>
      </c>
      <c r="B21" s="12" t="s">
        <v>399</v>
      </c>
      <c r="C21" s="12" t="s">
        <v>399</v>
      </c>
      <c r="D21" s="12" t="s">
        <v>399</v>
      </c>
      <c r="E21" s="12" t="s">
        <v>399</v>
      </c>
      <c r="F21" s="12" t="s">
        <v>399</v>
      </c>
      <c r="G21" s="12" t="s">
        <v>399</v>
      </c>
      <c r="H21" s="12" t="s">
        <v>399</v>
      </c>
      <c r="I21" s="12" t="s">
        <v>399</v>
      </c>
      <c r="J21" s="12" t="s">
        <v>399</v>
      </c>
      <c r="K21" s="12" t="s">
        <v>399</v>
      </c>
      <c r="L21" s="12" t="s">
        <v>399</v>
      </c>
      <c r="M21" s="13" t="s">
        <v>399</v>
      </c>
    </row>
    <row r="22" spans="1:13">
      <c r="A22" s="66" t="s">
        <v>512</v>
      </c>
      <c r="B22" s="12" t="s">
        <v>399</v>
      </c>
      <c r="C22" s="12" t="s">
        <v>399</v>
      </c>
      <c r="D22" s="12" t="s">
        <v>399</v>
      </c>
      <c r="E22" s="12" t="s">
        <v>399</v>
      </c>
      <c r="F22" s="12" t="s">
        <v>399</v>
      </c>
      <c r="G22" s="12">
        <v>293</v>
      </c>
      <c r="H22" s="12" t="s">
        <v>399</v>
      </c>
      <c r="I22" s="12" t="s">
        <v>399</v>
      </c>
      <c r="J22" s="12" t="s">
        <v>399</v>
      </c>
      <c r="K22" s="12" t="s">
        <v>399</v>
      </c>
      <c r="L22" s="12" t="s">
        <v>399</v>
      </c>
      <c r="M22" s="13" t="s">
        <v>399</v>
      </c>
    </row>
    <row r="23" spans="1:13">
      <c r="A23" s="66" t="s">
        <v>513</v>
      </c>
      <c r="B23" s="48" t="s">
        <v>399</v>
      </c>
      <c r="C23" s="12" t="s">
        <v>399</v>
      </c>
      <c r="D23" s="12" t="s">
        <v>399</v>
      </c>
      <c r="E23" s="48" t="s">
        <v>399</v>
      </c>
      <c r="F23" s="12" t="s">
        <v>399</v>
      </c>
      <c r="G23" s="48" t="s">
        <v>399</v>
      </c>
      <c r="H23" s="48" t="s">
        <v>399</v>
      </c>
      <c r="I23" s="12" t="s">
        <v>399</v>
      </c>
      <c r="J23" s="48" t="s">
        <v>399</v>
      </c>
      <c r="K23" s="48" t="s">
        <v>399</v>
      </c>
      <c r="L23" s="48" t="s">
        <v>399</v>
      </c>
      <c r="M23" s="13" t="s">
        <v>399</v>
      </c>
    </row>
    <row r="24" spans="1:13">
      <c r="A24" s="66" t="s">
        <v>514</v>
      </c>
      <c r="B24" s="48" t="s">
        <v>399</v>
      </c>
      <c r="C24" s="12" t="s">
        <v>399</v>
      </c>
      <c r="D24" s="12" t="s">
        <v>399</v>
      </c>
      <c r="E24" s="48" t="s">
        <v>399</v>
      </c>
      <c r="F24" s="12" t="s">
        <v>399</v>
      </c>
      <c r="G24" s="48" t="s">
        <v>399</v>
      </c>
      <c r="H24" s="48" t="s">
        <v>399</v>
      </c>
      <c r="I24" s="12" t="s">
        <v>399</v>
      </c>
      <c r="J24" s="48" t="s">
        <v>399</v>
      </c>
      <c r="K24" s="48" t="s">
        <v>399</v>
      </c>
      <c r="L24" s="48" t="s">
        <v>399</v>
      </c>
      <c r="M24" s="13" t="s">
        <v>399</v>
      </c>
    </row>
    <row r="25" spans="1:13">
      <c r="A25" s="76" t="s">
        <v>515</v>
      </c>
      <c r="B25" s="77">
        <v>1</v>
      </c>
      <c r="C25" s="77">
        <v>7</v>
      </c>
      <c r="D25" s="77">
        <v>8</v>
      </c>
      <c r="E25" s="77" t="s">
        <v>399</v>
      </c>
      <c r="F25" s="77" t="s">
        <v>399</v>
      </c>
      <c r="G25" s="77">
        <v>363</v>
      </c>
      <c r="H25" s="81" t="s">
        <v>399</v>
      </c>
      <c r="I25" s="81" t="s">
        <v>399</v>
      </c>
      <c r="J25" s="81">
        <v>6</v>
      </c>
      <c r="K25" s="81" t="s">
        <v>399</v>
      </c>
      <c r="L25" s="81">
        <v>2</v>
      </c>
      <c r="M25" s="78">
        <v>2</v>
      </c>
    </row>
    <row r="26" spans="1:13">
      <c r="A26" s="66"/>
      <c r="B26" s="48"/>
      <c r="C26" s="48"/>
      <c r="D26" s="48"/>
      <c r="E26" s="48"/>
      <c r="F26" s="48"/>
      <c r="G26" s="48"/>
      <c r="H26" s="12"/>
      <c r="I26" s="12"/>
      <c r="J26" s="12"/>
      <c r="K26" s="12"/>
      <c r="L26" s="12"/>
      <c r="M26" s="49"/>
    </row>
    <row r="27" spans="1:13">
      <c r="A27" s="66" t="s">
        <v>516</v>
      </c>
      <c r="B27" s="12" t="s">
        <v>399</v>
      </c>
      <c r="C27" s="12" t="s">
        <v>399</v>
      </c>
      <c r="D27" s="12" t="s">
        <v>399</v>
      </c>
      <c r="E27" s="12" t="s">
        <v>399</v>
      </c>
      <c r="F27" s="12" t="s">
        <v>399</v>
      </c>
      <c r="G27" s="12">
        <v>1500</v>
      </c>
      <c r="H27" s="12" t="s">
        <v>399</v>
      </c>
      <c r="I27" s="12" t="s">
        <v>399</v>
      </c>
      <c r="J27" s="12">
        <v>2</v>
      </c>
      <c r="K27" s="12" t="s">
        <v>399</v>
      </c>
      <c r="L27" s="12">
        <v>3</v>
      </c>
      <c r="M27" s="13">
        <v>3</v>
      </c>
    </row>
    <row r="28" spans="1:13">
      <c r="A28" s="66" t="s">
        <v>517</v>
      </c>
      <c r="B28" s="12" t="s">
        <v>399</v>
      </c>
      <c r="C28" s="12" t="s">
        <v>399</v>
      </c>
      <c r="D28" s="12" t="s">
        <v>399</v>
      </c>
      <c r="E28" s="12" t="s">
        <v>399</v>
      </c>
      <c r="F28" s="12" t="s">
        <v>399</v>
      </c>
      <c r="G28" s="12" t="s">
        <v>399</v>
      </c>
      <c r="H28" s="12" t="s">
        <v>399</v>
      </c>
      <c r="I28" s="12" t="s">
        <v>399</v>
      </c>
      <c r="J28" s="12" t="s">
        <v>399</v>
      </c>
      <c r="K28" s="12" t="s">
        <v>399</v>
      </c>
      <c r="L28" s="12" t="s">
        <v>399</v>
      </c>
      <c r="M28" s="13" t="s">
        <v>399</v>
      </c>
    </row>
    <row r="29" spans="1:13">
      <c r="A29" s="76" t="s">
        <v>518</v>
      </c>
      <c r="B29" s="77" t="s">
        <v>399</v>
      </c>
      <c r="C29" s="77" t="s">
        <v>399</v>
      </c>
      <c r="D29" s="77" t="s">
        <v>399</v>
      </c>
      <c r="E29" s="77" t="s">
        <v>399</v>
      </c>
      <c r="F29" s="77" t="s">
        <v>399</v>
      </c>
      <c r="G29" s="77">
        <v>1500</v>
      </c>
      <c r="H29" s="81" t="s">
        <v>399</v>
      </c>
      <c r="I29" s="81" t="s">
        <v>399</v>
      </c>
      <c r="J29" s="81">
        <v>2</v>
      </c>
      <c r="K29" s="81" t="s">
        <v>399</v>
      </c>
      <c r="L29" s="81">
        <v>3</v>
      </c>
      <c r="M29" s="78">
        <v>3</v>
      </c>
    </row>
    <row r="30" spans="1:13">
      <c r="A30" s="66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9"/>
    </row>
    <row r="31" spans="1:13" ht="13.5" thickBot="1">
      <c r="A31" s="69" t="s">
        <v>519</v>
      </c>
      <c r="B31" s="55">
        <v>1</v>
      </c>
      <c r="C31" s="55">
        <v>587</v>
      </c>
      <c r="D31" s="55">
        <v>588</v>
      </c>
      <c r="E31" s="55" t="s">
        <v>399</v>
      </c>
      <c r="F31" s="55">
        <v>573</v>
      </c>
      <c r="G31" s="55">
        <v>17564</v>
      </c>
      <c r="H31" s="55" t="s">
        <v>399</v>
      </c>
      <c r="I31" s="55">
        <v>4700</v>
      </c>
      <c r="J31" s="55">
        <v>10</v>
      </c>
      <c r="K31" s="55">
        <v>2693</v>
      </c>
      <c r="L31" s="55">
        <v>179</v>
      </c>
      <c r="M31" s="56">
        <v>2872</v>
      </c>
    </row>
  </sheetData>
  <mergeCells count="13">
    <mergeCell ref="M7:M9"/>
    <mergeCell ref="B7:F7"/>
    <mergeCell ref="H7:I7"/>
    <mergeCell ref="E8:F8"/>
    <mergeCell ref="H8:I8"/>
    <mergeCell ref="G6:G9"/>
    <mergeCell ref="K7:K9"/>
    <mergeCell ref="L7:L9"/>
    <mergeCell ref="A1:M1"/>
    <mergeCell ref="A4:M4"/>
    <mergeCell ref="A3:M3"/>
    <mergeCell ref="B6:F6"/>
    <mergeCell ref="K6:M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2" orientation="portrait" r:id="rId1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>
  <sheetPr codeName="Hoja300">
    <pageSetUpPr fitToPage="1"/>
  </sheetPr>
  <dimension ref="A1:Q50"/>
  <sheetViews>
    <sheetView view="pageBreakPreview" zoomScale="75" zoomScaleNormal="75" zoomScaleSheetLayoutView="75" workbookViewId="0">
      <selection activeCell="G52" sqref="G52"/>
    </sheetView>
  </sheetViews>
  <sheetFormatPr baseColWidth="10" defaultRowHeight="12.75"/>
  <cols>
    <col min="1" max="1" width="30.7109375" style="271" customWidth="1"/>
    <col min="2" max="6" width="11.85546875" style="271" bestFit="1" customWidth="1"/>
    <col min="7" max="9" width="13.7109375" style="271" customWidth="1"/>
    <col min="10" max="13" width="14.28515625" style="271" customWidth="1"/>
    <col min="14" max="16384" width="11.42578125" style="271"/>
  </cols>
  <sheetData>
    <row r="1" spans="1:17" s="90" customFormat="1" ht="18">
      <c r="A1" s="1519" t="s">
        <v>1289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7" s="91" customFormat="1" ht="15">
      <c r="A3" s="1504" t="s">
        <v>10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</row>
    <row r="4" spans="1:17" s="91" customFormat="1" ht="15">
      <c r="A4" s="1504" t="s">
        <v>1425</v>
      </c>
      <c r="B4" s="1504"/>
      <c r="C4" s="1504"/>
      <c r="D4" s="1504"/>
      <c r="E4" s="1504"/>
      <c r="F4" s="1504"/>
      <c r="G4" s="1504"/>
      <c r="H4" s="1504"/>
      <c r="I4" s="1504"/>
      <c r="J4" s="1504"/>
      <c r="K4" s="1504"/>
      <c r="L4" s="1504"/>
      <c r="M4" s="1504"/>
    </row>
    <row r="5" spans="1:17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7" s="866" customFormat="1" ht="21" customHeight="1">
      <c r="A6" s="1330"/>
      <c r="B6" s="1544" t="s">
        <v>1116</v>
      </c>
      <c r="C6" s="1544"/>
      <c r="D6" s="1544"/>
      <c r="E6" s="1544"/>
      <c r="F6" s="1544"/>
      <c r="G6" s="1732" t="s">
        <v>1264</v>
      </c>
      <c r="H6" s="849"/>
      <c r="I6" s="1329" t="s">
        <v>386</v>
      </c>
      <c r="J6" s="1315"/>
      <c r="K6" s="1733" t="s">
        <v>387</v>
      </c>
      <c r="L6" s="1733"/>
      <c r="M6" s="1490"/>
    </row>
    <row r="7" spans="1:17" s="866" customFormat="1" ht="21" customHeight="1">
      <c r="A7" s="1331" t="s">
        <v>560</v>
      </c>
      <c r="B7" s="1554" t="s">
        <v>389</v>
      </c>
      <c r="C7" s="1554"/>
      <c r="D7" s="1554"/>
      <c r="E7" s="1554"/>
      <c r="F7" s="1554"/>
      <c r="G7" s="1628"/>
      <c r="H7" s="1676" t="s">
        <v>1265</v>
      </c>
      <c r="I7" s="1676"/>
      <c r="J7" s="1334" t="s">
        <v>1151</v>
      </c>
      <c r="K7" s="1628" t="s">
        <v>1173</v>
      </c>
      <c r="L7" s="1628" t="s">
        <v>1153</v>
      </c>
      <c r="M7" s="1502" t="s">
        <v>1154</v>
      </c>
    </row>
    <row r="8" spans="1:17" s="866" customFormat="1" ht="21" customHeight="1">
      <c r="A8" s="1331" t="s">
        <v>538</v>
      </c>
      <c r="B8" s="1316"/>
      <c r="C8" s="1335" t="s">
        <v>395</v>
      </c>
      <c r="D8" s="1083"/>
      <c r="E8" s="1738" t="s">
        <v>1123</v>
      </c>
      <c r="F8" s="1738"/>
      <c r="G8" s="1628"/>
      <c r="H8" s="1554" t="s">
        <v>390</v>
      </c>
      <c r="I8" s="1554"/>
      <c r="J8" s="1334" t="s">
        <v>1120</v>
      </c>
      <c r="K8" s="1628"/>
      <c r="L8" s="1628"/>
      <c r="M8" s="1502"/>
    </row>
    <row r="9" spans="1:17" s="866" customFormat="1" ht="21" customHeight="1" thickBot="1">
      <c r="A9" s="1331"/>
      <c r="B9" s="1334" t="s">
        <v>393</v>
      </c>
      <c r="C9" s="1334" t="s">
        <v>394</v>
      </c>
      <c r="D9" s="1334" t="s">
        <v>395</v>
      </c>
      <c r="E9" s="1334" t="s">
        <v>393</v>
      </c>
      <c r="F9" s="1334" t="s">
        <v>394</v>
      </c>
      <c r="G9" s="1628"/>
      <c r="H9" s="1334" t="s">
        <v>393</v>
      </c>
      <c r="I9" s="1334" t="s">
        <v>394</v>
      </c>
      <c r="J9" s="1334" t="s">
        <v>1159</v>
      </c>
      <c r="K9" s="1628"/>
      <c r="L9" s="1628"/>
      <c r="M9" s="1502"/>
      <c r="P9" s="1318"/>
      <c r="Q9" s="1318"/>
    </row>
    <row r="10" spans="1:17">
      <c r="A10" s="75" t="s">
        <v>476</v>
      </c>
      <c r="B10" s="245" t="s">
        <v>399</v>
      </c>
      <c r="C10" s="245">
        <v>3</v>
      </c>
      <c r="D10" s="131">
        <v>3</v>
      </c>
      <c r="E10" s="245" t="s">
        <v>399</v>
      </c>
      <c r="F10" s="245">
        <v>3</v>
      </c>
      <c r="G10" s="131" t="s">
        <v>399</v>
      </c>
      <c r="H10" s="245" t="s">
        <v>399</v>
      </c>
      <c r="I10" s="245">
        <v>6957</v>
      </c>
      <c r="J10" s="245" t="s">
        <v>399</v>
      </c>
      <c r="K10" s="245">
        <v>21</v>
      </c>
      <c r="L10" s="245" t="s">
        <v>399</v>
      </c>
      <c r="M10" s="272">
        <v>21</v>
      </c>
    </row>
    <row r="11" spans="1:17">
      <c r="A11" s="66" t="s">
        <v>477</v>
      </c>
      <c r="B11" s="83" t="s">
        <v>399</v>
      </c>
      <c r="C11" s="83" t="s">
        <v>399</v>
      </c>
      <c r="D11" s="12" t="s">
        <v>399</v>
      </c>
      <c r="E11" s="83" t="s">
        <v>399</v>
      </c>
      <c r="F11" s="83" t="s">
        <v>399</v>
      </c>
      <c r="G11" s="12" t="s">
        <v>399</v>
      </c>
      <c r="H11" s="83" t="s">
        <v>399</v>
      </c>
      <c r="I11" s="83" t="s">
        <v>399</v>
      </c>
      <c r="J11" s="83" t="s">
        <v>399</v>
      </c>
      <c r="K11" s="83" t="s">
        <v>399</v>
      </c>
      <c r="L11" s="83" t="s">
        <v>399</v>
      </c>
      <c r="M11" s="13" t="s">
        <v>399</v>
      </c>
    </row>
    <row r="12" spans="1:17">
      <c r="A12" s="66" t="s">
        <v>478</v>
      </c>
      <c r="B12" s="83" t="s">
        <v>399</v>
      </c>
      <c r="C12" s="83" t="s">
        <v>399</v>
      </c>
      <c r="D12" s="12" t="s">
        <v>399</v>
      </c>
      <c r="E12" s="83" t="s">
        <v>399</v>
      </c>
      <c r="F12" s="83" t="s">
        <v>399</v>
      </c>
      <c r="G12" s="12" t="s">
        <v>399</v>
      </c>
      <c r="H12" s="83" t="s">
        <v>399</v>
      </c>
      <c r="I12" s="83" t="s">
        <v>399</v>
      </c>
      <c r="J12" s="83" t="s">
        <v>399</v>
      </c>
      <c r="K12" s="83" t="s">
        <v>399</v>
      </c>
      <c r="L12" s="83" t="s">
        <v>399</v>
      </c>
      <c r="M12" s="13" t="s">
        <v>399</v>
      </c>
    </row>
    <row r="13" spans="1:17">
      <c r="A13" s="66" t="s">
        <v>479</v>
      </c>
      <c r="B13" s="83" t="s">
        <v>399</v>
      </c>
      <c r="C13" s="83" t="s">
        <v>399</v>
      </c>
      <c r="D13" s="12" t="s">
        <v>399</v>
      </c>
      <c r="E13" s="83" t="s">
        <v>399</v>
      </c>
      <c r="F13" s="83" t="s">
        <v>399</v>
      </c>
      <c r="G13" s="12" t="s">
        <v>399</v>
      </c>
      <c r="H13" s="83" t="s">
        <v>399</v>
      </c>
      <c r="I13" s="83" t="s">
        <v>399</v>
      </c>
      <c r="J13" s="83" t="s">
        <v>399</v>
      </c>
      <c r="K13" s="83" t="s">
        <v>399</v>
      </c>
      <c r="L13" s="83" t="s">
        <v>399</v>
      </c>
      <c r="M13" s="13" t="s">
        <v>399</v>
      </c>
    </row>
    <row r="14" spans="1:17">
      <c r="A14" s="76" t="s">
        <v>480</v>
      </c>
      <c r="B14" s="77" t="s">
        <v>399</v>
      </c>
      <c r="C14" s="77">
        <v>3</v>
      </c>
      <c r="D14" s="77">
        <v>3</v>
      </c>
      <c r="E14" s="77" t="s">
        <v>399</v>
      </c>
      <c r="F14" s="77">
        <v>3</v>
      </c>
      <c r="G14" s="77" t="s">
        <v>399</v>
      </c>
      <c r="H14" s="81" t="s">
        <v>399</v>
      </c>
      <c r="I14" s="81">
        <v>6957</v>
      </c>
      <c r="J14" s="81" t="s">
        <v>399</v>
      </c>
      <c r="K14" s="81">
        <v>21</v>
      </c>
      <c r="L14" s="81" t="s">
        <v>399</v>
      </c>
      <c r="M14" s="78">
        <v>21</v>
      </c>
    </row>
    <row r="15" spans="1:17">
      <c r="A15" s="68"/>
      <c r="B15" s="73"/>
      <c r="C15" s="73"/>
      <c r="D15" s="73"/>
      <c r="E15" s="73"/>
      <c r="F15" s="73"/>
      <c r="G15" s="73"/>
      <c r="H15" s="79"/>
      <c r="I15" s="79"/>
      <c r="J15" s="79"/>
      <c r="K15" s="79"/>
      <c r="L15" s="79"/>
      <c r="M15" s="74"/>
    </row>
    <row r="16" spans="1:17">
      <c r="A16" s="76" t="s">
        <v>481</v>
      </c>
      <c r="B16" s="77">
        <v>60</v>
      </c>
      <c r="C16" s="77" t="s">
        <v>399</v>
      </c>
      <c r="D16" s="77">
        <v>60</v>
      </c>
      <c r="E16" s="77" t="s">
        <v>399</v>
      </c>
      <c r="F16" s="77" t="s">
        <v>399</v>
      </c>
      <c r="G16" s="77">
        <v>4000</v>
      </c>
      <c r="H16" s="81" t="s">
        <v>399</v>
      </c>
      <c r="I16" s="81" t="s">
        <v>399</v>
      </c>
      <c r="J16" s="81">
        <v>10</v>
      </c>
      <c r="K16" s="81" t="s">
        <v>399</v>
      </c>
      <c r="L16" s="81">
        <v>40</v>
      </c>
      <c r="M16" s="78">
        <v>40</v>
      </c>
    </row>
    <row r="17" spans="1:13">
      <c r="A17" s="66"/>
      <c r="B17" s="48"/>
      <c r="C17" s="48"/>
      <c r="D17" s="48"/>
      <c r="E17" s="48"/>
      <c r="F17" s="48"/>
      <c r="G17" s="48"/>
      <c r="H17" s="12"/>
      <c r="I17" s="12"/>
      <c r="J17" s="12"/>
      <c r="K17" s="12"/>
      <c r="L17" s="12"/>
      <c r="M17" s="49"/>
    </row>
    <row r="18" spans="1:13">
      <c r="A18" s="66" t="s">
        <v>545</v>
      </c>
      <c r="B18" s="48" t="s">
        <v>399</v>
      </c>
      <c r="C18" s="12" t="s">
        <v>399</v>
      </c>
      <c r="D18" s="12" t="s">
        <v>399</v>
      </c>
      <c r="E18" s="48" t="s">
        <v>399</v>
      </c>
      <c r="F18" s="12" t="s">
        <v>399</v>
      </c>
      <c r="G18" s="12">
        <v>5</v>
      </c>
      <c r="H18" s="48" t="s">
        <v>399</v>
      </c>
      <c r="I18" s="12" t="s">
        <v>399</v>
      </c>
      <c r="J18" s="12" t="s">
        <v>399</v>
      </c>
      <c r="K18" s="12" t="s">
        <v>399</v>
      </c>
      <c r="L18" s="12" t="s">
        <v>399</v>
      </c>
      <c r="M18" s="13" t="s">
        <v>399</v>
      </c>
    </row>
    <row r="19" spans="1:13">
      <c r="A19" s="66" t="s">
        <v>483</v>
      </c>
      <c r="B19" s="12" t="s">
        <v>399</v>
      </c>
      <c r="C19" s="12" t="s">
        <v>399</v>
      </c>
      <c r="D19" s="12" t="s">
        <v>399</v>
      </c>
      <c r="E19" s="12" t="s">
        <v>399</v>
      </c>
      <c r="F19" s="12" t="s">
        <v>399</v>
      </c>
      <c r="G19" s="12" t="s">
        <v>399</v>
      </c>
      <c r="H19" s="12" t="s">
        <v>399</v>
      </c>
      <c r="I19" s="12" t="s">
        <v>399</v>
      </c>
      <c r="J19" s="12" t="s">
        <v>399</v>
      </c>
      <c r="K19" s="12" t="s">
        <v>399</v>
      </c>
      <c r="L19" s="12" t="s">
        <v>399</v>
      </c>
      <c r="M19" s="13" t="s">
        <v>399</v>
      </c>
    </row>
    <row r="20" spans="1:13">
      <c r="A20" s="66" t="s">
        <v>484</v>
      </c>
      <c r="B20" s="12" t="s">
        <v>399</v>
      </c>
      <c r="C20" s="12" t="s">
        <v>399</v>
      </c>
      <c r="D20" s="12" t="s">
        <v>399</v>
      </c>
      <c r="E20" s="12" t="s">
        <v>399</v>
      </c>
      <c r="F20" s="12" t="s">
        <v>399</v>
      </c>
      <c r="G20" s="12" t="s">
        <v>399</v>
      </c>
      <c r="H20" s="12" t="s">
        <v>399</v>
      </c>
      <c r="I20" s="12" t="s">
        <v>399</v>
      </c>
      <c r="J20" s="12" t="s">
        <v>399</v>
      </c>
      <c r="K20" s="12" t="s">
        <v>399</v>
      </c>
      <c r="L20" s="12" t="s">
        <v>399</v>
      </c>
      <c r="M20" s="13" t="s">
        <v>399</v>
      </c>
    </row>
    <row r="21" spans="1:13">
      <c r="A21" s="66" t="s">
        <v>485</v>
      </c>
      <c r="B21" s="48" t="s">
        <v>399</v>
      </c>
      <c r="C21" s="12" t="s">
        <v>399</v>
      </c>
      <c r="D21" s="12" t="s">
        <v>399</v>
      </c>
      <c r="E21" s="48" t="s">
        <v>399</v>
      </c>
      <c r="F21" s="12" t="s">
        <v>399</v>
      </c>
      <c r="G21" s="12" t="s">
        <v>399</v>
      </c>
      <c r="H21" s="48" t="s">
        <v>399</v>
      </c>
      <c r="I21" s="12" t="s">
        <v>399</v>
      </c>
      <c r="J21" s="12" t="s">
        <v>399</v>
      </c>
      <c r="K21" s="12" t="s">
        <v>399</v>
      </c>
      <c r="L21" s="12" t="s">
        <v>399</v>
      </c>
      <c r="M21" s="13" t="s">
        <v>399</v>
      </c>
    </row>
    <row r="22" spans="1:13">
      <c r="A22" s="66" t="s">
        <v>486</v>
      </c>
      <c r="B22" s="12" t="s">
        <v>399</v>
      </c>
      <c r="C22" s="12" t="s">
        <v>399</v>
      </c>
      <c r="D22" s="12" t="s">
        <v>399</v>
      </c>
      <c r="E22" s="12" t="s">
        <v>399</v>
      </c>
      <c r="F22" s="12" t="s">
        <v>399</v>
      </c>
      <c r="G22" s="12" t="s">
        <v>399</v>
      </c>
      <c r="H22" s="12" t="s">
        <v>399</v>
      </c>
      <c r="I22" s="12" t="s">
        <v>399</v>
      </c>
      <c r="J22" s="12" t="s">
        <v>399</v>
      </c>
      <c r="K22" s="12" t="s">
        <v>399</v>
      </c>
      <c r="L22" s="12" t="s">
        <v>399</v>
      </c>
      <c r="M22" s="13" t="s">
        <v>399</v>
      </c>
    </row>
    <row r="23" spans="1:13">
      <c r="A23" s="66" t="s">
        <v>487</v>
      </c>
      <c r="B23" s="12" t="s">
        <v>399</v>
      </c>
      <c r="C23" s="12" t="s">
        <v>399</v>
      </c>
      <c r="D23" s="12" t="s">
        <v>399</v>
      </c>
      <c r="E23" s="12" t="s">
        <v>399</v>
      </c>
      <c r="F23" s="12" t="s">
        <v>399</v>
      </c>
      <c r="G23" s="12" t="s">
        <v>399</v>
      </c>
      <c r="H23" s="12" t="s">
        <v>399</v>
      </c>
      <c r="I23" s="12" t="s">
        <v>399</v>
      </c>
      <c r="J23" s="12" t="s">
        <v>399</v>
      </c>
      <c r="K23" s="12" t="s">
        <v>399</v>
      </c>
      <c r="L23" s="12" t="s">
        <v>399</v>
      </c>
      <c r="M23" s="13" t="s">
        <v>399</v>
      </c>
    </row>
    <row r="24" spans="1:13">
      <c r="A24" s="66" t="s">
        <v>488</v>
      </c>
      <c r="B24" s="48" t="s">
        <v>399</v>
      </c>
      <c r="C24" s="12" t="s">
        <v>399</v>
      </c>
      <c r="D24" s="12" t="s">
        <v>399</v>
      </c>
      <c r="E24" s="48" t="s">
        <v>399</v>
      </c>
      <c r="F24" s="12" t="s">
        <v>399</v>
      </c>
      <c r="G24" s="12" t="s">
        <v>399</v>
      </c>
      <c r="H24" s="48" t="s">
        <v>399</v>
      </c>
      <c r="I24" s="12" t="s">
        <v>399</v>
      </c>
      <c r="J24" s="12" t="s">
        <v>399</v>
      </c>
      <c r="K24" s="12" t="s">
        <v>399</v>
      </c>
      <c r="L24" s="12" t="s">
        <v>399</v>
      </c>
      <c r="M24" s="13" t="s">
        <v>399</v>
      </c>
    </row>
    <row r="25" spans="1:13">
      <c r="A25" s="66" t="s">
        <v>489</v>
      </c>
      <c r="B25" s="48" t="s">
        <v>399</v>
      </c>
      <c r="C25" s="12" t="s">
        <v>399</v>
      </c>
      <c r="D25" s="12" t="s">
        <v>399</v>
      </c>
      <c r="E25" s="48" t="s">
        <v>399</v>
      </c>
      <c r="F25" s="12" t="s">
        <v>399</v>
      </c>
      <c r="G25" s="12" t="s">
        <v>399</v>
      </c>
      <c r="H25" s="48" t="s">
        <v>399</v>
      </c>
      <c r="I25" s="12" t="s">
        <v>399</v>
      </c>
      <c r="J25" s="12" t="s">
        <v>399</v>
      </c>
      <c r="K25" s="12" t="s">
        <v>399</v>
      </c>
      <c r="L25" s="12" t="s">
        <v>399</v>
      </c>
      <c r="M25" s="13" t="s">
        <v>399</v>
      </c>
    </row>
    <row r="26" spans="1:13">
      <c r="A26" s="66" t="s">
        <v>490</v>
      </c>
      <c r="B26" s="12" t="s">
        <v>399</v>
      </c>
      <c r="C26" s="12" t="s">
        <v>399</v>
      </c>
      <c r="D26" s="12" t="s">
        <v>399</v>
      </c>
      <c r="E26" s="12" t="s">
        <v>399</v>
      </c>
      <c r="F26" s="12" t="s">
        <v>399</v>
      </c>
      <c r="G26" s="12" t="s">
        <v>399</v>
      </c>
      <c r="H26" s="12" t="s">
        <v>399</v>
      </c>
      <c r="I26" s="12" t="s">
        <v>399</v>
      </c>
      <c r="J26" s="12" t="s">
        <v>399</v>
      </c>
      <c r="K26" s="12" t="s">
        <v>399</v>
      </c>
      <c r="L26" s="12" t="s">
        <v>399</v>
      </c>
      <c r="M26" s="13" t="s">
        <v>399</v>
      </c>
    </row>
    <row r="27" spans="1:13">
      <c r="A27" s="76" t="s">
        <v>491</v>
      </c>
      <c r="B27" s="77" t="s">
        <v>399</v>
      </c>
      <c r="C27" s="77" t="s">
        <v>399</v>
      </c>
      <c r="D27" s="77" t="s">
        <v>399</v>
      </c>
      <c r="E27" s="77" t="s">
        <v>399</v>
      </c>
      <c r="F27" s="77" t="s">
        <v>399</v>
      </c>
      <c r="G27" s="77">
        <v>5</v>
      </c>
      <c r="H27" s="81" t="s">
        <v>399</v>
      </c>
      <c r="I27" s="81" t="s">
        <v>399</v>
      </c>
      <c r="J27" s="81" t="s">
        <v>399</v>
      </c>
      <c r="K27" s="81" t="s">
        <v>399</v>
      </c>
      <c r="L27" s="81" t="s">
        <v>399</v>
      </c>
      <c r="M27" s="78" t="s">
        <v>399</v>
      </c>
    </row>
    <row r="28" spans="1:13">
      <c r="A28" s="66"/>
      <c r="B28" s="48"/>
      <c r="C28" s="48"/>
      <c r="D28" s="48"/>
      <c r="E28" s="48"/>
      <c r="F28" s="48"/>
      <c r="G28" s="48"/>
      <c r="H28" s="12"/>
      <c r="I28" s="12"/>
      <c r="J28" s="12"/>
      <c r="K28" s="12"/>
      <c r="L28" s="12"/>
      <c r="M28" s="49"/>
    </row>
    <row r="29" spans="1:13">
      <c r="A29" s="66" t="s">
        <v>499</v>
      </c>
      <c r="B29" s="12" t="s">
        <v>399</v>
      </c>
      <c r="C29" s="12">
        <v>7</v>
      </c>
      <c r="D29" s="12">
        <v>7</v>
      </c>
      <c r="E29" s="12" t="s">
        <v>399</v>
      </c>
      <c r="F29" s="12">
        <v>4</v>
      </c>
      <c r="G29" s="12">
        <v>1500</v>
      </c>
      <c r="H29" s="12" t="s">
        <v>399</v>
      </c>
      <c r="I29" s="12">
        <v>5000</v>
      </c>
      <c r="J29" s="12">
        <v>19</v>
      </c>
      <c r="K29" s="12">
        <v>20</v>
      </c>
      <c r="L29" s="12">
        <v>29</v>
      </c>
      <c r="M29" s="13">
        <v>49</v>
      </c>
    </row>
    <row r="30" spans="1:13">
      <c r="A30" s="66" t="s">
        <v>500</v>
      </c>
      <c r="B30" s="12" t="s">
        <v>399</v>
      </c>
      <c r="C30" s="12" t="s">
        <v>399</v>
      </c>
      <c r="D30" s="12" t="s">
        <v>399</v>
      </c>
      <c r="E30" s="12" t="s">
        <v>399</v>
      </c>
      <c r="F30" s="12" t="s">
        <v>399</v>
      </c>
      <c r="G30" s="12" t="s">
        <v>399</v>
      </c>
      <c r="H30" s="12" t="s">
        <v>399</v>
      </c>
      <c r="I30" s="12" t="s">
        <v>399</v>
      </c>
      <c r="J30" s="12" t="s">
        <v>399</v>
      </c>
      <c r="K30" s="12" t="s">
        <v>399</v>
      </c>
      <c r="L30" s="12" t="s">
        <v>399</v>
      </c>
      <c r="M30" s="13" t="s">
        <v>399</v>
      </c>
    </row>
    <row r="31" spans="1:13">
      <c r="A31" s="66" t="s">
        <v>501</v>
      </c>
      <c r="B31" s="12" t="s">
        <v>399</v>
      </c>
      <c r="C31" s="12" t="s">
        <v>399</v>
      </c>
      <c r="D31" s="12" t="s">
        <v>399</v>
      </c>
      <c r="E31" s="12" t="s">
        <v>399</v>
      </c>
      <c r="F31" s="12" t="s">
        <v>399</v>
      </c>
      <c r="G31" s="12" t="s">
        <v>399</v>
      </c>
      <c r="H31" s="12" t="s">
        <v>399</v>
      </c>
      <c r="I31" s="12" t="s">
        <v>399</v>
      </c>
      <c r="J31" s="12" t="s">
        <v>399</v>
      </c>
      <c r="K31" s="12" t="s">
        <v>399</v>
      </c>
      <c r="L31" s="12" t="s">
        <v>399</v>
      </c>
      <c r="M31" s="13" t="s">
        <v>399</v>
      </c>
    </row>
    <row r="32" spans="1:13">
      <c r="A32" s="76" t="s">
        <v>502</v>
      </c>
      <c r="B32" s="77" t="s">
        <v>399</v>
      </c>
      <c r="C32" s="77">
        <v>7</v>
      </c>
      <c r="D32" s="77">
        <v>7</v>
      </c>
      <c r="E32" s="77" t="s">
        <v>399</v>
      </c>
      <c r="F32" s="77">
        <v>4</v>
      </c>
      <c r="G32" s="77">
        <v>1500</v>
      </c>
      <c r="H32" s="81" t="s">
        <v>399</v>
      </c>
      <c r="I32" s="81">
        <v>5000</v>
      </c>
      <c r="J32" s="81">
        <v>19</v>
      </c>
      <c r="K32" s="81">
        <v>20</v>
      </c>
      <c r="L32" s="81">
        <v>29</v>
      </c>
      <c r="M32" s="78">
        <v>49</v>
      </c>
    </row>
    <row r="33" spans="1:13">
      <c r="A33" s="66"/>
      <c r="B33" s="48"/>
      <c r="C33" s="48"/>
      <c r="D33" s="48"/>
      <c r="E33" s="48"/>
      <c r="F33" s="48"/>
      <c r="G33" s="48"/>
      <c r="H33" s="12"/>
      <c r="I33" s="12"/>
      <c r="J33" s="12"/>
      <c r="K33" s="12"/>
      <c r="L33" s="12"/>
      <c r="M33" s="49"/>
    </row>
    <row r="34" spans="1:13">
      <c r="A34" s="76" t="s">
        <v>503</v>
      </c>
      <c r="B34" s="77">
        <v>6</v>
      </c>
      <c r="C34" s="77">
        <v>3</v>
      </c>
      <c r="D34" s="77">
        <v>9</v>
      </c>
      <c r="E34" s="77">
        <v>4</v>
      </c>
      <c r="F34" s="77">
        <v>3</v>
      </c>
      <c r="G34" s="77" t="s">
        <v>399</v>
      </c>
      <c r="H34" s="81">
        <v>1950</v>
      </c>
      <c r="I34" s="81">
        <v>6500</v>
      </c>
      <c r="J34" s="81" t="s">
        <v>399</v>
      </c>
      <c r="K34" s="81">
        <v>27</v>
      </c>
      <c r="L34" s="81" t="s">
        <v>399</v>
      </c>
      <c r="M34" s="78">
        <v>27</v>
      </c>
    </row>
    <row r="35" spans="1:13">
      <c r="A35" s="66"/>
      <c r="B35" s="48"/>
      <c r="C35" s="48"/>
      <c r="D35" s="48"/>
      <c r="E35" s="48"/>
      <c r="F35" s="48"/>
      <c r="G35" s="48"/>
      <c r="H35" s="12"/>
      <c r="I35" s="12"/>
      <c r="J35" s="12"/>
      <c r="K35" s="12"/>
      <c r="L35" s="12"/>
      <c r="M35" s="49"/>
    </row>
    <row r="36" spans="1:13">
      <c r="A36" s="66" t="s">
        <v>507</v>
      </c>
      <c r="B36" s="85">
        <v>72</v>
      </c>
      <c r="C36" s="12" t="s">
        <v>399</v>
      </c>
      <c r="D36" s="12">
        <v>72</v>
      </c>
      <c r="E36" s="85">
        <v>72</v>
      </c>
      <c r="F36" s="12" t="s">
        <v>399</v>
      </c>
      <c r="G36" s="48" t="s">
        <v>399</v>
      </c>
      <c r="H36" s="85">
        <v>2097</v>
      </c>
      <c r="I36" s="12" t="s">
        <v>399</v>
      </c>
      <c r="J36" s="48" t="s">
        <v>399</v>
      </c>
      <c r="K36" s="85">
        <v>151</v>
      </c>
      <c r="L36" s="48" t="s">
        <v>399</v>
      </c>
      <c r="M36" s="13">
        <v>151</v>
      </c>
    </row>
    <row r="37" spans="1:13">
      <c r="A37" s="66" t="s">
        <v>508</v>
      </c>
      <c r="B37" s="48" t="s">
        <v>399</v>
      </c>
      <c r="C37" s="12" t="s">
        <v>399</v>
      </c>
      <c r="D37" s="12" t="s">
        <v>399</v>
      </c>
      <c r="E37" s="48" t="s">
        <v>399</v>
      </c>
      <c r="F37" s="12" t="s">
        <v>399</v>
      </c>
      <c r="G37" s="48" t="s">
        <v>399</v>
      </c>
      <c r="H37" s="48" t="s">
        <v>399</v>
      </c>
      <c r="I37" s="12" t="s">
        <v>399</v>
      </c>
      <c r="J37" s="48" t="s">
        <v>399</v>
      </c>
      <c r="K37" s="48" t="s">
        <v>399</v>
      </c>
      <c r="L37" s="48" t="s">
        <v>399</v>
      </c>
      <c r="M37" s="13" t="s">
        <v>399</v>
      </c>
    </row>
    <row r="38" spans="1:13">
      <c r="A38" s="66" t="s">
        <v>509</v>
      </c>
      <c r="B38" s="12">
        <v>6</v>
      </c>
      <c r="C38" s="12">
        <v>6</v>
      </c>
      <c r="D38" s="12">
        <v>12</v>
      </c>
      <c r="E38" s="12">
        <v>6</v>
      </c>
      <c r="F38" s="12">
        <v>6</v>
      </c>
      <c r="G38" s="12" t="s">
        <v>399</v>
      </c>
      <c r="H38" s="12">
        <v>2500</v>
      </c>
      <c r="I38" s="12">
        <v>4000</v>
      </c>
      <c r="J38" s="12" t="s">
        <v>399</v>
      </c>
      <c r="K38" s="12">
        <v>39</v>
      </c>
      <c r="L38" s="12" t="s">
        <v>399</v>
      </c>
      <c r="M38" s="13">
        <v>39</v>
      </c>
    </row>
    <row r="39" spans="1:13">
      <c r="A39" s="66" t="s">
        <v>510</v>
      </c>
      <c r="B39" s="48" t="s">
        <v>399</v>
      </c>
      <c r="C39" s="12" t="s">
        <v>399</v>
      </c>
      <c r="D39" s="12" t="s">
        <v>399</v>
      </c>
      <c r="E39" s="48" t="s">
        <v>399</v>
      </c>
      <c r="F39" s="12" t="s">
        <v>399</v>
      </c>
      <c r="G39" s="12">
        <v>320</v>
      </c>
      <c r="H39" s="48" t="s">
        <v>399</v>
      </c>
      <c r="I39" s="12" t="s">
        <v>399</v>
      </c>
      <c r="J39" s="85">
        <v>9</v>
      </c>
      <c r="K39" s="48" t="s">
        <v>399</v>
      </c>
      <c r="L39" s="85">
        <v>3</v>
      </c>
      <c r="M39" s="13">
        <v>3</v>
      </c>
    </row>
    <row r="40" spans="1:13">
      <c r="A40" s="66" t="s">
        <v>511</v>
      </c>
      <c r="B40" s="12" t="s">
        <v>399</v>
      </c>
      <c r="C40" s="12" t="s">
        <v>399</v>
      </c>
      <c r="D40" s="12" t="s">
        <v>399</v>
      </c>
      <c r="E40" s="12" t="s">
        <v>399</v>
      </c>
      <c r="F40" s="12" t="s">
        <v>399</v>
      </c>
      <c r="G40" s="12" t="s">
        <v>399</v>
      </c>
      <c r="H40" s="12" t="s">
        <v>399</v>
      </c>
      <c r="I40" s="12" t="s">
        <v>399</v>
      </c>
      <c r="J40" s="12" t="s">
        <v>399</v>
      </c>
      <c r="K40" s="12" t="s">
        <v>399</v>
      </c>
      <c r="L40" s="12" t="s">
        <v>399</v>
      </c>
      <c r="M40" s="13" t="s">
        <v>399</v>
      </c>
    </row>
    <row r="41" spans="1:13">
      <c r="A41" s="66" t="s">
        <v>512</v>
      </c>
      <c r="B41" s="12" t="s">
        <v>399</v>
      </c>
      <c r="C41" s="12" t="s">
        <v>399</v>
      </c>
      <c r="D41" s="12" t="s">
        <v>399</v>
      </c>
      <c r="E41" s="12" t="s">
        <v>399</v>
      </c>
      <c r="F41" s="12" t="s">
        <v>399</v>
      </c>
      <c r="G41" s="12">
        <v>973</v>
      </c>
      <c r="H41" s="12" t="s">
        <v>399</v>
      </c>
      <c r="I41" s="12" t="s">
        <v>399</v>
      </c>
      <c r="J41" s="12" t="s">
        <v>399</v>
      </c>
      <c r="K41" s="12" t="s">
        <v>399</v>
      </c>
      <c r="L41" s="12" t="s">
        <v>399</v>
      </c>
      <c r="M41" s="13" t="s">
        <v>399</v>
      </c>
    </row>
    <row r="42" spans="1:13">
      <c r="A42" s="66" t="s">
        <v>513</v>
      </c>
      <c r="B42" s="85">
        <v>51</v>
      </c>
      <c r="C42" s="12">
        <v>12</v>
      </c>
      <c r="D42" s="12">
        <v>63</v>
      </c>
      <c r="E42" s="85">
        <v>51</v>
      </c>
      <c r="F42" s="12">
        <v>12</v>
      </c>
      <c r="G42" s="48" t="s">
        <v>399</v>
      </c>
      <c r="H42" s="85">
        <v>1700</v>
      </c>
      <c r="I42" s="12">
        <v>2000</v>
      </c>
      <c r="J42" s="48" t="s">
        <v>399</v>
      </c>
      <c r="K42" s="85">
        <v>111</v>
      </c>
      <c r="L42" s="48" t="s">
        <v>399</v>
      </c>
      <c r="M42" s="13">
        <v>111</v>
      </c>
    </row>
    <row r="43" spans="1:13">
      <c r="A43" s="66" t="s">
        <v>514</v>
      </c>
      <c r="B43" s="48" t="s">
        <v>399</v>
      </c>
      <c r="C43" s="12" t="s">
        <v>399</v>
      </c>
      <c r="D43" s="12" t="s">
        <v>399</v>
      </c>
      <c r="E43" s="48" t="s">
        <v>399</v>
      </c>
      <c r="F43" s="12" t="s">
        <v>399</v>
      </c>
      <c r="G43" s="48" t="s">
        <v>399</v>
      </c>
      <c r="H43" s="48" t="s">
        <v>399</v>
      </c>
      <c r="I43" s="12" t="s">
        <v>399</v>
      </c>
      <c r="J43" s="48" t="s">
        <v>399</v>
      </c>
      <c r="K43" s="48" t="s">
        <v>399</v>
      </c>
      <c r="L43" s="48" t="s">
        <v>399</v>
      </c>
      <c r="M43" s="13" t="s">
        <v>399</v>
      </c>
    </row>
    <row r="44" spans="1:13">
      <c r="A44" s="76" t="s">
        <v>515</v>
      </c>
      <c r="B44" s="77">
        <v>129</v>
      </c>
      <c r="C44" s="77">
        <v>18</v>
      </c>
      <c r="D44" s="77">
        <v>147</v>
      </c>
      <c r="E44" s="77">
        <v>129</v>
      </c>
      <c r="F44" s="77">
        <v>18</v>
      </c>
      <c r="G44" s="77">
        <v>1293</v>
      </c>
      <c r="H44" s="81">
        <v>1959</v>
      </c>
      <c r="I44" s="81">
        <v>2667</v>
      </c>
      <c r="J44" s="81">
        <v>2</v>
      </c>
      <c r="K44" s="81">
        <v>301</v>
      </c>
      <c r="L44" s="81">
        <v>3</v>
      </c>
      <c r="M44" s="78">
        <v>304</v>
      </c>
    </row>
    <row r="45" spans="1:13">
      <c r="A45" s="66"/>
      <c r="B45" s="48"/>
      <c r="C45" s="48"/>
      <c r="D45" s="48"/>
      <c r="E45" s="48"/>
      <c r="F45" s="48"/>
      <c r="G45" s="48"/>
      <c r="H45" s="12"/>
      <c r="I45" s="12"/>
      <c r="J45" s="12"/>
      <c r="K45" s="12"/>
      <c r="L45" s="12"/>
      <c r="M45" s="49"/>
    </row>
    <row r="46" spans="1:13">
      <c r="A46" s="66" t="s">
        <v>516</v>
      </c>
      <c r="B46" s="12">
        <v>25</v>
      </c>
      <c r="C46" s="12">
        <v>20</v>
      </c>
      <c r="D46" s="12">
        <v>44</v>
      </c>
      <c r="E46" s="12">
        <v>25</v>
      </c>
      <c r="F46" s="12">
        <v>20</v>
      </c>
      <c r="G46" s="12">
        <v>73790</v>
      </c>
      <c r="H46" s="12">
        <v>480</v>
      </c>
      <c r="I46" s="12">
        <v>4746</v>
      </c>
      <c r="J46" s="12">
        <v>2</v>
      </c>
      <c r="K46" s="12">
        <v>107</v>
      </c>
      <c r="L46" s="12">
        <v>146</v>
      </c>
      <c r="M46" s="13">
        <v>253</v>
      </c>
    </row>
    <row r="47" spans="1:13">
      <c r="A47" s="66" t="s">
        <v>517</v>
      </c>
      <c r="B47" s="12">
        <v>69</v>
      </c>
      <c r="C47" s="12">
        <v>14</v>
      </c>
      <c r="D47" s="12">
        <v>82</v>
      </c>
      <c r="E47" s="12">
        <v>69</v>
      </c>
      <c r="F47" s="12">
        <v>14</v>
      </c>
      <c r="G47" s="12">
        <v>63000</v>
      </c>
      <c r="H47" s="12">
        <v>1000</v>
      </c>
      <c r="I47" s="12">
        <v>5000</v>
      </c>
      <c r="J47" s="12">
        <v>2</v>
      </c>
      <c r="K47" s="12">
        <v>136</v>
      </c>
      <c r="L47" s="12">
        <v>126</v>
      </c>
      <c r="M47" s="13">
        <v>262</v>
      </c>
    </row>
    <row r="48" spans="1:13">
      <c r="A48" s="76" t="s">
        <v>518</v>
      </c>
      <c r="B48" s="77">
        <v>94</v>
      </c>
      <c r="C48" s="77">
        <v>34</v>
      </c>
      <c r="D48" s="77">
        <v>126</v>
      </c>
      <c r="E48" s="77">
        <v>94</v>
      </c>
      <c r="F48" s="77">
        <v>34</v>
      </c>
      <c r="G48" s="77">
        <v>136790</v>
      </c>
      <c r="H48" s="81">
        <v>862</v>
      </c>
      <c r="I48" s="81">
        <v>4851</v>
      </c>
      <c r="J48" s="81">
        <v>2</v>
      </c>
      <c r="K48" s="81">
        <v>246</v>
      </c>
      <c r="L48" s="81">
        <v>269</v>
      </c>
      <c r="M48" s="78">
        <v>515</v>
      </c>
    </row>
    <row r="49" spans="1:13">
      <c r="A49" s="66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9"/>
    </row>
    <row r="50" spans="1:13" ht="13.5" thickBot="1">
      <c r="A50" s="69" t="s">
        <v>519</v>
      </c>
      <c r="B50" s="55">
        <v>289</v>
      </c>
      <c r="C50" s="55">
        <v>65</v>
      </c>
      <c r="D50" s="55">
        <v>352</v>
      </c>
      <c r="E50" s="55">
        <v>227</v>
      </c>
      <c r="F50" s="55">
        <v>62</v>
      </c>
      <c r="G50" s="55">
        <v>143588</v>
      </c>
      <c r="H50" s="55">
        <v>1504</v>
      </c>
      <c r="I50" s="55">
        <v>4408</v>
      </c>
      <c r="J50" s="55">
        <v>2</v>
      </c>
      <c r="K50" s="55">
        <v>610</v>
      </c>
      <c r="L50" s="55">
        <v>346</v>
      </c>
      <c r="M50" s="56">
        <v>956</v>
      </c>
    </row>
  </sheetData>
  <mergeCells count="13">
    <mergeCell ref="A1:M1"/>
    <mergeCell ref="A4:M4"/>
    <mergeCell ref="L7:L9"/>
    <mergeCell ref="M7:M9"/>
    <mergeCell ref="E8:F8"/>
    <mergeCell ref="A3:M3"/>
    <mergeCell ref="H8:I8"/>
    <mergeCell ref="G6:G9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>
  <sheetPr codeName="Hoja338"/>
  <dimension ref="A1:R27"/>
  <sheetViews>
    <sheetView view="pageBreakPreview" zoomScale="75" zoomScaleNormal="75" zoomScaleSheetLayoutView="75" workbookViewId="0">
      <selection activeCell="G30" sqref="G30"/>
    </sheetView>
  </sheetViews>
  <sheetFormatPr baseColWidth="10" defaultRowHeight="12.75"/>
  <cols>
    <col min="1" max="1" width="30.7109375" style="271" customWidth="1"/>
    <col min="2" max="6" width="11.42578125" style="271"/>
    <col min="7" max="10" width="14.28515625" style="271" customWidth="1"/>
    <col min="11" max="12" width="15" style="271" customWidth="1"/>
    <col min="13" max="16384" width="11.42578125" style="271"/>
  </cols>
  <sheetData>
    <row r="1" spans="1:18" s="90" customFormat="1" ht="18">
      <c r="A1" s="1519" t="s">
        <v>11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  <c r="N1" s="737"/>
    </row>
    <row r="3" spans="1:18" s="91" customFormat="1" ht="15">
      <c r="A3" s="1504" t="s">
        <v>12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  <c r="N3" s="134"/>
    </row>
    <row r="4" spans="1:18" s="91" customFormat="1" ht="15">
      <c r="A4" s="1504" t="s">
        <v>1433</v>
      </c>
      <c r="B4" s="1504"/>
      <c r="C4" s="1504"/>
      <c r="D4" s="1504"/>
      <c r="E4" s="1504"/>
      <c r="F4" s="1504"/>
      <c r="G4" s="1504"/>
      <c r="H4" s="1504"/>
      <c r="I4" s="1504"/>
      <c r="J4" s="1504"/>
      <c r="K4" s="1504"/>
      <c r="L4" s="1504"/>
      <c r="M4" s="1504"/>
      <c r="N4" s="134"/>
    </row>
    <row r="5" spans="1:18" s="91" customFormat="1" ht="15.75" thickBot="1">
      <c r="A5" s="239"/>
      <c r="B5" s="240"/>
      <c r="C5" s="240"/>
      <c r="D5" s="240"/>
      <c r="E5" s="240"/>
      <c r="F5" s="240"/>
      <c r="G5" s="240"/>
      <c r="H5" s="240"/>
      <c r="I5" s="240"/>
      <c r="J5" s="240"/>
      <c r="K5" s="240"/>
    </row>
    <row r="6" spans="1:18" s="866" customFormat="1" ht="21" customHeight="1">
      <c r="A6" s="1330"/>
      <c r="B6" s="1544" t="s">
        <v>1116</v>
      </c>
      <c r="C6" s="1544"/>
      <c r="D6" s="1544"/>
      <c r="E6" s="1544"/>
      <c r="F6" s="1544"/>
      <c r="G6" s="1732" t="s">
        <v>1264</v>
      </c>
      <c r="H6" s="849"/>
      <c r="I6" s="1329" t="s">
        <v>386</v>
      </c>
      <c r="J6" s="1315"/>
      <c r="K6" s="1733" t="s">
        <v>387</v>
      </c>
      <c r="L6" s="1733"/>
      <c r="M6" s="1490"/>
    </row>
    <row r="7" spans="1:18" s="866" customFormat="1" ht="21" customHeight="1">
      <c r="A7" s="1331" t="s">
        <v>560</v>
      </c>
      <c r="B7" s="1554" t="s">
        <v>389</v>
      </c>
      <c r="C7" s="1554"/>
      <c r="D7" s="1554"/>
      <c r="E7" s="1554"/>
      <c r="F7" s="1554"/>
      <c r="G7" s="1628"/>
      <c r="H7" s="1676" t="s">
        <v>1265</v>
      </c>
      <c r="I7" s="1676"/>
      <c r="J7" s="1334" t="s">
        <v>1151</v>
      </c>
      <c r="K7" s="1628" t="s">
        <v>1173</v>
      </c>
      <c r="L7" s="1628" t="s">
        <v>1153</v>
      </c>
      <c r="M7" s="1502" t="s">
        <v>1154</v>
      </c>
    </row>
    <row r="8" spans="1:18" s="866" customFormat="1" ht="21" customHeight="1">
      <c r="A8" s="1331" t="s">
        <v>538</v>
      </c>
      <c r="B8" s="1316"/>
      <c r="C8" s="1335" t="s">
        <v>395</v>
      </c>
      <c r="D8" s="1083"/>
      <c r="E8" s="1738" t="s">
        <v>1123</v>
      </c>
      <c r="F8" s="1738"/>
      <c r="G8" s="1628"/>
      <c r="H8" s="1554" t="s">
        <v>390</v>
      </c>
      <c r="I8" s="1554"/>
      <c r="J8" s="1334" t="s">
        <v>1120</v>
      </c>
      <c r="K8" s="1628"/>
      <c r="L8" s="1628"/>
      <c r="M8" s="1502"/>
    </row>
    <row r="9" spans="1:18" s="866" customFormat="1" ht="21" customHeight="1" thickBot="1">
      <c r="A9" s="1331"/>
      <c r="B9" s="1334" t="s">
        <v>393</v>
      </c>
      <c r="C9" s="1334" t="s">
        <v>394</v>
      </c>
      <c r="D9" s="1334" t="s">
        <v>395</v>
      </c>
      <c r="E9" s="1334" t="s">
        <v>393</v>
      </c>
      <c r="F9" s="1334" t="s">
        <v>394</v>
      </c>
      <c r="G9" s="1628"/>
      <c r="H9" s="1334" t="s">
        <v>393</v>
      </c>
      <c r="I9" s="1334" t="s">
        <v>394</v>
      </c>
      <c r="J9" s="1334" t="s">
        <v>1159</v>
      </c>
      <c r="K9" s="1628"/>
      <c r="L9" s="1628"/>
      <c r="M9" s="1502"/>
      <c r="P9" s="1318"/>
      <c r="Q9" s="1318"/>
    </row>
    <row r="10" spans="1:18" ht="18.75" customHeight="1">
      <c r="A10" s="241" t="s">
        <v>464</v>
      </c>
      <c r="B10" s="243" t="s">
        <v>399</v>
      </c>
      <c r="C10" s="376">
        <v>4</v>
      </c>
      <c r="D10" s="243">
        <v>4</v>
      </c>
      <c r="E10" s="242" t="s">
        <v>399</v>
      </c>
      <c r="F10" s="376">
        <v>2</v>
      </c>
      <c r="G10" s="243">
        <v>2000</v>
      </c>
      <c r="H10" s="242" t="s">
        <v>399</v>
      </c>
      <c r="I10" s="376">
        <v>3000</v>
      </c>
      <c r="J10" s="243" t="s">
        <v>399</v>
      </c>
      <c r="K10" s="243">
        <v>6</v>
      </c>
      <c r="L10" s="243" t="s">
        <v>399</v>
      </c>
      <c r="M10" s="296">
        <v>6</v>
      </c>
      <c r="N10" s="278"/>
      <c r="R10" s="349"/>
    </row>
    <row r="11" spans="1:18">
      <c r="A11" s="68"/>
      <c r="B11" s="73"/>
      <c r="C11" s="73"/>
      <c r="D11" s="73"/>
      <c r="E11" s="73"/>
      <c r="F11" s="73"/>
      <c r="G11" s="73"/>
      <c r="H11" s="79"/>
      <c r="I11" s="79"/>
      <c r="J11" s="79"/>
      <c r="K11" s="79"/>
      <c r="L11" s="79"/>
      <c r="M11" s="74"/>
      <c r="N11" s="278"/>
      <c r="R11" s="349"/>
    </row>
    <row r="12" spans="1:18">
      <c r="A12" s="66" t="s">
        <v>545</v>
      </c>
      <c r="B12" s="48" t="s">
        <v>399</v>
      </c>
      <c r="C12" s="12">
        <v>12</v>
      </c>
      <c r="D12" s="12">
        <v>12</v>
      </c>
      <c r="E12" s="48" t="s">
        <v>399</v>
      </c>
      <c r="F12" s="12">
        <v>12</v>
      </c>
      <c r="G12" s="12" t="s">
        <v>399</v>
      </c>
      <c r="H12" s="48" t="s">
        <v>399</v>
      </c>
      <c r="I12" s="12">
        <v>17500</v>
      </c>
      <c r="J12" s="12" t="s">
        <v>399</v>
      </c>
      <c r="K12" s="12">
        <v>210</v>
      </c>
      <c r="L12" s="12" t="s">
        <v>399</v>
      </c>
      <c r="M12" s="13">
        <v>210</v>
      </c>
      <c r="N12" s="278"/>
      <c r="R12" s="349"/>
    </row>
    <row r="13" spans="1:18" s="408" customFormat="1">
      <c r="A13" s="66" t="s">
        <v>484</v>
      </c>
      <c r="B13" s="12" t="s">
        <v>399</v>
      </c>
      <c r="C13" s="12">
        <v>22</v>
      </c>
      <c r="D13" s="12">
        <v>22</v>
      </c>
      <c r="E13" s="12" t="s">
        <v>399</v>
      </c>
      <c r="F13" s="12">
        <v>22</v>
      </c>
      <c r="G13" s="12">
        <v>15</v>
      </c>
      <c r="H13" s="12" t="s">
        <v>399</v>
      </c>
      <c r="I13" s="12">
        <v>2290</v>
      </c>
      <c r="J13" s="12">
        <v>3</v>
      </c>
      <c r="K13" s="12">
        <v>50</v>
      </c>
      <c r="L13" s="12" t="s">
        <v>399</v>
      </c>
      <c r="M13" s="13">
        <v>50</v>
      </c>
      <c r="N13" s="685"/>
      <c r="R13" s="682"/>
    </row>
    <row r="14" spans="1:18" s="739" customFormat="1">
      <c r="A14" s="66" t="s">
        <v>487</v>
      </c>
      <c r="B14" s="85">
        <v>2</v>
      </c>
      <c r="C14" s="12" t="s">
        <v>399</v>
      </c>
      <c r="D14" s="12">
        <v>2</v>
      </c>
      <c r="E14" s="48" t="s">
        <v>399</v>
      </c>
      <c r="F14" s="12" t="s">
        <v>399</v>
      </c>
      <c r="G14" s="12" t="s">
        <v>399</v>
      </c>
      <c r="H14" s="48" t="s">
        <v>399</v>
      </c>
      <c r="I14" s="12" t="s">
        <v>399</v>
      </c>
      <c r="J14" s="12" t="s">
        <v>399</v>
      </c>
      <c r="K14" s="12" t="s">
        <v>399</v>
      </c>
      <c r="L14" s="12" t="s">
        <v>399</v>
      </c>
      <c r="M14" s="13" t="s">
        <v>399</v>
      </c>
      <c r="N14" s="738"/>
      <c r="R14" s="740"/>
    </row>
    <row r="15" spans="1:18">
      <c r="A15" s="76" t="s">
        <v>491</v>
      </c>
      <c r="B15" s="77">
        <v>2</v>
      </c>
      <c r="C15" s="77">
        <v>34</v>
      </c>
      <c r="D15" s="77">
        <v>36</v>
      </c>
      <c r="E15" s="77" t="s">
        <v>399</v>
      </c>
      <c r="F15" s="77">
        <v>34</v>
      </c>
      <c r="G15" s="77">
        <v>15</v>
      </c>
      <c r="H15" s="81" t="s">
        <v>399</v>
      </c>
      <c r="I15" s="81">
        <v>7658</v>
      </c>
      <c r="J15" s="81">
        <v>3</v>
      </c>
      <c r="K15" s="81">
        <v>260</v>
      </c>
      <c r="L15" s="81" t="s">
        <v>399</v>
      </c>
      <c r="M15" s="78">
        <v>260</v>
      </c>
      <c r="N15" s="278"/>
      <c r="R15" s="349"/>
    </row>
    <row r="16" spans="1:18">
      <c r="A16" s="68"/>
      <c r="B16" s="73"/>
      <c r="C16" s="73"/>
      <c r="D16" s="73"/>
      <c r="E16" s="73"/>
      <c r="F16" s="73"/>
      <c r="G16" s="73"/>
      <c r="H16" s="79"/>
      <c r="I16" s="79"/>
      <c r="J16" s="79"/>
      <c r="K16" s="79"/>
      <c r="L16" s="79"/>
      <c r="M16" s="74"/>
      <c r="N16" s="278"/>
      <c r="R16" s="349"/>
    </row>
    <row r="17" spans="1:18">
      <c r="A17" s="66" t="s">
        <v>505</v>
      </c>
      <c r="B17" s="48" t="s">
        <v>399</v>
      </c>
      <c r="C17" s="12">
        <v>60</v>
      </c>
      <c r="D17" s="12">
        <v>60</v>
      </c>
      <c r="E17" s="48" t="s">
        <v>399</v>
      </c>
      <c r="F17" s="12">
        <v>60</v>
      </c>
      <c r="G17" s="12" t="s">
        <v>399</v>
      </c>
      <c r="H17" s="48" t="s">
        <v>399</v>
      </c>
      <c r="I17" s="12">
        <v>6500</v>
      </c>
      <c r="J17" s="12" t="s">
        <v>399</v>
      </c>
      <c r="K17" s="12">
        <v>390</v>
      </c>
      <c r="L17" s="12" t="s">
        <v>399</v>
      </c>
      <c r="M17" s="13">
        <v>390</v>
      </c>
      <c r="N17" s="278"/>
      <c r="R17" s="349"/>
    </row>
    <row r="18" spans="1:18" s="408" customFormat="1">
      <c r="A18" s="76" t="s">
        <v>506</v>
      </c>
      <c r="B18" s="77" t="s">
        <v>399</v>
      </c>
      <c r="C18" s="77">
        <v>60</v>
      </c>
      <c r="D18" s="77">
        <v>60</v>
      </c>
      <c r="E18" s="77" t="s">
        <v>399</v>
      </c>
      <c r="F18" s="77">
        <v>60</v>
      </c>
      <c r="G18" s="77" t="s">
        <v>399</v>
      </c>
      <c r="H18" s="81" t="s">
        <v>399</v>
      </c>
      <c r="I18" s="81">
        <v>6500</v>
      </c>
      <c r="J18" s="81" t="s">
        <v>399</v>
      </c>
      <c r="K18" s="81">
        <v>390</v>
      </c>
      <c r="L18" s="81" t="s">
        <v>399</v>
      </c>
      <c r="M18" s="78">
        <v>390</v>
      </c>
      <c r="N18" s="685"/>
      <c r="R18" s="682"/>
    </row>
    <row r="19" spans="1:18">
      <c r="A19" s="66"/>
      <c r="B19" s="48"/>
      <c r="C19" s="48"/>
      <c r="D19" s="48"/>
      <c r="E19" s="48"/>
      <c r="F19" s="48"/>
      <c r="G19" s="48"/>
      <c r="H19" s="12"/>
      <c r="I19" s="12"/>
      <c r="J19" s="12"/>
      <c r="K19" s="12"/>
      <c r="L19" s="12"/>
      <c r="M19" s="49"/>
      <c r="N19" s="278"/>
      <c r="R19" s="349"/>
    </row>
    <row r="20" spans="1:18">
      <c r="A20" s="66" t="s">
        <v>510</v>
      </c>
      <c r="B20" s="48" t="s">
        <v>399</v>
      </c>
      <c r="C20" s="12">
        <v>19</v>
      </c>
      <c r="D20" s="12">
        <v>19</v>
      </c>
      <c r="E20" s="48" t="s">
        <v>399</v>
      </c>
      <c r="F20" s="12">
        <v>19</v>
      </c>
      <c r="G20" s="12" t="s">
        <v>399</v>
      </c>
      <c r="H20" s="48" t="s">
        <v>399</v>
      </c>
      <c r="I20" s="12">
        <v>9263</v>
      </c>
      <c r="J20" s="48" t="s">
        <v>399</v>
      </c>
      <c r="K20" s="85">
        <v>176</v>
      </c>
      <c r="L20" s="48" t="s">
        <v>399</v>
      </c>
      <c r="M20" s="13">
        <v>176</v>
      </c>
      <c r="R20" s="349"/>
    </row>
    <row r="21" spans="1:18">
      <c r="A21" s="66" t="s">
        <v>511</v>
      </c>
      <c r="B21" s="12" t="s">
        <v>399</v>
      </c>
      <c r="C21" s="12">
        <v>1225</v>
      </c>
      <c r="D21" s="12">
        <v>1225</v>
      </c>
      <c r="E21" s="12" t="s">
        <v>399</v>
      </c>
      <c r="F21" s="12">
        <v>1225</v>
      </c>
      <c r="G21" s="12" t="s">
        <v>399</v>
      </c>
      <c r="H21" s="12" t="s">
        <v>399</v>
      </c>
      <c r="I21" s="12">
        <v>8873</v>
      </c>
      <c r="J21" s="12" t="s">
        <v>399</v>
      </c>
      <c r="K21" s="12">
        <v>10869</v>
      </c>
      <c r="L21" s="12" t="s">
        <v>399</v>
      </c>
      <c r="M21" s="13">
        <v>10869</v>
      </c>
      <c r="R21" s="349"/>
    </row>
    <row r="22" spans="1:18">
      <c r="A22" s="76" t="s">
        <v>515</v>
      </c>
      <c r="B22" s="77" t="s">
        <v>399</v>
      </c>
      <c r="C22" s="77">
        <v>1244</v>
      </c>
      <c r="D22" s="77">
        <v>1244</v>
      </c>
      <c r="E22" s="77" t="s">
        <v>399</v>
      </c>
      <c r="F22" s="77">
        <v>1244</v>
      </c>
      <c r="G22" s="77" t="s">
        <v>399</v>
      </c>
      <c r="H22" s="81" t="s">
        <v>399</v>
      </c>
      <c r="I22" s="81">
        <v>8879</v>
      </c>
      <c r="J22" s="81" t="s">
        <v>399</v>
      </c>
      <c r="K22" s="81">
        <v>11045</v>
      </c>
      <c r="L22" s="81" t="s">
        <v>399</v>
      </c>
      <c r="M22" s="78">
        <v>11045</v>
      </c>
    </row>
    <row r="23" spans="1:18">
      <c r="A23" s="66"/>
      <c r="B23" s="48"/>
      <c r="C23" s="48"/>
      <c r="D23" s="48"/>
      <c r="E23" s="48"/>
      <c r="F23" s="48"/>
      <c r="G23" s="48"/>
      <c r="H23" s="12"/>
      <c r="I23" s="12"/>
      <c r="J23" s="12"/>
      <c r="K23" s="12"/>
      <c r="L23" s="12"/>
      <c r="M23" s="49"/>
    </row>
    <row r="24" spans="1:18">
      <c r="A24" s="66" t="s">
        <v>517</v>
      </c>
      <c r="B24" s="48" t="s">
        <v>399</v>
      </c>
      <c r="C24" s="48">
        <v>2</v>
      </c>
      <c r="D24" s="48">
        <v>2</v>
      </c>
      <c r="E24" s="48" t="s">
        <v>399</v>
      </c>
      <c r="F24" s="48">
        <v>2</v>
      </c>
      <c r="G24" s="48" t="s">
        <v>399</v>
      </c>
      <c r="H24" s="12" t="s">
        <v>399</v>
      </c>
      <c r="I24" s="12">
        <v>1000</v>
      </c>
      <c r="J24" s="12" t="s">
        <v>399</v>
      </c>
      <c r="K24" s="12">
        <v>2</v>
      </c>
      <c r="L24" s="12" t="s">
        <v>399</v>
      </c>
      <c r="M24" s="49">
        <v>2</v>
      </c>
    </row>
    <row r="25" spans="1:18">
      <c r="A25" s="76" t="s">
        <v>518</v>
      </c>
      <c r="B25" s="77" t="s">
        <v>399</v>
      </c>
      <c r="C25" s="77">
        <v>2</v>
      </c>
      <c r="D25" s="77">
        <v>2</v>
      </c>
      <c r="E25" s="77" t="s">
        <v>399</v>
      </c>
      <c r="F25" s="77">
        <v>2</v>
      </c>
      <c r="G25" s="77" t="s">
        <v>399</v>
      </c>
      <c r="H25" s="81" t="s">
        <v>399</v>
      </c>
      <c r="I25" s="81">
        <v>1000</v>
      </c>
      <c r="J25" s="81" t="s">
        <v>399</v>
      </c>
      <c r="K25" s="81">
        <v>2</v>
      </c>
      <c r="L25" s="81" t="s">
        <v>399</v>
      </c>
      <c r="M25" s="78">
        <v>2</v>
      </c>
    </row>
    <row r="26" spans="1:18">
      <c r="A26" s="66"/>
      <c r="B26" s="48"/>
      <c r="C26" s="48"/>
      <c r="D26" s="48"/>
      <c r="E26" s="48"/>
      <c r="F26" s="48"/>
      <c r="G26" s="48"/>
      <c r="H26" s="12"/>
      <c r="I26" s="12"/>
      <c r="J26" s="12"/>
      <c r="K26" s="12"/>
      <c r="L26" s="12"/>
      <c r="M26" s="49"/>
    </row>
    <row r="27" spans="1:18" ht="13.5" thickBot="1">
      <c r="A27" s="69" t="s">
        <v>519</v>
      </c>
      <c r="B27" s="55">
        <v>2</v>
      </c>
      <c r="C27" s="55">
        <v>1344</v>
      </c>
      <c r="D27" s="55">
        <v>1346</v>
      </c>
      <c r="E27" s="55" t="s">
        <v>399</v>
      </c>
      <c r="F27" s="55">
        <v>1342</v>
      </c>
      <c r="G27" s="55">
        <v>2015</v>
      </c>
      <c r="H27" s="55" t="s">
        <v>399</v>
      </c>
      <c r="I27" s="55">
        <v>8721</v>
      </c>
      <c r="J27" s="55" t="s">
        <v>399</v>
      </c>
      <c r="K27" s="55">
        <v>11703</v>
      </c>
      <c r="L27" s="55" t="s">
        <v>399</v>
      </c>
      <c r="M27" s="56">
        <v>11703</v>
      </c>
    </row>
  </sheetData>
  <mergeCells count="13">
    <mergeCell ref="A1:M1"/>
    <mergeCell ref="A3:M3"/>
    <mergeCell ref="A4:M4"/>
    <mergeCell ref="B7:F7"/>
    <mergeCell ref="H7:I7"/>
    <mergeCell ref="K6:M6"/>
    <mergeCell ref="K7:K9"/>
    <mergeCell ref="L7:L9"/>
    <mergeCell ref="M7:M9"/>
    <mergeCell ref="B6:F6"/>
    <mergeCell ref="G6:G9"/>
    <mergeCell ref="E8:F8"/>
    <mergeCell ref="H8:I8"/>
  </mergeCells>
  <phoneticPr fontId="6" type="noConversion"/>
  <pageMargins left="0.75" right="0.75" top="1" bottom="1" header="0" footer="0"/>
  <pageSetup paperSize="9" scale="44" orientation="portrait" r:id="rId1"/>
  <headerFooter alignWithMargins="0"/>
</worksheet>
</file>

<file path=xl/worksheets/sheet298.xml><?xml version="1.0" encoding="utf-8"?>
<worksheet xmlns="http://schemas.openxmlformats.org/spreadsheetml/2006/main" xmlns:r="http://schemas.openxmlformats.org/officeDocument/2006/relationships">
  <sheetPr codeName="Hoja301">
    <pageSetUpPr fitToPage="1"/>
  </sheetPr>
  <dimension ref="A1:S55"/>
  <sheetViews>
    <sheetView view="pageBreakPreview" topLeftCell="A13" zoomScale="75" zoomScaleNormal="75" zoomScaleSheetLayoutView="75" workbookViewId="0">
      <selection activeCell="B10" sqref="B10:M55"/>
    </sheetView>
  </sheetViews>
  <sheetFormatPr baseColWidth="10" defaultRowHeight="12.75"/>
  <cols>
    <col min="1" max="1" width="37" style="271" customWidth="1"/>
    <col min="2" max="13" width="15.5703125" style="271" customWidth="1"/>
    <col min="14" max="16384" width="11.42578125" style="271"/>
  </cols>
  <sheetData>
    <row r="1" spans="1:18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8" s="91" customFormat="1" ht="15">
      <c r="A3" s="1504" t="s">
        <v>1454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  <c r="N3" s="134"/>
    </row>
    <row r="4" spans="1:18" s="91" customFormat="1" ht="15">
      <c r="A4" s="1504" t="s">
        <v>1433</v>
      </c>
      <c r="B4" s="1504"/>
      <c r="C4" s="1504"/>
      <c r="D4" s="1504"/>
      <c r="E4" s="1504"/>
      <c r="F4" s="1504"/>
      <c r="G4" s="1504"/>
      <c r="H4" s="1504"/>
      <c r="I4" s="1504"/>
      <c r="J4" s="1504"/>
      <c r="K4" s="1504"/>
      <c r="L4" s="1504"/>
      <c r="M4" s="1504"/>
      <c r="N4" s="134"/>
    </row>
    <row r="5" spans="1:18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866" customFormat="1" ht="21.75" customHeight="1">
      <c r="A6" s="1330"/>
      <c r="B6" s="1544" t="s">
        <v>1116</v>
      </c>
      <c r="C6" s="1544"/>
      <c r="D6" s="1544"/>
      <c r="E6" s="1544"/>
      <c r="F6" s="1544"/>
      <c r="G6" s="1732" t="s">
        <v>1264</v>
      </c>
      <c r="H6" s="849"/>
      <c r="I6" s="1329" t="s">
        <v>386</v>
      </c>
      <c r="J6" s="1315"/>
      <c r="K6" s="1733" t="s">
        <v>13</v>
      </c>
      <c r="L6" s="1733"/>
      <c r="M6" s="1490"/>
    </row>
    <row r="7" spans="1:18" s="866" customFormat="1" ht="18.75" customHeight="1">
      <c r="A7" s="1331" t="s">
        <v>560</v>
      </c>
      <c r="B7" s="1554" t="s">
        <v>389</v>
      </c>
      <c r="C7" s="1554"/>
      <c r="D7" s="1554"/>
      <c r="E7" s="1554"/>
      <c r="F7" s="1554"/>
      <c r="G7" s="1628"/>
      <c r="H7" s="1676" t="s">
        <v>1265</v>
      </c>
      <c r="I7" s="1676"/>
      <c r="J7" s="1334" t="s">
        <v>1151</v>
      </c>
      <c r="K7" s="1628" t="s">
        <v>1173</v>
      </c>
      <c r="L7" s="1628" t="s">
        <v>1153</v>
      </c>
      <c r="M7" s="1502" t="s">
        <v>1154</v>
      </c>
    </row>
    <row r="8" spans="1:18" s="866" customFormat="1" ht="17.25" customHeight="1">
      <c r="A8" s="1331" t="s">
        <v>538</v>
      </c>
      <c r="B8" s="1316"/>
      <c r="C8" s="1335" t="s">
        <v>395</v>
      </c>
      <c r="D8" s="1083"/>
      <c r="E8" s="1738" t="s">
        <v>1123</v>
      </c>
      <c r="F8" s="1738"/>
      <c r="G8" s="1628"/>
      <c r="H8" s="1554" t="s">
        <v>390</v>
      </c>
      <c r="I8" s="1554"/>
      <c r="J8" s="1334" t="s">
        <v>1120</v>
      </c>
      <c r="K8" s="1628"/>
      <c r="L8" s="1628"/>
      <c r="M8" s="1502"/>
    </row>
    <row r="9" spans="1:18" s="866" customFormat="1" ht="28.5" customHeight="1" thickBot="1">
      <c r="A9" s="1331"/>
      <c r="B9" s="1334" t="s">
        <v>393</v>
      </c>
      <c r="C9" s="1334" t="s">
        <v>394</v>
      </c>
      <c r="D9" s="1334" t="s">
        <v>395</v>
      </c>
      <c r="E9" s="1334" t="s">
        <v>393</v>
      </c>
      <c r="F9" s="1334" t="s">
        <v>394</v>
      </c>
      <c r="G9" s="1628"/>
      <c r="H9" s="1334" t="s">
        <v>393</v>
      </c>
      <c r="I9" s="1334" t="s">
        <v>394</v>
      </c>
      <c r="J9" s="1334" t="s">
        <v>1159</v>
      </c>
      <c r="K9" s="1628"/>
      <c r="L9" s="1628"/>
      <c r="M9" s="1502"/>
      <c r="P9" s="1318"/>
      <c r="Q9" s="1318"/>
    </row>
    <row r="10" spans="1:18">
      <c r="A10" s="241" t="s">
        <v>464</v>
      </c>
      <c r="B10" s="243" t="s">
        <v>399</v>
      </c>
      <c r="C10" s="376">
        <v>95</v>
      </c>
      <c r="D10" s="243">
        <v>95</v>
      </c>
      <c r="E10" s="242" t="s">
        <v>399</v>
      </c>
      <c r="F10" s="376">
        <v>73</v>
      </c>
      <c r="G10" s="243">
        <v>4000</v>
      </c>
      <c r="H10" s="242" t="s">
        <v>399</v>
      </c>
      <c r="I10" s="376">
        <v>3000</v>
      </c>
      <c r="J10" s="243" t="s">
        <v>399</v>
      </c>
      <c r="K10" s="243">
        <v>219</v>
      </c>
      <c r="L10" s="243" t="s">
        <v>399</v>
      </c>
      <c r="M10" s="296">
        <v>219</v>
      </c>
      <c r="N10" s="278"/>
      <c r="R10" s="349"/>
    </row>
    <row r="11" spans="1:18">
      <c r="A11" s="66"/>
      <c r="B11" s="48"/>
      <c r="C11" s="48"/>
      <c r="D11" s="48"/>
      <c r="E11" s="48"/>
      <c r="F11" s="48"/>
      <c r="G11" s="48"/>
      <c r="H11" s="12"/>
      <c r="I11" s="12"/>
      <c r="J11" s="12"/>
      <c r="K11" s="12"/>
      <c r="L11" s="12"/>
      <c r="M11" s="49"/>
      <c r="N11" s="278"/>
      <c r="R11" s="349"/>
    </row>
    <row r="12" spans="1:18">
      <c r="A12" s="76" t="s">
        <v>470</v>
      </c>
      <c r="B12" s="81" t="s">
        <v>399</v>
      </c>
      <c r="C12" s="81">
        <v>142</v>
      </c>
      <c r="D12" s="81">
        <v>142</v>
      </c>
      <c r="E12" s="81" t="s">
        <v>399</v>
      </c>
      <c r="F12" s="81">
        <v>140</v>
      </c>
      <c r="G12" s="81" t="s">
        <v>399</v>
      </c>
      <c r="H12" s="81" t="s">
        <v>399</v>
      </c>
      <c r="I12" s="81">
        <v>3520</v>
      </c>
      <c r="J12" s="81" t="s">
        <v>399</v>
      </c>
      <c r="K12" s="81">
        <v>493</v>
      </c>
      <c r="L12" s="81" t="s">
        <v>399</v>
      </c>
      <c r="M12" s="82">
        <v>493</v>
      </c>
      <c r="N12" s="278"/>
      <c r="R12" s="349"/>
    </row>
    <row r="13" spans="1:18">
      <c r="A13" s="68"/>
      <c r="B13" s="73"/>
      <c r="C13" s="73"/>
      <c r="D13" s="73"/>
      <c r="E13" s="73"/>
      <c r="F13" s="73"/>
      <c r="G13" s="73"/>
      <c r="H13" s="79"/>
      <c r="I13" s="79"/>
      <c r="J13" s="79"/>
      <c r="K13" s="79"/>
      <c r="L13" s="79"/>
      <c r="M13" s="74"/>
      <c r="N13" s="278"/>
      <c r="R13" s="349"/>
    </row>
    <row r="14" spans="1:18">
      <c r="A14" s="76" t="s">
        <v>471</v>
      </c>
      <c r="B14" s="81" t="s">
        <v>399</v>
      </c>
      <c r="C14" s="81">
        <v>1</v>
      </c>
      <c r="D14" s="81">
        <v>1</v>
      </c>
      <c r="E14" s="81" t="s">
        <v>399</v>
      </c>
      <c r="F14" s="81">
        <v>1</v>
      </c>
      <c r="G14" s="81" t="s">
        <v>399</v>
      </c>
      <c r="H14" s="81" t="s">
        <v>399</v>
      </c>
      <c r="I14" s="81">
        <v>1000</v>
      </c>
      <c r="J14" s="81" t="s">
        <v>399</v>
      </c>
      <c r="K14" s="81">
        <v>1</v>
      </c>
      <c r="L14" s="81" t="s">
        <v>399</v>
      </c>
      <c r="M14" s="82">
        <v>1</v>
      </c>
      <c r="N14" s="278"/>
      <c r="R14" s="349"/>
    </row>
    <row r="15" spans="1:18">
      <c r="A15" s="66"/>
      <c r="B15" s="48"/>
      <c r="C15" s="48"/>
      <c r="D15" s="48"/>
      <c r="E15" s="48"/>
      <c r="F15" s="48"/>
      <c r="G15" s="48"/>
      <c r="H15" s="12"/>
      <c r="I15" s="12"/>
      <c r="J15" s="12"/>
      <c r="K15" s="12"/>
      <c r="L15" s="12"/>
      <c r="M15" s="49"/>
      <c r="N15" s="278"/>
      <c r="R15" s="349"/>
    </row>
    <row r="16" spans="1:18">
      <c r="A16" s="1135" t="s">
        <v>476</v>
      </c>
      <c r="B16" s="48">
        <v>5</v>
      </c>
      <c r="C16" s="48">
        <v>6</v>
      </c>
      <c r="D16" s="48">
        <v>11</v>
      </c>
      <c r="E16" s="48">
        <v>5</v>
      </c>
      <c r="F16" s="48">
        <v>6</v>
      </c>
      <c r="G16" s="48" t="s">
        <v>399</v>
      </c>
      <c r="H16" s="12">
        <v>4200</v>
      </c>
      <c r="I16" s="12">
        <v>12833</v>
      </c>
      <c r="J16" s="12" t="s">
        <v>399</v>
      </c>
      <c r="K16" s="12">
        <v>98</v>
      </c>
      <c r="L16" s="12" t="s">
        <v>399</v>
      </c>
      <c r="M16" s="49">
        <v>98</v>
      </c>
      <c r="N16" s="278"/>
      <c r="R16" s="349"/>
    </row>
    <row r="17" spans="1:19">
      <c r="A17" s="1135" t="s">
        <v>477</v>
      </c>
      <c r="B17" s="48" t="s">
        <v>399</v>
      </c>
      <c r="C17" s="12">
        <v>2</v>
      </c>
      <c r="D17" s="12">
        <v>2</v>
      </c>
      <c r="E17" s="48" t="s">
        <v>399</v>
      </c>
      <c r="F17" s="12">
        <v>2</v>
      </c>
      <c r="G17" s="48" t="s">
        <v>399</v>
      </c>
      <c r="H17" s="85" t="s">
        <v>399</v>
      </c>
      <c r="I17" s="12">
        <v>11115</v>
      </c>
      <c r="J17" s="48" t="s">
        <v>399</v>
      </c>
      <c r="K17" s="48">
        <v>22</v>
      </c>
      <c r="L17" s="48" t="s">
        <v>399</v>
      </c>
      <c r="M17" s="13">
        <v>22</v>
      </c>
      <c r="N17" s="278"/>
      <c r="R17" s="349"/>
    </row>
    <row r="18" spans="1:19">
      <c r="A18" s="1135" t="s">
        <v>478</v>
      </c>
      <c r="B18" s="83" t="s">
        <v>399</v>
      </c>
      <c r="C18" s="83">
        <v>47</v>
      </c>
      <c r="D18" s="12">
        <v>47</v>
      </c>
      <c r="E18" s="83" t="s">
        <v>399</v>
      </c>
      <c r="F18" s="83">
        <v>47</v>
      </c>
      <c r="G18" s="12" t="s">
        <v>399</v>
      </c>
      <c r="H18" s="83" t="s">
        <v>399</v>
      </c>
      <c r="I18" s="83">
        <v>20574</v>
      </c>
      <c r="J18" s="83" t="s">
        <v>399</v>
      </c>
      <c r="K18" s="83">
        <v>967</v>
      </c>
      <c r="L18" s="83" t="s">
        <v>399</v>
      </c>
      <c r="M18" s="84">
        <v>967</v>
      </c>
      <c r="N18" s="278"/>
      <c r="R18" s="349"/>
    </row>
    <row r="19" spans="1:19">
      <c r="A19" s="66" t="s">
        <v>479</v>
      </c>
      <c r="B19" s="83" t="s">
        <v>399</v>
      </c>
      <c r="C19" s="83">
        <v>14</v>
      </c>
      <c r="D19" s="12">
        <v>14</v>
      </c>
      <c r="E19" s="83" t="s">
        <v>399</v>
      </c>
      <c r="F19" s="83">
        <v>14</v>
      </c>
      <c r="G19" s="12" t="s">
        <v>399</v>
      </c>
      <c r="H19" s="83" t="s">
        <v>399</v>
      </c>
      <c r="I19" s="83">
        <v>9643</v>
      </c>
      <c r="J19" s="83" t="s">
        <v>399</v>
      </c>
      <c r="K19" s="83">
        <v>135</v>
      </c>
      <c r="L19" s="83" t="s">
        <v>399</v>
      </c>
      <c r="M19" s="13">
        <v>135</v>
      </c>
      <c r="N19" s="278"/>
      <c r="R19" s="349"/>
    </row>
    <row r="20" spans="1:19">
      <c r="A20" s="76" t="s">
        <v>480</v>
      </c>
      <c r="B20" s="81">
        <v>5</v>
      </c>
      <c r="C20" s="81">
        <v>69</v>
      </c>
      <c r="D20" s="81">
        <v>74</v>
      </c>
      <c r="E20" s="81">
        <v>5</v>
      </c>
      <c r="F20" s="81">
        <v>69</v>
      </c>
      <c r="G20" s="81" t="s">
        <v>399</v>
      </c>
      <c r="H20" s="81">
        <v>4200</v>
      </c>
      <c r="I20" s="81">
        <v>17409</v>
      </c>
      <c r="J20" s="81" t="s">
        <v>399</v>
      </c>
      <c r="K20" s="81">
        <v>1222</v>
      </c>
      <c r="L20" s="81" t="s">
        <v>399</v>
      </c>
      <c r="M20" s="82">
        <v>1222</v>
      </c>
      <c r="N20" s="278"/>
      <c r="R20" s="349"/>
    </row>
    <row r="21" spans="1:19">
      <c r="A21" s="68"/>
      <c r="B21" s="73"/>
      <c r="C21" s="73"/>
      <c r="D21" s="73"/>
      <c r="E21" s="73"/>
      <c r="F21" s="73"/>
      <c r="G21" s="73"/>
      <c r="H21" s="79"/>
      <c r="I21" s="79"/>
      <c r="J21" s="79"/>
      <c r="K21" s="79"/>
      <c r="L21" s="79"/>
      <c r="M21" s="74"/>
      <c r="N21" s="278"/>
      <c r="R21" s="349"/>
    </row>
    <row r="22" spans="1:19" s="408" customFormat="1">
      <c r="A22" s="76" t="s">
        <v>481</v>
      </c>
      <c r="B22" s="81" t="s">
        <v>399</v>
      </c>
      <c r="C22" s="81" t="s">
        <v>399</v>
      </c>
      <c r="D22" s="81" t="s">
        <v>399</v>
      </c>
      <c r="E22" s="81" t="s">
        <v>399</v>
      </c>
      <c r="F22" s="81" t="s">
        <v>399</v>
      </c>
      <c r="G22" s="81">
        <v>1300</v>
      </c>
      <c r="H22" s="81" t="s">
        <v>399</v>
      </c>
      <c r="I22" s="81" t="s">
        <v>399</v>
      </c>
      <c r="J22" s="81">
        <v>5</v>
      </c>
      <c r="K22" s="81" t="s">
        <v>399</v>
      </c>
      <c r="L22" s="81">
        <v>7</v>
      </c>
      <c r="M22" s="82">
        <v>7</v>
      </c>
      <c r="N22" s="685"/>
      <c r="R22" s="682"/>
    </row>
    <row r="23" spans="1:19">
      <c r="A23" s="66"/>
      <c r="B23" s="48"/>
      <c r="C23" s="48"/>
      <c r="D23" s="48"/>
      <c r="E23" s="48"/>
      <c r="F23" s="48"/>
      <c r="G23" s="48"/>
      <c r="H23" s="12"/>
      <c r="I23" s="12"/>
      <c r="J23" s="12"/>
      <c r="K23" s="12"/>
      <c r="L23" s="12"/>
      <c r="M23" s="49"/>
      <c r="N23" s="278"/>
      <c r="R23" s="349"/>
    </row>
    <row r="24" spans="1:19">
      <c r="A24" s="66" t="s">
        <v>545</v>
      </c>
      <c r="B24" s="48" t="s">
        <v>399</v>
      </c>
      <c r="C24" s="12" t="s">
        <v>399</v>
      </c>
      <c r="D24" s="12" t="s">
        <v>399</v>
      </c>
      <c r="E24" s="48" t="s">
        <v>399</v>
      </c>
      <c r="F24" s="12" t="s">
        <v>399</v>
      </c>
      <c r="G24" s="12">
        <v>60</v>
      </c>
      <c r="H24" s="48" t="s">
        <v>399</v>
      </c>
      <c r="I24" s="12" t="s">
        <v>399</v>
      </c>
      <c r="J24" s="12">
        <v>16</v>
      </c>
      <c r="K24" s="12" t="s">
        <v>399</v>
      </c>
      <c r="L24" s="12">
        <v>1</v>
      </c>
      <c r="M24" s="13">
        <v>1</v>
      </c>
      <c r="N24" s="278"/>
      <c r="R24" s="349"/>
    </row>
    <row r="25" spans="1:19">
      <c r="A25" s="66" t="s">
        <v>485</v>
      </c>
      <c r="B25" s="85">
        <v>6</v>
      </c>
      <c r="C25" s="12" t="s">
        <v>399</v>
      </c>
      <c r="D25" s="12">
        <v>6</v>
      </c>
      <c r="E25" s="85">
        <v>6</v>
      </c>
      <c r="F25" s="12" t="s">
        <v>399</v>
      </c>
      <c r="G25" s="12">
        <v>933</v>
      </c>
      <c r="H25" s="85">
        <v>300</v>
      </c>
      <c r="I25" s="12" t="s">
        <v>399</v>
      </c>
      <c r="J25" s="12">
        <v>1</v>
      </c>
      <c r="K25" s="12">
        <v>2</v>
      </c>
      <c r="L25" s="12">
        <v>1</v>
      </c>
      <c r="M25" s="13">
        <v>3</v>
      </c>
      <c r="N25" s="278"/>
      <c r="R25" s="349"/>
    </row>
    <row r="26" spans="1:19">
      <c r="A26" s="66" t="s">
        <v>489</v>
      </c>
      <c r="B26" s="85">
        <v>6</v>
      </c>
      <c r="C26" s="12" t="s">
        <v>399</v>
      </c>
      <c r="D26" s="12">
        <v>6</v>
      </c>
      <c r="E26" s="48">
        <v>6</v>
      </c>
      <c r="F26" s="12" t="s">
        <v>399</v>
      </c>
      <c r="G26" s="12">
        <v>993</v>
      </c>
      <c r="H26" s="48">
        <v>300</v>
      </c>
      <c r="I26" s="12" t="s">
        <v>399</v>
      </c>
      <c r="J26" s="12">
        <v>2</v>
      </c>
      <c r="K26" s="12">
        <v>2</v>
      </c>
      <c r="L26" s="12">
        <v>2</v>
      </c>
      <c r="M26" s="13">
        <v>4</v>
      </c>
      <c r="N26" s="278"/>
      <c r="R26" s="349"/>
    </row>
    <row r="27" spans="1:19" s="408" customFormat="1">
      <c r="A27" s="76" t="s">
        <v>491</v>
      </c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2"/>
      <c r="N27" s="685"/>
      <c r="R27" s="682"/>
    </row>
    <row r="28" spans="1:19">
      <c r="A28" s="68"/>
      <c r="B28" s="73" t="s">
        <v>399</v>
      </c>
      <c r="C28" s="73">
        <v>1</v>
      </c>
      <c r="D28" s="73">
        <v>1</v>
      </c>
      <c r="E28" s="73" t="s">
        <v>399</v>
      </c>
      <c r="F28" s="73">
        <v>1</v>
      </c>
      <c r="G28" s="73">
        <v>121</v>
      </c>
      <c r="H28" s="79" t="s">
        <v>399</v>
      </c>
      <c r="I28" s="79">
        <v>10000</v>
      </c>
      <c r="J28" s="79">
        <v>5</v>
      </c>
      <c r="K28" s="79">
        <v>10</v>
      </c>
      <c r="L28" s="79">
        <v>1</v>
      </c>
      <c r="M28" s="74">
        <v>11</v>
      </c>
      <c r="N28" s="278"/>
      <c r="R28" s="349"/>
    </row>
    <row r="29" spans="1:19" s="408" customFormat="1">
      <c r="A29" s="76" t="s">
        <v>492</v>
      </c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2"/>
      <c r="N29" s="685"/>
      <c r="R29" s="682"/>
    </row>
    <row r="30" spans="1:19">
      <c r="A30" s="66"/>
      <c r="B30" s="48" t="s">
        <v>399</v>
      </c>
      <c r="C30" s="48">
        <v>21</v>
      </c>
      <c r="D30" s="48">
        <v>21</v>
      </c>
      <c r="E30" s="48" t="s">
        <v>399</v>
      </c>
      <c r="F30" s="48">
        <v>10</v>
      </c>
      <c r="G30" s="48">
        <v>600</v>
      </c>
      <c r="H30" s="12" t="s">
        <v>399</v>
      </c>
      <c r="I30" s="12">
        <v>10400</v>
      </c>
      <c r="J30" s="12">
        <v>14</v>
      </c>
      <c r="K30" s="12">
        <v>104</v>
      </c>
      <c r="L30" s="12">
        <v>8</v>
      </c>
      <c r="M30" s="49">
        <v>112</v>
      </c>
      <c r="N30" s="278"/>
      <c r="R30" s="349"/>
      <c r="S30" s="677"/>
    </row>
    <row r="31" spans="1:19">
      <c r="A31" s="66" t="s">
        <v>499</v>
      </c>
      <c r="B31" s="12" t="s">
        <v>399</v>
      </c>
      <c r="C31" s="12">
        <v>234</v>
      </c>
      <c r="D31" s="12">
        <v>234</v>
      </c>
      <c r="E31" s="12" t="s">
        <v>399</v>
      </c>
      <c r="F31" s="12">
        <v>188</v>
      </c>
      <c r="G31" s="12" t="s">
        <v>399</v>
      </c>
      <c r="H31" s="12" t="s">
        <v>399</v>
      </c>
      <c r="I31" s="12">
        <v>4000</v>
      </c>
      <c r="J31" s="12" t="s">
        <v>399</v>
      </c>
      <c r="K31" s="12">
        <v>752</v>
      </c>
      <c r="L31" s="12" t="s">
        <v>399</v>
      </c>
      <c r="M31" s="13">
        <v>752</v>
      </c>
      <c r="N31" s="278"/>
      <c r="R31" s="349"/>
      <c r="S31" s="677"/>
    </row>
    <row r="32" spans="1:19">
      <c r="A32" s="66" t="s">
        <v>500</v>
      </c>
      <c r="B32" s="12">
        <v>120</v>
      </c>
      <c r="C32" s="12">
        <v>9237</v>
      </c>
      <c r="D32" s="12">
        <v>9357</v>
      </c>
      <c r="E32" s="12">
        <v>106</v>
      </c>
      <c r="F32" s="12">
        <v>5211</v>
      </c>
      <c r="G32" s="12" t="s">
        <v>399</v>
      </c>
      <c r="H32" s="12">
        <v>12220</v>
      </c>
      <c r="I32" s="12">
        <v>34500</v>
      </c>
      <c r="J32" s="12" t="s">
        <v>399</v>
      </c>
      <c r="K32" s="12">
        <v>181075</v>
      </c>
      <c r="L32" s="12" t="s">
        <v>399</v>
      </c>
      <c r="M32" s="13">
        <v>181075</v>
      </c>
      <c r="N32" s="278"/>
      <c r="R32" s="349"/>
    </row>
    <row r="33" spans="1:18" s="408" customFormat="1">
      <c r="A33" s="66" t="s">
        <v>501</v>
      </c>
      <c r="B33" s="12">
        <v>120</v>
      </c>
      <c r="C33" s="12">
        <v>9492</v>
      </c>
      <c r="D33" s="12">
        <v>9612</v>
      </c>
      <c r="E33" s="12">
        <v>106</v>
      </c>
      <c r="F33" s="12">
        <v>5409</v>
      </c>
      <c r="G33" s="12">
        <v>600</v>
      </c>
      <c r="H33" s="12">
        <v>12220</v>
      </c>
      <c r="I33" s="12">
        <v>33395</v>
      </c>
      <c r="J33" s="12">
        <v>14</v>
      </c>
      <c r="K33" s="12">
        <v>181931</v>
      </c>
      <c r="L33" s="12">
        <v>8</v>
      </c>
      <c r="M33" s="13">
        <v>181939</v>
      </c>
      <c r="N33" s="685"/>
      <c r="R33" s="682"/>
    </row>
    <row r="34" spans="1:18">
      <c r="A34" s="76" t="s">
        <v>502</v>
      </c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2"/>
      <c r="N34" s="278"/>
      <c r="R34" s="349"/>
    </row>
    <row r="35" spans="1:18">
      <c r="A35" s="66"/>
      <c r="B35" s="48">
        <v>20</v>
      </c>
      <c r="C35" s="48">
        <v>225</v>
      </c>
      <c r="D35" s="48">
        <v>245</v>
      </c>
      <c r="E35" s="48">
        <v>20</v>
      </c>
      <c r="F35" s="48">
        <v>215</v>
      </c>
      <c r="G35" s="48" t="s">
        <v>399</v>
      </c>
      <c r="H35" s="12">
        <v>700</v>
      </c>
      <c r="I35" s="12">
        <v>9500</v>
      </c>
      <c r="J35" s="12" t="s">
        <v>399</v>
      </c>
      <c r="K35" s="12">
        <v>2057</v>
      </c>
      <c r="L35" s="12" t="s">
        <v>399</v>
      </c>
      <c r="M35" s="49">
        <v>2057</v>
      </c>
      <c r="N35" s="278"/>
      <c r="R35" s="349"/>
    </row>
    <row r="36" spans="1:18">
      <c r="A36" s="76" t="s">
        <v>503</v>
      </c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2"/>
      <c r="N36" s="278"/>
      <c r="R36" s="349"/>
    </row>
    <row r="37" spans="1:18">
      <c r="A37" s="66"/>
      <c r="B37" s="48" t="s">
        <v>399</v>
      </c>
      <c r="C37" s="48">
        <v>75</v>
      </c>
      <c r="D37" s="48">
        <v>75</v>
      </c>
      <c r="E37" s="48" t="s">
        <v>399</v>
      </c>
      <c r="F37" s="48">
        <v>44</v>
      </c>
      <c r="G37" s="48" t="s">
        <v>399</v>
      </c>
      <c r="H37" s="12" t="s">
        <v>399</v>
      </c>
      <c r="I37" s="12">
        <v>6545</v>
      </c>
      <c r="J37" s="12" t="s">
        <v>399</v>
      </c>
      <c r="K37" s="12">
        <v>288</v>
      </c>
      <c r="L37" s="12" t="s">
        <v>399</v>
      </c>
      <c r="M37" s="49">
        <v>288</v>
      </c>
      <c r="N37" s="278"/>
      <c r="R37" s="349"/>
    </row>
    <row r="38" spans="1:18">
      <c r="A38" s="66" t="s">
        <v>504</v>
      </c>
      <c r="B38" s="48" t="s">
        <v>399</v>
      </c>
      <c r="C38" s="12">
        <v>22</v>
      </c>
      <c r="D38" s="12">
        <v>22</v>
      </c>
      <c r="E38" s="48" t="s">
        <v>399</v>
      </c>
      <c r="F38" s="12" t="s">
        <v>399</v>
      </c>
      <c r="G38" s="12" t="s">
        <v>399</v>
      </c>
      <c r="H38" s="48" t="s">
        <v>399</v>
      </c>
      <c r="I38" s="12" t="s">
        <v>399</v>
      </c>
      <c r="J38" s="12" t="s">
        <v>399</v>
      </c>
      <c r="K38" s="12" t="s">
        <v>399</v>
      </c>
      <c r="L38" s="12" t="s">
        <v>399</v>
      </c>
      <c r="M38" s="13" t="s">
        <v>399</v>
      </c>
      <c r="N38" s="278"/>
      <c r="R38" s="349"/>
    </row>
    <row r="39" spans="1:18">
      <c r="A39" s="76" t="s">
        <v>506</v>
      </c>
      <c r="B39" s="81" t="s">
        <v>399</v>
      </c>
      <c r="C39" s="81">
        <v>97</v>
      </c>
      <c r="D39" s="81">
        <v>97</v>
      </c>
      <c r="E39" s="81" t="s">
        <v>399</v>
      </c>
      <c r="F39" s="81">
        <v>44</v>
      </c>
      <c r="G39" s="81" t="s">
        <v>399</v>
      </c>
      <c r="H39" s="81" t="s">
        <v>399</v>
      </c>
      <c r="I39" s="81">
        <v>6545</v>
      </c>
      <c r="J39" s="81" t="s">
        <v>399</v>
      </c>
      <c r="K39" s="81">
        <v>288</v>
      </c>
      <c r="L39" s="81" t="s">
        <v>399</v>
      </c>
      <c r="M39" s="82">
        <v>288</v>
      </c>
      <c r="N39" s="278"/>
      <c r="R39" s="349"/>
    </row>
    <row r="40" spans="1:18">
      <c r="A40" s="66"/>
      <c r="B40" s="48"/>
      <c r="C40" s="48"/>
      <c r="D40" s="48"/>
      <c r="E40" s="48"/>
      <c r="F40" s="48"/>
      <c r="G40" s="48"/>
      <c r="H40" s="12"/>
      <c r="I40" s="12"/>
      <c r="J40" s="12"/>
      <c r="K40" s="12"/>
      <c r="L40" s="12"/>
      <c r="M40" s="49"/>
      <c r="N40" s="278"/>
      <c r="R40" s="349"/>
    </row>
    <row r="41" spans="1:18">
      <c r="A41" s="1135" t="s">
        <v>1455</v>
      </c>
      <c r="B41" s="48" t="s">
        <v>399</v>
      </c>
      <c r="C41" s="48">
        <v>2</v>
      </c>
      <c r="D41" s="48">
        <v>2</v>
      </c>
      <c r="E41" s="48" t="s">
        <v>399</v>
      </c>
      <c r="F41" s="48" t="s">
        <v>399</v>
      </c>
      <c r="G41" s="48" t="s">
        <v>399</v>
      </c>
      <c r="H41" s="12" t="s">
        <v>399</v>
      </c>
      <c r="I41" s="12" t="s">
        <v>399</v>
      </c>
      <c r="J41" s="12" t="s">
        <v>399</v>
      </c>
      <c r="K41" s="12" t="s">
        <v>399</v>
      </c>
      <c r="L41" s="12" t="s">
        <v>399</v>
      </c>
      <c r="M41" s="49" t="s">
        <v>399</v>
      </c>
      <c r="N41" s="278"/>
      <c r="R41" s="349"/>
    </row>
    <row r="42" spans="1:18">
      <c r="A42" s="66" t="s">
        <v>508</v>
      </c>
      <c r="B42" s="48" t="s">
        <v>399</v>
      </c>
      <c r="C42" s="12">
        <v>29</v>
      </c>
      <c r="D42" s="12">
        <v>29</v>
      </c>
      <c r="E42" s="48" t="s">
        <v>399</v>
      </c>
      <c r="F42" s="12" t="s">
        <v>399</v>
      </c>
      <c r="G42" s="48" t="s">
        <v>399</v>
      </c>
      <c r="H42" s="48" t="s">
        <v>399</v>
      </c>
      <c r="I42" s="12" t="s">
        <v>399</v>
      </c>
      <c r="J42" s="48" t="s">
        <v>399</v>
      </c>
      <c r="K42" s="48" t="s">
        <v>399</v>
      </c>
      <c r="L42" s="48" t="s">
        <v>399</v>
      </c>
      <c r="M42" s="13" t="s">
        <v>399</v>
      </c>
      <c r="N42" s="278"/>
      <c r="R42" s="349"/>
    </row>
    <row r="43" spans="1:18">
      <c r="A43" s="66" t="s">
        <v>509</v>
      </c>
      <c r="B43" s="12">
        <v>41</v>
      </c>
      <c r="C43" s="12">
        <v>58</v>
      </c>
      <c r="D43" s="12">
        <v>99</v>
      </c>
      <c r="E43" s="12">
        <v>24</v>
      </c>
      <c r="F43" s="12">
        <v>52</v>
      </c>
      <c r="G43" s="12" t="s">
        <v>399</v>
      </c>
      <c r="H43" s="12">
        <v>1000</v>
      </c>
      <c r="I43" s="12">
        <v>5000</v>
      </c>
      <c r="J43" s="12" t="s">
        <v>399</v>
      </c>
      <c r="K43" s="12">
        <v>284</v>
      </c>
      <c r="L43" s="12" t="s">
        <v>399</v>
      </c>
      <c r="M43" s="13">
        <v>284</v>
      </c>
      <c r="N43" s="278"/>
      <c r="R43" s="349"/>
    </row>
    <row r="44" spans="1:18">
      <c r="A44" s="66" t="s">
        <v>510</v>
      </c>
      <c r="B44" s="85" t="s">
        <v>399</v>
      </c>
      <c r="C44" s="12">
        <v>161</v>
      </c>
      <c r="D44" s="12">
        <v>161</v>
      </c>
      <c r="E44" s="48" t="s">
        <v>399</v>
      </c>
      <c r="F44" s="12">
        <v>143</v>
      </c>
      <c r="G44" s="12">
        <v>940</v>
      </c>
      <c r="H44" s="48" t="s">
        <v>399</v>
      </c>
      <c r="I44" s="12">
        <v>9895</v>
      </c>
      <c r="J44" s="85">
        <v>27</v>
      </c>
      <c r="K44" s="85">
        <v>1416</v>
      </c>
      <c r="L44" s="85">
        <v>25</v>
      </c>
      <c r="M44" s="13">
        <v>1441</v>
      </c>
      <c r="N44" s="278"/>
      <c r="R44" s="349"/>
    </row>
    <row r="45" spans="1:18">
      <c r="A45" s="66" t="s">
        <v>511</v>
      </c>
      <c r="B45" s="12" t="s">
        <v>399</v>
      </c>
      <c r="C45" s="12">
        <v>2274</v>
      </c>
      <c r="D45" s="12">
        <v>2274</v>
      </c>
      <c r="E45" s="12" t="s">
        <v>399</v>
      </c>
      <c r="F45" s="12">
        <v>1794</v>
      </c>
      <c r="G45" s="12" t="s">
        <v>399</v>
      </c>
      <c r="H45" s="12" t="s">
        <v>399</v>
      </c>
      <c r="I45" s="12">
        <v>19794</v>
      </c>
      <c r="J45" s="12" t="s">
        <v>399</v>
      </c>
      <c r="K45" s="12">
        <v>35510</v>
      </c>
      <c r="L45" s="12" t="s">
        <v>399</v>
      </c>
      <c r="M45" s="13">
        <v>35510</v>
      </c>
      <c r="R45" s="349"/>
    </row>
    <row r="46" spans="1:18">
      <c r="A46" s="66" t="s">
        <v>512</v>
      </c>
      <c r="B46" s="12">
        <v>37</v>
      </c>
      <c r="C46" s="12">
        <v>26</v>
      </c>
      <c r="D46" s="12">
        <v>63</v>
      </c>
      <c r="E46" s="12">
        <v>33</v>
      </c>
      <c r="F46" s="12">
        <v>26</v>
      </c>
      <c r="G46" s="12">
        <v>59</v>
      </c>
      <c r="H46" s="12">
        <v>1000</v>
      </c>
      <c r="I46" s="12">
        <v>3000</v>
      </c>
      <c r="J46" s="12" t="s">
        <v>399</v>
      </c>
      <c r="K46" s="12">
        <v>111</v>
      </c>
      <c r="L46" s="12" t="s">
        <v>399</v>
      </c>
      <c r="M46" s="13">
        <v>111</v>
      </c>
      <c r="R46" s="349"/>
    </row>
    <row r="47" spans="1:18">
      <c r="A47" s="66" t="s">
        <v>513</v>
      </c>
      <c r="B47" s="48">
        <v>3</v>
      </c>
      <c r="C47" s="12">
        <v>2453</v>
      </c>
      <c r="D47" s="12">
        <v>2456</v>
      </c>
      <c r="E47" s="48">
        <v>3</v>
      </c>
      <c r="F47" s="12">
        <v>2204</v>
      </c>
      <c r="G47" s="48" t="s">
        <v>399</v>
      </c>
      <c r="H47" s="48">
        <v>1000</v>
      </c>
      <c r="I47" s="12">
        <v>4000</v>
      </c>
      <c r="J47" s="48" t="s">
        <v>399</v>
      </c>
      <c r="K47" s="85">
        <v>8819</v>
      </c>
      <c r="L47" s="48" t="s">
        <v>399</v>
      </c>
      <c r="M47" s="13">
        <v>8819</v>
      </c>
      <c r="R47" s="349"/>
    </row>
    <row r="48" spans="1:18">
      <c r="A48" s="66" t="s">
        <v>514</v>
      </c>
      <c r="B48" s="85">
        <v>181</v>
      </c>
      <c r="C48" s="12">
        <v>502</v>
      </c>
      <c r="D48" s="12">
        <v>683</v>
      </c>
      <c r="E48" s="85">
        <v>176</v>
      </c>
      <c r="F48" s="12">
        <v>366</v>
      </c>
      <c r="G48" s="48" t="s">
        <v>399</v>
      </c>
      <c r="H48" s="85">
        <v>1829</v>
      </c>
      <c r="I48" s="12">
        <v>10218</v>
      </c>
      <c r="J48" s="48" t="s">
        <v>399</v>
      </c>
      <c r="K48" s="85">
        <v>4062</v>
      </c>
      <c r="L48" s="48" t="s">
        <v>399</v>
      </c>
      <c r="M48" s="13">
        <v>4062</v>
      </c>
    </row>
    <row r="49" spans="1:13">
      <c r="A49" s="76" t="s">
        <v>515</v>
      </c>
      <c r="B49" s="81">
        <v>262</v>
      </c>
      <c r="C49" s="81">
        <v>5505</v>
      </c>
      <c r="D49" s="81">
        <v>5767</v>
      </c>
      <c r="E49" s="81">
        <v>236</v>
      </c>
      <c r="F49" s="81">
        <v>4585</v>
      </c>
      <c r="G49" s="81">
        <v>999</v>
      </c>
      <c r="H49" s="81">
        <v>1618</v>
      </c>
      <c r="I49" s="81">
        <v>10866</v>
      </c>
      <c r="J49" s="81">
        <v>25</v>
      </c>
      <c r="K49" s="81">
        <v>50202</v>
      </c>
      <c r="L49" s="81">
        <v>25</v>
      </c>
      <c r="M49" s="82">
        <v>50227</v>
      </c>
    </row>
    <row r="50" spans="1:13">
      <c r="A50" s="66"/>
      <c r="B50" s="48"/>
      <c r="C50" s="48"/>
      <c r="D50" s="48"/>
      <c r="E50" s="48"/>
      <c r="F50" s="48"/>
      <c r="G50" s="48"/>
      <c r="H50" s="12"/>
      <c r="I50" s="12"/>
      <c r="J50" s="12"/>
      <c r="K50" s="12"/>
      <c r="L50" s="12"/>
      <c r="M50" s="49"/>
    </row>
    <row r="51" spans="1:13">
      <c r="A51" s="66" t="s">
        <v>516</v>
      </c>
      <c r="B51" s="12" t="s">
        <v>399</v>
      </c>
      <c r="C51" s="12">
        <v>404</v>
      </c>
      <c r="D51" s="12">
        <v>404</v>
      </c>
      <c r="E51" s="12" t="s">
        <v>399</v>
      </c>
      <c r="F51" s="12">
        <v>404</v>
      </c>
      <c r="G51" s="12">
        <v>48209</v>
      </c>
      <c r="H51" s="12" t="s">
        <v>399</v>
      </c>
      <c r="I51" s="12">
        <v>25774</v>
      </c>
      <c r="J51" s="12">
        <v>7</v>
      </c>
      <c r="K51" s="12">
        <v>10405</v>
      </c>
      <c r="L51" s="12">
        <v>337</v>
      </c>
      <c r="M51" s="13">
        <v>10742</v>
      </c>
    </row>
    <row r="52" spans="1:13">
      <c r="A52" s="66" t="s">
        <v>517</v>
      </c>
      <c r="B52" s="12" t="s">
        <v>399</v>
      </c>
      <c r="C52" s="12">
        <v>576</v>
      </c>
      <c r="D52" s="12">
        <v>576</v>
      </c>
      <c r="E52" s="12" t="s">
        <v>399</v>
      </c>
      <c r="F52" s="12">
        <v>524</v>
      </c>
      <c r="G52" s="12">
        <v>55525</v>
      </c>
      <c r="H52" s="12" t="s">
        <v>399</v>
      </c>
      <c r="I52" s="12">
        <v>28783</v>
      </c>
      <c r="J52" s="12">
        <v>7</v>
      </c>
      <c r="K52" s="12">
        <v>15085</v>
      </c>
      <c r="L52" s="12">
        <v>389</v>
      </c>
      <c r="M52" s="13">
        <v>15474</v>
      </c>
    </row>
    <row r="53" spans="1:13">
      <c r="A53" s="76" t="s">
        <v>518</v>
      </c>
      <c r="B53" s="81" t="s">
        <v>399</v>
      </c>
      <c r="C53" s="81">
        <v>980</v>
      </c>
      <c r="D53" s="81">
        <v>980</v>
      </c>
      <c r="E53" s="81" t="s">
        <v>399</v>
      </c>
      <c r="F53" s="81">
        <v>928</v>
      </c>
      <c r="G53" s="81">
        <v>103734</v>
      </c>
      <c r="H53" s="81" t="s">
        <v>399</v>
      </c>
      <c r="I53" s="81">
        <v>27473</v>
      </c>
      <c r="J53" s="81">
        <v>7</v>
      </c>
      <c r="K53" s="81">
        <v>25490</v>
      </c>
      <c r="L53" s="81">
        <v>726</v>
      </c>
      <c r="M53" s="82">
        <v>26216</v>
      </c>
    </row>
    <row r="54" spans="1:13">
      <c r="A54" s="66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9"/>
    </row>
    <row r="55" spans="1:13" ht="13.5" thickBot="1">
      <c r="A55" s="69" t="s">
        <v>519</v>
      </c>
      <c r="B55" s="226">
        <v>413</v>
      </c>
      <c r="C55" s="226">
        <v>16607</v>
      </c>
      <c r="D55" s="226">
        <v>17020</v>
      </c>
      <c r="E55" s="226">
        <v>373</v>
      </c>
      <c r="F55" s="226">
        <v>11465</v>
      </c>
      <c r="G55" s="226">
        <v>111747</v>
      </c>
      <c r="H55" s="226">
        <v>4595</v>
      </c>
      <c r="I55" s="226">
        <v>22696</v>
      </c>
      <c r="J55" s="226">
        <v>7</v>
      </c>
      <c r="K55" s="226">
        <v>261915</v>
      </c>
      <c r="L55" s="226">
        <v>769</v>
      </c>
      <c r="M55" s="236">
        <v>262684</v>
      </c>
    </row>
  </sheetData>
  <mergeCells count="13">
    <mergeCell ref="M7:M9"/>
    <mergeCell ref="E8:F8"/>
    <mergeCell ref="H8:I8"/>
    <mergeCell ref="G6:G9"/>
    <mergeCell ref="A1:M1"/>
    <mergeCell ref="A3:M3"/>
    <mergeCell ref="B6:F6"/>
    <mergeCell ref="B7:F7"/>
    <mergeCell ref="H7:I7"/>
    <mergeCell ref="K6:M6"/>
    <mergeCell ref="K7:K9"/>
    <mergeCell ref="L7:L9"/>
    <mergeCell ref="A4:M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299.xml><?xml version="1.0" encoding="utf-8"?>
<worksheet xmlns="http://schemas.openxmlformats.org/spreadsheetml/2006/main" xmlns:r="http://schemas.openxmlformats.org/officeDocument/2006/relationships">
  <sheetPr codeName="Hoja302">
    <pageSetUpPr fitToPage="1"/>
  </sheetPr>
  <dimension ref="A1:H21"/>
  <sheetViews>
    <sheetView showGridLines="0" view="pageBreakPreview" topLeftCell="A46" zoomScale="75" zoomScaleNormal="75" zoomScaleSheetLayoutView="75" workbookViewId="0">
      <selection activeCell="I84" sqref="I84"/>
    </sheetView>
  </sheetViews>
  <sheetFormatPr baseColWidth="10" defaultRowHeight="12.75"/>
  <cols>
    <col min="1" max="1" width="16.85546875" style="160" customWidth="1"/>
    <col min="2" max="5" width="18.85546875" style="160" customWidth="1"/>
    <col min="6" max="6" width="20.42578125" style="160" customWidth="1"/>
    <col min="7" max="8" width="18.85546875" style="160" customWidth="1"/>
    <col min="9" max="9" width="11.140625" style="160" customWidth="1"/>
    <col min="10" max="17" width="12" style="160" customWidth="1"/>
    <col min="18" max="16384" width="11.42578125" style="160"/>
  </cols>
  <sheetData>
    <row r="1" spans="1:8" s="2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</row>
    <row r="3" spans="1:8" s="3" customFormat="1" ht="15">
      <c r="A3" s="1560" t="s">
        <v>1457</v>
      </c>
      <c r="B3" s="1560"/>
      <c r="C3" s="1560"/>
      <c r="D3" s="1560"/>
      <c r="E3" s="1560"/>
      <c r="F3" s="1560"/>
      <c r="G3" s="1560"/>
      <c r="H3" s="1560"/>
    </row>
    <row r="4" spans="1:8" s="3" customFormat="1" ht="15">
      <c r="A4" s="1560" t="s">
        <v>1435</v>
      </c>
      <c r="B4" s="1560"/>
      <c r="C4" s="1560"/>
      <c r="D4" s="1560"/>
      <c r="E4" s="1560"/>
      <c r="F4" s="1560"/>
      <c r="G4" s="1560"/>
      <c r="H4" s="1560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ht="13.15" customHeight="1">
      <c r="A6" s="1649" t="s">
        <v>378</v>
      </c>
      <c r="B6" s="634" t="s">
        <v>1150</v>
      </c>
      <c r="C6" s="33"/>
      <c r="D6" s="1627" t="s">
        <v>1164</v>
      </c>
      <c r="E6" s="128" t="s">
        <v>386</v>
      </c>
      <c r="F6" s="157"/>
      <c r="G6" s="158" t="s">
        <v>521</v>
      </c>
      <c r="H6" s="159"/>
    </row>
    <row r="7" spans="1:8">
      <c r="A7" s="1650"/>
      <c r="B7" s="635" t="s">
        <v>1165</v>
      </c>
      <c r="C7" s="40"/>
      <c r="D7" s="1628"/>
      <c r="E7" s="62" t="s">
        <v>1166</v>
      </c>
      <c r="F7" s="130" t="s">
        <v>380</v>
      </c>
      <c r="G7" s="130" t="s">
        <v>522</v>
      </c>
      <c r="H7" s="43" t="s">
        <v>381</v>
      </c>
    </row>
    <row r="8" spans="1:8" ht="12.75" customHeight="1">
      <c r="A8" s="1650"/>
      <c r="B8" s="60" t="s">
        <v>395</v>
      </c>
      <c r="C8" s="60" t="s">
        <v>1123</v>
      </c>
      <c r="D8" s="1628"/>
      <c r="E8" s="62" t="s">
        <v>1167</v>
      </c>
      <c r="F8" s="62" t="s">
        <v>5</v>
      </c>
      <c r="G8" s="130" t="s">
        <v>525</v>
      </c>
      <c r="H8" s="235" t="s">
        <v>384</v>
      </c>
    </row>
    <row r="9" spans="1:8" ht="13.5" thickBot="1">
      <c r="A9" s="1651"/>
      <c r="B9" s="139" t="s">
        <v>382</v>
      </c>
      <c r="C9" s="139" t="s">
        <v>382</v>
      </c>
      <c r="D9" s="1500"/>
      <c r="E9" s="63" t="s">
        <v>524</v>
      </c>
      <c r="F9" s="64"/>
      <c r="G9" s="139" t="s">
        <v>526</v>
      </c>
      <c r="H9" s="161"/>
    </row>
    <row r="10" spans="1:8" ht="21.75" customHeight="1">
      <c r="A10" s="14">
        <v>2003</v>
      </c>
      <c r="B10" s="172">
        <v>641.68799999999999</v>
      </c>
      <c r="C10" s="172">
        <v>596.87300000000005</v>
      </c>
      <c r="D10" s="714">
        <v>2123</v>
      </c>
      <c r="E10" s="722">
        <v>3.5928581121947212</v>
      </c>
      <c r="F10" s="714">
        <v>214.44800000000001</v>
      </c>
      <c r="G10" s="715">
        <v>91.93</v>
      </c>
      <c r="H10" s="716">
        <v>197142.04640000005</v>
      </c>
    </row>
    <row r="11" spans="1:8">
      <c r="A11" s="14">
        <v>2004</v>
      </c>
      <c r="B11" s="172">
        <v>622.577</v>
      </c>
      <c r="C11" s="172">
        <v>593.25</v>
      </c>
      <c r="D11" s="714">
        <v>1728.87</v>
      </c>
      <c r="E11" s="172">
        <v>1.4601264222503161</v>
      </c>
      <c r="F11" s="714">
        <v>86.622</v>
      </c>
      <c r="G11" s="715">
        <v>134.86000000000001</v>
      </c>
      <c r="H11" s="716">
        <v>116818.42920000001</v>
      </c>
    </row>
    <row r="12" spans="1:8">
      <c r="A12" s="14">
        <v>2005</v>
      </c>
      <c r="B12" s="172">
        <v>625.48299999999995</v>
      </c>
      <c r="C12" s="172">
        <v>585.27300000000002</v>
      </c>
      <c r="D12" s="714">
        <v>975.94600000000003</v>
      </c>
      <c r="E12" s="172">
        <v>3.7225192346135905</v>
      </c>
      <c r="F12" s="714">
        <v>217.869</v>
      </c>
      <c r="G12" s="715">
        <v>145</v>
      </c>
      <c r="H12" s="716">
        <v>315910.05</v>
      </c>
    </row>
    <row r="13" spans="1:8">
      <c r="A13" s="14">
        <v>2006</v>
      </c>
      <c r="B13" s="172">
        <v>578.71699999999998</v>
      </c>
      <c r="C13" s="172">
        <v>549.54100000000005</v>
      </c>
      <c r="D13" s="714">
        <v>892.32</v>
      </c>
      <c r="E13" s="172">
        <v>5.6902396727450721</v>
      </c>
      <c r="F13" s="714">
        <v>312.702</v>
      </c>
      <c r="G13" s="715">
        <v>97.16</v>
      </c>
      <c r="H13" s="716">
        <v>303821.26319999999</v>
      </c>
    </row>
    <row r="14" spans="1:8">
      <c r="A14" s="14">
        <v>2007</v>
      </c>
      <c r="B14" s="172">
        <v>563.77</v>
      </c>
      <c r="C14" s="172">
        <v>537.55899999999997</v>
      </c>
      <c r="D14" s="714">
        <v>798.13300000000004</v>
      </c>
      <c r="E14" s="172">
        <v>3.4908912324042571</v>
      </c>
      <c r="F14" s="714">
        <v>187.65600000000001</v>
      </c>
      <c r="G14" s="715">
        <v>88.74</v>
      </c>
      <c r="H14" s="716">
        <v>166525.9344</v>
      </c>
    </row>
    <row r="15" spans="1:8">
      <c r="A15" s="14">
        <v>2008</v>
      </c>
      <c r="B15" s="172">
        <v>566.86900000000003</v>
      </c>
      <c r="C15" s="172">
        <v>541.04499999999996</v>
      </c>
      <c r="D15" s="714">
        <v>750.96500000000003</v>
      </c>
      <c r="E15" s="172">
        <v>3.3287988984280426</v>
      </c>
      <c r="F15" s="714">
        <v>180.10300000000001</v>
      </c>
      <c r="G15" s="715">
        <v>86.62</v>
      </c>
      <c r="H15" s="716">
        <v>156005.21860000002</v>
      </c>
    </row>
    <row r="16" spans="1:8">
      <c r="A16" s="14">
        <v>2009</v>
      </c>
      <c r="B16" s="172">
        <v>562.61599999999999</v>
      </c>
      <c r="C16" s="172">
        <v>536.21400000000006</v>
      </c>
      <c r="D16" s="714">
        <v>782.17700000000002</v>
      </c>
      <c r="E16" s="172">
        <v>5.0480964689470991</v>
      </c>
      <c r="F16" s="714">
        <v>270.68599999999998</v>
      </c>
      <c r="G16" s="715">
        <v>61.63</v>
      </c>
      <c r="H16" s="716">
        <v>166823.7818</v>
      </c>
    </row>
    <row r="17" spans="1:8">
      <c r="A17" s="14">
        <v>2010</v>
      </c>
      <c r="B17" s="172">
        <v>547.822</v>
      </c>
      <c r="C17" s="172">
        <v>517.56200000000001</v>
      </c>
      <c r="D17" s="714">
        <v>872.45100000000002</v>
      </c>
      <c r="E17" s="172">
        <v>4.2935339147773597</v>
      </c>
      <c r="F17" s="714">
        <v>222.21700000000001</v>
      </c>
      <c r="G17" s="715">
        <v>72.67</v>
      </c>
      <c r="H17" s="716">
        <v>161485.09390000001</v>
      </c>
    </row>
    <row r="18" spans="1:8">
      <c r="A18" s="14">
        <v>2011</v>
      </c>
      <c r="B18" s="172">
        <v>536.31200000000001</v>
      </c>
      <c r="C18" s="172">
        <v>507.43799999999999</v>
      </c>
      <c r="D18" s="714">
        <v>733.68799999999999</v>
      </c>
      <c r="E18" s="172">
        <v>4.1616709824648526</v>
      </c>
      <c r="F18" s="714">
        <v>211.179</v>
      </c>
      <c r="G18" s="715">
        <v>68.790000000000006</v>
      </c>
      <c r="H18" s="716">
        <v>145270.03410000002</v>
      </c>
    </row>
    <row r="19" spans="1:8">
      <c r="A19" s="14">
        <v>2012</v>
      </c>
      <c r="B19" s="172">
        <v>530.22299999999996</v>
      </c>
      <c r="C19" s="172">
        <v>503.07</v>
      </c>
      <c r="D19" s="714">
        <v>732.31899999999996</v>
      </c>
      <c r="E19" s="172">
        <v>4.2153775816486769</v>
      </c>
      <c r="F19" s="714">
        <v>212.06299999999999</v>
      </c>
      <c r="G19" s="715">
        <v>89.74</v>
      </c>
      <c r="H19" s="716">
        <v>190305.33619999999</v>
      </c>
    </row>
    <row r="20" spans="1:8" ht="13.5" thickBot="1">
      <c r="A20" s="337">
        <v>2013</v>
      </c>
      <c r="B20" s="289">
        <v>534.05700000000002</v>
      </c>
      <c r="C20" s="289">
        <v>502.71800000000002</v>
      </c>
      <c r="D20" s="718">
        <v>726.31399999999996</v>
      </c>
      <c r="E20" s="289">
        <f>F20/C20*10</f>
        <v>2.846148337636607</v>
      </c>
      <c r="F20" s="718">
        <v>143.08099999999999</v>
      </c>
      <c r="G20" s="1420">
        <v>149.41999999999999</v>
      </c>
      <c r="H20" s="1421">
        <f>F20*G20*10</f>
        <v>213791.63019999996</v>
      </c>
    </row>
    <row r="21" spans="1:8" ht="13.15" customHeight="1">
      <c r="A21" s="1536" t="s">
        <v>359</v>
      </c>
      <c r="B21" s="1536"/>
      <c r="C21" s="1536"/>
      <c r="D21" s="1536"/>
      <c r="E21" s="1536"/>
      <c r="F21" s="1536"/>
      <c r="G21" s="1536"/>
      <c r="H21" s="1536"/>
    </row>
  </sheetData>
  <mergeCells count="6">
    <mergeCell ref="A21:H21"/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83">
    <pageSetUpPr fitToPage="1"/>
  </sheetPr>
  <dimension ref="A1:I29"/>
  <sheetViews>
    <sheetView view="pageBreakPreview" topLeftCell="A4" zoomScale="75" zoomScaleNormal="75" zoomScaleSheetLayoutView="75" workbookViewId="0">
      <selection activeCell="H84" sqref="H84"/>
    </sheetView>
  </sheetViews>
  <sheetFormatPr baseColWidth="10" defaultRowHeight="12.75"/>
  <cols>
    <col min="1" max="1" width="27.7109375" style="37" customWidth="1"/>
    <col min="2" max="3" width="10.7109375" style="37" customWidth="1"/>
    <col min="4" max="4" width="12.7109375" style="37" customWidth="1"/>
    <col min="5" max="5" width="15.5703125" style="37" bestFit="1" customWidth="1"/>
    <col min="6" max="6" width="17.7109375" style="37" customWidth="1"/>
    <col min="7" max="7" width="16.7109375" style="37" bestFit="1" customWidth="1"/>
    <col min="8" max="8" width="17" style="37" bestFit="1" customWidth="1"/>
    <col min="9" max="9" width="13.7109375" style="37" customWidth="1"/>
    <col min="10" max="11" width="10.7109375" style="37" customWidth="1"/>
    <col min="12" max="16384" width="11.42578125" style="37"/>
  </cols>
  <sheetData>
    <row r="1" spans="1:9" s="27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  <c r="I1" s="1485"/>
    </row>
    <row r="2" spans="1:9" s="28" customFormat="1" ht="12.75" customHeight="1"/>
    <row r="3" spans="1:9" s="28" customFormat="1" ht="36.75" customHeight="1">
      <c r="A3" s="1486" t="s">
        <v>1302</v>
      </c>
      <c r="B3" s="1486"/>
      <c r="C3" s="1486"/>
      <c r="D3" s="1486"/>
      <c r="E3" s="1486"/>
      <c r="F3" s="1486"/>
      <c r="G3" s="1486"/>
      <c r="H3" s="1486"/>
      <c r="I3" s="1486"/>
    </row>
    <row r="4" spans="1:9" s="28" customFormat="1" ht="13.5" customHeight="1" thickBot="1">
      <c r="A4" s="30"/>
      <c r="B4" s="30"/>
      <c r="C4" s="30"/>
      <c r="D4" s="30"/>
      <c r="E4" s="30"/>
      <c r="F4" s="30"/>
      <c r="G4" s="30"/>
      <c r="H4" s="30"/>
      <c r="I4" s="30"/>
    </row>
    <row r="5" spans="1:9" ht="21.75" customHeight="1">
      <c r="A5" s="1493" t="s">
        <v>388</v>
      </c>
      <c r="B5" s="1493"/>
      <c r="C5" s="1494"/>
      <c r="D5" s="1490" t="s">
        <v>425</v>
      </c>
      <c r="E5" s="1491"/>
      <c r="F5" s="1491"/>
      <c r="G5" s="1491"/>
      <c r="H5" s="1492"/>
      <c r="I5" s="1501" t="s">
        <v>426</v>
      </c>
    </row>
    <row r="6" spans="1:9" ht="31.5" customHeight="1">
      <c r="A6" s="1495"/>
      <c r="B6" s="1495"/>
      <c r="C6" s="1496"/>
      <c r="D6" s="301" t="s">
        <v>427</v>
      </c>
      <c r="E6" s="302"/>
      <c r="F6" s="303"/>
      <c r="G6" s="60" t="s">
        <v>428</v>
      </c>
      <c r="H6" s="61"/>
      <c r="I6" s="1502"/>
    </row>
    <row r="7" spans="1:9" ht="25.5" customHeight="1">
      <c r="A7" s="1495"/>
      <c r="B7" s="1495"/>
      <c r="C7" s="1496"/>
      <c r="D7" s="1499" t="s">
        <v>429</v>
      </c>
      <c r="E7" s="1499" t="s">
        <v>430</v>
      </c>
      <c r="F7" s="60" t="s">
        <v>431</v>
      </c>
      <c r="G7" s="299" t="s">
        <v>432</v>
      </c>
      <c r="H7" s="62" t="s">
        <v>395</v>
      </c>
      <c r="I7" s="1502"/>
    </row>
    <row r="8" spans="1:9" ht="28.5" customHeight="1" thickBot="1">
      <c r="A8" s="1497"/>
      <c r="B8" s="1497"/>
      <c r="C8" s="1498"/>
      <c r="D8" s="1500"/>
      <c r="E8" s="1500"/>
      <c r="F8" s="879" t="s">
        <v>433</v>
      </c>
      <c r="G8" s="879" t="s">
        <v>434</v>
      </c>
      <c r="H8" s="64"/>
      <c r="I8" s="1503"/>
    </row>
    <row r="9" spans="1:9">
      <c r="A9" s="44" t="s">
        <v>397</v>
      </c>
      <c r="B9" s="44"/>
      <c r="C9" s="65"/>
      <c r="D9" s="45"/>
      <c r="E9" s="45"/>
      <c r="F9" s="45"/>
      <c r="G9" s="45"/>
      <c r="H9" s="45"/>
      <c r="I9" s="46"/>
    </row>
    <row r="10" spans="1:9">
      <c r="A10" s="37" t="s">
        <v>435</v>
      </c>
      <c r="C10" s="66"/>
      <c r="D10" s="48">
        <v>268119</v>
      </c>
      <c r="E10" s="48">
        <v>312724</v>
      </c>
      <c r="F10" s="48">
        <v>22138</v>
      </c>
      <c r="G10" s="48">
        <v>7141947</v>
      </c>
      <c r="H10" s="48">
        <v>7744928</v>
      </c>
      <c r="I10" s="49">
        <v>407833</v>
      </c>
    </row>
    <row r="11" spans="1:9">
      <c r="A11" s="50" t="s">
        <v>436</v>
      </c>
      <c r="C11" s="66"/>
      <c r="D11" s="48">
        <v>372227</v>
      </c>
      <c r="E11" s="48">
        <v>912329</v>
      </c>
      <c r="F11" s="48">
        <v>217</v>
      </c>
      <c r="G11" s="48">
        <v>8720225</v>
      </c>
      <c r="H11" s="48">
        <v>10004998</v>
      </c>
      <c r="I11" s="49">
        <v>499752</v>
      </c>
    </row>
    <row r="12" spans="1:9">
      <c r="A12" s="37" t="s">
        <v>437</v>
      </c>
      <c r="C12" s="66"/>
      <c r="D12" s="48">
        <v>60313</v>
      </c>
      <c r="E12" s="48">
        <v>235014</v>
      </c>
      <c r="F12" s="48">
        <v>1</v>
      </c>
      <c r="G12" s="48">
        <v>662334</v>
      </c>
      <c r="H12" s="48">
        <v>957662</v>
      </c>
      <c r="I12" s="49">
        <v>71069</v>
      </c>
    </row>
    <row r="13" spans="1:9">
      <c r="A13" s="37" t="s">
        <v>438</v>
      </c>
      <c r="C13" s="66"/>
      <c r="D13" s="48">
        <v>18520</v>
      </c>
      <c r="E13" s="48">
        <v>111460</v>
      </c>
      <c r="F13" s="48" t="s">
        <v>399</v>
      </c>
      <c r="G13" s="48">
        <v>254359</v>
      </c>
      <c r="H13" s="48">
        <v>384339</v>
      </c>
      <c r="I13" s="49">
        <v>24095</v>
      </c>
    </row>
    <row r="14" spans="1:9">
      <c r="A14" s="37" t="s">
        <v>439</v>
      </c>
      <c r="C14" s="66"/>
      <c r="D14" s="48" t="s">
        <v>399</v>
      </c>
      <c r="E14" s="48" t="s">
        <v>399</v>
      </c>
      <c r="F14" s="48" t="s">
        <v>399</v>
      </c>
      <c r="G14" s="48">
        <v>4</v>
      </c>
      <c r="H14" s="48">
        <v>4</v>
      </c>
      <c r="I14" s="49" t="s">
        <v>399</v>
      </c>
    </row>
    <row r="15" spans="1:9">
      <c r="A15" s="50" t="s">
        <v>440</v>
      </c>
      <c r="C15" s="66"/>
      <c r="D15" s="48">
        <v>4035</v>
      </c>
      <c r="E15" s="48">
        <v>28191</v>
      </c>
      <c r="F15" s="48" t="s">
        <v>399</v>
      </c>
      <c r="G15" s="48">
        <v>16245</v>
      </c>
      <c r="H15" s="48">
        <v>48471</v>
      </c>
      <c r="I15" s="49">
        <v>6018</v>
      </c>
    </row>
    <row r="16" spans="1:9">
      <c r="A16" s="50" t="s">
        <v>441</v>
      </c>
      <c r="C16" s="66"/>
      <c r="D16" s="48">
        <v>460</v>
      </c>
      <c r="E16" s="48">
        <v>6657</v>
      </c>
      <c r="F16" s="48">
        <v>17</v>
      </c>
      <c r="G16" s="48">
        <v>1597</v>
      </c>
      <c r="H16" s="48">
        <v>8731</v>
      </c>
      <c r="I16" s="49">
        <v>1081</v>
      </c>
    </row>
    <row r="17" spans="1:9">
      <c r="A17" s="1489" t="s">
        <v>442</v>
      </c>
      <c r="B17" s="1489"/>
      <c r="C17" s="66"/>
      <c r="D17" s="48">
        <v>20259</v>
      </c>
      <c r="E17" s="48">
        <v>77817</v>
      </c>
      <c r="F17" s="48">
        <v>3315</v>
      </c>
      <c r="G17" s="48">
        <v>293361</v>
      </c>
      <c r="H17" s="48">
        <v>394752</v>
      </c>
      <c r="I17" s="49">
        <v>25271</v>
      </c>
    </row>
    <row r="18" spans="1:9">
      <c r="C18" s="66"/>
      <c r="D18" s="48"/>
      <c r="E18" s="48"/>
      <c r="F18" s="48"/>
      <c r="G18" s="48"/>
      <c r="H18" s="48"/>
      <c r="I18" s="49"/>
    </row>
    <row r="19" spans="1:9">
      <c r="A19" s="67" t="s">
        <v>413</v>
      </c>
      <c r="C19" s="66"/>
      <c r="D19" s="48"/>
      <c r="E19" s="48"/>
      <c r="F19" s="48"/>
      <c r="G19" s="48"/>
      <c r="H19" s="48"/>
      <c r="I19" s="49"/>
    </row>
    <row r="20" spans="1:9">
      <c r="A20" s="37" t="s">
        <v>443</v>
      </c>
      <c r="C20" s="66"/>
      <c r="D20" s="48">
        <v>5710</v>
      </c>
      <c r="E20" s="48">
        <v>20150</v>
      </c>
      <c r="F20" s="48" t="s">
        <v>399</v>
      </c>
      <c r="G20" s="48">
        <v>850771</v>
      </c>
      <c r="H20" s="48">
        <v>876631</v>
      </c>
      <c r="I20" s="49">
        <v>20077</v>
      </c>
    </row>
    <row r="21" spans="1:9">
      <c r="A21" s="37" t="s">
        <v>444</v>
      </c>
      <c r="C21" s="66"/>
      <c r="D21" s="48">
        <v>5755</v>
      </c>
      <c r="E21" s="48">
        <v>633269</v>
      </c>
      <c r="F21" s="48">
        <v>2310</v>
      </c>
      <c r="G21" s="48">
        <v>4247127</v>
      </c>
      <c r="H21" s="48">
        <v>4888462</v>
      </c>
      <c r="I21" s="49">
        <v>20201</v>
      </c>
    </row>
    <row r="22" spans="1:9">
      <c r="A22" s="37" t="s">
        <v>445</v>
      </c>
      <c r="C22" s="66"/>
      <c r="D22" s="48">
        <v>3338</v>
      </c>
      <c r="E22" s="48">
        <v>12072</v>
      </c>
      <c r="F22" s="48" t="s">
        <v>399</v>
      </c>
      <c r="G22" s="48">
        <v>29675</v>
      </c>
      <c r="H22" s="48">
        <v>45085</v>
      </c>
      <c r="I22" s="49">
        <v>182</v>
      </c>
    </row>
    <row r="23" spans="1:9">
      <c r="A23" s="37" t="s">
        <v>446</v>
      </c>
      <c r="C23" s="66"/>
      <c r="D23" s="48">
        <v>7</v>
      </c>
      <c r="E23" s="48">
        <v>150</v>
      </c>
      <c r="F23" s="48" t="s">
        <v>399</v>
      </c>
      <c r="G23" s="48">
        <v>468</v>
      </c>
      <c r="H23" s="48">
        <v>625</v>
      </c>
      <c r="I23" s="49">
        <v>21</v>
      </c>
    </row>
    <row r="24" spans="1:9">
      <c r="A24" s="51" t="s">
        <v>447</v>
      </c>
      <c r="C24" s="66"/>
      <c r="D24" s="48" t="s">
        <v>399</v>
      </c>
      <c r="E24" s="48" t="s">
        <v>399</v>
      </c>
      <c r="F24" s="48" t="s">
        <v>399</v>
      </c>
      <c r="G24" s="48">
        <v>7</v>
      </c>
      <c r="H24" s="48">
        <v>7</v>
      </c>
      <c r="I24" s="49" t="s">
        <v>399</v>
      </c>
    </row>
    <row r="25" spans="1:9">
      <c r="A25" s="37" t="s">
        <v>448</v>
      </c>
      <c r="C25" s="66"/>
      <c r="D25" s="48">
        <v>1</v>
      </c>
      <c r="E25" s="48">
        <v>1</v>
      </c>
      <c r="F25" s="48" t="s">
        <v>399</v>
      </c>
      <c r="G25" s="48">
        <v>32</v>
      </c>
      <c r="H25" s="48">
        <v>34</v>
      </c>
      <c r="I25" s="49">
        <v>1</v>
      </c>
    </row>
    <row r="26" spans="1:9">
      <c r="C26" s="66"/>
      <c r="D26" s="48"/>
      <c r="E26" s="48"/>
      <c r="F26" s="48"/>
      <c r="G26" s="48"/>
      <c r="H26" s="48"/>
      <c r="I26" s="49"/>
    </row>
    <row r="27" spans="1:9">
      <c r="A27" s="47" t="s">
        <v>423</v>
      </c>
      <c r="B27" s="47"/>
      <c r="C27" s="68"/>
      <c r="D27" s="48">
        <v>1733</v>
      </c>
      <c r="E27" s="48">
        <v>5872</v>
      </c>
      <c r="F27" s="48" t="s">
        <v>399</v>
      </c>
      <c r="G27" s="48">
        <v>12025</v>
      </c>
      <c r="H27" s="48">
        <v>19630</v>
      </c>
      <c r="I27" s="49">
        <v>1515</v>
      </c>
    </row>
    <row r="28" spans="1:9">
      <c r="A28" s="47"/>
      <c r="B28" s="47"/>
      <c r="C28" s="68"/>
      <c r="D28" s="48"/>
      <c r="E28" s="48"/>
      <c r="F28" s="48"/>
      <c r="G28" s="48"/>
      <c r="H28" s="48"/>
      <c r="I28" s="49"/>
    </row>
    <row r="29" spans="1:9" ht="13.5" thickBot="1">
      <c r="A29" s="54" t="s">
        <v>424</v>
      </c>
      <c r="B29" s="54"/>
      <c r="C29" s="69"/>
      <c r="D29" s="55">
        <v>760477</v>
      </c>
      <c r="E29" s="55">
        <v>2355706</v>
      </c>
      <c r="F29" s="55">
        <v>27998</v>
      </c>
      <c r="G29" s="55">
        <f>SUM(G10:G27)</f>
        <v>22230177</v>
      </c>
      <c r="H29" s="55">
        <v>25374359</v>
      </c>
      <c r="I29" s="56">
        <v>1077116</v>
      </c>
    </row>
  </sheetData>
  <mergeCells count="8">
    <mergeCell ref="A17:B17"/>
    <mergeCell ref="D5:H5"/>
    <mergeCell ref="A1:I1"/>
    <mergeCell ref="A3:I3"/>
    <mergeCell ref="A5:C8"/>
    <mergeCell ref="D7:D8"/>
    <mergeCell ref="E7:E8"/>
    <mergeCell ref="I5:I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213">
    <pageSetUpPr fitToPage="1"/>
  </sheetPr>
  <dimension ref="A1:I25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1.5703125" style="37" customWidth="1"/>
    <col min="2" max="7" width="14.85546875" style="37" customWidth="1"/>
    <col min="8" max="16384" width="11.42578125" style="37"/>
  </cols>
  <sheetData>
    <row r="1" spans="1:9" s="27" customFormat="1" ht="18">
      <c r="A1" s="1485" t="s">
        <v>375</v>
      </c>
      <c r="B1" s="1485"/>
      <c r="C1" s="1485"/>
      <c r="D1" s="1485"/>
      <c r="E1" s="1485"/>
      <c r="F1" s="1485"/>
      <c r="G1" s="1485"/>
    </row>
    <row r="2" spans="1:9" s="28" customFormat="1" ht="14.25"/>
    <row r="3" spans="1:9" s="28" customFormat="1" ht="24.75" customHeight="1">
      <c r="A3" s="1486" t="s">
        <v>1317</v>
      </c>
      <c r="B3" s="1486"/>
      <c r="C3" s="1486"/>
      <c r="D3" s="1486"/>
      <c r="E3" s="1486"/>
      <c r="F3" s="1486"/>
      <c r="G3" s="1486"/>
      <c r="H3" s="134"/>
      <c r="I3" s="134"/>
    </row>
    <row r="4" spans="1:9" s="28" customFormat="1" ht="15.75" thickBot="1">
      <c r="A4" s="239"/>
      <c r="B4" s="240"/>
      <c r="C4" s="240"/>
      <c r="D4" s="240"/>
      <c r="E4" s="240"/>
      <c r="F4" s="240"/>
      <c r="G4" s="240"/>
    </row>
    <row r="5" spans="1:9" ht="27" customHeight="1">
      <c r="A5" s="135" t="s">
        <v>535</v>
      </c>
      <c r="B5" s="1553" t="s">
        <v>379</v>
      </c>
      <c r="C5" s="1493"/>
      <c r="D5" s="1494"/>
      <c r="E5" s="1553" t="s">
        <v>386</v>
      </c>
      <c r="F5" s="1494"/>
      <c r="G5" s="859" t="s">
        <v>380</v>
      </c>
    </row>
    <row r="6" spans="1:9" ht="27" customHeight="1">
      <c r="A6" s="856" t="s">
        <v>537</v>
      </c>
      <c r="B6" s="937" t="s">
        <v>389</v>
      </c>
      <c r="C6" s="935"/>
      <c r="D6" s="936"/>
      <c r="E6" s="937" t="s">
        <v>390</v>
      </c>
      <c r="F6" s="936"/>
      <c r="G6" s="942" t="s">
        <v>532</v>
      </c>
    </row>
    <row r="7" spans="1:9" ht="31.5" customHeight="1" thickBot="1">
      <c r="A7" s="939" t="s">
        <v>538</v>
      </c>
      <c r="B7" s="860" t="s">
        <v>393</v>
      </c>
      <c r="C7" s="307" t="s">
        <v>394</v>
      </c>
      <c r="D7" s="307" t="s">
        <v>395</v>
      </c>
      <c r="E7" s="860" t="s">
        <v>393</v>
      </c>
      <c r="F7" s="307" t="s">
        <v>394</v>
      </c>
      <c r="G7" s="309" t="s">
        <v>533</v>
      </c>
    </row>
    <row r="8" spans="1:9" ht="27.75" customHeight="1">
      <c r="A8" s="75" t="s">
        <v>472</v>
      </c>
      <c r="B8" s="256" t="s">
        <v>399</v>
      </c>
      <c r="C8" s="45">
        <v>3</v>
      </c>
      <c r="D8" s="45">
        <v>3</v>
      </c>
      <c r="E8" s="256" t="s">
        <v>399</v>
      </c>
      <c r="F8" s="131">
        <v>3500</v>
      </c>
      <c r="G8" s="46">
        <v>10</v>
      </c>
      <c r="H8" s="132"/>
    </row>
    <row r="9" spans="1:9">
      <c r="A9" s="76" t="s">
        <v>590</v>
      </c>
      <c r="B9" s="77" t="s">
        <v>399</v>
      </c>
      <c r="C9" s="77">
        <v>3</v>
      </c>
      <c r="D9" s="77">
        <v>3</v>
      </c>
      <c r="E9" s="81" t="s">
        <v>399</v>
      </c>
      <c r="F9" s="81">
        <v>3500</v>
      </c>
      <c r="G9" s="78">
        <v>10</v>
      </c>
      <c r="H9" s="132"/>
    </row>
    <row r="10" spans="1:9">
      <c r="A10" s="66"/>
      <c r="B10" s="48"/>
      <c r="C10" s="48"/>
      <c r="D10" s="48"/>
      <c r="E10" s="12"/>
      <c r="F10" s="12"/>
      <c r="G10" s="49"/>
    </row>
    <row r="11" spans="1:9">
      <c r="A11" s="66" t="s">
        <v>476</v>
      </c>
      <c r="B11" s="83">
        <v>145</v>
      </c>
      <c r="C11" s="83">
        <v>2</v>
      </c>
      <c r="D11" s="48">
        <v>147</v>
      </c>
      <c r="E11" s="83">
        <v>1541</v>
      </c>
      <c r="F11" s="83">
        <v>3824</v>
      </c>
      <c r="G11" s="13">
        <v>231</v>
      </c>
    </row>
    <row r="12" spans="1:9">
      <c r="A12" s="66" t="s">
        <v>477</v>
      </c>
      <c r="B12" s="83">
        <v>2</v>
      </c>
      <c r="C12" s="83">
        <v>2</v>
      </c>
      <c r="D12" s="48">
        <v>4</v>
      </c>
      <c r="E12" s="83">
        <v>1980</v>
      </c>
      <c r="F12" s="83">
        <v>2850</v>
      </c>
      <c r="G12" s="13">
        <v>10</v>
      </c>
    </row>
    <row r="13" spans="1:9">
      <c r="A13" s="66" t="s">
        <v>478</v>
      </c>
      <c r="B13" s="83">
        <v>22</v>
      </c>
      <c r="C13" s="83">
        <v>14</v>
      </c>
      <c r="D13" s="48">
        <v>36</v>
      </c>
      <c r="E13" s="83">
        <v>1148</v>
      </c>
      <c r="F13" s="83">
        <v>3930</v>
      </c>
      <c r="G13" s="13">
        <v>80</v>
      </c>
    </row>
    <row r="14" spans="1:9">
      <c r="A14" s="76" t="s">
        <v>480</v>
      </c>
      <c r="B14" s="77">
        <v>169</v>
      </c>
      <c r="C14" s="77">
        <v>18</v>
      </c>
      <c r="D14" s="77">
        <v>187</v>
      </c>
      <c r="E14" s="81">
        <v>1495</v>
      </c>
      <c r="F14" s="81">
        <v>3798</v>
      </c>
      <c r="G14" s="78">
        <v>321</v>
      </c>
    </row>
    <row r="15" spans="1:9">
      <c r="A15" s="68"/>
      <c r="B15" s="73"/>
      <c r="C15" s="73"/>
      <c r="D15" s="73"/>
      <c r="E15" s="79"/>
      <c r="F15" s="79"/>
      <c r="G15" s="74"/>
    </row>
    <row r="16" spans="1:9">
      <c r="A16" s="66" t="s">
        <v>489</v>
      </c>
      <c r="B16" s="85">
        <v>6</v>
      </c>
      <c r="C16" s="12">
        <v>42</v>
      </c>
      <c r="D16" s="48">
        <v>48</v>
      </c>
      <c r="E16" s="85">
        <v>750</v>
      </c>
      <c r="F16" s="12">
        <v>4000</v>
      </c>
      <c r="G16" s="13">
        <v>172</v>
      </c>
    </row>
    <row r="17" spans="1:7">
      <c r="A17" s="76" t="s">
        <v>598</v>
      </c>
      <c r="B17" s="77">
        <v>6</v>
      </c>
      <c r="C17" s="77">
        <v>42</v>
      </c>
      <c r="D17" s="77">
        <v>48</v>
      </c>
      <c r="E17" s="81">
        <v>750</v>
      </c>
      <c r="F17" s="81">
        <v>4000</v>
      </c>
      <c r="G17" s="78">
        <v>172</v>
      </c>
    </row>
    <row r="18" spans="1:7">
      <c r="A18" s="68"/>
      <c r="B18" s="73"/>
      <c r="C18" s="73"/>
      <c r="D18" s="73"/>
      <c r="E18" s="79"/>
      <c r="F18" s="79"/>
      <c r="G18" s="74"/>
    </row>
    <row r="19" spans="1:7">
      <c r="A19" s="66" t="s">
        <v>514</v>
      </c>
      <c r="B19" s="12">
        <v>32</v>
      </c>
      <c r="C19" s="12">
        <v>5</v>
      </c>
      <c r="D19" s="48">
        <v>37</v>
      </c>
      <c r="E19" s="12">
        <v>3000</v>
      </c>
      <c r="F19" s="12">
        <v>5000</v>
      </c>
      <c r="G19" s="13">
        <v>121</v>
      </c>
    </row>
    <row r="20" spans="1:7">
      <c r="A20" s="76" t="s">
        <v>591</v>
      </c>
      <c r="B20" s="77">
        <v>32</v>
      </c>
      <c r="C20" s="77">
        <v>5</v>
      </c>
      <c r="D20" s="77">
        <v>37</v>
      </c>
      <c r="E20" s="81">
        <v>3000</v>
      </c>
      <c r="F20" s="81">
        <v>5000</v>
      </c>
      <c r="G20" s="78">
        <v>121</v>
      </c>
    </row>
    <row r="21" spans="1:7">
      <c r="A21" s="66"/>
      <c r="B21" s="48"/>
      <c r="C21" s="48"/>
      <c r="D21" s="48"/>
      <c r="E21" s="12"/>
      <c r="F21" s="12"/>
      <c r="G21" s="49"/>
    </row>
    <row r="22" spans="1:7">
      <c r="A22" s="66" t="s">
        <v>517</v>
      </c>
      <c r="B22" s="48">
        <v>1</v>
      </c>
      <c r="C22" s="48" t="s">
        <v>399</v>
      </c>
      <c r="D22" s="48">
        <v>1</v>
      </c>
      <c r="E22" s="12">
        <v>700</v>
      </c>
      <c r="F22" s="12" t="s">
        <v>399</v>
      </c>
      <c r="G22" s="49">
        <v>1</v>
      </c>
    </row>
    <row r="23" spans="1:7">
      <c r="A23" s="76" t="s">
        <v>518</v>
      </c>
      <c r="B23" s="77">
        <v>1</v>
      </c>
      <c r="C23" s="77" t="s">
        <v>399</v>
      </c>
      <c r="D23" s="77">
        <v>1</v>
      </c>
      <c r="E23" s="81">
        <v>700</v>
      </c>
      <c r="F23" s="81" t="s">
        <v>399</v>
      </c>
      <c r="G23" s="78">
        <v>1</v>
      </c>
    </row>
    <row r="24" spans="1:7">
      <c r="A24" s="66"/>
      <c r="B24" s="48"/>
      <c r="C24" s="48"/>
      <c r="D24" s="48"/>
      <c r="E24" s="12"/>
      <c r="F24" s="12"/>
      <c r="G24" s="49"/>
    </row>
    <row r="25" spans="1:7" ht="13.5" thickBot="1">
      <c r="A25" s="69" t="s">
        <v>519</v>
      </c>
      <c r="B25" s="55">
        <v>208</v>
      </c>
      <c r="C25" s="55">
        <v>68</v>
      </c>
      <c r="D25" s="55">
        <v>276</v>
      </c>
      <c r="E25" s="226">
        <v>1701</v>
      </c>
      <c r="F25" s="226">
        <v>3998</v>
      </c>
      <c r="G25" s="56">
        <v>625</v>
      </c>
    </row>
  </sheetData>
  <mergeCells count="4">
    <mergeCell ref="A1:G1"/>
    <mergeCell ref="A3:G3"/>
    <mergeCell ref="B5:D5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>
  <sheetPr codeName="Hoja408">
    <pageSetUpPr fitToPage="1"/>
  </sheetPr>
  <dimension ref="A1:S80"/>
  <sheetViews>
    <sheetView view="pageBreakPreview" zoomScale="75" zoomScaleNormal="75" zoomScaleSheetLayoutView="75" workbookViewId="0">
      <selection activeCell="B9" sqref="B9:M78"/>
    </sheetView>
  </sheetViews>
  <sheetFormatPr baseColWidth="10" defaultRowHeight="12.75"/>
  <cols>
    <col min="1" max="1" width="35.42578125" style="271" customWidth="1"/>
    <col min="2" max="2" width="13.28515625" style="271" bestFit="1" customWidth="1"/>
    <col min="3" max="3" width="12.140625" style="271" bestFit="1" customWidth="1"/>
    <col min="4" max="5" width="13.28515625" style="271" bestFit="1" customWidth="1"/>
    <col min="6" max="6" width="12.140625" style="271" bestFit="1" customWidth="1"/>
    <col min="7" max="7" width="15.85546875" style="271" customWidth="1"/>
    <col min="8" max="9" width="12.140625" style="271" bestFit="1" customWidth="1"/>
    <col min="10" max="10" width="15.42578125" style="271" customWidth="1"/>
    <col min="11" max="11" width="16.85546875" style="271" customWidth="1"/>
    <col min="12" max="12" width="16.140625" style="271" customWidth="1"/>
    <col min="13" max="13" width="13" style="271" bestFit="1" customWidth="1"/>
    <col min="14" max="16384" width="11.42578125" style="271"/>
  </cols>
  <sheetData>
    <row r="1" spans="1:18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8" s="91" customFormat="1" ht="15">
      <c r="A3" s="1504" t="s">
        <v>1458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  <c r="N3" s="134"/>
    </row>
    <row r="4" spans="1:18" s="91" customFormat="1" ht="13.5" customHeight="1" thickBot="1">
      <c r="A4" s="5"/>
      <c r="B4" s="240"/>
      <c r="C4" s="240"/>
      <c r="D4" s="240"/>
      <c r="E4" s="240"/>
      <c r="F4" s="240"/>
      <c r="G4" s="240"/>
      <c r="H4" s="240"/>
      <c r="I4" s="240"/>
      <c r="J4" s="240"/>
      <c r="K4" s="240"/>
    </row>
    <row r="5" spans="1:18" s="866" customFormat="1" ht="23.25" customHeight="1">
      <c r="A5" s="1347"/>
      <c r="B5" s="1544" t="s">
        <v>1116</v>
      </c>
      <c r="C5" s="1544"/>
      <c r="D5" s="1544"/>
      <c r="E5" s="1544"/>
      <c r="F5" s="1544"/>
      <c r="G5" s="1744" t="s">
        <v>1264</v>
      </c>
      <c r="H5" s="849"/>
      <c r="I5" s="1346" t="s">
        <v>386</v>
      </c>
      <c r="J5" s="1315"/>
      <c r="K5" s="1746" t="s">
        <v>13</v>
      </c>
      <c r="L5" s="1733"/>
      <c r="M5" s="1490"/>
    </row>
    <row r="6" spans="1:18" s="866" customFormat="1" ht="23.25" customHeight="1">
      <c r="A6" s="1349" t="s">
        <v>560</v>
      </c>
      <c r="B6" s="1554" t="s">
        <v>389</v>
      </c>
      <c r="C6" s="1554"/>
      <c r="D6" s="1554"/>
      <c r="E6" s="1554"/>
      <c r="F6" s="1554"/>
      <c r="G6" s="1745"/>
      <c r="H6" s="1699" t="s">
        <v>1265</v>
      </c>
      <c r="I6" s="1699"/>
      <c r="J6" s="298" t="s">
        <v>1151</v>
      </c>
      <c r="K6" s="1745" t="s">
        <v>1173</v>
      </c>
      <c r="L6" s="1745" t="s">
        <v>1153</v>
      </c>
      <c r="M6" s="1742" t="s">
        <v>1154</v>
      </c>
    </row>
    <row r="7" spans="1:18" s="866" customFormat="1" ht="23.25" customHeight="1">
      <c r="A7" s="1349" t="s">
        <v>538</v>
      </c>
      <c r="B7" s="867"/>
      <c r="C7" s="1352" t="s">
        <v>395</v>
      </c>
      <c r="D7" s="303"/>
      <c r="E7" s="1738" t="s">
        <v>1123</v>
      </c>
      <c r="F7" s="1738"/>
      <c r="G7" s="1745"/>
      <c r="H7" s="1554" t="s">
        <v>390</v>
      </c>
      <c r="I7" s="1554"/>
      <c r="J7" s="1354" t="s">
        <v>1120</v>
      </c>
      <c r="K7" s="1745"/>
      <c r="L7" s="1745"/>
      <c r="M7" s="1742"/>
    </row>
    <row r="8" spans="1:18" s="866" customFormat="1" ht="23.25" customHeight="1" thickBot="1">
      <c r="A8" s="1351"/>
      <c r="B8" s="860" t="s">
        <v>393</v>
      </c>
      <c r="C8" s="860" t="s">
        <v>394</v>
      </c>
      <c r="D8" s="860" t="s">
        <v>395</v>
      </c>
      <c r="E8" s="860" t="s">
        <v>393</v>
      </c>
      <c r="F8" s="860" t="s">
        <v>394</v>
      </c>
      <c r="G8" s="1576"/>
      <c r="H8" s="860" t="s">
        <v>393</v>
      </c>
      <c r="I8" s="860" t="s">
        <v>394</v>
      </c>
      <c r="J8" s="300" t="s">
        <v>1159</v>
      </c>
      <c r="K8" s="1576"/>
      <c r="L8" s="1576"/>
      <c r="M8" s="1743"/>
      <c r="P8" s="1318"/>
      <c r="Q8" s="1318"/>
    </row>
    <row r="9" spans="1:18" ht="21" customHeight="1">
      <c r="A9" s="76" t="s">
        <v>465</v>
      </c>
      <c r="B9" s="77">
        <v>1</v>
      </c>
      <c r="C9" s="77" t="s">
        <v>399</v>
      </c>
      <c r="D9" s="77">
        <v>1</v>
      </c>
      <c r="E9" s="77">
        <v>1</v>
      </c>
      <c r="F9" s="77" t="s">
        <v>399</v>
      </c>
      <c r="G9" s="77" t="s">
        <v>399</v>
      </c>
      <c r="H9" s="81">
        <v>1000</v>
      </c>
      <c r="I9" s="81" t="s">
        <v>399</v>
      </c>
      <c r="J9" s="81" t="s">
        <v>399</v>
      </c>
      <c r="K9" s="81">
        <v>1</v>
      </c>
      <c r="L9" s="81" t="s">
        <v>399</v>
      </c>
      <c r="M9" s="78">
        <v>1</v>
      </c>
      <c r="N9" s="278"/>
      <c r="R9" s="349"/>
    </row>
    <row r="10" spans="1:18">
      <c r="A10" s="66"/>
      <c r="B10" s="48"/>
      <c r="C10" s="48"/>
      <c r="D10" s="48"/>
      <c r="E10" s="48"/>
      <c r="F10" s="48"/>
      <c r="G10" s="48"/>
      <c r="H10" s="12"/>
      <c r="I10" s="12"/>
      <c r="J10" s="12"/>
      <c r="K10" s="12"/>
      <c r="L10" s="12"/>
      <c r="M10" s="49"/>
      <c r="N10" s="278"/>
      <c r="R10" s="349"/>
    </row>
    <row r="11" spans="1:18">
      <c r="A11" s="66" t="s">
        <v>544</v>
      </c>
      <c r="B11" s="12">
        <v>75</v>
      </c>
      <c r="C11" s="12" t="s">
        <v>399</v>
      </c>
      <c r="D11" s="12">
        <v>75</v>
      </c>
      <c r="E11" s="12">
        <v>75</v>
      </c>
      <c r="F11" s="12" t="s">
        <v>399</v>
      </c>
      <c r="G11" s="12">
        <v>12875</v>
      </c>
      <c r="H11" s="12">
        <v>750</v>
      </c>
      <c r="I11" s="12" t="s">
        <v>399</v>
      </c>
      <c r="J11" s="12">
        <v>3</v>
      </c>
      <c r="K11" s="12">
        <v>56</v>
      </c>
      <c r="L11" s="12">
        <v>39</v>
      </c>
      <c r="M11" s="13">
        <v>95</v>
      </c>
      <c r="N11" s="278"/>
      <c r="R11" s="349"/>
    </row>
    <row r="12" spans="1:18">
      <c r="A12" s="66" t="s">
        <v>467</v>
      </c>
      <c r="B12" s="12" t="s">
        <v>399</v>
      </c>
      <c r="C12" s="12" t="s">
        <v>399</v>
      </c>
      <c r="D12" s="12" t="s">
        <v>399</v>
      </c>
      <c r="E12" s="12" t="s">
        <v>399</v>
      </c>
      <c r="F12" s="12" t="s">
        <v>399</v>
      </c>
      <c r="G12" s="12" t="s">
        <v>399</v>
      </c>
      <c r="H12" s="12" t="s">
        <v>399</v>
      </c>
      <c r="I12" s="12" t="s">
        <v>399</v>
      </c>
      <c r="J12" s="12" t="s">
        <v>399</v>
      </c>
      <c r="K12" s="12" t="s">
        <v>399</v>
      </c>
      <c r="L12" s="12" t="s">
        <v>399</v>
      </c>
      <c r="M12" s="13" t="s">
        <v>399</v>
      </c>
      <c r="N12" s="278"/>
      <c r="R12" s="349"/>
    </row>
    <row r="13" spans="1:18">
      <c r="A13" s="66" t="s">
        <v>468</v>
      </c>
      <c r="B13" s="12" t="s">
        <v>399</v>
      </c>
      <c r="C13" s="12" t="s">
        <v>399</v>
      </c>
      <c r="D13" s="12" t="s">
        <v>399</v>
      </c>
      <c r="E13" s="12" t="s">
        <v>399</v>
      </c>
      <c r="F13" s="12" t="s">
        <v>399</v>
      </c>
      <c r="G13" s="12">
        <v>40</v>
      </c>
      <c r="H13" s="12" t="s">
        <v>399</v>
      </c>
      <c r="I13" s="12" t="s">
        <v>399</v>
      </c>
      <c r="J13" s="12">
        <v>3</v>
      </c>
      <c r="K13" s="12" t="s">
        <v>399</v>
      </c>
      <c r="L13" s="12" t="s">
        <v>399</v>
      </c>
      <c r="M13" s="13" t="s">
        <v>399</v>
      </c>
      <c r="N13" s="278"/>
      <c r="R13" s="349"/>
    </row>
    <row r="14" spans="1:18">
      <c r="A14" s="76" t="s">
        <v>469</v>
      </c>
      <c r="B14" s="77">
        <v>75</v>
      </c>
      <c r="C14" s="77" t="s">
        <v>399</v>
      </c>
      <c r="D14" s="77">
        <v>75</v>
      </c>
      <c r="E14" s="77">
        <v>75</v>
      </c>
      <c r="F14" s="77" t="s">
        <v>399</v>
      </c>
      <c r="G14" s="77">
        <v>12915</v>
      </c>
      <c r="H14" s="81">
        <v>750</v>
      </c>
      <c r="I14" s="81" t="s">
        <v>399</v>
      </c>
      <c r="J14" s="81">
        <v>3</v>
      </c>
      <c r="K14" s="81">
        <v>56</v>
      </c>
      <c r="L14" s="81">
        <v>39</v>
      </c>
      <c r="M14" s="78">
        <v>95</v>
      </c>
      <c r="N14" s="278"/>
      <c r="R14" s="349"/>
    </row>
    <row r="15" spans="1:18">
      <c r="A15" s="68"/>
      <c r="B15" s="73"/>
      <c r="C15" s="73"/>
      <c r="D15" s="73"/>
      <c r="E15" s="73"/>
      <c r="F15" s="73"/>
      <c r="G15" s="73"/>
      <c r="H15" s="79"/>
      <c r="I15" s="79"/>
      <c r="J15" s="79"/>
      <c r="K15" s="79"/>
      <c r="L15" s="79"/>
      <c r="M15" s="74"/>
      <c r="N15" s="278"/>
      <c r="R15" s="349"/>
    </row>
    <row r="16" spans="1:18">
      <c r="A16" s="76" t="s">
        <v>470</v>
      </c>
      <c r="B16" s="77">
        <v>2330</v>
      </c>
      <c r="C16" s="77">
        <v>1284</v>
      </c>
      <c r="D16" s="77">
        <v>3614</v>
      </c>
      <c r="E16" s="77">
        <v>2280</v>
      </c>
      <c r="F16" s="77">
        <v>1236</v>
      </c>
      <c r="G16" s="77">
        <v>4100</v>
      </c>
      <c r="H16" s="81">
        <v>281</v>
      </c>
      <c r="I16" s="81">
        <v>1133</v>
      </c>
      <c r="J16" s="81">
        <v>3</v>
      </c>
      <c r="K16" s="81">
        <v>2041</v>
      </c>
      <c r="L16" s="81">
        <v>12</v>
      </c>
      <c r="M16" s="78">
        <v>2053</v>
      </c>
      <c r="N16" s="278"/>
      <c r="R16" s="349"/>
    </row>
    <row r="17" spans="1:18">
      <c r="A17" s="68"/>
      <c r="B17" s="73"/>
      <c r="C17" s="73"/>
      <c r="D17" s="73"/>
      <c r="E17" s="73"/>
      <c r="F17" s="73"/>
      <c r="G17" s="73"/>
      <c r="H17" s="79"/>
      <c r="I17" s="79"/>
      <c r="J17" s="79"/>
      <c r="K17" s="79"/>
      <c r="L17" s="79"/>
      <c r="M17" s="74"/>
      <c r="N17" s="278"/>
      <c r="R17" s="349"/>
    </row>
    <row r="18" spans="1:18">
      <c r="A18" s="76" t="s">
        <v>471</v>
      </c>
      <c r="B18" s="77">
        <v>9008</v>
      </c>
      <c r="C18" s="77">
        <v>560</v>
      </c>
      <c r="D18" s="77">
        <v>9568</v>
      </c>
      <c r="E18" s="77">
        <v>5607</v>
      </c>
      <c r="F18" s="77">
        <v>473</v>
      </c>
      <c r="G18" s="77" t="s">
        <v>399</v>
      </c>
      <c r="H18" s="81">
        <v>193</v>
      </c>
      <c r="I18" s="81">
        <v>1027</v>
      </c>
      <c r="J18" s="81" t="s">
        <v>399</v>
      </c>
      <c r="K18" s="81">
        <v>1567</v>
      </c>
      <c r="L18" s="81" t="s">
        <v>399</v>
      </c>
      <c r="M18" s="78">
        <v>1567</v>
      </c>
      <c r="N18" s="278"/>
      <c r="R18" s="349"/>
    </row>
    <row r="19" spans="1:18">
      <c r="A19" s="66"/>
      <c r="B19" s="48"/>
      <c r="C19" s="48"/>
      <c r="D19" s="48"/>
      <c r="E19" s="48"/>
      <c r="F19" s="48"/>
      <c r="G19" s="48"/>
      <c r="H19" s="12"/>
      <c r="I19" s="12"/>
      <c r="J19" s="12"/>
      <c r="K19" s="12"/>
      <c r="L19" s="12"/>
      <c r="M19" s="49"/>
      <c r="N19" s="278"/>
      <c r="R19" s="349"/>
    </row>
    <row r="20" spans="1:18">
      <c r="A20" s="66" t="s">
        <v>472</v>
      </c>
      <c r="B20" s="85">
        <v>8894</v>
      </c>
      <c r="C20" s="48">
        <v>1206</v>
      </c>
      <c r="D20" s="12">
        <v>10100</v>
      </c>
      <c r="E20" s="85">
        <v>8720</v>
      </c>
      <c r="F20" s="48">
        <v>1047</v>
      </c>
      <c r="G20" s="48" t="s">
        <v>399</v>
      </c>
      <c r="H20" s="85">
        <v>340</v>
      </c>
      <c r="I20" s="12">
        <v>2129</v>
      </c>
      <c r="J20" s="48" t="s">
        <v>399</v>
      </c>
      <c r="K20" s="85">
        <v>5194</v>
      </c>
      <c r="L20" s="48" t="s">
        <v>399</v>
      </c>
      <c r="M20" s="49">
        <v>5194</v>
      </c>
      <c r="N20" s="278"/>
      <c r="R20" s="349"/>
    </row>
    <row r="21" spans="1:18">
      <c r="A21" s="66" t="s">
        <v>473</v>
      </c>
      <c r="B21" s="85">
        <v>21283</v>
      </c>
      <c r="C21" s="12">
        <v>688</v>
      </c>
      <c r="D21" s="12">
        <v>21971</v>
      </c>
      <c r="E21" s="85">
        <v>20441</v>
      </c>
      <c r="F21" s="12">
        <v>595</v>
      </c>
      <c r="G21" s="12" t="s">
        <v>399</v>
      </c>
      <c r="H21" s="85">
        <v>248</v>
      </c>
      <c r="I21" s="12">
        <v>640</v>
      </c>
      <c r="J21" s="12" t="s">
        <v>399</v>
      </c>
      <c r="K21" s="12">
        <v>5450</v>
      </c>
      <c r="L21" s="12" t="s">
        <v>399</v>
      </c>
      <c r="M21" s="13">
        <v>5450</v>
      </c>
      <c r="N21" s="278"/>
      <c r="R21" s="349"/>
    </row>
    <row r="22" spans="1:18">
      <c r="A22" s="66" t="s">
        <v>474</v>
      </c>
      <c r="B22" s="85">
        <v>29049</v>
      </c>
      <c r="C22" s="12">
        <v>5580</v>
      </c>
      <c r="D22" s="12">
        <v>34629</v>
      </c>
      <c r="E22" s="85">
        <v>28349</v>
      </c>
      <c r="F22" s="12">
        <v>5125</v>
      </c>
      <c r="G22" s="48" t="s">
        <v>399</v>
      </c>
      <c r="H22" s="85">
        <v>317</v>
      </c>
      <c r="I22" s="12">
        <v>760</v>
      </c>
      <c r="J22" s="48" t="s">
        <v>399</v>
      </c>
      <c r="K22" s="85">
        <v>12881</v>
      </c>
      <c r="L22" s="48" t="s">
        <v>399</v>
      </c>
      <c r="M22" s="13">
        <v>12881</v>
      </c>
      <c r="N22" s="278"/>
      <c r="R22" s="349"/>
    </row>
    <row r="23" spans="1:18">
      <c r="A23" s="76" t="s">
        <v>475</v>
      </c>
      <c r="B23" s="77">
        <v>59226</v>
      </c>
      <c r="C23" s="77">
        <v>7474</v>
      </c>
      <c r="D23" s="77">
        <v>66700</v>
      </c>
      <c r="E23" s="77">
        <v>57510</v>
      </c>
      <c r="F23" s="77">
        <v>6767</v>
      </c>
      <c r="G23" s="77" t="s">
        <v>399</v>
      </c>
      <c r="H23" s="81">
        <v>296</v>
      </c>
      <c r="I23" s="81">
        <v>961</v>
      </c>
      <c r="J23" s="81" t="s">
        <v>399</v>
      </c>
      <c r="K23" s="81">
        <v>23525</v>
      </c>
      <c r="L23" s="81" t="s">
        <v>399</v>
      </c>
      <c r="M23" s="78">
        <v>23525</v>
      </c>
      <c r="N23" s="278"/>
      <c r="R23" s="349"/>
    </row>
    <row r="24" spans="1:18">
      <c r="A24" s="66"/>
      <c r="B24" s="48"/>
      <c r="C24" s="48"/>
      <c r="D24" s="48"/>
      <c r="E24" s="48"/>
      <c r="F24" s="48"/>
      <c r="G24" s="48"/>
      <c r="H24" s="12"/>
      <c r="I24" s="12"/>
      <c r="J24" s="12"/>
      <c r="K24" s="12"/>
      <c r="L24" s="12"/>
      <c r="M24" s="49"/>
      <c r="N24" s="278"/>
      <c r="R24" s="349"/>
    </row>
    <row r="25" spans="1:18">
      <c r="A25" s="66" t="s">
        <v>476</v>
      </c>
      <c r="B25" s="83">
        <v>853</v>
      </c>
      <c r="C25" s="83">
        <v>1</v>
      </c>
      <c r="D25" s="12">
        <v>854</v>
      </c>
      <c r="E25" s="83">
        <v>851</v>
      </c>
      <c r="F25" s="83">
        <v>1</v>
      </c>
      <c r="G25" s="12" t="s">
        <v>399</v>
      </c>
      <c r="H25" s="83">
        <v>374</v>
      </c>
      <c r="I25" s="83">
        <v>1462</v>
      </c>
      <c r="J25" s="83" t="s">
        <v>399</v>
      </c>
      <c r="K25" s="83">
        <v>320</v>
      </c>
      <c r="L25" s="83" t="s">
        <v>399</v>
      </c>
      <c r="M25" s="84">
        <v>320</v>
      </c>
      <c r="N25" s="278"/>
      <c r="R25" s="349"/>
    </row>
    <row r="26" spans="1:18">
      <c r="A26" s="66" t="s">
        <v>477</v>
      </c>
      <c r="B26" s="83">
        <v>28</v>
      </c>
      <c r="C26" s="83" t="s">
        <v>399</v>
      </c>
      <c r="D26" s="12">
        <v>28</v>
      </c>
      <c r="E26" s="83">
        <v>28</v>
      </c>
      <c r="F26" s="83" t="s">
        <v>399</v>
      </c>
      <c r="G26" s="12" t="s">
        <v>399</v>
      </c>
      <c r="H26" s="83">
        <v>595</v>
      </c>
      <c r="I26" s="83" t="s">
        <v>399</v>
      </c>
      <c r="J26" s="83" t="s">
        <v>399</v>
      </c>
      <c r="K26" s="83">
        <v>17</v>
      </c>
      <c r="L26" s="83" t="s">
        <v>399</v>
      </c>
      <c r="M26" s="13">
        <v>17</v>
      </c>
      <c r="N26" s="278"/>
      <c r="R26" s="349"/>
    </row>
    <row r="27" spans="1:18">
      <c r="A27" s="66" t="s">
        <v>478</v>
      </c>
      <c r="B27" s="83">
        <v>15130</v>
      </c>
      <c r="C27" s="83">
        <v>1902</v>
      </c>
      <c r="D27" s="12">
        <v>17032</v>
      </c>
      <c r="E27" s="83">
        <v>15130</v>
      </c>
      <c r="F27" s="83">
        <v>1902</v>
      </c>
      <c r="G27" s="12" t="s">
        <v>399</v>
      </c>
      <c r="H27" s="83">
        <v>261</v>
      </c>
      <c r="I27" s="83">
        <v>646</v>
      </c>
      <c r="J27" s="83" t="s">
        <v>399</v>
      </c>
      <c r="K27" s="83">
        <v>5178</v>
      </c>
      <c r="L27" s="83" t="s">
        <v>399</v>
      </c>
      <c r="M27" s="13">
        <v>5178</v>
      </c>
      <c r="N27" s="278"/>
      <c r="R27" s="349"/>
    </row>
    <row r="28" spans="1:18">
      <c r="A28" s="66" t="s">
        <v>479</v>
      </c>
      <c r="B28" s="83">
        <v>18990</v>
      </c>
      <c r="C28" s="83">
        <v>2009</v>
      </c>
      <c r="D28" s="12">
        <v>20999</v>
      </c>
      <c r="E28" s="83">
        <v>18952</v>
      </c>
      <c r="F28" s="83">
        <v>1993</v>
      </c>
      <c r="G28" s="12" t="s">
        <v>399</v>
      </c>
      <c r="H28" s="83">
        <v>272</v>
      </c>
      <c r="I28" s="83">
        <v>815</v>
      </c>
      <c r="J28" s="83" t="s">
        <v>399</v>
      </c>
      <c r="K28" s="83">
        <v>6779</v>
      </c>
      <c r="L28" s="83" t="s">
        <v>399</v>
      </c>
      <c r="M28" s="13">
        <v>6779</v>
      </c>
      <c r="N28" s="278"/>
      <c r="R28" s="349"/>
    </row>
    <row r="29" spans="1:18" s="408" customFormat="1">
      <c r="A29" s="76" t="s">
        <v>480</v>
      </c>
      <c r="B29" s="77">
        <v>35001</v>
      </c>
      <c r="C29" s="77">
        <v>3912</v>
      </c>
      <c r="D29" s="77">
        <v>38913</v>
      </c>
      <c r="E29" s="77">
        <v>34961</v>
      </c>
      <c r="F29" s="77">
        <v>3896</v>
      </c>
      <c r="G29" s="77" t="s">
        <v>399</v>
      </c>
      <c r="H29" s="81">
        <v>270</v>
      </c>
      <c r="I29" s="81">
        <v>733</v>
      </c>
      <c r="J29" s="81" t="s">
        <v>399</v>
      </c>
      <c r="K29" s="81">
        <v>12294</v>
      </c>
      <c r="L29" s="81" t="s">
        <v>399</v>
      </c>
      <c r="M29" s="78">
        <v>12294</v>
      </c>
      <c r="N29" s="685"/>
      <c r="R29" s="682"/>
    </row>
    <row r="30" spans="1:18">
      <c r="A30" s="68"/>
      <c r="B30" s="73"/>
      <c r="C30" s="73"/>
      <c r="D30" s="73"/>
      <c r="E30" s="73"/>
      <c r="F30" s="73"/>
      <c r="G30" s="73"/>
      <c r="H30" s="79"/>
      <c r="I30" s="79"/>
      <c r="J30" s="79"/>
      <c r="K30" s="79"/>
      <c r="L30" s="79"/>
      <c r="M30" s="74"/>
      <c r="N30" s="278"/>
      <c r="R30" s="349"/>
    </row>
    <row r="31" spans="1:18">
      <c r="A31" s="76" t="s">
        <v>481</v>
      </c>
      <c r="B31" s="77">
        <v>24123</v>
      </c>
      <c r="C31" s="77">
        <v>320</v>
      </c>
      <c r="D31" s="77">
        <v>24443</v>
      </c>
      <c r="E31" s="77">
        <v>20594</v>
      </c>
      <c r="F31" s="77">
        <v>210</v>
      </c>
      <c r="G31" s="77">
        <v>117400</v>
      </c>
      <c r="H31" s="81">
        <v>290</v>
      </c>
      <c r="I31" s="81">
        <v>1600</v>
      </c>
      <c r="J31" s="81">
        <v>6</v>
      </c>
      <c r="K31" s="81">
        <v>6309</v>
      </c>
      <c r="L31" s="81">
        <v>704</v>
      </c>
      <c r="M31" s="78">
        <v>7013</v>
      </c>
      <c r="N31" s="278"/>
      <c r="R31" s="349"/>
    </row>
    <row r="32" spans="1:18">
      <c r="A32" s="66"/>
      <c r="B32" s="48"/>
      <c r="C32" s="48"/>
      <c r="D32" s="48"/>
      <c r="E32" s="48"/>
      <c r="F32" s="48"/>
      <c r="G32" s="48"/>
      <c r="H32" s="12"/>
      <c r="I32" s="12"/>
      <c r="J32" s="12"/>
      <c r="K32" s="12"/>
      <c r="L32" s="12"/>
      <c r="M32" s="49"/>
      <c r="N32" s="278"/>
      <c r="R32" s="349"/>
    </row>
    <row r="33" spans="1:19">
      <c r="A33" s="66" t="s">
        <v>545</v>
      </c>
      <c r="B33" s="85">
        <v>11</v>
      </c>
      <c r="C33" s="12">
        <v>2</v>
      </c>
      <c r="D33" s="12">
        <v>13</v>
      </c>
      <c r="E33" s="85">
        <v>11</v>
      </c>
      <c r="F33" s="12">
        <v>2</v>
      </c>
      <c r="G33" s="12">
        <v>751</v>
      </c>
      <c r="H33" s="85">
        <v>420</v>
      </c>
      <c r="I33" s="12">
        <v>1120</v>
      </c>
      <c r="J33" s="12">
        <v>3</v>
      </c>
      <c r="K33" s="12">
        <v>7</v>
      </c>
      <c r="L33" s="12">
        <v>2</v>
      </c>
      <c r="M33" s="13">
        <v>9</v>
      </c>
      <c r="N33" s="278"/>
      <c r="R33" s="349"/>
    </row>
    <row r="34" spans="1:19" s="408" customFormat="1">
      <c r="A34" s="66" t="s">
        <v>483</v>
      </c>
      <c r="B34" s="12">
        <v>70</v>
      </c>
      <c r="C34" s="12">
        <v>3</v>
      </c>
      <c r="D34" s="12">
        <v>73</v>
      </c>
      <c r="E34" s="12">
        <v>68</v>
      </c>
      <c r="F34" s="12">
        <v>3</v>
      </c>
      <c r="G34" s="12">
        <v>15717</v>
      </c>
      <c r="H34" s="12">
        <v>120</v>
      </c>
      <c r="I34" s="12">
        <v>370</v>
      </c>
      <c r="J34" s="12">
        <v>1</v>
      </c>
      <c r="K34" s="12">
        <v>9</v>
      </c>
      <c r="L34" s="12">
        <v>16</v>
      </c>
      <c r="M34" s="13">
        <v>25</v>
      </c>
      <c r="N34" s="685"/>
      <c r="R34" s="682"/>
    </row>
    <row r="35" spans="1:19">
      <c r="A35" s="66" t="s">
        <v>484</v>
      </c>
      <c r="B35" s="12">
        <v>14</v>
      </c>
      <c r="C35" s="12">
        <v>1</v>
      </c>
      <c r="D35" s="12">
        <v>15</v>
      </c>
      <c r="E35" s="12">
        <v>14</v>
      </c>
      <c r="F35" s="12">
        <v>1</v>
      </c>
      <c r="G35" s="12">
        <v>840</v>
      </c>
      <c r="H35" s="12">
        <v>750</v>
      </c>
      <c r="I35" s="12">
        <v>3200</v>
      </c>
      <c r="J35" s="12">
        <v>5</v>
      </c>
      <c r="K35" s="12">
        <v>14</v>
      </c>
      <c r="L35" s="12">
        <v>4</v>
      </c>
      <c r="M35" s="13">
        <v>18</v>
      </c>
      <c r="N35" s="278"/>
      <c r="R35" s="349"/>
    </row>
    <row r="36" spans="1:19" s="408" customFormat="1">
      <c r="A36" s="66" t="s">
        <v>485</v>
      </c>
      <c r="B36" s="85">
        <v>7</v>
      </c>
      <c r="C36" s="12" t="s">
        <v>399</v>
      </c>
      <c r="D36" s="12">
        <v>7</v>
      </c>
      <c r="E36" s="85">
        <v>7</v>
      </c>
      <c r="F36" s="12" t="s">
        <v>399</v>
      </c>
      <c r="G36" s="12">
        <v>9128</v>
      </c>
      <c r="H36" s="85">
        <v>1286</v>
      </c>
      <c r="I36" s="12" t="s">
        <v>399</v>
      </c>
      <c r="J36" s="12" t="s">
        <v>399</v>
      </c>
      <c r="K36" s="12">
        <v>9</v>
      </c>
      <c r="L36" s="12" t="s">
        <v>399</v>
      </c>
      <c r="M36" s="13">
        <v>9</v>
      </c>
      <c r="N36" s="685"/>
      <c r="R36" s="682"/>
    </row>
    <row r="37" spans="1:19">
      <c r="A37" s="66" t="s">
        <v>486</v>
      </c>
      <c r="B37" s="12">
        <v>652</v>
      </c>
      <c r="C37" s="12" t="s">
        <v>399</v>
      </c>
      <c r="D37" s="12">
        <v>652</v>
      </c>
      <c r="E37" s="12">
        <v>652</v>
      </c>
      <c r="F37" s="12" t="s">
        <v>399</v>
      </c>
      <c r="G37" s="12">
        <v>6500</v>
      </c>
      <c r="H37" s="12">
        <v>43</v>
      </c>
      <c r="I37" s="12" t="s">
        <v>399</v>
      </c>
      <c r="J37" s="12" t="s">
        <v>399</v>
      </c>
      <c r="K37" s="12">
        <v>28</v>
      </c>
      <c r="L37" s="12" t="s">
        <v>399</v>
      </c>
      <c r="M37" s="13">
        <v>28</v>
      </c>
      <c r="N37" s="278"/>
      <c r="R37" s="349"/>
      <c r="S37" s="677"/>
    </row>
    <row r="38" spans="1:19">
      <c r="A38" s="66" t="s">
        <v>487</v>
      </c>
      <c r="B38" s="12">
        <v>21</v>
      </c>
      <c r="C38" s="12" t="s">
        <v>399</v>
      </c>
      <c r="D38" s="12">
        <v>21</v>
      </c>
      <c r="E38" s="12">
        <v>21</v>
      </c>
      <c r="F38" s="12" t="s">
        <v>399</v>
      </c>
      <c r="G38" s="12">
        <v>2300</v>
      </c>
      <c r="H38" s="12">
        <v>643</v>
      </c>
      <c r="I38" s="12" t="s">
        <v>399</v>
      </c>
      <c r="J38" s="12">
        <v>5</v>
      </c>
      <c r="K38" s="12">
        <v>13</v>
      </c>
      <c r="L38" s="12">
        <v>12</v>
      </c>
      <c r="M38" s="13">
        <v>25</v>
      </c>
      <c r="N38" s="278"/>
      <c r="R38" s="349"/>
      <c r="S38" s="677"/>
    </row>
    <row r="39" spans="1:19">
      <c r="A39" s="66" t="s">
        <v>488</v>
      </c>
      <c r="B39" s="85">
        <v>366</v>
      </c>
      <c r="C39" s="12">
        <v>7</v>
      </c>
      <c r="D39" s="12">
        <v>373</v>
      </c>
      <c r="E39" s="85">
        <v>346</v>
      </c>
      <c r="F39" s="12">
        <v>7</v>
      </c>
      <c r="G39" s="12" t="s">
        <v>399</v>
      </c>
      <c r="H39" s="85">
        <v>330</v>
      </c>
      <c r="I39" s="12">
        <v>780</v>
      </c>
      <c r="J39" s="12" t="s">
        <v>399</v>
      </c>
      <c r="K39" s="12">
        <v>120</v>
      </c>
      <c r="L39" s="12" t="s">
        <v>399</v>
      </c>
      <c r="M39" s="13">
        <v>120</v>
      </c>
      <c r="N39" s="278"/>
      <c r="R39" s="349"/>
    </row>
    <row r="40" spans="1:19" s="408" customFormat="1">
      <c r="A40" s="66" t="s">
        <v>489</v>
      </c>
      <c r="B40" s="85">
        <v>54</v>
      </c>
      <c r="C40" s="12">
        <v>1</v>
      </c>
      <c r="D40" s="12">
        <v>55</v>
      </c>
      <c r="E40" s="85">
        <v>30</v>
      </c>
      <c r="F40" s="12" t="s">
        <v>399</v>
      </c>
      <c r="G40" s="12" t="s">
        <v>399</v>
      </c>
      <c r="H40" s="85">
        <v>1333</v>
      </c>
      <c r="I40" s="12" t="s">
        <v>399</v>
      </c>
      <c r="J40" s="12" t="s">
        <v>399</v>
      </c>
      <c r="K40" s="12">
        <v>40</v>
      </c>
      <c r="L40" s="12" t="s">
        <v>399</v>
      </c>
      <c r="M40" s="13">
        <v>40</v>
      </c>
      <c r="N40" s="685"/>
      <c r="R40" s="682"/>
    </row>
    <row r="41" spans="1:19">
      <c r="A41" s="66" t="s">
        <v>490</v>
      </c>
      <c r="B41" s="12">
        <v>129</v>
      </c>
      <c r="C41" s="12">
        <v>8</v>
      </c>
      <c r="D41" s="12">
        <v>137</v>
      </c>
      <c r="E41" s="12">
        <v>129</v>
      </c>
      <c r="F41" s="12">
        <v>8</v>
      </c>
      <c r="G41" s="12" t="s">
        <v>399</v>
      </c>
      <c r="H41" s="12">
        <v>600</v>
      </c>
      <c r="I41" s="12">
        <v>2800</v>
      </c>
      <c r="J41" s="12" t="s">
        <v>399</v>
      </c>
      <c r="K41" s="12">
        <v>100</v>
      </c>
      <c r="L41" s="12" t="s">
        <v>399</v>
      </c>
      <c r="M41" s="13">
        <v>100</v>
      </c>
      <c r="N41" s="278"/>
      <c r="R41" s="349"/>
    </row>
    <row r="42" spans="1:19">
      <c r="A42" s="76" t="s">
        <v>491</v>
      </c>
      <c r="B42" s="77">
        <v>1324</v>
      </c>
      <c r="C42" s="77">
        <v>22</v>
      </c>
      <c r="D42" s="77">
        <v>1346</v>
      </c>
      <c r="E42" s="77">
        <v>1278</v>
      </c>
      <c r="F42" s="77">
        <v>21</v>
      </c>
      <c r="G42" s="77">
        <v>35236</v>
      </c>
      <c r="H42" s="81">
        <v>239</v>
      </c>
      <c r="I42" s="81">
        <v>1639</v>
      </c>
      <c r="J42" s="81">
        <v>1</v>
      </c>
      <c r="K42" s="81">
        <v>340</v>
      </c>
      <c r="L42" s="81">
        <v>34</v>
      </c>
      <c r="M42" s="78">
        <v>374</v>
      </c>
      <c r="N42" s="278"/>
      <c r="R42" s="349"/>
    </row>
    <row r="43" spans="1:19">
      <c r="A43" s="68"/>
      <c r="B43" s="73"/>
      <c r="C43" s="73"/>
      <c r="D43" s="73"/>
      <c r="E43" s="73"/>
      <c r="F43" s="73"/>
      <c r="G43" s="73"/>
      <c r="H43" s="79"/>
      <c r="I43" s="79"/>
      <c r="J43" s="79"/>
      <c r="K43" s="79"/>
      <c r="L43" s="79"/>
      <c r="M43" s="74"/>
      <c r="N43" s="278"/>
      <c r="R43" s="349"/>
    </row>
    <row r="44" spans="1:19">
      <c r="A44" s="76" t="s">
        <v>492</v>
      </c>
      <c r="B44" s="77">
        <v>780</v>
      </c>
      <c r="C44" s="77" t="s">
        <v>399</v>
      </c>
      <c r="D44" s="77">
        <v>780</v>
      </c>
      <c r="E44" s="77">
        <v>521</v>
      </c>
      <c r="F44" s="77" t="s">
        <v>399</v>
      </c>
      <c r="G44" s="77">
        <v>24500</v>
      </c>
      <c r="H44" s="81">
        <v>1000</v>
      </c>
      <c r="I44" s="81" t="s">
        <v>399</v>
      </c>
      <c r="J44" s="81">
        <v>3</v>
      </c>
      <c r="K44" s="81">
        <v>521</v>
      </c>
      <c r="L44" s="81">
        <v>74</v>
      </c>
      <c r="M44" s="78">
        <v>595</v>
      </c>
      <c r="N44" s="278"/>
      <c r="R44" s="349"/>
    </row>
    <row r="45" spans="1:19">
      <c r="A45" s="66"/>
      <c r="B45" s="48"/>
      <c r="C45" s="48"/>
      <c r="D45" s="48"/>
      <c r="E45" s="48"/>
      <c r="F45" s="48"/>
      <c r="G45" s="48"/>
      <c r="H45" s="12"/>
      <c r="I45" s="12"/>
      <c r="J45" s="12"/>
      <c r="K45" s="12"/>
      <c r="L45" s="12"/>
      <c r="M45" s="49"/>
      <c r="N45" s="278"/>
      <c r="R45" s="349"/>
    </row>
    <row r="46" spans="1:19">
      <c r="A46" s="66" t="s">
        <v>493</v>
      </c>
      <c r="B46" s="85">
        <v>28011</v>
      </c>
      <c r="C46" s="12">
        <v>6450</v>
      </c>
      <c r="D46" s="12">
        <v>34461</v>
      </c>
      <c r="E46" s="85">
        <v>25839</v>
      </c>
      <c r="F46" s="12">
        <v>5098</v>
      </c>
      <c r="G46" s="12" t="s">
        <v>399</v>
      </c>
      <c r="H46" s="85">
        <v>146</v>
      </c>
      <c r="I46" s="12">
        <v>430</v>
      </c>
      <c r="J46" s="12" t="s">
        <v>399</v>
      </c>
      <c r="K46" s="12">
        <v>5965</v>
      </c>
      <c r="L46" s="12" t="s">
        <v>399</v>
      </c>
      <c r="M46" s="13">
        <v>5965</v>
      </c>
      <c r="N46" s="278"/>
      <c r="R46" s="349"/>
    </row>
    <row r="47" spans="1:19">
      <c r="A47" s="66" t="s">
        <v>494</v>
      </c>
      <c r="B47" s="12">
        <v>3971</v>
      </c>
      <c r="C47" s="12">
        <v>209</v>
      </c>
      <c r="D47" s="12">
        <v>4180</v>
      </c>
      <c r="E47" s="12">
        <v>3773</v>
      </c>
      <c r="F47" s="12">
        <v>138</v>
      </c>
      <c r="G47" s="12">
        <v>17107</v>
      </c>
      <c r="H47" s="12">
        <v>657</v>
      </c>
      <c r="I47" s="12">
        <v>1500</v>
      </c>
      <c r="J47" s="12">
        <v>14</v>
      </c>
      <c r="K47" s="12">
        <v>2686</v>
      </c>
      <c r="L47" s="12">
        <v>239</v>
      </c>
      <c r="M47" s="13">
        <v>2925</v>
      </c>
      <c r="N47" s="278"/>
      <c r="R47" s="349"/>
    </row>
    <row r="48" spans="1:19">
      <c r="A48" s="66" t="s">
        <v>495</v>
      </c>
      <c r="B48" s="12">
        <v>12617</v>
      </c>
      <c r="C48" s="12">
        <v>56</v>
      </c>
      <c r="D48" s="12">
        <v>12673</v>
      </c>
      <c r="E48" s="12">
        <v>10650</v>
      </c>
      <c r="F48" s="12">
        <v>16</v>
      </c>
      <c r="G48" s="12">
        <v>185141</v>
      </c>
      <c r="H48" s="12">
        <v>350</v>
      </c>
      <c r="I48" s="12">
        <v>500</v>
      </c>
      <c r="J48" s="12">
        <v>2</v>
      </c>
      <c r="K48" s="12">
        <v>3735</v>
      </c>
      <c r="L48" s="12">
        <v>370</v>
      </c>
      <c r="M48" s="13">
        <v>4105</v>
      </c>
      <c r="N48" s="278"/>
      <c r="R48" s="349"/>
    </row>
    <row r="49" spans="1:18">
      <c r="A49" s="66" t="s">
        <v>496</v>
      </c>
      <c r="B49" s="12">
        <v>115</v>
      </c>
      <c r="C49" s="12">
        <v>3</v>
      </c>
      <c r="D49" s="12">
        <v>118</v>
      </c>
      <c r="E49" s="12">
        <v>115</v>
      </c>
      <c r="F49" s="12">
        <v>3</v>
      </c>
      <c r="G49" s="12">
        <v>13567</v>
      </c>
      <c r="H49" s="12">
        <v>500</v>
      </c>
      <c r="I49" s="12">
        <v>700</v>
      </c>
      <c r="J49" s="12">
        <v>6</v>
      </c>
      <c r="K49" s="12">
        <v>60</v>
      </c>
      <c r="L49" s="12">
        <v>81</v>
      </c>
      <c r="M49" s="13">
        <v>141</v>
      </c>
      <c r="N49" s="278"/>
      <c r="R49" s="349"/>
    </row>
    <row r="50" spans="1:18" s="408" customFormat="1">
      <c r="A50" s="66" t="s">
        <v>497</v>
      </c>
      <c r="B50" s="12">
        <v>7870</v>
      </c>
      <c r="C50" s="12">
        <v>514</v>
      </c>
      <c r="D50" s="12">
        <v>8384</v>
      </c>
      <c r="E50" s="12">
        <v>7402</v>
      </c>
      <c r="F50" s="12">
        <v>414</v>
      </c>
      <c r="G50" s="12" t="s">
        <v>399</v>
      </c>
      <c r="H50" s="12">
        <v>200</v>
      </c>
      <c r="I50" s="12">
        <v>1000</v>
      </c>
      <c r="J50" s="12" t="s">
        <v>399</v>
      </c>
      <c r="K50" s="12">
        <v>1894</v>
      </c>
      <c r="L50" s="12" t="s">
        <v>399</v>
      </c>
      <c r="M50" s="13">
        <v>1894</v>
      </c>
      <c r="N50" s="685"/>
      <c r="R50" s="682"/>
    </row>
    <row r="51" spans="1:18">
      <c r="A51" s="76" t="s">
        <v>573</v>
      </c>
      <c r="B51" s="77">
        <v>52584</v>
      </c>
      <c r="C51" s="77">
        <v>7232</v>
      </c>
      <c r="D51" s="77">
        <v>59816</v>
      </c>
      <c r="E51" s="77">
        <v>47779</v>
      </c>
      <c r="F51" s="77">
        <v>5669</v>
      </c>
      <c r="G51" s="77">
        <v>215815</v>
      </c>
      <c r="H51" s="81">
        <v>241</v>
      </c>
      <c r="I51" s="81">
        <v>498</v>
      </c>
      <c r="J51" s="81">
        <v>3</v>
      </c>
      <c r="K51" s="81">
        <v>14340</v>
      </c>
      <c r="L51" s="81">
        <v>690</v>
      </c>
      <c r="M51" s="78">
        <v>15030</v>
      </c>
      <c r="N51" s="278"/>
      <c r="R51" s="349"/>
    </row>
    <row r="52" spans="1:18">
      <c r="A52" s="66"/>
      <c r="B52" s="48"/>
      <c r="C52" s="48"/>
      <c r="D52" s="48"/>
      <c r="E52" s="48"/>
      <c r="F52" s="48"/>
      <c r="G52" s="48"/>
      <c r="H52" s="12"/>
      <c r="I52" s="12"/>
      <c r="J52" s="12"/>
      <c r="K52" s="12"/>
      <c r="L52" s="12"/>
      <c r="M52" s="49"/>
      <c r="N52" s="278"/>
      <c r="R52" s="349"/>
    </row>
    <row r="53" spans="1:18">
      <c r="A53" s="66" t="s">
        <v>499</v>
      </c>
      <c r="B53" s="12">
        <v>18972</v>
      </c>
      <c r="C53" s="12">
        <v>5093</v>
      </c>
      <c r="D53" s="12">
        <v>24065</v>
      </c>
      <c r="E53" s="12">
        <v>18764</v>
      </c>
      <c r="F53" s="12">
        <v>4962</v>
      </c>
      <c r="G53" s="12">
        <v>23000</v>
      </c>
      <c r="H53" s="12">
        <v>274</v>
      </c>
      <c r="I53" s="12">
        <v>1397</v>
      </c>
      <c r="J53" s="12">
        <v>2</v>
      </c>
      <c r="K53" s="12">
        <v>12073</v>
      </c>
      <c r="L53" s="12">
        <v>46</v>
      </c>
      <c r="M53" s="13">
        <v>12119</v>
      </c>
      <c r="N53" s="278"/>
      <c r="R53" s="349"/>
    </row>
    <row r="54" spans="1:18" s="408" customFormat="1">
      <c r="A54" s="66" t="s">
        <v>500</v>
      </c>
      <c r="B54" s="12">
        <v>35907</v>
      </c>
      <c r="C54" s="12">
        <v>2239</v>
      </c>
      <c r="D54" s="12">
        <v>38146</v>
      </c>
      <c r="E54" s="12">
        <v>34759</v>
      </c>
      <c r="F54" s="12">
        <v>2064</v>
      </c>
      <c r="G54" s="12" t="s">
        <v>399</v>
      </c>
      <c r="H54" s="12">
        <v>249</v>
      </c>
      <c r="I54" s="12">
        <v>585</v>
      </c>
      <c r="J54" s="12" t="s">
        <v>399</v>
      </c>
      <c r="K54" s="12">
        <v>9868</v>
      </c>
      <c r="L54" s="12" t="s">
        <v>399</v>
      </c>
      <c r="M54" s="13">
        <v>9868</v>
      </c>
      <c r="N54" s="685"/>
      <c r="R54" s="682"/>
    </row>
    <row r="55" spans="1:18">
      <c r="A55" s="66" t="s">
        <v>501</v>
      </c>
      <c r="B55" s="12">
        <v>36466</v>
      </c>
      <c r="C55" s="12">
        <v>1697</v>
      </c>
      <c r="D55" s="12">
        <v>38163</v>
      </c>
      <c r="E55" s="12">
        <v>30240</v>
      </c>
      <c r="F55" s="12">
        <v>1433</v>
      </c>
      <c r="G55" s="12" t="s">
        <v>399</v>
      </c>
      <c r="H55" s="12">
        <v>185</v>
      </c>
      <c r="I55" s="12">
        <v>426</v>
      </c>
      <c r="J55" s="12" t="s">
        <v>399</v>
      </c>
      <c r="K55" s="12">
        <v>6190</v>
      </c>
      <c r="L55" s="12" t="s">
        <v>399</v>
      </c>
      <c r="M55" s="13">
        <v>6190</v>
      </c>
      <c r="N55" s="278"/>
      <c r="R55" s="349"/>
    </row>
    <row r="56" spans="1:18">
      <c r="A56" s="76" t="s">
        <v>502</v>
      </c>
      <c r="B56" s="77">
        <v>91345</v>
      </c>
      <c r="C56" s="77">
        <v>9029</v>
      </c>
      <c r="D56" s="77">
        <v>100374</v>
      </c>
      <c r="E56" s="77">
        <v>83763</v>
      </c>
      <c r="F56" s="77">
        <v>8459</v>
      </c>
      <c r="G56" s="77">
        <v>23000</v>
      </c>
      <c r="H56" s="81">
        <v>231</v>
      </c>
      <c r="I56" s="81">
        <v>1034</v>
      </c>
      <c r="J56" s="81">
        <v>2</v>
      </c>
      <c r="K56" s="81">
        <v>28131</v>
      </c>
      <c r="L56" s="81">
        <v>46</v>
      </c>
      <c r="M56" s="78">
        <v>28177</v>
      </c>
      <c r="N56" s="278"/>
      <c r="R56" s="349"/>
    </row>
    <row r="57" spans="1:18">
      <c r="A57" s="66"/>
      <c r="B57" s="48"/>
      <c r="C57" s="48"/>
      <c r="D57" s="48"/>
      <c r="E57" s="48"/>
      <c r="F57" s="48"/>
      <c r="G57" s="48"/>
      <c r="H57" s="12"/>
      <c r="I57" s="12"/>
      <c r="J57" s="12"/>
      <c r="K57" s="12"/>
      <c r="L57" s="12"/>
      <c r="M57" s="49"/>
      <c r="R57" s="349"/>
    </row>
    <row r="58" spans="1:18">
      <c r="A58" s="76" t="s">
        <v>503</v>
      </c>
      <c r="B58" s="77">
        <v>66014</v>
      </c>
      <c r="C58" s="77">
        <v>6878</v>
      </c>
      <c r="D58" s="77">
        <v>72892</v>
      </c>
      <c r="E58" s="77">
        <v>63776</v>
      </c>
      <c r="F58" s="77">
        <v>6397</v>
      </c>
      <c r="G58" s="77" t="s">
        <v>399</v>
      </c>
      <c r="H58" s="81">
        <v>354</v>
      </c>
      <c r="I58" s="81">
        <v>460</v>
      </c>
      <c r="J58" s="81" t="s">
        <v>399</v>
      </c>
      <c r="K58" s="81">
        <v>25519</v>
      </c>
      <c r="L58" s="81" t="s">
        <v>399</v>
      </c>
      <c r="M58" s="78">
        <v>25519</v>
      </c>
      <c r="R58" s="349"/>
    </row>
    <row r="59" spans="1:18">
      <c r="A59" s="66"/>
      <c r="B59" s="48"/>
      <c r="C59" s="48"/>
      <c r="D59" s="48"/>
      <c r="E59" s="48"/>
      <c r="F59" s="48"/>
      <c r="G59" s="48"/>
      <c r="H59" s="12"/>
      <c r="I59" s="12"/>
      <c r="J59" s="12"/>
      <c r="K59" s="12"/>
      <c r="L59" s="12"/>
      <c r="M59" s="49"/>
      <c r="R59" s="349"/>
    </row>
    <row r="60" spans="1:18">
      <c r="A60" s="66" t="s">
        <v>504</v>
      </c>
      <c r="B60" s="85">
        <v>2179</v>
      </c>
      <c r="C60" s="12">
        <v>435</v>
      </c>
      <c r="D60" s="12">
        <v>2614</v>
      </c>
      <c r="E60" s="85">
        <v>2007</v>
      </c>
      <c r="F60" s="12">
        <v>435</v>
      </c>
      <c r="G60" s="12" t="s">
        <v>399</v>
      </c>
      <c r="H60" s="85">
        <v>380</v>
      </c>
      <c r="I60" s="12">
        <v>920</v>
      </c>
      <c r="J60" s="12" t="s">
        <v>399</v>
      </c>
      <c r="K60" s="12">
        <v>1163</v>
      </c>
      <c r="L60" s="12" t="s">
        <v>399</v>
      </c>
      <c r="M60" s="13">
        <v>1163</v>
      </c>
    </row>
    <row r="61" spans="1:18">
      <c r="A61" s="66" t="s">
        <v>505</v>
      </c>
      <c r="B61" s="85">
        <v>303</v>
      </c>
      <c r="C61" s="12">
        <v>94</v>
      </c>
      <c r="D61" s="12">
        <v>397</v>
      </c>
      <c r="E61" s="85">
        <v>281</v>
      </c>
      <c r="F61" s="12">
        <v>94</v>
      </c>
      <c r="G61" s="12" t="s">
        <v>399</v>
      </c>
      <c r="H61" s="85">
        <v>470</v>
      </c>
      <c r="I61" s="12">
        <v>914</v>
      </c>
      <c r="J61" s="12" t="s">
        <v>399</v>
      </c>
      <c r="K61" s="12">
        <v>218</v>
      </c>
      <c r="L61" s="12" t="s">
        <v>399</v>
      </c>
      <c r="M61" s="13">
        <v>218</v>
      </c>
    </row>
    <row r="62" spans="1:18">
      <c r="A62" s="76" t="s">
        <v>506</v>
      </c>
      <c r="B62" s="77">
        <v>2482</v>
      </c>
      <c r="C62" s="77">
        <v>529</v>
      </c>
      <c r="D62" s="77">
        <v>3011</v>
      </c>
      <c r="E62" s="77">
        <v>2288</v>
      </c>
      <c r="F62" s="77">
        <v>529</v>
      </c>
      <c r="G62" s="77" t="s">
        <v>399</v>
      </c>
      <c r="H62" s="81">
        <v>391</v>
      </c>
      <c r="I62" s="81">
        <v>919</v>
      </c>
      <c r="J62" s="81" t="s">
        <v>399</v>
      </c>
      <c r="K62" s="81">
        <v>1381</v>
      </c>
      <c r="L62" s="81" t="s">
        <v>399</v>
      </c>
      <c r="M62" s="78">
        <v>1381</v>
      </c>
    </row>
    <row r="63" spans="1:18">
      <c r="A63" s="66"/>
      <c r="B63" s="48"/>
      <c r="C63" s="48"/>
      <c r="D63" s="48"/>
      <c r="E63" s="48"/>
      <c r="F63" s="48"/>
      <c r="G63" s="48"/>
      <c r="H63" s="12"/>
      <c r="I63" s="12"/>
      <c r="J63" s="12"/>
      <c r="K63" s="12"/>
      <c r="L63" s="12"/>
      <c r="M63" s="49"/>
    </row>
    <row r="64" spans="1:18">
      <c r="A64" s="66" t="s">
        <v>507</v>
      </c>
      <c r="B64" s="85">
        <v>57784</v>
      </c>
      <c r="C64" s="12">
        <v>1760</v>
      </c>
      <c r="D64" s="12">
        <v>59544</v>
      </c>
      <c r="E64" s="85">
        <v>56920</v>
      </c>
      <c r="F64" s="12">
        <v>1753</v>
      </c>
      <c r="G64" s="48" t="s">
        <v>399</v>
      </c>
      <c r="H64" s="85">
        <v>101</v>
      </c>
      <c r="I64" s="12">
        <v>488</v>
      </c>
      <c r="J64" s="48" t="s">
        <v>399</v>
      </c>
      <c r="K64" s="85">
        <v>6604</v>
      </c>
      <c r="L64" s="48" t="s">
        <v>399</v>
      </c>
      <c r="M64" s="13">
        <v>6604</v>
      </c>
    </row>
    <row r="65" spans="1:13">
      <c r="A65" s="66" t="s">
        <v>508</v>
      </c>
      <c r="B65" s="85">
        <v>167</v>
      </c>
      <c r="C65" s="12">
        <v>41</v>
      </c>
      <c r="D65" s="12">
        <v>208</v>
      </c>
      <c r="E65" s="85">
        <v>137</v>
      </c>
      <c r="F65" s="12">
        <v>36</v>
      </c>
      <c r="G65" s="48" t="s">
        <v>399</v>
      </c>
      <c r="H65" s="85">
        <v>500</v>
      </c>
      <c r="I65" s="12">
        <v>931</v>
      </c>
      <c r="J65" s="48" t="s">
        <v>399</v>
      </c>
      <c r="K65" s="85">
        <v>102</v>
      </c>
      <c r="L65" s="48" t="s">
        <v>399</v>
      </c>
      <c r="M65" s="13">
        <v>102</v>
      </c>
    </row>
    <row r="66" spans="1:13">
      <c r="A66" s="66" t="s">
        <v>509</v>
      </c>
      <c r="B66" s="12">
        <v>649</v>
      </c>
      <c r="C66" s="12">
        <v>118</v>
      </c>
      <c r="D66" s="12">
        <v>767</v>
      </c>
      <c r="E66" s="12">
        <v>613</v>
      </c>
      <c r="F66" s="12">
        <v>105</v>
      </c>
      <c r="G66" s="12" t="s">
        <v>399</v>
      </c>
      <c r="H66" s="12">
        <v>750</v>
      </c>
      <c r="I66" s="12">
        <v>1000</v>
      </c>
      <c r="J66" s="12" t="s">
        <v>399</v>
      </c>
      <c r="K66" s="12">
        <v>565</v>
      </c>
      <c r="L66" s="12" t="s">
        <v>399</v>
      </c>
      <c r="M66" s="13">
        <v>565</v>
      </c>
    </row>
    <row r="67" spans="1:13">
      <c r="A67" s="66" t="s">
        <v>510</v>
      </c>
      <c r="B67" s="85">
        <v>69283</v>
      </c>
      <c r="C67" s="12">
        <v>3204</v>
      </c>
      <c r="D67" s="12">
        <v>72487</v>
      </c>
      <c r="E67" s="85">
        <v>67857</v>
      </c>
      <c r="F67" s="12">
        <v>2924</v>
      </c>
      <c r="G67" s="12">
        <v>51748</v>
      </c>
      <c r="H67" s="85">
        <v>166</v>
      </c>
      <c r="I67" s="12">
        <v>496</v>
      </c>
      <c r="J67" s="85">
        <v>1</v>
      </c>
      <c r="K67" s="85">
        <v>12714</v>
      </c>
      <c r="L67" s="85">
        <v>52</v>
      </c>
      <c r="M67" s="13">
        <v>12766</v>
      </c>
    </row>
    <row r="68" spans="1:13">
      <c r="A68" s="66" t="s">
        <v>511</v>
      </c>
      <c r="B68" s="12">
        <v>813</v>
      </c>
      <c r="C68" s="12">
        <v>47</v>
      </c>
      <c r="D68" s="12">
        <v>860</v>
      </c>
      <c r="E68" s="12">
        <v>175</v>
      </c>
      <c r="F68" s="12" t="s">
        <v>399</v>
      </c>
      <c r="G68" s="12" t="s">
        <v>399</v>
      </c>
      <c r="H68" s="12">
        <v>114</v>
      </c>
      <c r="I68" s="12" t="s">
        <v>399</v>
      </c>
      <c r="J68" s="12" t="s">
        <v>399</v>
      </c>
      <c r="K68" s="12">
        <v>20</v>
      </c>
      <c r="L68" s="12" t="s">
        <v>399</v>
      </c>
      <c r="M68" s="13">
        <v>20</v>
      </c>
    </row>
    <row r="69" spans="1:13">
      <c r="A69" s="66" t="s">
        <v>512</v>
      </c>
      <c r="B69" s="12">
        <v>3018</v>
      </c>
      <c r="C69" s="12">
        <v>121</v>
      </c>
      <c r="D69" s="12">
        <v>3139</v>
      </c>
      <c r="E69" s="12">
        <v>2866</v>
      </c>
      <c r="F69" s="12">
        <v>101</v>
      </c>
      <c r="G69" s="12">
        <v>38572</v>
      </c>
      <c r="H69" s="12">
        <v>320</v>
      </c>
      <c r="I69" s="12">
        <v>750</v>
      </c>
      <c r="J69" s="12" t="s">
        <v>399</v>
      </c>
      <c r="K69" s="12">
        <v>993</v>
      </c>
      <c r="L69" s="12" t="s">
        <v>399</v>
      </c>
      <c r="M69" s="13">
        <v>993</v>
      </c>
    </row>
    <row r="70" spans="1:13">
      <c r="A70" s="66" t="s">
        <v>513</v>
      </c>
      <c r="B70" s="85">
        <v>13394</v>
      </c>
      <c r="C70" s="12">
        <v>34</v>
      </c>
      <c r="D70" s="12">
        <v>13428</v>
      </c>
      <c r="E70" s="85">
        <v>13369</v>
      </c>
      <c r="F70" s="12">
        <v>24</v>
      </c>
      <c r="G70" s="48" t="s">
        <v>399</v>
      </c>
      <c r="H70" s="85">
        <v>204</v>
      </c>
      <c r="I70" s="12">
        <v>1350</v>
      </c>
      <c r="J70" s="48" t="s">
        <v>399</v>
      </c>
      <c r="K70" s="85">
        <v>2760</v>
      </c>
      <c r="L70" s="48" t="s">
        <v>399</v>
      </c>
      <c r="M70" s="13">
        <v>2760</v>
      </c>
    </row>
    <row r="71" spans="1:13">
      <c r="A71" s="66" t="s">
        <v>514</v>
      </c>
      <c r="B71" s="85">
        <v>980</v>
      </c>
      <c r="C71" s="12">
        <v>897</v>
      </c>
      <c r="D71" s="12">
        <v>1877</v>
      </c>
      <c r="E71" s="85">
        <v>823</v>
      </c>
      <c r="F71" s="12">
        <v>710</v>
      </c>
      <c r="G71" s="48" t="s">
        <v>399</v>
      </c>
      <c r="H71" s="85">
        <v>345</v>
      </c>
      <c r="I71" s="12">
        <v>1569</v>
      </c>
      <c r="J71" s="48" t="s">
        <v>399</v>
      </c>
      <c r="K71" s="85">
        <v>1398</v>
      </c>
      <c r="L71" s="48" t="s">
        <v>399</v>
      </c>
      <c r="M71" s="13">
        <v>1398</v>
      </c>
    </row>
    <row r="72" spans="1:13">
      <c r="A72" s="76" t="s">
        <v>515</v>
      </c>
      <c r="B72" s="77">
        <v>146088</v>
      </c>
      <c r="C72" s="77">
        <v>6222</v>
      </c>
      <c r="D72" s="77">
        <v>152310</v>
      </c>
      <c r="E72" s="77">
        <v>142760</v>
      </c>
      <c r="F72" s="77">
        <v>5653</v>
      </c>
      <c r="G72" s="77">
        <v>90320</v>
      </c>
      <c r="H72" s="81">
        <v>151</v>
      </c>
      <c r="I72" s="81">
        <v>649</v>
      </c>
      <c r="J72" s="81">
        <v>1</v>
      </c>
      <c r="K72" s="81">
        <v>25156</v>
      </c>
      <c r="L72" s="81">
        <v>52</v>
      </c>
      <c r="M72" s="78">
        <v>25208</v>
      </c>
    </row>
    <row r="73" spans="1:13">
      <c r="A73" s="66"/>
      <c r="B73" s="48"/>
      <c r="C73" s="48"/>
      <c r="D73" s="48"/>
      <c r="E73" s="48"/>
      <c r="F73" s="48"/>
      <c r="G73" s="48"/>
      <c r="H73" s="12"/>
      <c r="I73" s="12"/>
      <c r="J73" s="12"/>
      <c r="K73" s="12"/>
      <c r="L73" s="12"/>
      <c r="M73" s="49"/>
    </row>
    <row r="74" spans="1:13">
      <c r="A74" s="66" t="s">
        <v>516</v>
      </c>
      <c r="B74" s="12">
        <v>31</v>
      </c>
      <c r="C74" s="12">
        <v>4</v>
      </c>
      <c r="D74" s="12">
        <v>35</v>
      </c>
      <c r="E74" s="12">
        <v>31</v>
      </c>
      <c r="F74" s="12">
        <v>4</v>
      </c>
      <c r="G74" s="12">
        <v>163050</v>
      </c>
      <c r="H74" s="12">
        <v>200</v>
      </c>
      <c r="I74" s="12">
        <v>1000</v>
      </c>
      <c r="J74" s="12">
        <v>1</v>
      </c>
      <c r="K74" s="12">
        <v>10</v>
      </c>
      <c r="L74" s="12">
        <v>162</v>
      </c>
      <c r="M74" s="13">
        <v>172</v>
      </c>
    </row>
    <row r="75" spans="1:13">
      <c r="A75" s="66" t="s">
        <v>517</v>
      </c>
      <c r="B75" s="12">
        <v>178</v>
      </c>
      <c r="C75" s="12">
        <v>2</v>
      </c>
      <c r="D75" s="12">
        <v>179</v>
      </c>
      <c r="E75" s="12">
        <v>178</v>
      </c>
      <c r="F75" s="12">
        <v>2</v>
      </c>
      <c r="G75" s="12">
        <v>39978</v>
      </c>
      <c r="H75" s="12">
        <v>200</v>
      </c>
      <c r="I75" s="12">
        <v>1000</v>
      </c>
      <c r="J75" s="12">
        <v>1</v>
      </c>
      <c r="K75" s="12">
        <v>38</v>
      </c>
      <c r="L75" s="12">
        <v>39</v>
      </c>
      <c r="M75" s="13">
        <v>77</v>
      </c>
    </row>
    <row r="76" spans="1:13">
      <c r="A76" s="76" t="s">
        <v>518</v>
      </c>
      <c r="B76" s="77">
        <v>209</v>
      </c>
      <c r="C76" s="77">
        <v>6</v>
      </c>
      <c r="D76" s="77">
        <v>214</v>
      </c>
      <c r="E76" s="77">
        <v>209</v>
      </c>
      <c r="F76" s="77">
        <v>6</v>
      </c>
      <c r="G76" s="77">
        <v>203028</v>
      </c>
      <c r="H76" s="81">
        <v>200</v>
      </c>
      <c r="I76" s="81">
        <v>1000</v>
      </c>
      <c r="J76" s="81">
        <v>1</v>
      </c>
      <c r="K76" s="81">
        <v>48</v>
      </c>
      <c r="L76" s="81">
        <v>201</v>
      </c>
      <c r="M76" s="78">
        <v>249</v>
      </c>
    </row>
    <row r="77" spans="1:13">
      <c r="A77" s="66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9"/>
    </row>
    <row r="78" spans="1:13" ht="13.5" thickBot="1">
      <c r="A78" s="69" t="s">
        <v>519</v>
      </c>
      <c r="B78" s="55">
        <v>490590</v>
      </c>
      <c r="C78" s="55">
        <v>43468</v>
      </c>
      <c r="D78" s="55">
        <v>534057</v>
      </c>
      <c r="E78" s="55">
        <v>463402</v>
      </c>
      <c r="F78" s="55">
        <v>39316</v>
      </c>
      <c r="G78" s="55">
        <v>726314</v>
      </c>
      <c r="H78" s="55">
        <v>239</v>
      </c>
      <c r="I78" s="55">
        <v>770</v>
      </c>
      <c r="J78" s="55">
        <v>3</v>
      </c>
      <c r="K78" s="55">
        <v>141227</v>
      </c>
      <c r="L78" s="55">
        <v>1854</v>
      </c>
      <c r="M78" s="56">
        <v>143081</v>
      </c>
    </row>
    <row r="80" spans="1:13">
      <c r="K80" s="273"/>
    </row>
  </sheetData>
  <mergeCells count="12">
    <mergeCell ref="M6:M8"/>
    <mergeCell ref="E7:F7"/>
    <mergeCell ref="A1:M1"/>
    <mergeCell ref="H7:I7"/>
    <mergeCell ref="G5:G8"/>
    <mergeCell ref="A3:M3"/>
    <mergeCell ref="B5:F5"/>
    <mergeCell ref="B6:F6"/>
    <mergeCell ref="H6:I6"/>
    <mergeCell ref="K5:M5"/>
    <mergeCell ref="K6:K8"/>
    <mergeCell ref="L6:L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301.xml><?xml version="1.0" encoding="utf-8"?>
<worksheet xmlns="http://schemas.openxmlformats.org/spreadsheetml/2006/main" xmlns:r="http://schemas.openxmlformats.org/officeDocument/2006/relationships">
  <sheetPr codeName="Hoja303">
    <pageSetUpPr fitToPage="1"/>
  </sheetPr>
  <dimension ref="A1:H21"/>
  <sheetViews>
    <sheetView showGridLines="0" view="pageBreakPreview" topLeftCell="A46" zoomScale="75" zoomScaleNormal="75" zoomScaleSheetLayoutView="75" workbookViewId="0">
      <selection activeCell="I27" sqref="I27"/>
    </sheetView>
  </sheetViews>
  <sheetFormatPr baseColWidth="10" defaultRowHeight="12.75"/>
  <cols>
    <col min="1" max="1" width="19.7109375" style="160" customWidth="1"/>
    <col min="2" max="8" width="16.42578125" style="160" customWidth="1"/>
    <col min="9" max="9" width="11.140625" style="160" customWidth="1"/>
    <col min="10" max="17" width="12" style="160" customWidth="1"/>
    <col min="18" max="16384" width="11.42578125" style="160"/>
  </cols>
  <sheetData>
    <row r="1" spans="1:8" s="2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</row>
    <row r="3" spans="1:8" s="3" customFormat="1" ht="15">
      <c r="A3" s="1560" t="s">
        <v>1459</v>
      </c>
      <c r="B3" s="1560"/>
      <c r="C3" s="1560"/>
      <c r="D3" s="1560"/>
      <c r="E3" s="1560"/>
      <c r="F3" s="1560"/>
      <c r="G3" s="1560"/>
      <c r="H3" s="1560"/>
    </row>
    <row r="4" spans="1:8" s="3" customFormat="1" ht="15">
      <c r="A4" s="1560" t="s">
        <v>1435</v>
      </c>
      <c r="B4" s="1560"/>
      <c r="C4" s="1560"/>
      <c r="D4" s="1560"/>
      <c r="E4" s="1560"/>
      <c r="F4" s="1560"/>
      <c r="G4" s="1560"/>
      <c r="H4" s="1560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s="1312" customFormat="1" ht="16.5" customHeight="1">
      <c r="A6" s="1649" t="s">
        <v>378</v>
      </c>
      <c r="B6" s="1311" t="s">
        <v>1150</v>
      </c>
      <c r="C6" s="920"/>
      <c r="D6" s="1627" t="s">
        <v>1164</v>
      </c>
      <c r="E6" s="1353" t="s">
        <v>386</v>
      </c>
      <c r="F6" s="1317"/>
      <c r="G6" s="949" t="s">
        <v>521</v>
      </c>
      <c r="H6" s="873"/>
    </row>
    <row r="7" spans="1:8" s="1312" customFormat="1" ht="16.5" customHeight="1">
      <c r="A7" s="1650"/>
      <c r="B7" s="1313" t="s">
        <v>1165</v>
      </c>
      <c r="C7" s="924"/>
      <c r="D7" s="1628"/>
      <c r="E7" s="1354" t="s">
        <v>1166</v>
      </c>
      <c r="F7" s="909" t="s">
        <v>380</v>
      </c>
      <c r="G7" s="909" t="s">
        <v>522</v>
      </c>
      <c r="H7" s="926" t="s">
        <v>381</v>
      </c>
    </row>
    <row r="8" spans="1:8" s="1312" customFormat="1" ht="16.5" customHeight="1">
      <c r="A8" s="1650"/>
      <c r="B8" s="298" t="s">
        <v>395</v>
      </c>
      <c r="C8" s="298" t="s">
        <v>1123</v>
      </c>
      <c r="D8" s="1628"/>
      <c r="E8" s="1354" t="s">
        <v>1167</v>
      </c>
      <c r="F8" s="1354" t="s">
        <v>533</v>
      </c>
      <c r="G8" s="909" t="s">
        <v>525</v>
      </c>
      <c r="H8" s="926" t="s">
        <v>384</v>
      </c>
    </row>
    <row r="9" spans="1:8" s="1312" customFormat="1" ht="23.25" customHeight="1" thickBot="1">
      <c r="A9" s="1651"/>
      <c r="B9" s="912" t="s">
        <v>389</v>
      </c>
      <c r="C9" s="912" t="s">
        <v>389</v>
      </c>
      <c r="D9" s="1500"/>
      <c r="E9" s="300" t="s">
        <v>524</v>
      </c>
      <c r="F9" s="877"/>
      <c r="G9" s="912" t="s">
        <v>526</v>
      </c>
      <c r="H9" s="1189"/>
    </row>
    <row r="10" spans="1:8" ht="19.5" customHeight="1">
      <c r="A10" s="14">
        <v>2003</v>
      </c>
      <c r="B10" s="714">
        <v>21583</v>
      </c>
      <c r="C10" s="714">
        <v>18909</v>
      </c>
      <c r="D10" s="714">
        <v>185.52099999999999</v>
      </c>
      <c r="E10" s="722">
        <v>6.6418107779364322</v>
      </c>
      <c r="F10" s="714">
        <v>12559</v>
      </c>
      <c r="G10" s="715">
        <v>96.48</v>
      </c>
      <c r="H10" s="716">
        <v>12116.923200000001</v>
      </c>
    </row>
    <row r="11" spans="1:8">
      <c r="A11" s="14">
        <v>2004</v>
      </c>
      <c r="B11" s="714">
        <v>20395</v>
      </c>
      <c r="C11" s="714">
        <v>20110</v>
      </c>
      <c r="D11" s="714">
        <v>184.35900000000001</v>
      </c>
      <c r="E11" s="172">
        <v>13.241670810542018</v>
      </c>
      <c r="F11" s="714">
        <v>26629</v>
      </c>
      <c r="G11" s="715">
        <v>150.13999999999999</v>
      </c>
      <c r="H11" s="716">
        <v>39980.780599999998</v>
      </c>
    </row>
    <row r="12" spans="1:8">
      <c r="A12" s="14">
        <v>2005</v>
      </c>
      <c r="B12" s="714">
        <v>20343</v>
      </c>
      <c r="C12" s="714">
        <v>20006</v>
      </c>
      <c r="D12" s="714">
        <v>329.113</v>
      </c>
      <c r="E12" s="172">
        <v>11.51004698590423</v>
      </c>
      <c r="F12" s="714">
        <v>23027</v>
      </c>
      <c r="G12" s="715">
        <v>242.62</v>
      </c>
      <c r="H12" s="716">
        <v>55868.107400000001</v>
      </c>
    </row>
    <row r="13" spans="1:8">
      <c r="A13" s="14">
        <v>2006</v>
      </c>
      <c r="B13" s="714">
        <v>19937</v>
      </c>
      <c r="C13" s="714">
        <v>19487</v>
      </c>
      <c r="D13" s="714">
        <v>182.279</v>
      </c>
      <c r="E13" s="172">
        <v>12.731564632832145</v>
      </c>
      <c r="F13" s="714">
        <v>24810</v>
      </c>
      <c r="G13" s="715">
        <v>192.02</v>
      </c>
      <c r="H13" s="716">
        <v>47640.162000000004</v>
      </c>
    </row>
    <row r="14" spans="1:8">
      <c r="A14" s="14">
        <v>2007</v>
      </c>
      <c r="B14" s="714">
        <v>16802</v>
      </c>
      <c r="C14" s="714">
        <v>16653</v>
      </c>
      <c r="D14" s="714">
        <v>196.614</v>
      </c>
      <c r="E14" s="172">
        <v>9.6883444424428031</v>
      </c>
      <c r="F14" s="714">
        <v>16134</v>
      </c>
      <c r="G14" s="715">
        <v>167.19</v>
      </c>
      <c r="H14" s="716">
        <v>26974.434600000001</v>
      </c>
    </row>
    <row r="15" spans="1:8">
      <c r="A15" s="14">
        <v>2008</v>
      </c>
      <c r="B15" s="714">
        <v>15411</v>
      </c>
      <c r="C15" s="714">
        <v>15236</v>
      </c>
      <c r="D15" s="714">
        <v>150.85599999999999</v>
      </c>
      <c r="E15" s="172">
        <v>15.968758204253085</v>
      </c>
      <c r="F15" s="714">
        <v>24330</v>
      </c>
      <c r="G15" s="715">
        <v>137.58000000000001</v>
      </c>
      <c r="H15" s="716">
        <v>33473.214000000007</v>
      </c>
    </row>
    <row r="16" spans="1:8">
      <c r="A16" s="14">
        <v>2009</v>
      </c>
      <c r="B16" s="714">
        <v>14536</v>
      </c>
      <c r="C16" s="714">
        <v>14180</v>
      </c>
      <c r="D16" s="714">
        <v>281.346</v>
      </c>
      <c r="E16" s="172">
        <v>7.2566995768688294</v>
      </c>
      <c r="F16" s="714">
        <v>10290</v>
      </c>
      <c r="G16" s="715">
        <v>107.61</v>
      </c>
      <c r="H16" s="716">
        <v>11073.069</v>
      </c>
    </row>
    <row r="17" spans="1:8">
      <c r="A17" s="14">
        <v>2010</v>
      </c>
      <c r="B17" s="714">
        <v>13803</v>
      </c>
      <c r="C17" s="714">
        <v>13718</v>
      </c>
      <c r="D17" s="714">
        <v>278.387</v>
      </c>
      <c r="E17" s="172">
        <v>10.997229916897506</v>
      </c>
      <c r="F17" s="714">
        <v>15086</v>
      </c>
      <c r="G17" s="715">
        <v>143.57</v>
      </c>
      <c r="H17" s="716">
        <v>21658.9702</v>
      </c>
    </row>
    <row r="18" spans="1:8">
      <c r="A18" s="14">
        <v>2011</v>
      </c>
      <c r="B18" s="714">
        <v>14067</v>
      </c>
      <c r="C18" s="714">
        <v>13995</v>
      </c>
      <c r="D18" s="714">
        <v>133.18899999999999</v>
      </c>
      <c r="E18" s="172">
        <v>12.568774562343695</v>
      </c>
      <c r="F18" s="714">
        <v>17590</v>
      </c>
      <c r="G18" s="715">
        <v>166.83</v>
      </c>
      <c r="H18" s="716">
        <v>29345.397000000001</v>
      </c>
    </row>
    <row r="19" spans="1:8">
      <c r="A19" s="14">
        <v>2012</v>
      </c>
      <c r="B19" s="714">
        <v>13912</v>
      </c>
      <c r="C19" s="714">
        <v>13843</v>
      </c>
      <c r="D19" s="714">
        <v>250.78299999999999</v>
      </c>
      <c r="E19" s="172">
        <v>10.406703749187313</v>
      </c>
      <c r="F19" s="714">
        <v>14406</v>
      </c>
      <c r="G19" s="715">
        <v>164.52</v>
      </c>
      <c r="H19" s="716">
        <v>23700.751200000002</v>
      </c>
    </row>
    <row r="20" spans="1:8" ht="13.5" thickBot="1">
      <c r="A20" s="337">
        <v>2013</v>
      </c>
      <c r="B20" s="718">
        <v>13796</v>
      </c>
      <c r="C20" s="718">
        <v>13671</v>
      </c>
      <c r="D20" s="718">
        <v>230.56800000000001</v>
      </c>
      <c r="E20" s="289">
        <f>+F20/C20*10</f>
        <v>11.193036354326678</v>
      </c>
      <c r="F20" s="718">
        <v>15302</v>
      </c>
      <c r="G20" s="1420">
        <v>159.77000000000001</v>
      </c>
      <c r="H20" s="1421">
        <f>G20*F20/100</f>
        <v>24448.005400000002</v>
      </c>
    </row>
    <row r="21" spans="1:8" ht="13.15" customHeight="1">
      <c r="A21" s="182" t="s">
        <v>360</v>
      </c>
      <c r="B21" s="163"/>
      <c r="C21" s="163"/>
      <c r="D21" s="163"/>
      <c r="E21" s="163"/>
      <c r="F21" s="163"/>
      <c r="G21" s="163"/>
      <c r="H21" s="163"/>
    </row>
  </sheetData>
  <mergeCells count="5"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6" orientation="portrait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>
  <sheetPr codeName="Hoja410">
    <pageSetUpPr fitToPage="1"/>
  </sheetPr>
  <dimension ref="A1:S57"/>
  <sheetViews>
    <sheetView view="pageBreakPreview" topLeftCell="A22" zoomScale="75" zoomScaleNormal="75" zoomScaleSheetLayoutView="75" workbookViewId="0">
      <selection activeCell="N58" sqref="N58"/>
    </sheetView>
  </sheetViews>
  <sheetFormatPr baseColWidth="10" defaultRowHeight="12.75"/>
  <cols>
    <col min="1" max="1" width="30.7109375" style="271" customWidth="1"/>
    <col min="2" max="6" width="11.85546875" style="271" bestFit="1" customWidth="1"/>
    <col min="7" max="7" width="18.42578125" style="271" customWidth="1"/>
    <col min="8" max="13" width="13.42578125" style="271" customWidth="1"/>
    <col min="14" max="16384" width="11.42578125" style="271"/>
  </cols>
  <sheetData>
    <row r="1" spans="1:18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8" s="91" customFormat="1" ht="15">
      <c r="A3" s="1504" t="s">
        <v>1460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</row>
    <row r="4" spans="1:18" s="91" customFormat="1" ht="14.25" customHeight="1" thickBot="1">
      <c r="A4" s="239"/>
      <c r="B4" s="240"/>
      <c r="C4" s="240"/>
      <c r="D4" s="240"/>
      <c r="E4" s="240"/>
      <c r="F4" s="240"/>
      <c r="G4" s="240"/>
      <c r="H4" s="240"/>
      <c r="I4" s="240"/>
      <c r="J4" s="240"/>
      <c r="K4" s="240"/>
    </row>
    <row r="5" spans="1:18" s="866" customFormat="1" ht="26.25" customHeight="1">
      <c r="A5" s="1348"/>
      <c r="B5" s="1544" t="s">
        <v>1116</v>
      </c>
      <c r="C5" s="1544"/>
      <c r="D5" s="1544"/>
      <c r="E5" s="1544"/>
      <c r="F5" s="1544"/>
      <c r="G5" s="1744" t="s">
        <v>1264</v>
      </c>
      <c r="H5" s="849"/>
      <c r="I5" s="1346" t="s">
        <v>386</v>
      </c>
      <c r="J5" s="1315"/>
      <c r="K5" s="1733" t="s">
        <v>387</v>
      </c>
      <c r="L5" s="1733"/>
      <c r="M5" s="1490"/>
    </row>
    <row r="6" spans="1:18" s="866" customFormat="1" ht="26.25" customHeight="1">
      <c r="A6" s="1350" t="s">
        <v>560</v>
      </c>
      <c r="B6" s="1554" t="s">
        <v>389</v>
      </c>
      <c r="C6" s="1554"/>
      <c r="D6" s="1554"/>
      <c r="E6" s="1554"/>
      <c r="F6" s="1554"/>
      <c r="G6" s="1745"/>
      <c r="H6" s="1699" t="s">
        <v>1265</v>
      </c>
      <c r="I6" s="1699"/>
      <c r="J6" s="298" t="s">
        <v>1151</v>
      </c>
      <c r="K6" s="1745" t="s">
        <v>1173</v>
      </c>
      <c r="L6" s="1745" t="s">
        <v>1153</v>
      </c>
      <c r="M6" s="1742" t="s">
        <v>1154</v>
      </c>
    </row>
    <row r="7" spans="1:18" s="866" customFormat="1" ht="26.25" customHeight="1">
      <c r="A7" s="1350" t="s">
        <v>538</v>
      </c>
      <c r="B7" s="867"/>
      <c r="C7" s="1352" t="s">
        <v>395</v>
      </c>
      <c r="D7" s="303"/>
      <c r="E7" s="1738" t="s">
        <v>1123</v>
      </c>
      <c r="F7" s="1738"/>
      <c r="G7" s="1745"/>
      <c r="H7" s="1554" t="s">
        <v>390</v>
      </c>
      <c r="I7" s="1554"/>
      <c r="J7" s="1354" t="s">
        <v>1120</v>
      </c>
      <c r="K7" s="1745"/>
      <c r="L7" s="1745"/>
      <c r="M7" s="1742"/>
    </row>
    <row r="8" spans="1:18" s="866" customFormat="1" ht="26.25" customHeight="1" thickBot="1">
      <c r="A8" s="1350"/>
      <c r="B8" s="298" t="s">
        <v>393</v>
      </c>
      <c r="C8" s="298" t="s">
        <v>394</v>
      </c>
      <c r="D8" s="298" t="s">
        <v>395</v>
      </c>
      <c r="E8" s="298" t="s">
        <v>393</v>
      </c>
      <c r="F8" s="298" t="s">
        <v>394</v>
      </c>
      <c r="G8" s="1499"/>
      <c r="H8" s="298" t="s">
        <v>393</v>
      </c>
      <c r="I8" s="298" t="s">
        <v>394</v>
      </c>
      <c r="J8" s="1354" t="s">
        <v>1159</v>
      </c>
      <c r="K8" s="1499"/>
      <c r="L8" s="1499"/>
      <c r="M8" s="1670"/>
      <c r="P8" s="1318"/>
      <c r="Q8" s="1318"/>
    </row>
    <row r="9" spans="1:18" ht="15.75" customHeight="1">
      <c r="A9" s="1320" t="s">
        <v>464</v>
      </c>
      <c r="B9" s="1321" t="s">
        <v>399</v>
      </c>
      <c r="C9" s="1364" t="s">
        <v>399</v>
      </c>
      <c r="D9" s="1321" t="s">
        <v>399</v>
      </c>
      <c r="E9" s="1364" t="s">
        <v>399</v>
      </c>
      <c r="F9" s="1364" t="s">
        <v>399</v>
      </c>
      <c r="G9" s="1321">
        <v>180000</v>
      </c>
      <c r="H9" s="1364" t="s">
        <v>399</v>
      </c>
      <c r="I9" s="1364" t="s">
        <v>399</v>
      </c>
      <c r="J9" s="1321" t="s">
        <v>399</v>
      </c>
      <c r="K9" s="1321">
        <v>60</v>
      </c>
      <c r="L9" s="1321" t="s">
        <v>399</v>
      </c>
      <c r="M9" s="1322">
        <v>60</v>
      </c>
      <c r="N9" s="278"/>
      <c r="R9" s="349"/>
    </row>
    <row r="10" spans="1:18">
      <c r="A10" s="1300"/>
      <c r="B10" s="1055"/>
      <c r="C10" s="1055"/>
      <c r="D10" s="1055"/>
      <c r="E10" s="1055"/>
      <c r="F10" s="1055"/>
      <c r="G10" s="1055"/>
      <c r="H10" s="1060"/>
      <c r="I10" s="1060"/>
      <c r="J10" s="1060"/>
      <c r="K10" s="1060"/>
      <c r="L10" s="1060"/>
      <c r="M10" s="1067"/>
      <c r="N10" s="278"/>
      <c r="R10" s="349"/>
    </row>
    <row r="11" spans="1:18">
      <c r="A11" s="1303" t="s">
        <v>465</v>
      </c>
      <c r="B11" s="1305">
        <v>3</v>
      </c>
      <c r="C11" s="1305" t="s">
        <v>399</v>
      </c>
      <c r="D11" s="1305">
        <v>3</v>
      </c>
      <c r="E11" s="1305">
        <v>3</v>
      </c>
      <c r="F11" s="1305" t="s">
        <v>399</v>
      </c>
      <c r="G11" s="1305" t="s">
        <v>399</v>
      </c>
      <c r="H11" s="1305" t="s">
        <v>399</v>
      </c>
      <c r="I11" s="1305" t="s">
        <v>399</v>
      </c>
      <c r="J11" s="1305" t="s">
        <v>399</v>
      </c>
      <c r="K11" s="1305" t="s">
        <v>399</v>
      </c>
      <c r="L11" s="1305" t="s">
        <v>399</v>
      </c>
      <c r="M11" s="1323" t="s">
        <v>399</v>
      </c>
      <c r="N11" s="278"/>
      <c r="R11" s="349"/>
    </row>
    <row r="12" spans="1:18">
      <c r="A12" s="1295"/>
      <c r="B12" s="1297"/>
      <c r="C12" s="1297"/>
      <c r="D12" s="1297"/>
      <c r="E12" s="1297"/>
      <c r="F12" s="1297"/>
      <c r="G12" s="1297"/>
      <c r="H12" s="1296"/>
      <c r="I12" s="1296"/>
      <c r="J12" s="1296"/>
      <c r="K12" s="1296"/>
      <c r="L12" s="1296"/>
      <c r="M12" s="1299"/>
      <c r="N12" s="278"/>
      <c r="R12" s="349"/>
    </row>
    <row r="13" spans="1:18">
      <c r="A13" s="1295" t="s">
        <v>544</v>
      </c>
      <c r="B13" s="1296">
        <v>80</v>
      </c>
      <c r="C13" s="1296" t="s">
        <v>399</v>
      </c>
      <c r="D13" s="1296">
        <v>80</v>
      </c>
      <c r="E13" s="1296">
        <v>80</v>
      </c>
      <c r="F13" s="1296" t="s">
        <v>399</v>
      </c>
      <c r="G13" s="1296">
        <v>3160</v>
      </c>
      <c r="H13" s="1296">
        <v>800</v>
      </c>
      <c r="I13" s="1296" t="s">
        <v>399</v>
      </c>
      <c r="J13" s="1296">
        <v>4</v>
      </c>
      <c r="K13" s="1296">
        <v>64</v>
      </c>
      <c r="L13" s="1296">
        <v>13</v>
      </c>
      <c r="M13" s="1298">
        <v>77</v>
      </c>
      <c r="N13" s="278"/>
      <c r="R13" s="349"/>
    </row>
    <row r="14" spans="1:18">
      <c r="A14" s="1295" t="s">
        <v>467</v>
      </c>
      <c r="B14" s="1296">
        <v>26</v>
      </c>
      <c r="C14" s="1297" t="s">
        <v>399</v>
      </c>
      <c r="D14" s="1296">
        <v>26</v>
      </c>
      <c r="E14" s="1296">
        <v>26</v>
      </c>
      <c r="F14" s="1297" t="s">
        <v>399</v>
      </c>
      <c r="G14" s="1296">
        <v>16000</v>
      </c>
      <c r="H14" s="1296">
        <v>1200</v>
      </c>
      <c r="I14" s="1297" t="s">
        <v>399</v>
      </c>
      <c r="J14" s="1296">
        <v>4</v>
      </c>
      <c r="K14" s="1296">
        <v>31</v>
      </c>
      <c r="L14" s="1296">
        <v>64</v>
      </c>
      <c r="M14" s="1298">
        <v>95</v>
      </c>
      <c r="N14" s="278"/>
      <c r="R14" s="349"/>
    </row>
    <row r="15" spans="1:18" s="408" customFormat="1">
      <c r="A15" s="1295" t="s">
        <v>468</v>
      </c>
      <c r="B15" s="1296">
        <v>28</v>
      </c>
      <c r="C15" s="1296" t="s">
        <v>399</v>
      </c>
      <c r="D15" s="1296">
        <v>28</v>
      </c>
      <c r="E15" s="1296">
        <v>28</v>
      </c>
      <c r="F15" s="1296" t="s">
        <v>399</v>
      </c>
      <c r="G15" s="1296">
        <v>22850</v>
      </c>
      <c r="H15" s="1296">
        <v>1100</v>
      </c>
      <c r="I15" s="1296" t="s">
        <v>399</v>
      </c>
      <c r="J15" s="1296">
        <v>5</v>
      </c>
      <c r="K15" s="1296">
        <v>31</v>
      </c>
      <c r="L15" s="1296">
        <v>114</v>
      </c>
      <c r="M15" s="1298">
        <v>145</v>
      </c>
      <c r="N15" s="685"/>
      <c r="R15" s="682"/>
    </row>
    <row r="16" spans="1:18">
      <c r="A16" s="1303" t="s">
        <v>469</v>
      </c>
      <c r="B16" s="1305">
        <v>134</v>
      </c>
      <c r="C16" s="1305" t="s">
        <v>399</v>
      </c>
      <c r="D16" s="1305">
        <v>134</v>
      </c>
      <c r="E16" s="1305">
        <v>134</v>
      </c>
      <c r="F16" s="1305" t="s">
        <v>399</v>
      </c>
      <c r="G16" s="1305">
        <v>42010</v>
      </c>
      <c r="H16" s="1305">
        <v>940</v>
      </c>
      <c r="I16" s="1305" t="s">
        <v>399</v>
      </c>
      <c r="J16" s="1305">
        <v>5</v>
      </c>
      <c r="K16" s="1305">
        <v>126</v>
      </c>
      <c r="L16" s="1305">
        <v>191</v>
      </c>
      <c r="M16" s="1323">
        <v>317</v>
      </c>
      <c r="N16" s="278"/>
      <c r="R16" s="349"/>
    </row>
    <row r="17" spans="1:19">
      <c r="A17" s="1300"/>
      <c r="B17" s="1055"/>
      <c r="C17" s="1055"/>
      <c r="D17" s="1055"/>
      <c r="E17" s="1055"/>
      <c r="F17" s="1055"/>
      <c r="G17" s="1055"/>
      <c r="H17" s="1060"/>
      <c r="I17" s="1060"/>
      <c r="J17" s="1060"/>
      <c r="K17" s="1060"/>
      <c r="L17" s="1060"/>
      <c r="M17" s="1067"/>
      <c r="N17" s="278"/>
      <c r="R17" s="349"/>
    </row>
    <row r="18" spans="1:19">
      <c r="A18" s="1303" t="s">
        <v>470</v>
      </c>
      <c r="B18" s="1305">
        <v>7</v>
      </c>
      <c r="C18" s="1305" t="s">
        <v>399</v>
      </c>
      <c r="D18" s="1305">
        <v>7</v>
      </c>
      <c r="E18" s="1305">
        <v>7</v>
      </c>
      <c r="F18" s="1305" t="s">
        <v>399</v>
      </c>
      <c r="G18" s="1305">
        <v>4500</v>
      </c>
      <c r="H18" s="1305">
        <v>490</v>
      </c>
      <c r="I18" s="1305" t="s">
        <v>399</v>
      </c>
      <c r="J18" s="1305">
        <v>2</v>
      </c>
      <c r="K18" s="1305">
        <v>3</v>
      </c>
      <c r="L18" s="1305">
        <v>9</v>
      </c>
      <c r="M18" s="1323">
        <v>12</v>
      </c>
      <c r="N18" s="278"/>
      <c r="R18" s="349"/>
    </row>
    <row r="19" spans="1:19">
      <c r="A19" s="1300"/>
      <c r="B19" s="1055"/>
      <c r="C19" s="1055"/>
      <c r="D19" s="1055"/>
      <c r="E19" s="1055"/>
      <c r="F19" s="1055"/>
      <c r="G19" s="1055"/>
      <c r="H19" s="1060"/>
      <c r="I19" s="1060"/>
      <c r="J19" s="1060"/>
      <c r="K19" s="1060"/>
      <c r="L19" s="1060"/>
      <c r="M19" s="1067"/>
      <c r="N19" s="278"/>
      <c r="R19" s="349"/>
    </row>
    <row r="20" spans="1:19">
      <c r="A20" s="1303" t="s">
        <v>471</v>
      </c>
      <c r="B20" s="1305">
        <v>2</v>
      </c>
      <c r="C20" s="1305">
        <v>2</v>
      </c>
      <c r="D20" s="1305">
        <v>4</v>
      </c>
      <c r="E20" s="1305">
        <v>2</v>
      </c>
      <c r="F20" s="1305">
        <v>1</v>
      </c>
      <c r="G20" s="1305" t="s">
        <v>399</v>
      </c>
      <c r="H20" s="1305">
        <v>1000</v>
      </c>
      <c r="I20" s="1305">
        <v>2000</v>
      </c>
      <c r="J20" s="1305" t="s">
        <v>399</v>
      </c>
      <c r="K20" s="1305">
        <v>4</v>
      </c>
      <c r="L20" s="1305" t="s">
        <v>399</v>
      </c>
      <c r="M20" s="1323">
        <v>4</v>
      </c>
      <c r="N20" s="278"/>
      <c r="R20" s="349"/>
    </row>
    <row r="21" spans="1:19">
      <c r="A21" s="1295"/>
      <c r="B21" s="1297"/>
      <c r="C21" s="1297"/>
      <c r="D21" s="1297"/>
      <c r="E21" s="1297"/>
      <c r="F21" s="1297"/>
      <c r="G21" s="1297"/>
      <c r="H21" s="1296"/>
      <c r="I21" s="1296"/>
      <c r="J21" s="1296"/>
      <c r="K21" s="1296"/>
      <c r="L21" s="1296"/>
      <c r="M21" s="1299"/>
      <c r="N21" s="278"/>
      <c r="R21" s="349"/>
    </row>
    <row r="22" spans="1:19">
      <c r="A22" s="1295" t="s">
        <v>472</v>
      </c>
      <c r="B22" s="1302">
        <v>4</v>
      </c>
      <c r="C22" s="1297">
        <v>1</v>
      </c>
      <c r="D22" s="1296">
        <v>5</v>
      </c>
      <c r="E22" s="1302">
        <v>4</v>
      </c>
      <c r="F22" s="1297" t="s">
        <v>399</v>
      </c>
      <c r="G22" s="1297" t="s">
        <v>399</v>
      </c>
      <c r="H22" s="1302">
        <v>800</v>
      </c>
      <c r="I22" s="1296" t="s">
        <v>399</v>
      </c>
      <c r="J22" s="1297" t="s">
        <v>399</v>
      </c>
      <c r="K22" s="1302">
        <v>3</v>
      </c>
      <c r="L22" s="1297" t="s">
        <v>399</v>
      </c>
      <c r="M22" s="1299">
        <v>3</v>
      </c>
      <c r="N22" s="278"/>
      <c r="R22" s="349"/>
    </row>
    <row r="23" spans="1:19">
      <c r="A23" s="1295" t="s">
        <v>473</v>
      </c>
      <c r="B23" s="1302">
        <v>14</v>
      </c>
      <c r="C23" s="1296">
        <v>9</v>
      </c>
      <c r="D23" s="1296">
        <v>23</v>
      </c>
      <c r="E23" s="1302">
        <v>13</v>
      </c>
      <c r="F23" s="1296">
        <v>8</v>
      </c>
      <c r="G23" s="1296" t="s">
        <v>399</v>
      </c>
      <c r="H23" s="1302">
        <v>300</v>
      </c>
      <c r="I23" s="1296">
        <v>388</v>
      </c>
      <c r="J23" s="1296" t="s">
        <v>399</v>
      </c>
      <c r="K23" s="1296">
        <v>7</v>
      </c>
      <c r="L23" s="1296" t="s">
        <v>399</v>
      </c>
      <c r="M23" s="1298">
        <v>7</v>
      </c>
      <c r="N23" s="278"/>
      <c r="R23" s="349"/>
    </row>
    <row r="24" spans="1:19">
      <c r="A24" s="1303" t="s">
        <v>475</v>
      </c>
      <c r="B24" s="1305">
        <v>18</v>
      </c>
      <c r="C24" s="1305">
        <v>10</v>
      </c>
      <c r="D24" s="1305">
        <v>28</v>
      </c>
      <c r="E24" s="1305">
        <v>17</v>
      </c>
      <c r="F24" s="1305">
        <v>8</v>
      </c>
      <c r="G24" s="1305" t="s">
        <v>399</v>
      </c>
      <c r="H24" s="1305">
        <v>418</v>
      </c>
      <c r="I24" s="1305">
        <v>388</v>
      </c>
      <c r="J24" s="1305" t="s">
        <v>399</v>
      </c>
      <c r="K24" s="1305">
        <v>10</v>
      </c>
      <c r="L24" s="1305" t="s">
        <v>399</v>
      </c>
      <c r="M24" s="1323">
        <v>10</v>
      </c>
      <c r="N24" s="278"/>
      <c r="R24" s="349"/>
    </row>
    <row r="25" spans="1:19">
      <c r="A25" s="1295"/>
      <c r="B25" s="1297"/>
      <c r="C25" s="1297"/>
      <c r="D25" s="1297"/>
      <c r="E25" s="1297"/>
      <c r="F25" s="1297"/>
      <c r="G25" s="1297"/>
      <c r="H25" s="1296"/>
      <c r="I25" s="1296"/>
      <c r="J25" s="1296"/>
      <c r="K25" s="1296"/>
      <c r="L25" s="1296"/>
      <c r="M25" s="1299"/>
      <c r="N25" s="278"/>
      <c r="R25" s="349"/>
    </row>
    <row r="26" spans="1:19">
      <c r="A26" s="1295" t="s">
        <v>476</v>
      </c>
      <c r="B26" s="1301">
        <v>71</v>
      </c>
      <c r="C26" s="1301">
        <v>32</v>
      </c>
      <c r="D26" s="1296">
        <v>103</v>
      </c>
      <c r="E26" s="1301">
        <v>46</v>
      </c>
      <c r="F26" s="1301">
        <v>32</v>
      </c>
      <c r="G26" s="1296" t="s">
        <v>399</v>
      </c>
      <c r="H26" s="1301">
        <v>319</v>
      </c>
      <c r="I26" s="1301">
        <v>914</v>
      </c>
      <c r="J26" s="1301" t="s">
        <v>399</v>
      </c>
      <c r="K26" s="1301">
        <v>44</v>
      </c>
      <c r="L26" s="1301" t="s">
        <v>399</v>
      </c>
      <c r="M26" s="1325">
        <v>44</v>
      </c>
      <c r="N26" s="278"/>
      <c r="R26" s="349"/>
    </row>
    <row r="27" spans="1:19">
      <c r="A27" s="1295" t="s">
        <v>477</v>
      </c>
      <c r="B27" s="1301">
        <v>498</v>
      </c>
      <c r="C27" s="1301">
        <v>428</v>
      </c>
      <c r="D27" s="1296">
        <v>926</v>
      </c>
      <c r="E27" s="1301">
        <v>498</v>
      </c>
      <c r="F27" s="1301">
        <v>428</v>
      </c>
      <c r="G27" s="1296" t="s">
        <v>399</v>
      </c>
      <c r="H27" s="1301">
        <v>800</v>
      </c>
      <c r="I27" s="1301">
        <v>1600</v>
      </c>
      <c r="J27" s="1301" t="s">
        <v>399</v>
      </c>
      <c r="K27" s="1301">
        <v>1083</v>
      </c>
      <c r="L27" s="1301" t="s">
        <v>399</v>
      </c>
      <c r="M27" s="1298">
        <v>1083</v>
      </c>
      <c r="N27" s="278"/>
      <c r="R27" s="349"/>
    </row>
    <row r="28" spans="1:19">
      <c r="A28" s="1295" t="s">
        <v>478</v>
      </c>
      <c r="B28" s="1301">
        <v>5</v>
      </c>
      <c r="C28" s="1301">
        <v>5</v>
      </c>
      <c r="D28" s="1296">
        <v>10</v>
      </c>
      <c r="E28" s="1301">
        <v>5</v>
      </c>
      <c r="F28" s="1301">
        <v>5</v>
      </c>
      <c r="G28" s="1296" t="s">
        <v>399</v>
      </c>
      <c r="H28" s="1301">
        <v>374</v>
      </c>
      <c r="I28" s="1301">
        <v>855</v>
      </c>
      <c r="J28" s="1301" t="s">
        <v>399</v>
      </c>
      <c r="K28" s="1301">
        <v>6</v>
      </c>
      <c r="L28" s="1301" t="s">
        <v>399</v>
      </c>
      <c r="M28" s="1298">
        <v>6</v>
      </c>
      <c r="N28" s="278"/>
      <c r="R28" s="349"/>
    </row>
    <row r="29" spans="1:19">
      <c r="A29" s="1295" t="s">
        <v>479</v>
      </c>
      <c r="B29" s="1301">
        <v>3779</v>
      </c>
      <c r="C29" s="1301">
        <v>7699</v>
      </c>
      <c r="D29" s="1296">
        <v>11478</v>
      </c>
      <c r="E29" s="1301">
        <v>3776</v>
      </c>
      <c r="F29" s="1301">
        <v>7643</v>
      </c>
      <c r="G29" s="1296" t="s">
        <v>399</v>
      </c>
      <c r="H29" s="1301">
        <v>687</v>
      </c>
      <c r="I29" s="1301">
        <v>1374</v>
      </c>
      <c r="J29" s="1301" t="s">
        <v>399</v>
      </c>
      <c r="K29" s="1301">
        <v>13096</v>
      </c>
      <c r="L29" s="1301" t="s">
        <v>399</v>
      </c>
      <c r="M29" s="1298">
        <v>13096</v>
      </c>
      <c r="N29" s="278"/>
      <c r="R29" s="349"/>
    </row>
    <row r="30" spans="1:19">
      <c r="A30" s="1303" t="s">
        <v>480</v>
      </c>
      <c r="B30" s="1305">
        <v>4353</v>
      </c>
      <c r="C30" s="1305">
        <v>8164</v>
      </c>
      <c r="D30" s="1305">
        <v>12517</v>
      </c>
      <c r="E30" s="1305">
        <v>4325</v>
      </c>
      <c r="F30" s="1305">
        <v>8108</v>
      </c>
      <c r="G30" s="1305" t="s">
        <v>399</v>
      </c>
      <c r="H30" s="1305">
        <v>696</v>
      </c>
      <c r="I30" s="1305">
        <v>1384</v>
      </c>
      <c r="J30" s="1305" t="s">
        <v>399</v>
      </c>
      <c r="K30" s="1305">
        <v>14229</v>
      </c>
      <c r="L30" s="1305" t="s">
        <v>399</v>
      </c>
      <c r="M30" s="1323">
        <v>14229</v>
      </c>
      <c r="N30" s="278"/>
      <c r="R30" s="349"/>
    </row>
    <row r="31" spans="1:19">
      <c r="A31" s="1300"/>
      <c r="B31" s="1055"/>
      <c r="C31" s="1055"/>
      <c r="D31" s="1055"/>
      <c r="E31" s="1055"/>
      <c r="F31" s="1055"/>
      <c r="G31" s="1055"/>
      <c r="H31" s="1060"/>
      <c r="I31" s="1060"/>
      <c r="J31" s="1060"/>
      <c r="K31" s="1060"/>
      <c r="L31" s="1060"/>
      <c r="M31" s="1067"/>
      <c r="N31" s="278"/>
      <c r="R31" s="349"/>
    </row>
    <row r="32" spans="1:19">
      <c r="A32" s="1295" t="s">
        <v>545</v>
      </c>
      <c r="B32" s="1297" t="s">
        <v>399</v>
      </c>
      <c r="C32" s="1296" t="s">
        <v>399</v>
      </c>
      <c r="D32" s="1296" t="s">
        <v>399</v>
      </c>
      <c r="E32" s="1297" t="s">
        <v>399</v>
      </c>
      <c r="F32" s="1296" t="s">
        <v>399</v>
      </c>
      <c r="G32" s="1296">
        <v>77</v>
      </c>
      <c r="H32" s="1297" t="s">
        <v>399</v>
      </c>
      <c r="I32" s="1296" t="s">
        <v>399</v>
      </c>
      <c r="J32" s="1296" t="s">
        <v>399</v>
      </c>
      <c r="K32" s="1296" t="s">
        <v>399</v>
      </c>
      <c r="L32" s="1296" t="s">
        <v>399</v>
      </c>
      <c r="M32" s="1298" t="s">
        <v>399</v>
      </c>
      <c r="N32" s="278"/>
      <c r="R32" s="349"/>
      <c r="S32" s="677"/>
    </row>
    <row r="33" spans="1:18">
      <c r="A33" s="1295" t="s">
        <v>483</v>
      </c>
      <c r="B33" s="1296">
        <v>1</v>
      </c>
      <c r="C33" s="1296" t="s">
        <v>399</v>
      </c>
      <c r="D33" s="1296">
        <v>1</v>
      </c>
      <c r="E33" s="1296" t="s">
        <v>399</v>
      </c>
      <c r="F33" s="1296" t="s">
        <v>399</v>
      </c>
      <c r="G33" s="1296">
        <v>932</v>
      </c>
      <c r="H33" s="1296" t="s">
        <v>399</v>
      </c>
      <c r="I33" s="1296" t="s">
        <v>399</v>
      </c>
      <c r="J33" s="1296">
        <v>1</v>
      </c>
      <c r="K33" s="1296" t="s">
        <v>399</v>
      </c>
      <c r="L33" s="1296">
        <v>1</v>
      </c>
      <c r="M33" s="1298">
        <v>1</v>
      </c>
      <c r="N33" s="278"/>
      <c r="R33" s="349"/>
    </row>
    <row r="34" spans="1:18" s="408" customFormat="1">
      <c r="A34" s="1295" t="s">
        <v>484</v>
      </c>
      <c r="B34" s="1296" t="s">
        <v>399</v>
      </c>
      <c r="C34" s="1296" t="s">
        <v>399</v>
      </c>
      <c r="D34" s="1296" t="s">
        <v>399</v>
      </c>
      <c r="E34" s="1296" t="s">
        <v>399</v>
      </c>
      <c r="F34" s="1296" t="s">
        <v>399</v>
      </c>
      <c r="G34" s="1296">
        <v>1495</v>
      </c>
      <c r="H34" s="1296" t="s">
        <v>399</v>
      </c>
      <c r="I34" s="1296" t="s">
        <v>399</v>
      </c>
      <c r="J34" s="1296">
        <v>3</v>
      </c>
      <c r="K34" s="1296" t="s">
        <v>399</v>
      </c>
      <c r="L34" s="1296">
        <v>4</v>
      </c>
      <c r="M34" s="1298">
        <v>4</v>
      </c>
      <c r="N34" s="685"/>
      <c r="R34" s="682"/>
    </row>
    <row r="35" spans="1:18">
      <c r="A35" s="1295" t="s">
        <v>489</v>
      </c>
      <c r="B35" s="1302">
        <v>1</v>
      </c>
      <c r="C35" s="1296" t="s">
        <v>399</v>
      </c>
      <c r="D35" s="1296">
        <v>1</v>
      </c>
      <c r="E35" s="1297" t="s">
        <v>399</v>
      </c>
      <c r="F35" s="1296" t="s">
        <v>399</v>
      </c>
      <c r="G35" s="1296" t="s">
        <v>399</v>
      </c>
      <c r="H35" s="1297" t="s">
        <v>399</v>
      </c>
      <c r="I35" s="1296" t="s">
        <v>399</v>
      </c>
      <c r="J35" s="1296" t="s">
        <v>399</v>
      </c>
      <c r="K35" s="1296" t="s">
        <v>399</v>
      </c>
      <c r="L35" s="1296" t="s">
        <v>399</v>
      </c>
      <c r="M35" s="1298" t="s">
        <v>399</v>
      </c>
      <c r="N35" s="278"/>
      <c r="R35" s="349"/>
    </row>
    <row r="36" spans="1:18">
      <c r="A36" s="1303" t="s">
        <v>491</v>
      </c>
      <c r="B36" s="1305">
        <v>2</v>
      </c>
      <c r="C36" s="1305" t="s">
        <v>399</v>
      </c>
      <c r="D36" s="1305">
        <v>2</v>
      </c>
      <c r="E36" s="1305" t="s">
        <v>399</v>
      </c>
      <c r="F36" s="1305" t="s">
        <v>399</v>
      </c>
      <c r="G36" s="1305">
        <v>2504</v>
      </c>
      <c r="H36" s="1305" t="s">
        <v>399</v>
      </c>
      <c r="I36" s="1305" t="s">
        <v>399</v>
      </c>
      <c r="J36" s="1305">
        <v>2</v>
      </c>
      <c r="K36" s="1305" t="s">
        <v>399</v>
      </c>
      <c r="L36" s="1305">
        <v>5</v>
      </c>
      <c r="M36" s="1323">
        <v>5</v>
      </c>
      <c r="N36" s="278"/>
      <c r="R36" s="349"/>
    </row>
    <row r="37" spans="1:18">
      <c r="A37" s="1300"/>
      <c r="B37" s="1055"/>
      <c r="C37" s="1055"/>
      <c r="D37" s="1055"/>
      <c r="E37" s="1055"/>
      <c r="F37" s="1055"/>
      <c r="G37" s="1055"/>
      <c r="H37" s="1060"/>
      <c r="I37" s="1060"/>
      <c r="J37" s="1060"/>
      <c r="K37" s="1060"/>
      <c r="L37" s="1060"/>
      <c r="M37" s="1067"/>
      <c r="R37" s="349"/>
    </row>
    <row r="38" spans="1:18">
      <c r="A38" s="1295" t="s">
        <v>495</v>
      </c>
      <c r="B38" s="1296">
        <v>2</v>
      </c>
      <c r="C38" s="1296" t="s">
        <v>399</v>
      </c>
      <c r="D38" s="1296">
        <v>2</v>
      </c>
      <c r="E38" s="1296" t="s">
        <v>399</v>
      </c>
      <c r="F38" s="1296" t="s">
        <v>399</v>
      </c>
      <c r="G38" s="1296" t="s">
        <v>399</v>
      </c>
      <c r="H38" s="1296" t="s">
        <v>399</v>
      </c>
      <c r="I38" s="1296" t="s">
        <v>399</v>
      </c>
      <c r="J38" s="1296" t="s">
        <v>399</v>
      </c>
      <c r="K38" s="1296" t="s">
        <v>399</v>
      </c>
      <c r="L38" s="1296" t="s">
        <v>399</v>
      </c>
      <c r="M38" s="1298" t="s">
        <v>399</v>
      </c>
    </row>
    <row r="39" spans="1:18">
      <c r="A39" s="1303" t="s">
        <v>573</v>
      </c>
      <c r="B39" s="1305">
        <v>2</v>
      </c>
      <c r="C39" s="1305" t="s">
        <v>399</v>
      </c>
      <c r="D39" s="1305">
        <v>2</v>
      </c>
      <c r="E39" s="1305" t="s">
        <v>399</v>
      </c>
      <c r="F39" s="1305" t="s">
        <v>399</v>
      </c>
      <c r="G39" s="1305" t="s">
        <v>399</v>
      </c>
      <c r="H39" s="1305" t="s">
        <v>399</v>
      </c>
      <c r="I39" s="1305" t="s">
        <v>399</v>
      </c>
      <c r="J39" s="1305" t="s">
        <v>399</v>
      </c>
      <c r="K39" s="1305" t="s">
        <v>399</v>
      </c>
      <c r="L39" s="1305" t="s">
        <v>399</v>
      </c>
      <c r="M39" s="1323" t="s">
        <v>399</v>
      </c>
    </row>
    <row r="40" spans="1:18">
      <c r="A40" s="1295"/>
      <c r="B40" s="1297"/>
      <c r="C40" s="1297"/>
      <c r="D40" s="1297"/>
      <c r="E40" s="1297"/>
      <c r="F40" s="1297"/>
      <c r="G40" s="1297"/>
      <c r="H40" s="1296"/>
      <c r="I40" s="1296"/>
      <c r="J40" s="1296"/>
      <c r="K40" s="1296"/>
      <c r="L40" s="1296"/>
      <c r="M40" s="1299"/>
    </row>
    <row r="41" spans="1:18">
      <c r="A41" s="1295" t="s">
        <v>499</v>
      </c>
      <c r="B41" s="1296">
        <v>2</v>
      </c>
      <c r="C41" s="1296" t="s">
        <v>399</v>
      </c>
      <c r="D41" s="1296">
        <v>2</v>
      </c>
      <c r="E41" s="1296">
        <v>2</v>
      </c>
      <c r="F41" s="1296" t="s">
        <v>399</v>
      </c>
      <c r="G41" s="1296">
        <v>700</v>
      </c>
      <c r="H41" s="1296">
        <v>400</v>
      </c>
      <c r="I41" s="1296" t="s">
        <v>399</v>
      </c>
      <c r="J41" s="1296" t="s">
        <v>399</v>
      </c>
      <c r="K41" s="1296">
        <v>1</v>
      </c>
      <c r="L41" s="1296" t="s">
        <v>399</v>
      </c>
      <c r="M41" s="1298">
        <v>1</v>
      </c>
    </row>
    <row r="42" spans="1:18">
      <c r="A42" s="1295" t="s">
        <v>500</v>
      </c>
      <c r="B42" s="1296">
        <v>1016</v>
      </c>
      <c r="C42" s="1296">
        <v>17</v>
      </c>
      <c r="D42" s="1296">
        <v>1033</v>
      </c>
      <c r="E42" s="1296">
        <v>990</v>
      </c>
      <c r="F42" s="1296">
        <v>17</v>
      </c>
      <c r="G42" s="1296" t="s">
        <v>399</v>
      </c>
      <c r="H42" s="1296">
        <v>600</v>
      </c>
      <c r="I42" s="1296">
        <v>975</v>
      </c>
      <c r="J42" s="1296" t="s">
        <v>399</v>
      </c>
      <c r="K42" s="1296">
        <v>611</v>
      </c>
      <c r="L42" s="1296" t="s">
        <v>399</v>
      </c>
      <c r="M42" s="1298">
        <v>611</v>
      </c>
    </row>
    <row r="43" spans="1:18">
      <c r="A43" s="1295" t="s">
        <v>501</v>
      </c>
      <c r="B43" s="1296">
        <v>5</v>
      </c>
      <c r="C43" s="1296">
        <v>2</v>
      </c>
      <c r="D43" s="1296">
        <v>7</v>
      </c>
      <c r="E43" s="1296">
        <v>2</v>
      </c>
      <c r="F43" s="1296">
        <v>1</v>
      </c>
      <c r="G43" s="1296" t="s">
        <v>399</v>
      </c>
      <c r="H43" s="1296">
        <v>2000</v>
      </c>
      <c r="I43" s="1296">
        <v>4000</v>
      </c>
      <c r="J43" s="1296" t="s">
        <v>399</v>
      </c>
      <c r="K43" s="1296">
        <v>8</v>
      </c>
      <c r="L43" s="1296" t="s">
        <v>399</v>
      </c>
      <c r="M43" s="1298">
        <v>8</v>
      </c>
    </row>
    <row r="44" spans="1:18">
      <c r="A44" s="1303" t="s">
        <v>502</v>
      </c>
      <c r="B44" s="1305">
        <v>1023</v>
      </c>
      <c r="C44" s="1305">
        <v>19</v>
      </c>
      <c r="D44" s="1305">
        <v>1042</v>
      </c>
      <c r="E44" s="1305">
        <v>994</v>
      </c>
      <c r="F44" s="1305">
        <v>18</v>
      </c>
      <c r="G44" s="1305">
        <v>700</v>
      </c>
      <c r="H44" s="1305">
        <v>602</v>
      </c>
      <c r="I44" s="1305">
        <v>1143</v>
      </c>
      <c r="J44" s="1305" t="s">
        <v>399</v>
      </c>
      <c r="K44" s="1305">
        <v>620</v>
      </c>
      <c r="L44" s="1305" t="s">
        <v>399</v>
      </c>
      <c r="M44" s="1323">
        <v>620</v>
      </c>
    </row>
    <row r="45" spans="1:18">
      <c r="A45" s="1295"/>
      <c r="B45" s="1297"/>
      <c r="C45" s="1297"/>
      <c r="D45" s="1297"/>
      <c r="E45" s="1297"/>
      <c r="F45" s="1297"/>
      <c r="G45" s="1297"/>
      <c r="H45" s="1296"/>
      <c r="I45" s="1296"/>
      <c r="J45" s="1296"/>
      <c r="K45" s="1296"/>
      <c r="L45" s="1296"/>
      <c r="M45" s="1299"/>
    </row>
    <row r="46" spans="1:18">
      <c r="A46" s="1303" t="s">
        <v>503</v>
      </c>
      <c r="B46" s="1305">
        <v>19</v>
      </c>
      <c r="C46" s="1305">
        <v>1</v>
      </c>
      <c r="D46" s="1305">
        <v>20</v>
      </c>
      <c r="E46" s="1305">
        <v>19</v>
      </c>
      <c r="F46" s="1305">
        <v>1</v>
      </c>
      <c r="G46" s="1305" t="s">
        <v>399</v>
      </c>
      <c r="H46" s="1305">
        <v>600</v>
      </c>
      <c r="I46" s="1305" t="s">
        <v>399</v>
      </c>
      <c r="J46" s="1305" t="s">
        <v>399</v>
      </c>
      <c r="K46" s="1305">
        <v>11</v>
      </c>
      <c r="L46" s="1305" t="s">
        <v>399</v>
      </c>
      <c r="M46" s="1323">
        <v>11</v>
      </c>
    </row>
    <row r="47" spans="1:18">
      <c r="A47" s="1295"/>
      <c r="B47" s="1297"/>
      <c r="C47" s="1297"/>
      <c r="D47" s="1297"/>
      <c r="E47" s="1297"/>
      <c r="F47" s="1297"/>
      <c r="G47" s="1297"/>
      <c r="H47" s="1296"/>
      <c r="I47" s="1296"/>
      <c r="J47" s="1296"/>
      <c r="K47" s="1296"/>
      <c r="L47" s="1296"/>
      <c r="M47" s="1299"/>
    </row>
    <row r="48" spans="1:18">
      <c r="A48" s="1295" t="s">
        <v>510</v>
      </c>
      <c r="B48" s="1297" t="s">
        <v>399</v>
      </c>
      <c r="C48" s="1296">
        <v>36</v>
      </c>
      <c r="D48" s="1296">
        <v>36</v>
      </c>
      <c r="E48" s="1297" t="s">
        <v>399</v>
      </c>
      <c r="F48" s="1296">
        <v>33</v>
      </c>
      <c r="G48" s="1296" t="s">
        <v>399</v>
      </c>
      <c r="H48" s="1297" t="s">
        <v>399</v>
      </c>
      <c r="I48" s="1296">
        <v>1000</v>
      </c>
      <c r="J48" s="1297" t="s">
        <v>399</v>
      </c>
      <c r="K48" s="1302">
        <v>33</v>
      </c>
      <c r="L48" s="1297" t="s">
        <v>399</v>
      </c>
      <c r="M48" s="1298">
        <v>33</v>
      </c>
    </row>
    <row r="49" spans="1:13">
      <c r="A49" s="1295" t="s">
        <v>512</v>
      </c>
      <c r="B49" s="1296" t="s">
        <v>399</v>
      </c>
      <c r="C49" s="1296" t="s">
        <v>399</v>
      </c>
      <c r="D49" s="1296" t="s">
        <v>399</v>
      </c>
      <c r="E49" s="1296" t="s">
        <v>399</v>
      </c>
      <c r="F49" s="1296" t="s">
        <v>399</v>
      </c>
      <c r="G49" s="1296">
        <v>347</v>
      </c>
      <c r="H49" s="1296" t="s">
        <v>399</v>
      </c>
      <c r="I49" s="1296" t="s">
        <v>399</v>
      </c>
      <c r="J49" s="1296" t="s">
        <v>399</v>
      </c>
      <c r="K49" s="1296" t="s">
        <v>399</v>
      </c>
      <c r="L49" s="1296" t="s">
        <v>399</v>
      </c>
      <c r="M49" s="1298" t="s">
        <v>399</v>
      </c>
    </row>
    <row r="50" spans="1:13">
      <c r="A50" s="1295" t="s">
        <v>513</v>
      </c>
      <c r="B50" s="1297" t="s">
        <v>399</v>
      </c>
      <c r="C50" s="1296">
        <v>1</v>
      </c>
      <c r="D50" s="1296">
        <v>1</v>
      </c>
      <c r="E50" s="1297" t="s">
        <v>399</v>
      </c>
      <c r="F50" s="1296">
        <v>1</v>
      </c>
      <c r="G50" s="1297" t="s">
        <v>399</v>
      </c>
      <c r="H50" s="1297" t="s">
        <v>399</v>
      </c>
      <c r="I50" s="1296" t="s">
        <v>399</v>
      </c>
      <c r="J50" s="1297" t="s">
        <v>399</v>
      </c>
      <c r="K50" s="1297" t="s">
        <v>399</v>
      </c>
      <c r="L50" s="1297" t="s">
        <v>399</v>
      </c>
      <c r="M50" s="1298" t="s">
        <v>399</v>
      </c>
    </row>
    <row r="51" spans="1:13">
      <c r="A51" s="1303" t="s">
        <v>515</v>
      </c>
      <c r="B51" s="1305" t="s">
        <v>399</v>
      </c>
      <c r="C51" s="1305">
        <v>37</v>
      </c>
      <c r="D51" s="1305">
        <v>37</v>
      </c>
      <c r="E51" s="1305" t="s">
        <v>399</v>
      </c>
      <c r="F51" s="1305">
        <v>34</v>
      </c>
      <c r="G51" s="1305">
        <v>347</v>
      </c>
      <c r="H51" s="1305" t="s">
        <v>399</v>
      </c>
      <c r="I51" s="1305">
        <v>971</v>
      </c>
      <c r="J51" s="1305" t="s">
        <v>399</v>
      </c>
      <c r="K51" s="1305">
        <v>33</v>
      </c>
      <c r="L51" s="1305" t="s">
        <v>399</v>
      </c>
      <c r="M51" s="1323">
        <v>33</v>
      </c>
    </row>
    <row r="52" spans="1:13">
      <c r="A52" s="1295"/>
      <c r="B52" s="1297"/>
      <c r="C52" s="1297"/>
      <c r="D52" s="1297"/>
      <c r="E52" s="1297"/>
      <c r="F52" s="1297"/>
      <c r="G52" s="1297"/>
      <c r="H52" s="1296"/>
      <c r="I52" s="1296"/>
      <c r="J52" s="1296"/>
      <c r="K52" s="1296"/>
      <c r="L52" s="1296"/>
      <c r="M52" s="1299"/>
    </row>
    <row r="53" spans="1:13">
      <c r="A53" s="1295" t="s">
        <v>516</v>
      </c>
      <c r="B53" s="1296" t="s">
        <v>399</v>
      </c>
      <c r="C53" s="1296" t="s">
        <v>399</v>
      </c>
      <c r="D53" s="1296" t="s">
        <v>399</v>
      </c>
      <c r="E53" s="1296" t="s">
        <v>399</v>
      </c>
      <c r="F53" s="1296" t="s">
        <v>399</v>
      </c>
      <c r="G53" s="1296">
        <v>307</v>
      </c>
      <c r="H53" s="1296" t="s">
        <v>399</v>
      </c>
      <c r="I53" s="1296" t="s">
        <v>399</v>
      </c>
      <c r="J53" s="1296" t="s">
        <v>399</v>
      </c>
      <c r="K53" s="1296" t="s">
        <v>399</v>
      </c>
      <c r="L53" s="1296" t="s">
        <v>399</v>
      </c>
      <c r="M53" s="1298" t="s">
        <v>399</v>
      </c>
    </row>
    <row r="54" spans="1:13">
      <c r="A54" s="1295" t="s">
        <v>517</v>
      </c>
      <c r="B54" s="1296" t="s">
        <v>399</v>
      </c>
      <c r="C54" s="1296" t="s">
        <v>399</v>
      </c>
      <c r="D54" s="1296" t="s">
        <v>399</v>
      </c>
      <c r="E54" s="1296" t="s">
        <v>399</v>
      </c>
      <c r="F54" s="1296" t="s">
        <v>399</v>
      </c>
      <c r="G54" s="1296">
        <v>200</v>
      </c>
      <c r="H54" s="1296" t="s">
        <v>399</v>
      </c>
      <c r="I54" s="1296" t="s">
        <v>399</v>
      </c>
      <c r="J54" s="1296">
        <v>3</v>
      </c>
      <c r="K54" s="1296" t="s">
        <v>399</v>
      </c>
      <c r="L54" s="1296">
        <v>1</v>
      </c>
      <c r="M54" s="1298">
        <v>1</v>
      </c>
    </row>
    <row r="55" spans="1:13">
      <c r="A55" s="1303" t="s">
        <v>518</v>
      </c>
      <c r="B55" s="1305" t="s">
        <v>399</v>
      </c>
      <c r="C55" s="1305" t="s">
        <v>399</v>
      </c>
      <c r="D55" s="1305" t="s">
        <v>399</v>
      </c>
      <c r="E55" s="1305" t="s">
        <v>399</v>
      </c>
      <c r="F55" s="1305" t="s">
        <v>399</v>
      </c>
      <c r="G55" s="1305">
        <v>507</v>
      </c>
      <c r="H55" s="1305" t="s">
        <v>399</v>
      </c>
      <c r="I55" s="1305" t="s">
        <v>399</v>
      </c>
      <c r="J55" s="1305">
        <v>1</v>
      </c>
      <c r="K55" s="1305" t="s">
        <v>399</v>
      </c>
      <c r="L55" s="1305">
        <v>1</v>
      </c>
      <c r="M55" s="1323">
        <v>1</v>
      </c>
    </row>
    <row r="56" spans="1:13">
      <c r="A56" s="1365"/>
      <c r="B56" s="1366"/>
      <c r="C56" s="1366"/>
      <c r="D56" s="1366"/>
      <c r="E56" s="1366"/>
      <c r="F56" s="1366"/>
      <c r="G56" s="1366"/>
      <c r="H56" s="1366"/>
      <c r="I56" s="1366"/>
      <c r="J56" s="1366"/>
      <c r="K56" s="1366"/>
      <c r="L56" s="1366"/>
      <c r="M56" s="1367"/>
    </row>
    <row r="57" spans="1:13" ht="13.5" thickBot="1">
      <c r="A57" s="1307" t="s">
        <v>519</v>
      </c>
      <c r="B57" s="1308">
        <v>5563</v>
      </c>
      <c r="C57" s="1308">
        <v>8233</v>
      </c>
      <c r="D57" s="1308">
        <v>13796</v>
      </c>
      <c r="E57" s="1308">
        <v>5501</v>
      </c>
      <c r="F57" s="1308">
        <v>8170</v>
      </c>
      <c r="G57" s="1308">
        <v>230568</v>
      </c>
      <c r="H57" s="1308">
        <v>683</v>
      </c>
      <c r="I57" s="1308">
        <v>1380</v>
      </c>
      <c r="J57" s="1308">
        <v>1</v>
      </c>
      <c r="K57" s="1308">
        <v>15096</v>
      </c>
      <c r="L57" s="1308">
        <v>206</v>
      </c>
      <c r="M57" s="1368">
        <v>15302</v>
      </c>
    </row>
  </sheetData>
  <mergeCells count="12">
    <mergeCell ref="M6:M8"/>
    <mergeCell ref="E7:F7"/>
    <mergeCell ref="A1:M1"/>
    <mergeCell ref="H7:I7"/>
    <mergeCell ref="G5:G8"/>
    <mergeCell ref="A3:M3"/>
    <mergeCell ref="B5:F5"/>
    <mergeCell ref="B6:F6"/>
    <mergeCell ref="H6:I6"/>
    <mergeCell ref="K5:M5"/>
    <mergeCell ref="K6:K8"/>
    <mergeCell ref="L6:L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</worksheet>
</file>

<file path=xl/worksheets/sheet303.xml><?xml version="1.0" encoding="utf-8"?>
<worksheet xmlns="http://schemas.openxmlformats.org/spreadsheetml/2006/main" xmlns:r="http://schemas.openxmlformats.org/officeDocument/2006/relationships">
  <sheetPr codeName="Hoja304">
    <pageSetUpPr fitToPage="1"/>
  </sheetPr>
  <dimension ref="A1:H23"/>
  <sheetViews>
    <sheetView showGridLines="0" view="pageBreakPreview" topLeftCell="A4" zoomScale="75" zoomScaleNormal="75" zoomScaleSheetLayoutView="75" workbookViewId="0">
      <selection activeCell="H20" sqref="H20"/>
    </sheetView>
  </sheetViews>
  <sheetFormatPr baseColWidth="10" defaultRowHeight="12.75"/>
  <cols>
    <col min="1" max="1" width="22.28515625" style="160" customWidth="1"/>
    <col min="2" max="8" width="16.7109375" style="160" customWidth="1"/>
    <col min="9" max="9" width="11.140625" style="160" customWidth="1"/>
    <col min="10" max="17" width="12" style="160" customWidth="1"/>
    <col min="18" max="16384" width="11.42578125" style="160"/>
  </cols>
  <sheetData>
    <row r="1" spans="1:8" s="2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</row>
    <row r="3" spans="1:8" s="3" customFormat="1" ht="15">
      <c r="A3" s="1560" t="s">
        <v>14</v>
      </c>
      <c r="B3" s="1560"/>
      <c r="C3" s="1560"/>
      <c r="D3" s="1560"/>
      <c r="E3" s="1560"/>
      <c r="F3" s="1560"/>
      <c r="G3" s="1560"/>
      <c r="H3" s="1560"/>
    </row>
    <row r="4" spans="1:8" s="3" customFormat="1" ht="15">
      <c r="A4" s="1560" t="s">
        <v>1258</v>
      </c>
      <c r="B4" s="1560"/>
      <c r="C4" s="1560"/>
      <c r="D4" s="1560"/>
      <c r="E4" s="1560"/>
      <c r="F4" s="1560"/>
      <c r="G4" s="1560"/>
      <c r="H4" s="1560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ht="21" customHeight="1">
      <c r="A6" s="1649" t="s">
        <v>378</v>
      </c>
      <c r="B6" s="634" t="s">
        <v>1150</v>
      </c>
      <c r="C6" s="33"/>
      <c r="D6" s="1627" t="s">
        <v>1164</v>
      </c>
      <c r="E6" s="128" t="s">
        <v>386</v>
      </c>
      <c r="F6" s="157"/>
      <c r="G6" s="158" t="s">
        <v>521</v>
      </c>
      <c r="H6" s="159"/>
    </row>
    <row r="7" spans="1:8" ht="21" customHeight="1">
      <c r="A7" s="1650"/>
      <c r="B7" s="635" t="s">
        <v>1165</v>
      </c>
      <c r="C7" s="40"/>
      <c r="D7" s="1628"/>
      <c r="E7" s="62" t="s">
        <v>1166</v>
      </c>
      <c r="F7" s="130" t="s">
        <v>380</v>
      </c>
      <c r="G7" s="130" t="s">
        <v>522</v>
      </c>
      <c r="H7" s="43" t="s">
        <v>381</v>
      </c>
    </row>
    <row r="8" spans="1:8" ht="21" customHeight="1">
      <c r="A8" s="1650"/>
      <c r="B8" s="60" t="s">
        <v>395</v>
      </c>
      <c r="C8" s="60" t="s">
        <v>1123</v>
      </c>
      <c r="D8" s="1628"/>
      <c r="E8" s="62" t="s">
        <v>1167</v>
      </c>
      <c r="F8" s="62" t="s">
        <v>533</v>
      </c>
      <c r="G8" s="130" t="s">
        <v>525</v>
      </c>
      <c r="H8" s="43" t="s">
        <v>384</v>
      </c>
    </row>
    <row r="9" spans="1:8" ht="21" customHeight="1" thickBot="1">
      <c r="A9" s="1651"/>
      <c r="B9" s="139" t="s">
        <v>1</v>
      </c>
      <c r="C9" s="139" t="s">
        <v>1</v>
      </c>
      <c r="D9" s="1500"/>
      <c r="E9" s="63" t="s">
        <v>524</v>
      </c>
      <c r="F9" s="64"/>
      <c r="G9" s="139" t="s">
        <v>526</v>
      </c>
      <c r="H9" s="161"/>
    </row>
    <row r="10" spans="1:8" ht="19.5" customHeight="1">
      <c r="A10" s="14">
        <v>2003</v>
      </c>
      <c r="B10" s="714">
        <v>5515</v>
      </c>
      <c r="C10" s="714">
        <v>3525</v>
      </c>
      <c r="D10" s="714">
        <v>278.83999999999997</v>
      </c>
      <c r="E10" s="722">
        <v>26.7177304964539</v>
      </c>
      <c r="F10" s="714">
        <v>9418</v>
      </c>
      <c r="G10" s="715">
        <v>183.19</v>
      </c>
      <c r="H10" s="716">
        <v>17252.834199999998</v>
      </c>
    </row>
    <row r="11" spans="1:8">
      <c r="A11" s="14">
        <v>2004</v>
      </c>
      <c r="B11" s="714">
        <v>5978</v>
      </c>
      <c r="C11" s="714">
        <v>5071</v>
      </c>
      <c r="D11" s="714">
        <v>254.34800000000001</v>
      </c>
      <c r="E11" s="172">
        <v>16.789587852494577</v>
      </c>
      <c r="F11" s="714">
        <v>8514</v>
      </c>
      <c r="G11" s="715">
        <v>183.19</v>
      </c>
      <c r="H11" s="716">
        <v>15596.7966</v>
      </c>
    </row>
    <row r="12" spans="1:8">
      <c r="A12" s="14">
        <v>2005</v>
      </c>
      <c r="B12" s="714">
        <v>5846</v>
      </c>
      <c r="C12" s="714">
        <v>5092</v>
      </c>
      <c r="D12" s="714">
        <v>250.93700000000001</v>
      </c>
      <c r="E12" s="172">
        <v>16.946190102120976</v>
      </c>
      <c r="F12" s="714">
        <v>8629</v>
      </c>
      <c r="G12" s="715">
        <v>192.24</v>
      </c>
      <c r="H12" s="716">
        <v>16588.389599999999</v>
      </c>
    </row>
    <row r="13" spans="1:8">
      <c r="A13" s="14">
        <v>2006</v>
      </c>
      <c r="B13" s="714">
        <v>6134</v>
      </c>
      <c r="C13" s="714">
        <v>4875</v>
      </c>
      <c r="D13" s="714">
        <v>232.22499999999999</v>
      </c>
      <c r="E13" s="172">
        <v>20.8</v>
      </c>
      <c r="F13" s="714">
        <v>10140</v>
      </c>
      <c r="G13" s="715">
        <v>207.91</v>
      </c>
      <c r="H13" s="716">
        <v>21082.074000000001</v>
      </c>
    </row>
    <row r="14" spans="1:8">
      <c r="A14" s="14">
        <v>2007</v>
      </c>
      <c r="B14" s="714">
        <v>7147</v>
      </c>
      <c r="C14" s="714">
        <v>5650</v>
      </c>
      <c r="D14" s="714">
        <v>216.523</v>
      </c>
      <c r="E14" s="172">
        <v>16.835398230088497</v>
      </c>
      <c r="F14" s="714">
        <v>9512</v>
      </c>
      <c r="G14" s="715">
        <v>220.04</v>
      </c>
      <c r="H14" s="716">
        <v>20930.2048</v>
      </c>
    </row>
    <row r="15" spans="1:8">
      <c r="A15" s="14">
        <v>2008</v>
      </c>
      <c r="B15" s="714">
        <v>7418</v>
      </c>
      <c r="C15" s="714">
        <v>6434</v>
      </c>
      <c r="D15" s="714">
        <v>232.072</v>
      </c>
      <c r="E15" s="172">
        <v>18.15666770282872</v>
      </c>
      <c r="F15" s="714">
        <v>11682</v>
      </c>
      <c r="G15" s="715">
        <v>225.3</v>
      </c>
      <c r="H15" s="716">
        <v>26319.546000000002</v>
      </c>
    </row>
    <row r="16" spans="1:8">
      <c r="A16" s="14">
        <v>2009</v>
      </c>
      <c r="B16" s="714">
        <v>7765</v>
      </c>
      <c r="C16" s="714">
        <v>6586</v>
      </c>
      <c r="D16" s="714">
        <v>212.93100000000001</v>
      </c>
      <c r="E16" s="172">
        <v>20.192833282720922</v>
      </c>
      <c r="F16" s="714">
        <v>13299</v>
      </c>
      <c r="G16" s="715">
        <v>214.29</v>
      </c>
      <c r="H16" s="716">
        <v>28498.427100000001</v>
      </c>
    </row>
    <row r="17" spans="1:8">
      <c r="A17" s="14">
        <v>2010</v>
      </c>
      <c r="B17" s="714">
        <v>7962</v>
      </c>
      <c r="C17" s="714">
        <v>6843</v>
      </c>
      <c r="D17" s="714">
        <v>223.70400000000001</v>
      </c>
      <c r="E17" s="172">
        <v>19.549905012421455</v>
      </c>
      <c r="F17" s="714">
        <v>13378</v>
      </c>
      <c r="G17" s="715">
        <v>203.56</v>
      </c>
      <c r="H17" s="716">
        <v>27232.256800000003</v>
      </c>
    </row>
    <row r="18" spans="1:8">
      <c r="A18" s="15">
        <v>2011</v>
      </c>
      <c r="B18" s="714">
        <v>8355</v>
      </c>
      <c r="C18" s="714">
        <v>7060</v>
      </c>
      <c r="D18" s="714">
        <v>207.495</v>
      </c>
      <c r="E18" s="172">
        <v>19.567988668555241</v>
      </c>
      <c r="F18" s="714">
        <v>13815</v>
      </c>
      <c r="G18" s="715">
        <v>208.77</v>
      </c>
      <c r="H18" s="716">
        <v>28841.575500000003</v>
      </c>
    </row>
    <row r="19" spans="1:8">
      <c r="A19" s="15">
        <v>2012</v>
      </c>
      <c r="B19" s="714">
        <v>8278</v>
      </c>
      <c r="C19" s="714">
        <v>7045</v>
      </c>
      <c r="D19" s="714">
        <v>196.96</v>
      </c>
      <c r="E19" s="172">
        <v>23.955997161107167</v>
      </c>
      <c r="F19" s="714">
        <v>16877</v>
      </c>
      <c r="G19" s="715">
        <v>277.17</v>
      </c>
      <c r="H19" s="716">
        <v>46777.980899999995</v>
      </c>
    </row>
    <row r="20" spans="1:8" ht="13.5" thickBot="1">
      <c r="A20" s="19">
        <v>2013</v>
      </c>
      <c r="B20" s="718">
        <v>7811</v>
      </c>
      <c r="C20" s="718">
        <v>6856</v>
      </c>
      <c r="D20" s="718">
        <v>344.58499999999998</v>
      </c>
      <c r="E20" s="289">
        <f>+F20/C20*10</f>
        <v>20.755542590431737</v>
      </c>
      <c r="F20" s="718">
        <v>14230</v>
      </c>
      <c r="G20" s="1420">
        <v>345.87</v>
      </c>
      <c r="H20" s="1425">
        <f>G20*F20/100</f>
        <v>49217.300999999999</v>
      </c>
    </row>
    <row r="21" spans="1:8" ht="13.15" customHeight="1">
      <c r="A21" s="163" t="s">
        <v>361</v>
      </c>
      <c r="B21" s="163"/>
      <c r="C21" s="163"/>
      <c r="D21" s="163"/>
      <c r="E21" s="163"/>
      <c r="F21" s="163"/>
      <c r="G21" s="163"/>
      <c r="H21" s="163"/>
    </row>
    <row r="23" spans="1:8">
      <c r="A23" s="683"/>
    </row>
  </sheetData>
  <mergeCells count="5"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5" right="0.51181102362204722" top="0.59055118110236227" bottom="1" header="0" footer="0"/>
  <pageSetup paperSize="9" scale="55" orientation="portrait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>
  <sheetPr codeName="Hoja409">
    <pageSetUpPr fitToPage="1"/>
  </sheetPr>
  <dimension ref="A1:S88"/>
  <sheetViews>
    <sheetView view="pageBreakPreview" topLeftCell="A22" zoomScale="75" zoomScaleNormal="75" zoomScaleSheetLayoutView="75" workbookViewId="0">
      <selection activeCell="B9" sqref="B9:M86"/>
    </sheetView>
  </sheetViews>
  <sheetFormatPr baseColWidth="10" defaultRowHeight="12.75"/>
  <cols>
    <col min="1" max="1" width="35.7109375" style="271" customWidth="1"/>
    <col min="2" max="6" width="11.5703125" style="271" bestFit="1" customWidth="1"/>
    <col min="7" max="13" width="14.42578125" style="271" customWidth="1"/>
    <col min="14" max="16384" width="11.42578125" style="271"/>
  </cols>
  <sheetData>
    <row r="1" spans="1:18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8" s="91" customFormat="1" ht="15">
      <c r="A3" s="1504" t="s">
        <v>1461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</row>
    <row r="4" spans="1:18" s="91" customFormat="1" ht="14.25" customHeight="1" thickBot="1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8" s="866" customFormat="1" ht="24" customHeight="1">
      <c r="A5" s="1348"/>
      <c r="B5" s="1544" t="s">
        <v>1116</v>
      </c>
      <c r="C5" s="1544"/>
      <c r="D5" s="1544"/>
      <c r="E5" s="1544"/>
      <c r="F5" s="1544"/>
      <c r="G5" s="1744" t="s">
        <v>1264</v>
      </c>
      <c r="H5" s="849"/>
      <c r="I5" s="1346" t="s">
        <v>386</v>
      </c>
      <c r="J5" s="1315"/>
      <c r="K5" s="1733" t="s">
        <v>387</v>
      </c>
      <c r="L5" s="1733"/>
      <c r="M5" s="1490"/>
    </row>
    <row r="6" spans="1:18" s="866" customFormat="1" ht="24" customHeight="1">
      <c r="A6" s="1350" t="s">
        <v>560</v>
      </c>
      <c r="B6" s="1554" t="s">
        <v>389</v>
      </c>
      <c r="C6" s="1554"/>
      <c r="D6" s="1554"/>
      <c r="E6" s="1554"/>
      <c r="F6" s="1554"/>
      <c r="G6" s="1745"/>
      <c r="H6" s="1699" t="s">
        <v>1265</v>
      </c>
      <c r="I6" s="1699"/>
      <c r="J6" s="298" t="s">
        <v>1151</v>
      </c>
      <c r="K6" s="1745" t="s">
        <v>1173</v>
      </c>
      <c r="L6" s="1745" t="s">
        <v>1153</v>
      </c>
      <c r="M6" s="1742" t="s">
        <v>1154</v>
      </c>
    </row>
    <row r="7" spans="1:18" s="866" customFormat="1" ht="24" customHeight="1">
      <c r="A7" s="1350" t="s">
        <v>538</v>
      </c>
      <c r="B7" s="867"/>
      <c r="C7" s="1352" t="s">
        <v>395</v>
      </c>
      <c r="D7" s="303"/>
      <c r="E7" s="1738" t="s">
        <v>1123</v>
      </c>
      <c r="F7" s="1738"/>
      <c r="G7" s="1745"/>
      <c r="H7" s="1554" t="s">
        <v>390</v>
      </c>
      <c r="I7" s="1554"/>
      <c r="J7" s="1354" t="s">
        <v>1120</v>
      </c>
      <c r="K7" s="1745"/>
      <c r="L7" s="1745"/>
      <c r="M7" s="1742"/>
    </row>
    <row r="8" spans="1:18" s="866" customFormat="1" ht="24" customHeight="1" thickBot="1">
      <c r="A8" s="1350"/>
      <c r="B8" s="298" t="s">
        <v>393</v>
      </c>
      <c r="C8" s="298" t="s">
        <v>394</v>
      </c>
      <c r="D8" s="298" t="s">
        <v>395</v>
      </c>
      <c r="E8" s="298" t="s">
        <v>393</v>
      </c>
      <c r="F8" s="298" t="s">
        <v>394</v>
      </c>
      <c r="G8" s="1499"/>
      <c r="H8" s="298" t="s">
        <v>393</v>
      </c>
      <c r="I8" s="298" t="s">
        <v>394</v>
      </c>
      <c r="J8" s="1354" t="s">
        <v>1159</v>
      </c>
      <c r="K8" s="1499"/>
      <c r="L8" s="1499"/>
      <c r="M8" s="1670"/>
      <c r="O8" s="1026"/>
      <c r="P8" s="1318"/>
      <c r="Q8" s="1318"/>
    </row>
    <row r="9" spans="1:18">
      <c r="A9" s="75" t="s">
        <v>459</v>
      </c>
      <c r="B9" s="131">
        <v>120</v>
      </c>
      <c r="C9" s="131">
        <v>30</v>
      </c>
      <c r="D9" s="45">
        <v>150</v>
      </c>
      <c r="E9" s="131">
        <v>120</v>
      </c>
      <c r="F9" s="131">
        <v>30</v>
      </c>
      <c r="G9" s="131">
        <v>3288</v>
      </c>
      <c r="H9" s="131">
        <v>3570</v>
      </c>
      <c r="I9" s="131">
        <v>4410</v>
      </c>
      <c r="J9" s="131">
        <v>52</v>
      </c>
      <c r="K9" s="131">
        <v>561</v>
      </c>
      <c r="L9" s="131">
        <v>171</v>
      </c>
      <c r="M9" s="140">
        <v>732</v>
      </c>
      <c r="N9" s="278"/>
      <c r="R9" s="349"/>
    </row>
    <row r="10" spans="1:18">
      <c r="A10" s="66" t="s">
        <v>460</v>
      </c>
      <c r="B10" s="12">
        <v>205</v>
      </c>
      <c r="C10" s="12">
        <v>51</v>
      </c>
      <c r="D10" s="12">
        <v>256</v>
      </c>
      <c r="E10" s="12">
        <v>205</v>
      </c>
      <c r="F10" s="12">
        <v>51</v>
      </c>
      <c r="G10" s="12">
        <v>1521</v>
      </c>
      <c r="H10" s="12">
        <v>3680</v>
      </c>
      <c r="I10" s="12">
        <v>4730</v>
      </c>
      <c r="J10" s="12">
        <v>52</v>
      </c>
      <c r="K10" s="12">
        <v>996</v>
      </c>
      <c r="L10" s="12">
        <v>79</v>
      </c>
      <c r="M10" s="13">
        <v>1075</v>
      </c>
      <c r="N10" s="278"/>
      <c r="R10" s="349"/>
    </row>
    <row r="11" spans="1:18">
      <c r="A11" s="66" t="s">
        <v>461</v>
      </c>
      <c r="B11" s="85">
        <v>103</v>
      </c>
      <c r="C11" s="85">
        <v>26</v>
      </c>
      <c r="D11" s="85">
        <v>129</v>
      </c>
      <c r="E11" s="85">
        <v>103</v>
      </c>
      <c r="F11" s="85">
        <v>26</v>
      </c>
      <c r="G11" s="12">
        <v>4371</v>
      </c>
      <c r="H11" s="85">
        <v>3680</v>
      </c>
      <c r="I11" s="85">
        <v>4730</v>
      </c>
      <c r="J11" s="12">
        <v>52</v>
      </c>
      <c r="K11" s="12">
        <v>502</v>
      </c>
      <c r="L11" s="12">
        <v>227</v>
      </c>
      <c r="M11" s="13">
        <v>729</v>
      </c>
      <c r="N11" s="278"/>
      <c r="R11" s="349"/>
    </row>
    <row r="12" spans="1:18">
      <c r="A12" s="66" t="s">
        <v>462</v>
      </c>
      <c r="B12" s="12">
        <v>23</v>
      </c>
      <c r="C12" s="12">
        <v>6</v>
      </c>
      <c r="D12" s="12">
        <v>29</v>
      </c>
      <c r="E12" s="12">
        <v>23</v>
      </c>
      <c r="F12" s="12">
        <v>6</v>
      </c>
      <c r="G12" s="12">
        <v>1738</v>
      </c>
      <c r="H12" s="12">
        <v>3680</v>
      </c>
      <c r="I12" s="12">
        <v>4730</v>
      </c>
      <c r="J12" s="12">
        <v>26</v>
      </c>
      <c r="K12" s="12">
        <v>113</v>
      </c>
      <c r="L12" s="12">
        <v>45</v>
      </c>
      <c r="M12" s="13">
        <v>158</v>
      </c>
      <c r="N12" s="278"/>
      <c r="R12" s="349"/>
    </row>
    <row r="13" spans="1:18">
      <c r="A13" s="76" t="s">
        <v>463</v>
      </c>
      <c r="B13" s="77">
        <v>451</v>
      </c>
      <c r="C13" s="77">
        <v>113</v>
      </c>
      <c r="D13" s="77">
        <v>564</v>
      </c>
      <c r="E13" s="77">
        <v>451</v>
      </c>
      <c r="F13" s="77">
        <v>113</v>
      </c>
      <c r="G13" s="77">
        <v>10918</v>
      </c>
      <c r="H13" s="81">
        <v>3651</v>
      </c>
      <c r="I13" s="81">
        <v>4645</v>
      </c>
      <c r="J13" s="81">
        <v>48</v>
      </c>
      <c r="K13" s="81">
        <v>2172</v>
      </c>
      <c r="L13" s="81">
        <v>522</v>
      </c>
      <c r="M13" s="78">
        <v>2694</v>
      </c>
      <c r="N13" s="278"/>
      <c r="R13" s="349"/>
    </row>
    <row r="14" spans="1:18">
      <c r="A14" s="68"/>
      <c r="B14" s="73"/>
      <c r="C14" s="73"/>
      <c r="D14" s="73"/>
      <c r="E14" s="73"/>
      <c r="F14" s="73"/>
      <c r="G14" s="73"/>
      <c r="H14" s="79"/>
      <c r="I14" s="79"/>
      <c r="J14" s="79"/>
      <c r="K14" s="79"/>
      <c r="L14" s="79"/>
      <c r="M14" s="74"/>
      <c r="N14" s="278"/>
      <c r="R14" s="349"/>
    </row>
    <row r="15" spans="1:18">
      <c r="A15" s="76" t="s">
        <v>464</v>
      </c>
      <c r="B15" s="77" t="s">
        <v>399</v>
      </c>
      <c r="C15" s="77" t="s">
        <v>399</v>
      </c>
      <c r="D15" s="77" t="s">
        <v>399</v>
      </c>
      <c r="E15" s="77" t="s">
        <v>399</v>
      </c>
      <c r="F15" s="77" t="s">
        <v>399</v>
      </c>
      <c r="G15" s="77">
        <v>30000</v>
      </c>
      <c r="H15" s="81" t="s">
        <v>399</v>
      </c>
      <c r="I15" s="81" t="s">
        <v>399</v>
      </c>
      <c r="J15" s="81">
        <v>2</v>
      </c>
      <c r="K15" s="81" t="s">
        <v>399</v>
      </c>
      <c r="L15" s="81">
        <v>50</v>
      </c>
      <c r="M15" s="78">
        <v>50</v>
      </c>
      <c r="N15" s="278"/>
      <c r="R15" s="349"/>
    </row>
    <row r="16" spans="1:18">
      <c r="A16" s="68"/>
      <c r="B16" s="73"/>
      <c r="C16" s="73"/>
      <c r="D16" s="73"/>
      <c r="E16" s="73"/>
      <c r="F16" s="73"/>
      <c r="G16" s="73"/>
      <c r="H16" s="79"/>
      <c r="I16" s="79"/>
      <c r="J16" s="79"/>
      <c r="K16" s="79"/>
      <c r="L16" s="79"/>
      <c r="M16" s="74"/>
      <c r="N16" s="278"/>
      <c r="R16" s="349"/>
    </row>
    <row r="17" spans="1:18">
      <c r="A17" s="76" t="s">
        <v>465</v>
      </c>
      <c r="B17" s="77">
        <v>2</v>
      </c>
      <c r="C17" s="77" t="s">
        <v>399</v>
      </c>
      <c r="D17" s="77">
        <v>2</v>
      </c>
      <c r="E17" s="77">
        <v>2</v>
      </c>
      <c r="F17" s="77" t="s">
        <v>399</v>
      </c>
      <c r="G17" s="77">
        <v>814</v>
      </c>
      <c r="H17" s="81">
        <v>2500</v>
      </c>
      <c r="I17" s="81" t="s">
        <v>399</v>
      </c>
      <c r="J17" s="81">
        <v>15</v>
      </c>
      <c r="K17" s="81">
        <v>5</v>
      </c>
      <c r="L17" s="81">
        <v>12</v>
      </c>
      <c r="M17" s="78">
        <v>17</v>
      </c>
      <c r="N17" s="278"/>
      <c r="R17" s="349"/>
    </row>
    <row r="18" spans="1:18">
      <c r="A18" s="66"/>
      <c r="B18" s="48"/>
      <c r="C18" s="48"/>
      <c r="D18" s="48"/>
      <c r="E18" s="48"/>
      <c r="F18" s="48"/>
      <c r="G18" s="48"/>
      <c r="H18" s="12"/>
      <c r="I18" s="12"/>
      <c r="J18" s="12"/>
      <c r="K18" s="12"/>
      <c r="L18" s="12"/>
      <c r="M18" s="49"/>
      <c r="N18" s="278"/>
      <c r="R18" s="349"/>
    </row>
    <row r="19" spans="1:18">
      <c r="A19" s="66" t="s">
        <v>544</v>
      </c>
      <c r="B19" s="12">
        <v>9</v>
      </c>
      <c r="C19" s="12" t="s">
        <v>399</v>
      </c>
      <c r="D19" s="12">
        <v>9</v>
      </c>
      <c r="E19" s="12">
        <v>9</v>
      </c>
      <c r="F19" s="12" t="s">
        <v>399</v>
      </c>
      <c r="G19" s="12">
        <v>9985</v>
      </c>
      <c r="H19" s="12">
        <v>1400</v>
      </c>
      <c r="I19" s="12" t="s">
        <v>399</v>
      </c>
      <c r="J19" s="12">
        <v>5</v>
      </c>
      <c r="K19" s="12">
        <v>13</v>
      </c>
      <c r="L19" s="12">
        <v>50</v>
      </c>
      <c r="M19" s="13">
        <v>63</v>
      </c>
      <c r="N19" s="278"/>
      <c r="R19" s="349"/>
    </row>
    <row r="20" spans="1:18">
      <c r="A20" s="66" t="s">
        <v>467</v>
      </c>
      <c r="B20" s="12">
        <v>49</v>
      </c>
      <c r="C20" s="48" t="s">
        <v>399</v>
      </c>
      <c r="D20" s="12">
        <v>49</v>
      </c>
      <c r="E20" s="12">
        <v>46</v>
      </c>
      <c r="F20" s="48" t="s">
        <v>399</v>
      </c>
      <c r="G20" s="12">
        <v>35000</v>
      </c>
      <c r="H20" s="12">
        <v>1420</v>
      </c>
      <c r="I20" s="48" t="s">
        <v>399</v>
      </c>
      <c r="J20" s="12">
        <v>5</v>
      </c>
      <c r="K20" s="12">
        <v>65</v>
      </c>
      <c r="L20" s="12">
        <v>175</v>
      </c>
      <c r="M20" s="13">
        <v>240</v>
      </c>
      <c r="N20" s="278"/>
      <c r="R20" s="349"/>
    </row>
    <row r="21" spans="1:18">
      <c r="A21" s="66" t="s">
        <v>468</v>
      </c>
      <c r="B21" s="12">
        <v>64</v>
      </c>
      <c r="C21" s="12" t="s">
        <v>399</v>
      </c>
      <c r="D21" s="12">
        <v>64</v>
      </c>
      <c r="E21" s="12">
        <v>60</v>
      </c>
      <c r="F21" s="12" t="s">
        <v>399</v>
      </c>
      <c r="G21" s="12">
        <v>14850</v>
      </c>
      <c r="H21" s="12">
        <v>1600</v>
      </c>
      <c r="I21" s="12" t="s">
        <v>399</v>
      </c>
      <c r="J21" s="12">
        <v>7</v>
      </c>
      <c r="K21" s="12">
        <v>96</v>
      </c>
      <c r="L21" s="12">
        <v>104</v>
      </c>
      <c r="M21" s="13">
        <v>200</v>
      </c>
      <c r="N21" s="278"/>
      <c r="R21" s="349"/>
    </row>
    <row r="22" spans="1:18">
      <c r="A22" s="76" t="s">
        <v>469</v>
      </c>
      <c r="B22" s="77">
        <v>122</v>
      </c>
      <c r="C22" s="77" t="s">
        <v>399</v>
      </c>
      <c r="D22" s="77">
        <v>122</v>
      </c>
      <c r="E22" s="77">
        <v>115</v>
      </c>
      <c r="F22" s="77" t="s">
        <v>399</v>
      </c>
      <c r="G22" s="77">
        <v>59835</v>
      </c>
      <c r="H22" s="81">
        <v>1512</v>
      </c>
      <c r="I22" s="81" t="s">
        <v>399</v>
      </c>
      <c r="J22" s="81">
        <v>5</v>
      </c>
      <c r="K22" s="81">
        <v>174</v>
      </c>
      <c r="L22" s="81">
        <v>329</v>
      </c>
      <c r="M22" s="78">
        <v>503</v>
      </c>
      <c r="N22" s="278"/>
      <c r="R22" s="349"/>
    </row>
    <row r="23" spans="1:18">
      <c r="A23" s="68"/>
      <c r="B23" s="73"/>
      <c r="C23" s="73"/>
      <c r="D23" s="73"/>
      <c r="E23" s="73"/>
      <c r="F23" s="73"/>
      <c r="G23" s="73"/>
      <c r="H23" s="79"/>
      <c r="I23" s="79"/>
      <c r="J23" s="79"/>
      <c r="K23" s="79"/>
      <c r="L23" s="79"/>
      <c r="M23" s="74"/>
      <c r="N23" s="278"/>
      <c r="R23" s="349"/>
    </row>
    <row r="24" spans="1:18">
      <c r="A24" s="76" t="s">
        <v>470</v>
      </c>
      <c r="B24" s="77">
        <v>137</v>
      </c>
      <c r="C24" s="77">
        <v>102</v>
      </c>
      <c r="D24" s="77">
        <v>239</v>
      </c>
      <c r="E24" s="77">
        <v>124</v>
      </c>
      <c r="F24" s="77">
        <v>90</v>
      </c>
      <c r="G24" s="77">
        <v>11318</v>
      </c>
      <c r="H24" s="81">
        <v>511</v>
      </c>
      <c r="I24" s="81">
        <v>3890</v>
      </c>
      <c r="J24" s="81">
        <v>5</v>
      </c>
      <c r="K24" s="81">
        <v>413</v>
      </c>
      <c r="L24" s="81">
        <v>57</v>
      </c>
      <c r="M24" s="78">
        <v>470</v>
      </c>
      <c r="N24" s="278"/>
      <c r="R24" s="349"/>
    </row>
    <row r="25" spans="1:18">
      <c r="A25" s="68"/>
      <c r="B25" s="73"/>
      <c r="C25" s="73"/>
      <c r="D25" s="73"/>
      <c r="E25" s="73"/>
      <c r="F25" s="73"/>
      <c r="G25" s="73"/>
      <c r="H25" s="79"/>
      <c r="I25" s="79"/>
      <c r="J25" s="79"/>
      <c r="K25" s="79"/>
      <c r="L25" s="79"/>
      <c r="M25" s="74"/>
      <c r="N25" s="278"/>
      <c r="R25" s="349"/>
    </row>
    <row r="26" spans="1:18">
      <c r="A26" s="76" t="s">
        <v>471</v>
      </c>
      <c r="B26" s="77">
        <v>215</v>
      </c>
      <c r="C26" s="77">
        <v>173</v>
      </c>
      <c r="D26" s="77">
        <v>388</v>
      </c>
      <c r="E26" s="77">
        <v>149</v>
      </c>
      <c r="F26" s="77">
        <v>147</v>
      </c>
      <c r="G26" s="77" t="s">
        <v>399</v>
      </c>
      <c r="H26" s="81">
        <v>350</v>
      </c>
      <c r="I26" s="81">
        <v>1400</v>
      </c>
      <c r="J26" s="81" t="s">
        <v>399</v>
      </c>
      <c r="K26" s="81">
        <v>258</v>
      </c>
      <c r="L26" s="81" t="s">
        <v>399</v>
      </c>
      <c r="M26" s="78">
        <v>258</v>
      </c>
      <c r="N26" s="278"/>
      <c r="R26" s="349"/>
    </row>
    <row r="27" spans="1:18">
      <c r="A27" s="66"/>
      <c r="B27" s="48"/>
      <c r="C27" s="48"/>
      <c r="D27" s="48"/>
      <c r="E27" s="48"/>
      <c r="F27" s="48"/>
      <c r="G27" s="48"/>
      <c r="H27" s="12"/>
      <c r="I27" s="12"/>
      <c r="J27" s="12"/>
      <c r="K27" s="12"/>
      <c r="L27" s="12"/>
      <c r="M27" s="49"/>
      <c r="N27" s="278"/>
      <c r="R27" s="349"/>
    </row>
    <row r="28" spans="1:18">
      <c r="A28" s="66" t="s">
        <v>472</v>
      </c>
      <c r="B28" s="85">
        <v>14</v>
      </c>
      <c r="C28" s="48">
        <v>92</v>
      </c>
      <c r="D28" s="12">
        <v>106</v>
      </c>
      <c r="E28" s="85">
        <v>13</v>
      </c>
      <c r="F28" s="48">
        <v>91</v>
      </c>
      <c r="G28" s="48" t="s">
        <v>399</v>
      </c>
      <c r="H28" s="85">
        <v>3000</v>
      </c>
      <c r="I28" s="12">
        <v>6495</v>
      </c>
      <c r="J28" s="48" t="s">
        <v>399</v>
      </c>
      <c r="K28" s="85">
        <v>630</v>
      </c>
      <c r="L28" s="48" t="s">
        <v>399</v>
      </c>
      <c r="M28" s="49">
        <v>630</v>
      </c>
      <c r="N28" s="278"/>
      <c r="R28" s="349"/>
    </row>
    <row r="29" spans="1:18">
      <c r="A29" s="66" t="s">
        <v>473</v>
      </c>
      <c r="B29" s="85">
        <v>55</v>
      </c>
      <c r="C29" s="12">
        <v>58</v>
      </c>
      <c r="D29" s="12">
        <v>113</v>
      </c>
      <c r="E29" s="85">
        <v>44</v>
      </c>
      <c r="F29" s="12">
        <v>50</v>
      </c>
      <c r="G29" s="12" t="s">
        <v>399</v>
      </c>
      <c r="H29" s="85">
        <v>300</v>
      </c>
      <c r="I29" s="12">
        <v>436</v>
      </c>
      <c r="J29" s="12" t="s">
        <v>399</v>
      </c>
      <c r="K29" s="12">
        <v>35</v>
      </c>
      <c r="L29" s="12" t="s">
        <v>399</v>
      </c>
      <c r="M29" s="13">
        <v>35</v>
      </c>
      <c r="N29" s="278"/>
      <c r="R29" s="349"/>
    </row>
    <row r="30" spans="1:18">
      <c r="A30" s="66" t="s">
        <v>474</v>
      </c>
      <c r="B30" s="85">
        <v>7</v>
      </c>
      <c r="C30" s="12">
        <v>93</v>
      </c>
      <c r="D30" s="12">
        <v>100</v>
      </c>
      <c r="E30" s="85">
        <v>7</v>
      </c>
      <c r="F30" s="12">
        <v>81</v>
      </c>
      <c r="G30" s="48" t="s">
        <v>399</v>
      </c>
      <c r="H30" s="85">
        <v>1000</v>
      </c>
      <c r="I30" s="12">
        <v>2000</v>
      </c>
      <c r="J30" s="48" t="s">
        <v>399</v>
      </c>
      <c r="K30" s="85">
        <v>169</v>
      </c>
      <c r="L30" s="48" t="s">
        <v>399</v>
      </c>
      <c r="M30" s="13">
        <v>169</v>
      </c>
      <c r="N30" s="278"/>
      <c r="R30" s="349"/>
    </row>
    <row r="31" spans="1:18" s="408" customFormat="1">
      <c r="A31" s="76" t="s">
        <v>475</v>
      </c>
      <c r="B31" s="77">
        <v>76</v>
      </c>
      <c r="C31" s="77">
        <v>243</v>
      </c>
      <c r="D31" s="77">
        <v>319</v>
      </c>
      <c r="E31" s="77">
        <v>64</v>
      </c>
      <c r="F31" s="77">
        <v>222</v>
      </c>
      <c r="G31" s="77" t="s">
        <v>399</v>
      </c>
      <c r="H31" s="81">
        <v>925</v>
      </c>
      <c r="I31" s="81">
        <v>3490</v>
      </c>
      <c r="J31" s="81" t="s">
        <v>399</v>
      </c>
      <c r="K31" s="81">
        <v>834</v>
      </c>
      <c r="L31" s="81" t="s">
        <v>399</v>
      </c>
      <c r="M31" s="78">
        <v>834</v>
      </c>
      <c r="N31" s="685"/>
      <c r="R31" s="682"/>
    </row>
    <row r="32" spans="1:18">
      <c r="A32" s="66"/>
      <c r="B32" s="48"/>
      <c r="C32" s="48"/>
      <c r="D32" s="48"/>
      <c r="E32" s="48"/>
      <c r="F32" s="48"/>
      <c r="G32" s="48"/>
      <c r="H32" s="12"/>
      <c r="I32" s="12"/>
      <c r="J32" s="12"/>
      <c r="K32" s="12"/>
      <c r="L32" s="12"/>
      <c r="M32" s="49"/>
      <c r="N32" s="278"/>
      <c r="R32" s="349"/>
    </row>
    <row r="33" spans="1:18">
      <c r="A33" s="66" t="s">
        <v>476</v>
      </c>
      <c r="B33" s="83">
        <v>42</v>
      </c>
      <c r="C33" s="83">
        <v>22</v>
      </c>
      <c r="D33" s="12">
        <v>64</v>
      </c>
      <c r="E33" s="83">
        <v>22</v>
      </c>
      <c r="F33" s="83">
        <v>20</v>
      </c>
      <c r="G33" s="12" t="s">
        <v>399</v>
      </c>
      <c r="H33" s="83">
        <v>941</v>
      </c>
      <c r="I33" s="83">
        <v>2760</v>
      </c>
      <c r="J33" s="83" t="s">
        <v>399</v>
      </c>
      <c r="K33" s="83">
        <v>76</v>
      </c>
      <c r="L33" s="83" t="s">
        <v>399</v>
      </c>
      <c r="M33" s="84">
        <v>76</v>
      </c>
      <c r="N33" s="278"/>
      <c r="R33" s="349"/>
    </row>
    <row r="34" spans="1:18">
      <c r="A34" s="66" t="s">
        <v>477</v>
      </c>
      <c r="B34" s="83">
        <v>51</v>
      </c>
      <c r="C34" s="83">
        <v>171</v>
      </c>
      <c r="D34" s="12">
        <v>222</v>
      </c>
      <c r="E34" s="83">
        <v>51</v>
      </c>
      <c r="F34" s="83">
        <v>171</v>
      </c>
      <c r="G34" s="12" t="s">
        <v>399</v>
      </c>
      <c r="H34" s="83">
        <v>1000</v>
      </c>
      <c r="I34" s="83">
        <v>2499</v>
      </c>
      <c r="J34" s="83" t="s">
        <v>399</v>
      </c>
      <c r="K34" s="83">
        <v>478</v>
      </c>
      <c r="L34" s="83" t="s">
        <v>399</v>
      </c>
      <c r="M34" s="13">
        <v>478</v>
      </c>
      <c r="N34" s="278"/>
      <c r="R34" s="349"/>
    </row>
    <row r="35" spans="1:18">
      <c r="A35" s="66" t="s">
        <v>478</v>
      </c>
      <c r="B35" s="83">
        <v>88</v>
      </c>
      <c r="C35" s="83">
        <v>285</v>
      </c>
      <c r="D35" s="12">
        <v>373</v>
      </c>
      <c r="E35" s="83">
        <v>88</v>
      </c>
      <c r="F35" s="83">
        <v>285</v>
      </c>
      <c r="G35" s="12" t="s">
        <v>399</v>
      </c>
      <c r="H35" s="83">
        <v>831</v>
      </c>
      <c r="I35" s="83">
        <v>2240</v>
      </c>
      <c r="J35" s="83" t="s">
        <v>399</v>
      </c>
      <c r="K35" s="83">
        <v>712</v>
      </c>
      <c r="L35" s="83" t="s">
        <v>399</v>
      </c>
      <c r="M35" s="13">
        <v>712</v>
      </c>
      <c r="N35" s="278"/>
      <c r="R35" s="349"/>
    </row>
    <row r="36" spans="1:18">
      <c r="A36" s="66" t="s">
        <v>479</v>
      </c>
      <c r="B36" s="83">
        <v>67</v>
      </c>
      <c r="C36" s="83">
        <v>196</v>
      </c>
      <c r="D36" s="12">
        <v>263</v>
      </c>
      <c r="E36" s="83">
        <v>67</v>
      </c>
      <c r="F36" s="83">
        <v>196</v>
      </c>
      <c r="G36" s="12" t="s">
        <v>399</v>
      </c>
      <c r="H36" s="83">
        <v>1004</v>
      </c>
      <c r="I36" s="83">
        <v>2505</v>
      </c>
      <c r="J36" s="83" t="s">
        <v>399</v>
      </c>
      <c r="K36" s="83">
        <v>558</v>
      </c>
      <c r="L36" s="83" t="s">
        <v>399</v>
      </c>
      <c r="M36" s="13">
        <v>558</v>
      </c>
      <c r="N36" s="278"/>
      <c r="R36" s="349"/>
    </row>
    <row r="37" spans="1:18">
      <c r="A37" s="76" t="s">
        <v>480</v>
      </c>
      <c r="B37" s="77">
        <v>248</v>
      </c>
      <c r="C37" s="77">
        <v>674</v>
      </c>
      <c r="D37" s="77">
        <v>922</v>
      </c>
      <c r="E37" s="77">
        <v>228</v>
      </c>
      <c r="F37" s="77">
        <v>672</v>
      </c>
      <c r="G37" s="77" t="s">
        <v>399</v>
      </c>
      <c r="H37" s="81">
        <v>930</v>
      </c>
      <c r="I37" s="81">
        <v>2399</v>
      </c>
      <c r="J37" s="81" t="s">
        <v>399</v>
      </c>
      <c r="K37" s="81">
        <v>1824</v>
      </c>
      <c r="L37" s="81" t="s">
        <v>399</v>
      </c>
      <c r="M37" s="78">
        <v>1824</v>
      </c>
      <c r="N37" s="278"/>
      <c r="R37" s="349"/>
    </row>
    <row r="38" spans="1:18">
      <c r="A38" s="68"/>
      <c r="B38" s="73"/>
      <c r="C38" s="73"/>
      <c r="D38" s="73"/>
      <c r="E38" s="73"/>
      <c r="F38" s="73"/>
      <c r="G38" s="73"/>
      <c r="H38" s="79"/>
      <c r="I38" s="79"/>
      <c r="J38" s="79"/>
      <c r="K38" s="79"/>
      <c r="L38" s="79"/>
      <c r="M38" s="74"/>
      <c r="N38" s="278"/>
      <c r="R38" s="349"/>
    </row>
    <row r="39" spans="1:18">
      <c r="A39" s="76" t="s">
        <v>481</v>
      </c>
      <c r="B39" s="77">
        <v>5</v>
      </c>
      <c r="C39" s="77">
        <v>1</v>
      </c>
      <c r="D39" s="77">
        <v>6</v>
      </c>
      <c r="E39" s="77">
        <v>5</v>
      </c>
      <c r="F39" s="77" t="s">
        <v>399</v>
      </c>
      <c r="G39" s="77">
        <v>3000</v>
      </c>
      <c r="H39" s="81">
        <v>700</v>
      </c>
      <c r="I39" s="81" t="s">
        <v>399</v>
      </c>
      <c r="J39" s="81">
        <v>9</v>
      </c>
      <c r="K39" s="81">
        <v>4</v>
      </c>
      <c r="L39" s="81">
        <v>27</v>
      </c>
      <c r="M39" s="78">
        <v>31</v>
      </c>
      <c r="N39" s="278"/>
      <c r="R39" s="349"/>
    </row>
    <row r="40" spans="1:18">
      <c r="A40" s="66"/>
      <c r="B40" s="48"/>
      <c r="C40" s="48"/>
      <c r="D40" s="48"/>
      <c r="E40" s="48"/>
      <c r="F40" s="48"/>
      <c r="G40" s="48"/>
      <c r="H40" s="12"/>
      <c r="I40" s="12"/>
      <c r="J40" s="12"/>
      <c r="K40" s="12"/>
      <c r="L40" s="12"/>
      <c r="M40" s="49"/>
      <c r="N40" s="278"/>
      <c r="R40" s="349"/>
    </row>
    <row r="41" spans="1:18">
      <c r="A41" s="66" t="s">
        <v>545</v>
      </c>
      <c r="B41" s="48">
        <v>1</v>
      </c>
      <c r="C41" s="12" t="s">
        <v>399</v>
      </c>
      <c r="D41" s="12">
        <v>1</v>
      </c>
      <c r="E41" s="48">
        <v>1</v>
      </c>
      <c r="F41" s="12" t="s">
        <v>399</v>
      </c>
      <c r="G41" s="12">
        <v>4099</v>
      </c>
      <c r="H41" s="48">
        <v>980</v>
      </c>
      <c r="I41" s="12" t="s">
        <v>399</v>
      </c>
      <c r="J41" s="12">
        <v>12</v>
      </c>
      <c r="K41" s="12">
        <v>1</v>
      </c>
      <c r="L41" s="12">
        <v>49</v>
      </c>
      <c r="M41" s="13">
        <v>50</v>
      </c>
      <c r="N41" s="278"/>
      <c r="R41" s="349"/>
    </row>
    <row r="42" spans="1:18">
      <c r="A42" s="66" t="s">
        <v>483</v>
      </c>
      <c r="B42" s="12">
        <v>201</v>
      </c>
      <c r="C42" s="12">
        <v>1</v>
      </c>
      <c r="D42" s="12">
        <v>202</v>
      </c>
      <c r="E42" s="12">
        <v>87</v>
      </c>
      <c r="F42" s="12" t="s">
        <v>399</v>
      </c>
      <c r="G42" s="12">
        <v>13409</v>
      </c>
      <c r="H42" s="12">
        <v>92</v>
      </c>
      <c r="I42" s="12" t="s">
        <v>399</v>
      </c>
      <c r="J42" s="12">
        <v>2</v>
      </c>
      <c r="K42" s="12">
        <v>8</v>
      </c>
      <c r="L42" s="12">
        <v>27</v>
      </c>
      <c r="M42" s="13">
        <v>35</v>
      </c>
      <c r="N42" s="278"/>
      <c r="R42" s="349"/>
    </row>
    <row r="43" spans="1:18">
      <c r="A43" s="66" t="s">
        <v>484</v>
      </c>
      <c r="B43" s="12">
        <v>1</v>
      </c>
      <c r="C43" s="12">
        <v>1</v>
      </c>
      <c r="D43" s="12">
        <v>2</v>
      </c>
      <c r="E43" s="12">
        <v>1</v>
      </c>
      <c r="F43" s="12">
        <v>1</v>
      </c>
      <c r="G43" s="12">
        <v>15020</v>
      </c>
      <c r="H43" s="12">
        <v>1500</v>
      </c>
      <c r="I43" s="12">
        <v>3000</v>
      </c>
      <c r="J43" s="12">
        <v>10</v>
      </c>
      <c r="K43" s="12">
        <v>5</v>
      </c>
      <c r="L43" s="12">
        <v>150</v>
      </c>
      <c r="M43" s="13">
        <v>155</v>
      </c>
      <c r="N43" s="278"/>
      <c r="R43" s="349"/>
    </row>
    <row r="44" spans="1:18">
      <c r="A44" s="66" t="s">
        <v>485</v>
      </c>
      <c r="B44" s="85">
        <v>2</v>
      </c>
      <c r="C44" s="12">
        <v>1</v>
      </c>
      <c r="D44" s="12">
        <v>3</v>
      </c>
      <c r="E44" s="85">
        <v>2</v>
      </c>
      <c r="F44" s="12">
        <v>1</v>
      </c>
      <c r="G44" s="12">
        <v>3297</v>
      </c>
      <c r="H44" s="85">
        <v>300</v>
      </c>
      <c r="I44" s="12">
        <v>300</v>
      </c>
      <c r="J44" s="12">
        <v>1</v>
      </c>
      <c r="K44" s="12">
        <v>1</v>
      </c>
      <c r="L44" s="12">
        <v>3</v>
      </c>
      <c r="M44" s="13">
        <v>4</v>
      </c>
      <c r="N44" s="278"/>
      <c r="R44" s="349"/>
    </row>
    <row r="45" spans="1:18">
      <c r="A45" s="66" t="s">
        <v>486</v>
      </c>
      <c r="B45" s="12">
        <v>13</v>
      </c>
      <c r="C45" s="12">
        <v>2</v>
      </c>
      <c r="D45" s="12">
        <v>15</v>
      </c>
      <c r="E45" s="12">
        <v>13</v>
      </c>
      <c r="F45" s="12">
        <v>2</v>
      </c>
      <c r="G45" s="12">
        <v>2695</v>
      </c>
      <c r="H45" s="12">
        <v>153</v>
      </c>
      <c r="I45" s="12">
        <v>500</v>
      </c>
      <c r="J45" s="12" t="s">
        <v>399</v>
      </c>
      <c r="K45" s="12">
        <v>3</v>
      </c>
      <c r="L45" s="12" t="s">
        <v>399</v>
      </c>
      <c r="M45" s="13">
        <v>3</v>
      </c>
      <c r="N45" s="278"/>
      <c r="R45" s="349"/>
    </row>
    <row r="46" spans="1:18">
      <c r="A46" s="66" t="s">
        <v>487</v>
      </c>
      <c r="B46" s="12">
        <v>1</v>
      </c>
      <c r="C46" s="12" t="s">
        <v>399</v>
      </c>
      <c r="D46" s="12">
        <v>1</v>
      </c>
      <c r="E46" s="12">
        <v>1</v>
      </c>
      <c r="F46" s="12" t="s">
        <v>399</v>
      </c>
      <c r="G46" s="12">
        <v>500</v>
      </c>
      <c r="H46" s="12">
        <v>1000</v>
      </c>
      <c r="I46" s="12" t="s">
        <v>399</v>
      </c>
      <c r="J46" s="12">
        <v>2</v>
      </c>
      <c r="K46" s="12">
        <v>1</v>
      </c>
      <c r="L46" s="12">
        <v>1</v>
      </c>
      <c r="M46" s="13">
        <v>2</v>
      </c>
      <c r="N46" s="278"/>
      <c r="R46" s="349"/>
    </row>
    <row r="47" spans="1:18">
      <c r="A47" s="66" t="s">
        <v>488</v>
      </c>
      <c r="B47" s="85">
        <v>3</v>
      </c>
      <c r="C47" s="12">
        <v>2</v>
      </c>
      <c r="D47" s="12">
        <v>5</v>
      </c>
      <c r="E47" s="85">
        <v>3</v>
      </c>
      <c r="F47" s="12">
        <v>2</v>
      </c>
      <c r="G47" s="12" t="s">
        <v>399</v>
      </c>
      <c r="H47" s="85">
        <v>300</v>
      </c>
      <c r="I47" s="12">
        <v>700</v>
      </c>
      <c r="J47" s="12" t="s">
        <v>399</v>
      </c>
      <c r="K47" s="12">
        <v>2</v>
      </c>
      <c r="L47" s="12" t="s">
        <v>399</v>
      </c>
      <c r="M47" s="13">
        <v>2</v>
      </c>
      <c r="N47" s="278"/>
      <c r="R47" s="349"/>
    </row>
    <row r="48" spans="1:18">
      <c r="A48" s="66" t="s">
        <v>489</v>
      </c>
      <c r="B48" s="85">
        <v>121</v>
      </c>
      <c r="C48" s="12">
        <v>27</v>
      </c>
      <c r="D48" s="12">
        <v>148</v>
      </c>
      <c r="E48" s="85">
        <v>60</v>
      </c>
      <c r="F48" s="12" t="s">
        <v>399</v>
      </c>
      <c r="G48" s="12" t="s">
        <v>399</v>
      </c>
      <c r="H48" s="85">
        <v>2500</v>
      </c>
      <c r="I48" s="12" t="s">
        <v>399</v>
      </c>
      <c r="J48" s="12" t="s">
        <v>399</v>
      </c>
      <c r="K48" s="12">
        <v>150</v>
      </c>
      <c r="L48" s="12" t="s">
        <v>399</v>
      </c>
      <c r="M48" s="13">
        <v>150</v>
      </c>
      <c r="N48" s="278"/>
      <c r="R48" s="349"/>
    </row>
    <row r="49" spans="1:19">
      <c r="A49" s="66" t="s">
        <v>490</v>
      </c>
      <c r="B49" s="12">
        <v>2</v>
      </c>
      <c r="C49" s="12">
        <v>16</v>
      </c>
      <c r="D49" s="12">
        <v>18</v>
      </c>
      <c r="E49" s="12">
        <v>2</v>
      </c>
      <c r="F49" s="12">
        <v>12</v>
      </c>
      <c r="G49" s="12" t="s">
        <v>399</v>
      </c>
      <c r="H49" s="12">
        <v>2000</v>
      </c>
      <c r="I49" s="12">
        <v>8000</v>
      </c>
      <c r="J49" s="12" t="s">
        <v>399</v>
      </c>
      <c r="K49" s="12">
        <v>100</v>
      </c>
      <c r="L49" s="12" t="s">
        <v>399</v>
      </c>
      <c r="M49" s="13">
        <v>100</v>
      </c>
      <c r="N49" s="278"/>
      <c r="R49" s="349"/>
    </row>
    <row r="50" spans="1:19">
      <c r="A50" s="76" t="s">
        <v>491</v>
      </c>
      <c r="B50" s="77">
        <v>345</v>
      </c>
      <c r="C50" s="77">
        <v>50</v>
      </c>
      <c r="D50" s="77">
        <v>395</v>
      </c>
      <c r="E50" s="77">
        <v>170</v>
      </c>
      <c r="F50" s="77">
        <v>18</v>
      </c>
      <c r="G50" s="77">
        <v>39020</v>
      </c>
      <c r="H50" s="81">
        <v>994</v>
      </c>
      <c r="I50" s="81">
        <v>5650</v>
      </c>
      <c r="J50" s="81">
        <v>6</v>
      </c>
      <c r="K50" s="81">
        <v>271</v>
      </c>
      <c r="L50" s="81">
        <v>230</v>
      </c>
      <c r="M50" s="78">
        <v>501</v>
      </c>
      <c r="N50" s="278"/>
      <c r="R50" s="349"/>
    </row>
    <row r="51" spans="1:19">
      <c r="A51" s="68"/>
      <c r="B51" s="73"/>
      <c r="C51" s="73"/>
      <c r="D51" s="73"/>
      <c r="E51" s="73"/>
      <c r="F51" s="73"/>
      <c r="G51" s="73"/>
      <c r="H51" s="79"/>
      <c r="I51" s="79"/>
      <c r="J51" s="79"/>
      <c r="K51" s="79"/>
      <c r="L51" s="79"/>
      <c r="M51" s="74"/>
      <c r="N51" s="278"/>
      <c r="R51" s="349"/>
    </row>
    <row r="52" spans="1:19">
      <c r="A52" s="76" t="s">
        <v>492</v>
      </c>
      <c r="B52" s="77">
        <v>5</v>
      </c>
      <c r="C52" s="77">
        <v>3</v>
      </c>
      <c r="D52" s="77">
        <v>8</v>
      </c>
      <c r="E52" s="77">
        <v>5</v>
      </c>
      <c r="F52" s="77">
        <v>3</v>
      </c>
      <c r="G52" s="77">
        <v>2279</v>
      </c>
      <c r="H52" s="81">
        <v>1350</v>
      </c>
      <c r="I52" s="81">
        <v>2700</v>
      </c>
      <c r="J52" s="81">
        <v>10</v>
      </c>
      <c r="K52" s="81">
        <v>15</v>
      </c>
      <c r="L52" s="81">
        <v>23</v>
      </c>
      <c r="M52" s="78">
        <v>38</v>
      </c>
      <c r="N52" s="278"/>
      <c r="R52" s="349"/>
    </row>
    <row r="53" spans="1:19">
      <c r="A53" s="66"/>
      <c r="B53" s="48"/>
      <c r="C53" s="48"/>
      <c r="D53" s="48"/>
      <c r="E53" s="48"/>
      <c r="F53" s="48"/>
      <c r="G53" s="48"/>
      <c r="H53" s="12"/>
      <c r="I53" s="12"/>
      <c r="J53" s="12"/>
      <c r="K53" s="12"/>
      <c r="L53" s="12"/>
      <c r="M53" s="49"/>
      <c r="N53" s="278"/>
      <c r="R53" s="349"/>
    </row>
    <row r="54" spans="1:19">
      <c r="A54" s="66" t="s">
        <v>493</v>
      </c>
      <c r="B54" s="85">
        <v>101</v>
      </c>
      <c r="C54" s="12">
        <v>268</v>
      </c>
      <c r="D54" s="12">
        <v>369</v>
      </c>
      <c r="E54" s="85">
        <v>70</v>
      </c>
      <c r="F54" s="12">
        <v>250</v>
      </c>
      <c r="G54" s="12" t="s">
        <v>399</v>
      </c>
      <c r="H54" s="85">
        <v>550</v>
      </c>
      <c r="I54" s="12">
        <v>1900</v>
      </c>
      <c r="J54" s="12" t="s">
        <v>399</v>
      </c>
      <c r="K54" s="12">
        <v>514</v>
      </c>
      <c r="L54" s="12" t="s">
        <v>399</v>
      </c>
      <c r="M54" s="13">
        <v>514</v>
      </c>
      <c r="N54" s="278"/>
      <c r="R54" s="349"/>
    </row>
    <row r="55" spans="1:19">
      <c r="A55" s="66" t="s">
        <v>494</v>
      </c>
      <c r="B55" s="12">
        <v>41</v>
      </c>
      <c r="C55" s="12">
        <v>18</v>
      </c>
      <c r="D55" s="12">
        <v>59</v>
      </c>
      <c r="E55" s="12">
        <v>35</v>
      </c>
      <c r="F55" s="12">
        <v>16</v>
      </c>
      <c r="G55" s="12">
        <v>1222</v>
      </c>
      <c r="H55" s="12">
        <v>300</v>
      </c>
      <c r="I55" s="12">
        <v>1430</v>
      </c>
      <c r="J55" s="12">
        <v>6</v>
      </c>
      <c r="K55" s="12">
        <v>34</v>
      </c>
      <c r="L55" s="12">
        <v>7</v>
      </c>
      <c r="M55" s="13">
        <v>41</v>
      </c>
      <c r="N55" s="278"/>
      <c r="R55" s="349"/>
    </row>
    <row r="56" spans="1:19" s="408" customFormat="1">
      <c r="A56" s="66" t="s">
        <v>495</v>
      </c>
      <c r="B56" s="12">
        <v>82</v>
      </c>
      <c r="C56" s="12">
        <v>54</v>
      </c>
      <c r="D56" s="12">
        <v>136</v>
      </c>
      <c r="E56" s="12">
        <v>80</v>
      </c>
      <c r="F56" s="12">
        <v>52</v>
      </c>
      <c r="G56" s="12">
        <v>7068</v>
      </c>
      <c r="H56" s="12">
        <v>500</v>
      </c>
      <c r="I56" s="12">
        <v>700</v>
      </c>
      <c r="J56" s="12">
        <v>5</v>
      </c>
      <c r="K56" s="12">
        <v>76</v>
      </c>
      <c r="L56" s="12">
        <v>35</v>
      </c>
      <c r="M56" s="13">
        <v>111</v>
      </c>
      <c r="N56" s="685"/>
      <c r="R56" s="682"/>
    </row>
    <row r="57" spans="1:19">
      <c r="A57" s="66" t="s">
        <v>496</v>
      </c>
      <c r="B57" s="12">
        <v>341</v>
      </c>
      <c r="C57" s="12">
        <v>1</v>
      </c>
      <c r="D57" s="12">
        <v>342</v>
      </c>
      <c r="E57" s="12">
        <v>341</v>
      </c>
      <c r="F57" s="12">
        <v>1</v>
      </c>
      <c r="G57" s="12">
        <v>1957</v>
      </c>
      <c r="H57" s="12">
        <v>1000</v>
      </c>
      <c r="I57" s="12">
        <v>2300</v>
      </c>
      <c r="J57" s="12" t="s">
        <v>399</v>
      </c>
      <c r="K57" s="12">
        <v>343</v>
      </c>
      <c r="L57" s="12" t="s">
        <v>399</v>
      </c>
      <c r="M57" s="13">
        <v>343</v>
      </c>
      <c r="N57" s="278"/>
      <c r="R57" s="349"/>
    </row>
    <row r="58" spans="1:19">
      <c r="A58" s="66" t="s">
        <v>497</v>
      </c>
      <c r="B58" s="12">
        <v>84</v>
      </c>
      <c r="C58" s="12">
        <v>91</v>
      </c>
      <c r="D58" s="12">
        <v>175</v>
      </c>
      <c r="E58" s="12">
        <v>63</v>
      </c>
      <c r="F58" s="12">
        <v>88</v>
      </c>
      <c r="G58" s="12" t="s">
        <v>399</v>
      </c>
      <c r="H58" s="12">
        <v>500</v>
      </c>
      <c r="I58" s="12">
        <v>1350</v>
      </c>
      <c r="J58" s="12" t="s">
        <v>399</v>
      </c>
      <c r="K58" s="12">
        <v>150</v>
      </c>
      <c r="L58" s="12" t="s">
        <v>399</v>
      </c>
      <c r="M58" s="13">
        <v>150</v>
      </c>
      <c r="N58" s="278"/>
      <c r="R58" s="349"/>
    </row>
    <row r="59" spans="1:19">
      <c r="A59" s="76" t="s">
        <v>573</v>
      </c>
      <c r="B59" s="77">
        <v>649</v>
      </c>
      <c r="C59" s="77">
        <v>432</v>
      </c>
      <c r="D59" s="77">
        <v>1081</v>
      </c>
      <c r="E59" s="77">
        <v>589</v>
      </c>
      <c r="F59" s="77">
        <v>407</v>
      </c>
      <c r="G59" s="77">
        <v>10247</v>
      </c>
      <c r="H59" s="81">
        <v>784</v>
      </c>
      <c r="I59" s="81">
        <v>1610</v>
      </c>
      <c r="J59" s="81">
        <v>4</v>
      </c>
      <c r="K59" s="81">
        <v>1117</v>
      </c>
      <c r="L59" s="81">
        <v>42</v>
      </c>
      <c r="M59" s="78">
        <v>1159</v>
      </c>
      <c r="N59" s="278"/>
      <c r="R59" s="349"/>
    </row>
    <row r="60" spans="1:19">
      <c r="A60" s="66"/>
      <c r="B60" s="48"/>
      <c r="C60" s="48"/>
      <c r="D60" s="48"/>
      <c r="E60" s="48"/>
      <c r="F60" s="48"/>
      <c r="G60" s="48"/>
      <c r="H60" s="12"/>
      <c r="I60" s="12"/>
      <c r="J60" s="12"/>
      <c r="K60" s="12"/>
      <c r="L60" s="12"/>
      <c r="M60" s="49"/>
      <c r="N60" s="278"/>
      <c r="R60" s="349"/>
    </row>
    <row r="61" spans="1:19" s="408" customFormat="1">
      <c r="A61" s="66" t="s">
        <v>499</v>
      </c>
      <c r="B61" s="12">
        <v>54</v>
      </c>
      <c r="C61" s="12">
        <v>27</v>
      </c>
      <c r="D61" s="12">
        <v>81</v>
      </c>
      <c r="E61" s="12">
        <v>50</v>
      </c>
      <c r="F61" s="12">
        <v>26</v>
      </c>
      <c r="G61" s="12">
        <v>5000</v>
      </c>
      <c r="H61" s="12">
        <v>550</v>
      </c>
      <c r="I61" s="12">
        <v>1600</v>
      </c>
      <c r="J61" s="12">
        <v>10</v>
      </c>
      <c r="K61" s="12">
        <v>69</v>
      </c>
      <c r="L61" s="12">
        <v>50</v>
      </c>
      <c r="M61" s="13">
        <v>119</v>
      </c>
      <c r="N61" s="685"/>
      <c r="R61" s="682"/>
    </row>
    <row r="62" spans="1:19">
      <c r="A62" s="66" t="s">
        <v>500</v>
      </c>
      <c r="B62" s="12">
        <v>233</v>
      </c>
      <c r="C62" s="12">
        <v>54</v>
      </c>
      <c r="D62" s="12">
        <v>287</v>
      </c>
      <c r="E62" s="12">
        <v>214</v>
      </c>
      <c r="F62" s="12">
        <v>44</v>
      </c>
      <c r="G62" s="12" t="s">
        <v>399</v>
      </c>
      <c r="H62" s="12">
        <v>225</v>
      </c>
      <c r="I62" s="12">
        <v>600</v>
      </c>
      <c r="J62" s="12" t="s">
        <v>399</v>
      </c>
      <c r="K62" s="12">
        <v>75</v>
      </c>
      <c r="L62" s="12" t="s">
        <v>399</v>
      </c>
      <c r="M62" s="13">
        <v>75</v>
      </c>
      <c r="N62" s="278"/>
      <c r="R62" s="349"/>
    </row>
    <row r="63" spans="1:19" s="408" customFormat="1">
      <c r="A63" s="66" t="s">
        <v>501</v>
      </c>
      <c r="B63" s="12">
        <v>265</v>
      </c>
      <c r="C63" s="12">
        <v>687</v>
      </c>
      <c r="D63" s="12">
        <v>952</v>
      </c>
      <c r="E63" s="12">
        <v>252</v>
      </c>
      <c r="F63" s="12">
        <v>650</v>
      </c>
      <c r="G63" s="12" t="s">
        <v>399</v>
      </c>
      <c r="H63" s="12">
        <v>200</v>
      </c>
      <c r="I63" s="12">
        <v>800</v>
      </c>
      <c r="J63" s="12" t="s">
        <v>399</v>
      </c>
      <c r="K63" s="12">
        <v>570</v>
      </c>
      <c r="L63" s="12" t="s">
        <v>399</v>
      </c>
      <c r="M63" s="13">
        <v>570</v>
      </c>
      <c r="N63" s="685"/>
      <c r="R63" s="682"/>
    </row>
    <row r="64" spans="1:19">
      <c r="A64" s="76" t="s">
        <v>502</v>
      </c>
      <c r="B64" s="77">
        <v>552</v>
      </c>
      <c r="C64" s="77">
        <v>768</v>
      </c>
      <c r="D64" s="77">
        <v>1320</v>
      </c>
      <c r="E64" s="77">
        <v>516</v>
      </c>
      <c r="F64" s="77">
        <v>720</v>
      </c>
      <c r="G64" s="77">
        <v>5000</v>
      </c>
      <c r="H64" s="81">
        <v>244</v>
      </c>
      <c r="I64" s="81">
        <v>817</v>
      </c>
      <c r="J64" s="81">
        <v>10</v>
      </c>
      <c r="K64" s="81">
        <v>714</v>
      </c>
      <c r="L64" s="81">
        <v>50</v>
      </c>
      <c r="M64" s="78">
        <v>764</v>
      </c>
      <c r="N64" s="278"/>
      <c r="R64" s="349"/>
      <c r="S64" s="677"/>
    </row>
    <row r="65" spans="1:19">
      <c r="A65" s="66"/>
      <c r="B65" s="48"/>
      <c r="C65" s="48"/>
      <c r="D65" s="48"/>
      <c r="E65" s="48"/>
      <c r="F65" s="48"/>
      <c r="G65" s="48"/>
      <c r="H65" s="12"/>
      <c r="I65" s="12"/>
      <c r="J65" s="12"/>
      <c r="K65" s="12"/>
      <c r="L65" s="12"/>
      <c r="M65" s="49"/>
      <c r="N65" s="278"/>
      <c r="R65" s="349"/>
      <c r="S65" s="677"/>
    </row>
    <row r="66" spans="1:19">
      <c r="A66" s="76" t="s">
        <v>503</v>
      </c>
      <c r="B66" s="77">
        <v>176</v>
      </c>
      <c r="C66" s="77">
        <v>65</v>
      </c>
      <c r="D66" s="77">
        <v>241</v>
      </c>
      <c r="E66" s="77">
        <v>168</v>
      </c>
      <c r="F66" s="77">
        <v>48</v>
      </c>
      <c r="G66" s="77" t="s">
        <v>399</v>
      </c>
      <c r="H66" s="81">
        <v>900</v>
      </c>
      <c r="I66" s="81">
        <v>3000</v>
      </c>
      <c r="J66" s="81" t="s">
        <v>399</v>
      </c>
      <c r="K66" s="81">
        <v>295</v>
      </c>
      <c r="L66" s="81" t="s">
        <v>399</v>
      </c>
      <c r="M66" s="78">
        <v>295</v>
      </c>
      <c r="N66" s="278"/>
      <c r="R66" s="349"/>
    </row>
    <row r="67" spans="1:19" s="408" customFormat="1">
      <c r="A67" s="66"/>
      <c r="B67" s="48"/>
      <c r="C67" s="48"/>
      <c r="D67" s="48"/>
      <c r="E67" s="48"/>
      <c r="F67" s="48"/>
      <c r="G67" s="48"/>
      <c r="H67" s="12"/>
      <c r="I67" s="12"/>
      <c r="J67" s="12"/>
      <c r="K67" s="12"/>
      <c r="L67" s="12"/>
      <c r="M67" s="49"/>
      <c r="N67" s="685"/>
      <c r="R67" s="682"/>
    </row>
    <row r="68" spans="1:19">
      <c r="A68" s="66" t="s">
        <v>504</v>
      </c>
      <c r="B68" s="48" t="s">
        <v>399</v>
      </c>
      <c r="C68" s="12">
        <v>665</v>
      </c>
      <c r="D68" s="12">
        <v>665</v>
      </c>
      <c r="E68" s="48" t="s">
        <v>399</v>
      </c>
      <c r="F68" s="12">
        <v>640</v>
      </c>
      <c r="G68" s="12" t="s">
        <v>399</v>
      </c>
      <c r="H68" s="48" t="s">
        <v>399</v>
      </c>
      <c r="I68" s="12">
        <v>2620</v>
      </c>
      <c r="J68" s="12" t="s">
        <v>399</v>
      </c>
      <c r="K68" s="12">
        <v>1677</v>
      </c>
      <c r="L68" s="12" t="s">
        <v>399</v>
      </c>
      <c r="M68" s="13">
        <v>1677</v>
      </c>
      <c r="N68" s="278"/>
      <c r="R68" s="349"/>
    </row>
    <row r="69" spans="1:19">
      <c r="A69" s="66" t="s">
        <v>505</v>
      </c>
      <c r="B69" s="48" t="s">
        <v>399</v>
      </c>
      <c r="C69" s="12">
        <v>87</v>
      </c>
      <c r="D69" s="12">
        <v>87</v>
      </c>
      <c r="E69" s="48" t="s">
        <v>399</v>
      </c>
      <c r="F69" s="12">
        <v>30</v>
      </c>
      <c r="G69" s="12">
        <v>150000</v>
      </c>
      <c r="H69" s="48" t="s">
        <v>399</v>
      </c>
      <c r="I69" s="12">
        <v>990</v>
      </c>
      <c r="J69" s="12">
        <v>5</v>
      </c>
      <c r="K69" s="12">
        <v>30</v>
      </c>
      <c r="L69" s="12">
        <v>750</v>
      </c>
      <c r="M69" s="13">
        <v>780</v>
      </c>
      <c r="N69" s="278"/>
      <c r="R69" s="349"/>
    </row>
    <row r="70" spans="1:19">
      <c r="A70" s="76" t="s">
        <v>506</v>
      </c>
      <c r="B70" s="77" t="s">
        <v>399</v>
      </c>
      <c r="C70" s="77">
        <v>752</v>
      </c>
      <c r="D70" s="77">
        <v>752</v>
      </c>
      <c r="E70" s="77" t="s">
        <v>399</v>
      </c>
      <c r="F70" s="77">
        <v>670</v>
      </c>
      <c r="G70" s="77">
        <v>150000</v>
      </c>
      <c r="H70" s="81" t="s">
        <v>399</v>
      </c>
      <c r="I70" s="81">
        <v>2547</v>
      </c>
      <c r="J70" s="81">
        <v>5</v>
      </c>
      <c r="K70" s="81">
        <v>1707</v>
      </c>
      <c r="L70" s="81">
        <v>750</v>
      </c>
      <c r="M70" s="78">
        <v>2457</v>
      </c>
      <c r="N70" s="278"/>
      <c r="R70" s="349"/>
    </row>
    <row r="71" spans="1:19">
      <c r="A71" s="66"/>
      <c r="B71" s="48"/>
      <c r="C71" s="48"/>
      <c r="D71" s="48"/>
      <c r="E71" s="48"/>
      <c r="F71" s="48"/>
      <c r="G71" s="48"/>
      <c r="H71" s="12"/>
      <c r="I71" s="12"/>
      <c r="J71" s="12"/>
      <c r="K71" s="12"/>
      <c r="L71" s="12"/>
      <c r="M71" s="49"/>
      <c r="N71" s="278"/>
      <c r="R71" s="349"/>
    </row>
    <row r="72" spans="1:19">
      <c r="A72" s="66" t="s">
        <v>507</v>
      </c>
      <c r="B72" s="48" t="s">
        <v>399</v>
      </c>
      <c r="C72" s="12">
        <v>88</v>
      </c>
      <c r="D72" s="12">
        <v>88</v>
      </c>
      <c r="E72" s="48" t="s">
        <v>399</v>
      </c>
      <c r="F72" s="12">
        <v>85</v>
      </c>
      <c r="G72" s="48" t="s">
        <v>399</v>
      </c>
      <c r="H72" s="48" t="s">
        <v>399</v>
      </c>
      <c r="I72" s="12">
        <v>2176</v>
      </c>
      <c r="J72" s="48" t="s">
        <v>399</v>
      </c>
      <c r="K72" s="85">
        <v>185</v>
      </c>
      <c r="L72" s="48" t="s">
        <v>399</v>
      </c>
      <c r="M72" s="13">
        <v>185</v>
      </c>
      <c r="N72" s="278"/>
      <c r="R72" s="349"/>
    </row>
    <row r="73" spans="1:19">
      <c r="A73" s="66" t="s">
        <v>508</v>
      </c>
      <c r="B73" s="48" t="s">
        <v>399</v>
      </c>
      <c r="C73" s="12">
        <v>5</v>
      </c>
      <c r="D73" s="12">
        <v>5</v>
      </c>
      <c r="E73" s="48" t="s">
        <v>399</v>
      </c>
      <c r="F73" s="12" t="s">
        <v>399</v>
      </c>
      <c r="G73" s="48" t="s">
        <v>399</v>
      </c>
      <c r="H73" s="48" t="s">
        <v>399</v>
      </c>
      <c r="I73" s="12" t="s">
        <v>399</v>
      </c>
      <c r="J73" s="48" t="s">
        <v>399</v>
      </c>
      <c r="K73" s="48" t="s">
        <v>399</v>
      </c>
      <c r="L73" s="48" t="s">
        <v>399</v>
      </c>
      <c r="M73" s="13" t="s">
        <v>399</v>
      </c>
      <c r="N73" s="278"/>
      <c r="R73" s="349"/>
    </row>
    <row r="74" spans="1:19">
      <c r="A74" s="66" t="s">
        <v>509</v>
      </c>
      <c r="B74" s="12">
        <v>7</v>
      </c>
      <c r="C74" s="12">
        <v>16</v>
      </c>
      <c r="D74" s="12">
        <v>23</v>
      </c>
      <c r="E74" s="12">
        <v>4</v>
      </c>
      <c r="F74" s="12">
        <v>11</v>
      </c>
      <c r="G74" s="12" t="s">
        <v>399</v>
      </c>
      <c r="H74" s="12">
        <v>900</v>
      </c>
      <c r="I74" s="12">
        <v>1500</v>
      </c>
      <c r="J74" s="12" t="s">
        <v>399</v>
      </c>
      <c r="K74" s="12">
        <v>20</v>
      </c>
      <c r="L74" s="12" t="s">
        <v>399</v>
      </c>
      <c r="M74" s="13">
        <v>20</v>
      </c>
      <c r="N74" s="278"/>
      <c r="R74" s="349"/>
    </row>
    <row r="75" spans="1:19" s="408" customFormat="1">
      <c r="A75" s="66" t="s">
        <v>510</v>
      </c>
      <c r="B75" s="85">
        <v>291</v>
      </c>
      <c r="C75" s="12">
        <v>506</v>
      </c>
      <c r="D75" s="12">
        <v>797</v>
      </c>
      <c r="E75" s="85">
        <v>102</v>
      </c>
      <c r="F75" s="12">
        <v>433</v>
      </c>
      <c r="G75" s="12">
        <v>2072</v>
      </c>
      <c r="H75" s="85">
        <v>693</v>
      </c>
      <c r="I75" s="12">
        <v>3059</v>
      </c>
      <c r="J75" s="85">
        <v>12</v>
      </c>
      <c r="K75" s="85">
        <v>1395</v>
      </c>
      <c r="L75" s="85">
        <v>25</v>
      </c>
      <c r="M75" s="13">
        <v>1420</v>
      </c>
      <c r="N75" s="685"/>
      <c r="R75" s="682"/>
    </row>
    <row r="76" spans="1:19">
      <c r="A76" s="66" t="s">
        <v>511</v>
      </c>
      <c r="B76" s="12">
        <v>1</v>
      </c>
      <c r="C76" s="12">
        <v>4</v>
      </c>
      <c r="D76" s="12">
        <v>5</v>
      </c>
      <c r="E76" s="12">
        <v>1</v>
      </c>
      <c r="F76" s="12">
        <v>4</v>
      </c>
      <c r="G76" s="12" t="s">
        <v>399</v>
      </c>
      <c r="H76" s="12">
        <v>600</v>
      </c>
      <c r="I76" s="12">
        <v>1200</v>
      </c>
      <c r="J76" s="12" t="s">
        <v>399</v>
      </c>
      <c r="K76" s="12">
        <v>5</v>
      </c>
      <c r="L76" s="12" t="s">
        <v>399</v>
      </c>
      <c r="M76" s="13">
        <v>5</v>
      </c>
      <c r="N76" s="278"/>
      <c r="R76" s="349"/>
    </row>
    <row r="77" spans="1:19">
      <c r="A77" s="66" t="s">
        <v>512</v>
      </c>
      <c r="B77" s="12">
        <v>126</v>
      </c>
      <c r="C77" s="12">
        <v>48</v>
      </c>
      <c r="D77" s="12">
        <v>174</v>
      </c>
      <c r="E77" s="12">
        <v>123</v>
      </c>
      <c r="F77" s="12">
        <v>48</v>
      </c>
      <c r="G77" s="12">
        <v>6792</v>
      </c>
      <c r="H77" s="12">
        <v>415</v>
      </c>
      <c r="I77" s="12">
        <v>800</v>
      </c>
      <c r="J77" s="12" t="s">
        <v>399</v>
      </c>
      <c r="K77" s="12">
        <v>90</v>
      </c>
      <c r="L77" s="12" t="s">
        <v>399</v>
      </c>
      <c r="M77" s="13">
        <v>90</v>
      </c>
      <c r="N77" s="278"/>
      <c r="R77" s="349"/>
    </row>
    <row r="78" spans="1:19">
      <c r="A78" s="66" t="s">
        <v>513</v>
      </c>
      <c r="B78" s="85">
        <v>206</v>
      </c>
      <c r="C78" s="12">
        <v>146</v>
      </c>
      <c r="D78" s="12">
        <v>352</v>
      </c>
      <c r="E78" s="85">
        <v>206</v>
      </c>
      <c r="F78" s="12">
        <v>140</v>
      </c>
      <c r="G78" s="48" t="s">
        <v>399</v>
      </c>
      <c r="H78" s="85">
        <v>500</v>
      </c>
      <c r="I78" s="12">
        <v>3500</v>
      </c>
      <c r="J78" s="48" t="s">
        <v>399</v>
      </c>
      <c r="K78" s="85">
        <v>593</v>
      </c>
      <c r="L78" s="48" t="s">
        <v>399</v>
      </c>
      <c r="M78" s="13">
        <v>593</v>
      </c>
      <c r="N78" s="278"/>
      <c r="R78" s="349"/>
    </row>
    <row r="79" spans="1:19" s="408" customFormat="1">
      <c r="A79" s="66" t="s">
        <v>514</v>
      </c>
      <c r="B79" s="85" t="s">
        <v>399</v>
      </c>
      <c r="C79" s="12" t="s">
        <v>399</v>
      </c>
      <c r="D79" s="12" t="s">
        <v>399</v>
      </c>
      <c r="E79" s="85" t="s">
        <v>399</v>
      </c>
      <c r="F79" s="12" t="s">
        <v>399</v>
      </c>
      <c r="G79" s="48" t="s">
        <v>399</v>
      </c>
      <c r="H79" s="48" t="s">
        <v>399</v>
      </c>
      <c r="I79" s="12" t="s">
        <v>399</v>
      </c>
      <c r="J79" s="48" t="s">
        <v>399</v>
      </c>
      <c r="K79" s="48" t="s">
        <v>399</v>
      </c>
      <c r="L79" s="48" t="s">
        <v>399</v>
      </c>
      <c r="M79" s="13" t="s">
        <v>399</v>
      </c>
      <c r="N79" s="685"/>
      <c r="R79" s="682"/>
    </row>
    <row r="80" spans="1:19">
      <c r="A80" s="76" t="s">
        <v>515</v>
      </c>
      <c r="B80" s="77">
        <v>631</v>
      </c>
      <c r="C80" s="77">
        <v>813</v>
      </c>
      <c r="D80" s="77">
        <v>1444</v>
      </c>
      <c r="E80" s="77">
        <v>436</v>
      </c>
      <c r="F80" s="77">
        <v>721</v>
      </c>
      <c r="G80" s="77">
        <v>8864</v>
      </c>
      <c r="H80" s="81">
        <v>525</v>
      </c>
      <c r="I80" s="81">
        <v>2856</v>
      </c>
      <c r="J80" s="81">
        <v>3</v>
      </c>
      <c r="K80" s="81">
        <v>2288</v>
      </c>
      <c r="L80" s="81">
        <v>25</v>
      </c>
      <c r="M80" s="78">
        <v>2313</v>
      </c>
      <c r="N80" s="278"/>
      <c r="R80" s="349"/>
    </row>
    <row r="81" spans="1:18">
      <c r="A81" s="66"/>
      <c r="B81" s="48"/>
      <c r="C81" s="48"/>
      <c r="D81" s="48"/>
      <c r="E81" s="48"/>
      <c r="F81" s="48"/>
      <c r="G81" s="48"/>
      <c r="H81" s="12"/>
      <c r="I81" s="12"/>
      <c r="J81" s="12"/>
      <c r="K81" s="12"/>
      <c r="L81" s="12"/>
      <c r="M81" s="49"/>
      <c r="N81" s="278"/>
      <c r="R81" s="349"/>
    </row>
    <row r="82" spans="1:18">
      <c r="A82" s="66" t="s">
        <v>516</v>
      </c>
      <c r="B82" s="12" t="s">
        <v>399</v>
      </c>
      <c r="C82" s="12">
        <v>8</v>
      </c>
      <c r="D82" s="12">
        <v>8</v>
      </c>
      <c r="E82" s="12" t="s">
        <v>399</v>
      </c>
      <c r="F82" s="12">
        <v>3</v>
      </c>
      <c r="G82" s="12">
        <v>10200</v>
      </c>
      <c r="H82" s="12" t="s">
        <v>399</v>
      </c>
      <c r="I82" s="12">
        <v>1000</v>
      </c>
      <c r="J82" s="12">
        <v>1</v>
      </c>
      <c r="K82" s="12">
        <v>3</v>
      </c>
      <c r="L82" s="12">
        <v>10</v>
      </c>
      <c r="M82" s="13">
        <v>13</v>
      </c>
      <c r="R82" s="349"/>
    </row>
    <row r="83" spans="1:18">
      <c r="A83" s="66" t="s">
        <v>517</v>
      </c>
      <c r="B83" s="12" t="s">
        <v>399</v>
      </c>
      <c r="C83" s="12" t="s">
        <v>399</v>
      </c>
      <c r="D83" s="12" t="s">
        <v>399</v>
      </c>
      <c r="E83" s="12" t="s">
        <v>399</v>
      </c>
      <c r="F83" s="12" t="s">
        <v>399</v>
      </c>
      <c r="G83" s="12">
        <v>3090</v>
      </c>
      <c r="H83" s="12">
        <v>200</v>
      </c>
      <c r="I83" s="12" t="s">
        <v>399</v>
      </c>
      <c r="J83" s="12">
        <v>3</v>
      </c>
      <c r="K83" s="12" t="s">
        <v>399</v>
      </c>
      <c r="L83" s="12">
        <v>9</v>
      </c>
      <c r="M83" s="13">
        <v>9</v>
      </c>
      <c r="R83" s="349"/>
    </row>
    <row r="84" spans="1:18">
      <c r="A84" s="76" t="s">
        <v>518</v>
      </c>
      <c r="B84" s="77" t="s">
        <v>399</v>
      </c>
      <c r="C84" s="77">
        <v>8</v>
      </c>
      <c r="D84" s="77">
        <v>8</v>
      </c>
      <c r="E84" s="77" t="s">
        <v>399</v>
      </c>
      <c r="F84" s="77">
        <v>3</v>
      </c>
      <c r="G84" s="77">
        <v>13290</v>
      </c>
      <c r="H84" s="81" t="s">
        <v>399</v>
      </c>
      <c r="I84" s="81">
        <v>1000</v>
      </c>
      <c r="J84" s="81">
        <v>1</v>
      </c>
      <c r="K84" s="81">
        <v>3</v>
      </c>
      <c r="L84" s="81">
        <v>19</v>
      </c>
      <c r="M84" s="78">
        <v>22</v>
      </c>
      <c r="R84" s="349"/>
    </row>
    <row r="85" spans="1:18">
      <c r="A85" s="66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9"/>
    </row>
    <row r="86" spans="1:18" ht="13.5" thickBot="1">
      <c r="A86" s="69" t="s">
        <v>519</v>
      </c>
      <c r="B86" s="55">
        <v>3614</v>
      </c>
      <c r="C86" s="55">
        <v>4197</v>
      </c>
      <c r="D86" s="55">
        <v>7811</v>
      </c>
      <c r="E86" s="55">
        <v>3022</v>
      </c>
      <c r="F86" s="55">
        <v>3834</v>
      </c>
      <c r="G86" s="55">
        <v>344585</v>
      </c>
      <c r="H86" s="55">
        <v>1112</v>
      </c>
      <c r="I86" s="55">
        <v>2278</v>
      </c>
      <c r="J86" s="55">
        <v>6</v>
      </c>
      <c r="K86" s="55">
        <v>12084</v>
      </c>
      <c r="L86" s="55">
        <v>2146</v>
      </c>
      <c r="M86" s="56">
        <v>14230</v>
      </c>
    </row>
    <row r="88" spans="1:18">
      <c r="L88" s="273"/>
    </row>
  </sheetData>
  <mergeCells count="12">
    <mergeCell ref="H7:I7"/>
    <mergeCell ref="G5:G8"/>
    <mergeCell ref="A1:M1"/>
    <mergeCell ref="B5:F5"/>
    <mergeCell ref="B6:F6"/>
    <mergeCell ref="H6:I6"/>
    <mergeCell ref="K5:M5"/>
    <mergeCell ref="K6:K8"/>
    <mergeCell ref="L6:L8"/>
    <mergeCell ref="A3:M3"/>
    <mergeCell ref="M6:M8"/>
    <mergeCell ref="E7:F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2" orientation="portrait" r:id="rId1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>
  <sheetPr codeName="Hoja339">
    <pageSetUpPr fitToPage="1"/>
  </sheetPr>
  <dimension ref="A1:T44"/>
  <sheetViews>
    <sheetView view="pageBreakPreview" zoomScale="75" zoomScaleNormal="75" zoomScaleSheetLayoutView="75" workbookViewId="0">
      <selection activeCell="N22" sqref="N22"/>
    </sheetView>
  </sheetViews>
  <sheetFormatPr baseColWidth="10" defaultRowHeight="12.75"/>
  <cols>
    <col min="1" max="1" width="34.7109375" style="271" customWidth="1"/>
    <col min="2" max="13" width="16" style="271" customWidth="1"/>
    <col min="14" max="16384" width="11.42578125" style="271"/>
  </cols>
  <sheetData>
    <row r="1" spans="1:18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  <c r="N1" s="737"/>
    </row>
    <row r="3" spans="1:18" s="91" customFormat="1" ht="15">
      <c r="A3" s="1504" t="s">
        <v>1462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  <c r="N3" s="134"/>
    </row>
    <row r="4" spans="1:18" s="91" customFormat="1" ht="15.75" thickBot="1">
      <c r="A4" s="239"/>
      <c r="B4" s="240"/>
      <c r="C4" s="240"/>
      <c r="D4" s="240"/>
      <c r="E4" s="240"/>
      <c r="F4" s="240"/>
      <c r="G4" s="240"/>
      <c r="H4" s="240"/>
      <c r="I4" s="240"/>
      <c r="J4" s="240"/>
      <c r="K4" s="240"/>
    </row>
    <row r="5" spans="1:18" ht="24" customHeight="1">
      <c r="A5" s="135"/>
      <c r="B5" s="1750" t="s">
        <v>1116</v>
      </c>
      <c r="C5" s="1750"/>
      <c r="D5" s="1750"/>
      <c r="E5" s="1750"/>
      <c r="F5" s="1750"/>
      <c r="G5" s="1744" t="s">
        <v>1264</v>
      </c>
      <c r="H5" s="35"/>
      <c r="I5" s="324" t="s">
        <v>386</v>
      </c>
      <c r="J5" s="676"/>
      <c r="K5" s="1725" t="s">
        <v>387</v>
      </c>
      <c r="L5" s="1725"/>
      <c r="M5" s="1726"/>
    </row>
    <row r="6" spans="1:18" ht="24" customHeight="1">
      <c r="A6" s="137" t="s">
        <v>560</v>
      </c>
      <c r="B6" s="1747" t="s">
        <v>389</v>
      </c>
      <c r="C6" s="1747"/>
      <c r="D6" s="1747"/>
      <c r="E6" s="1747"/>
      <c r="F6" s="1747"/>
      <c r="G6" s="1745"/>
      <c r="H6" s="1748" t="s">
        <v>1265</v>
      </c>
      <c r="I6" s="1748"/>
      <c r="J6" s="60" t="s">
        <v>1151</v>
      </c>
      <c r="K6" s="1745" t="s">
        <v>1173</v>
      </c>
      <c r="L6" s="1745" t="s">
        <v>1153</v>
      </c>
      <c r="M6" s="1742" t="s">
        <v>1154</v>
      </c>
    </row>
    <row r="7" spans="1:18" ht="24" customHeight="1">
      <c r="A7" s="137" t="s">
        <v>538</v>
      </c>
      <c r="B7" s="741"/>
      <c r="C7" s="323" t="s">
        <v>395</v>
      </c>
      <c r="D7" s="59"/>
      <c r="E7" s="1749" t="s">
        <v>1123</v>
      </c>
      <c r="F7" s="1749"/>
      <c r="G7" s="1745"/>
      <c r="H7" s="1747" t="s">
        <v>390</v>
      </c>
      <c r="I7" s="1747"/>
      <c r="J7" s="62" t="s">
        <v>1120</v>
      </c>
      <c r="K7" s="1745"/>
      <c r="L7" s="1745"/>
      <c r="M7" s="1742"/>
    </row>
    <row r="8" spans="1:18" ht="24" customHeight="1" thickBot="1">
      <c r="A8" s="137"/>
      <c r="B8" s="60" t="s">
        <v>393</v>
      </c>
      <c r="C8" s="60" t="s">
        <v>394</v>
      </c>
      <c r="D8" s="60" t="s">
        <v>395</v>
      </c>
      <c r="E8" s="60" t="s">
        <v>393</v>
      </c>
      <c r="F8" s="60" t="s">
        <v>394</v>
      </c>
      <c r="G8" s="1499"/>
      <c r="H8" s="60" t="s">
        <v>393</v>
      </c>
      <c r="I8" s="60" t="s">
        <v>394</v>
      </c>
      <c r="J8" s="62" t="s">
        <v>1159</v>
      </c>
      <c r="K8" s="1499"/>
      <c r="L8" s="1499"/>
      <c r="M8" s="1670"/>
      <c r="O8" s="91"/>
      <c r="P8" s="677"/>
      <c r="Q8" s="677"/>
    </row>
    <row r="9" spans="1:18">
      <c r="A9" s="1291" t="s">
        <v>459</v>
      </c>
      <c r="B9" s="1293">
        <v>2762</v>
      </c>
      <c r="C9" s="1293" t="s">
        <v>399</v>
      </c>
      <c r="D9" s="1292">
        <v>2762</v>
      </c>
      <c r="E9" s="1293">
        <v>2762</v>
      </c>
      <c r="F9" s="1293" t="s">
        <v>399</v>
      </c>
      <c r="G9" s="1293">
        <v>93609</v>
      </c>
      <c r="H9" s="1293">
        <v>780</v>
      </c>
      <c r="I9" s="1293" t="s">
        <v>399</v>
      </c>
      <c r="J9" s="1293">
        <v>59</v>
      </c>
      <c r="K9" s="1293">
        <v>2154</v>
      </c>
      <c r="L9" s="1293">
        <v>5523</v>
      </c>
      <c r="M9" s="1310">
        <v>7677</v>
      </c>
      <c r="N9" s="278"/>
      <c r="R9" s="349"/>
    </row>
    <row r="10" spans="1:18">
      <c r="A10" s="1295" t="s">
        <v>460</v>
      </c>
      <c r="B10" s="1296">
        <v>7106</v>
      </c>
      <c r="C10" s="1296" t="s">
        <v>399</v>
      </c>
      <c r="D10" s="1296">
        <v>7106</v>
      </c>
      <c r="E10" s="1296">
        <v>7106</v>
      </c>
      <c r="F10" s="1296" t="s">
        <v>399</v>
      </c>
      <c r="G10" s="1296">
        <v>253641</v>
      </c>
      <c r="H10" s="1296">
        <v>2860</v>
      </c>
      <c r="I10" s="1296" t="s">
        <v>399</v>
      </c>
      <c r="J10" s="1296">
        <v>82</v>
      </c>
      <c r="K10" s="1296">
        <v>20323</v>
      </c>
      <c r="L10" s="1296">
        <v>20799</v>
      </c>
      <c r="M10" s="1298">
        <v>41122</v>
      </c>
      <c r="N10" s="278"/>
      <c r="R10" s="349"/>
    </row>
    <row r="11" spans="1:18">
      <c r="A11" s="1295" t="s">
        <v>461</v>
      </c>
      <c r="B11" s="1302">
        <v>12960</v>
      </c>
      <c r="C11" s="1302">
        <v>682</v>
      </c>
      <c r="D11" s="1302">
        <v>13642</v>
      </c>
      <c r="E11" s="1302">
        <v>12960</v>
      </c>
      <c r="F11" s="1302">
        <v>682</v>
      </c>
      <c r="G11" s="1296">
        <v>646048</v>
      </c>
      <c r="H11" s="1302">
        <v>2710</v>
      </c>
      <c r="I11" s="1302">
        <v>2150</v>
      </c>
      <c r="J11" s="1296">
        <v>96</v>
      </c>
      <c r="K11" s="1296">
        <v>36588</v>
      </c>
      <c r="L11" s="1296">
        <v>62021</v>
      </c>
      <c r="M11" s="1298">
        <v>98609</v>
      </c>
      <c r="N11" s="278"/>
      <c r="R11" s="349"/>
    </row>
    <row r="12" spans="1:18">
      <c r="A12" s="1295" t="s">
        <v>462</v>
      </c>
      <c r="B12" s="1296">
        <v>796</v>
      </c>
      <c r="C12" s="1296" t="s">
        <v>399</v>
      </c>
      <c r="D12" s="1296">
        <v>796</v>
      </c>
      <c r="E12" s="1296">
        <v>796</v>
      </c>
      <c r="F12" s="1296" t="s">
        <v>399</v>
      </c>
      <c r="G12" s="1296">
        <v>53556</v>
      </c>
      <c r="H12" s="1296">
        <v>780</v>
      </c>
      <c r="I12" s="1296" t="s">
        <v>399</v>
      </c>
      <c r="J12" s="1296">
        <v>59</v>
      </c>
      <c r="K12" s="1296">
        <v>621</v>
      </c>
      <c r="L12" s="1296">
        <v>3160</v>
      </c>
      <c r="M12" s="1298">
        <v>3781</v>
      </c>
      <c r="N12" s="278"/>
      <c r="R12" s="349"/>
    </row>
    <row r="13" spans="1:18">
      <c r="A13" s="1303" t="s">
        <v>463</v>
      </c>
      <c r="B13" s="1304">
        <v>23624</v>
      </c>
      <c r="C13" s="1304">
        <v>682</v>
      </c>
      <c r="D13" s="1304">
        <v>24306</v>
      </c>
      <c r="E13" s="1304">
        <v>23624</v>
      </c>
      <c r="F13" s="1304">
        <v>682</v>
      </c>
      <c r="G13" s="1304">
        <v>1046854</v>
      </c>
      <c r="H13" s="1305">
        <v>2464</v>
      </c>
      <c r="I13" s="1305">
        <v>2150</v>
      </c>
      <c r="J13" s="1305">
        <v>87</v>
      </c>
      <c r="K13" s="1305">
        <v>59686</v>
      </c>
      <c r="L13" s="1305">
        <v>91503</v>
      </c>
      <c r="M13" s="1306">
        <v>151189</v>
      </c>
      <c r="N13" s="278"/>
      <c r="R13" s="349"/>
    </row>
    <row r="14" spans="1:18">
      <c r="A14" s="1300"/>
      <c r="B14" s="1055"/>
      <c r="C14" s="1055"/>
      <c r="D14" s="1055"/>
      <c r="E14" s="1055"/>
      <c r="F14" s="1055"/>
      <c r="G14" s="1055"/>
      <c r="H14" s="1060"/>
      <c r="I14" s="1060"/>
      <c r="J14" s="1060"/>
      <c r="K14" s="1060"/>
      <c r="L14" s="1060"/>
      <c r="M14" s="1067"/>
      <c r="N14" s="278"/>
      <c r="R14" s="349"/>
    </row>
    <row r="15" spans="1:18">
      <c r="A15" s="1303" t="s">
        <v>464</v>
      </c>
      <c r="B15" s="1305" t="s">
        <v>399</v>
      </c>
      <c r="C15" s="1304" t="s">
        <v>399</v>
      </c>
      <c r="D15" s="1305" t="s">
        <v>399</v>
      </c>
      <c r="E15" s="1304" t="s">
        <v>399</v>
      </c>
      <c r="F15" s="1304" t="s">
        <v>399</v>
      </c>
      <c r="G15" s="1305">
        <v>250000</v>
      </c>
      <c r="H15" s="1304" t="s">
        <v>399</v>
      </c>
      <c r="I15" s="1304" t="s">
        <v>399</v>
      </c>
      <c r="J15" s="1305">
        <v>1</v>
      </c>
      <c r="K15" s="1305" t="s">
        <v>399</v>
      </c>
      <c r="L15" s="1305">
        <v>300</v>
      </c>
      <c r="M15" s="1323">
        <v>300</v>
      </c>
      <c r="N15" s="278"/>
      <c r="R15" s="349"/>
    </row>
    <row r="16" spans="1:18">
      <c r="A16" s="1300"/>
      <c r="B16" s="1055"/>
      <c r="C16" s="1055"/>
      <c r="D16" s="1055"/>
      <c r="E16" s="1055"/>
      <c r="F16" s="1055"/>
      <c r="G16" s="1055"/>
      <c r="H16" s="1060"/>
      <c r="I16" s="1060"/>
      <c r="J16" s="1060"/>
      <c r="K16" s="1060"/>
      <c r="L16" s="1060"/>
      <c r="M16" s="1067"/>
      <c r="N16" s="278"/>
      <c r="R16" s="349"/>
    </row>
    <row r="17" spans="1:20">
      <c r="A17" s="1303" t="s">
        <v>465</v>
      </c>
      <c r="B17" s="1305">
        <v>3</v>
      </c>
      <c r="C17" s="1305" t="s">
        <v>399</v>
      </c>
      <c r="D17" s="1305">
        <v>3</v>
      </c>
      <c r="E17" s="1305">
        <v>3</v>
      </c>
      <c r="F17" s="1305" t="s">
        <v>399</v>
      </c>
      <c r="G17" s="1305" t="s">
        <v>399</v>
      </c>
      <c r="H17" s="1305" t="s">
        <v>399</v>
      </c>
      <c r="I17" s="1305" t="s">
        <v>399</v>
      </c>
      <c r="J17" s="1305" t="s">
        <v>399</v>
      </c>
      <c r="K17" s="1305" t="s">
        <v>399</v>
      </c>
      <c r="L17" s="1305" t="s">
        <v>399</v>
      </c>
      <c r="M17" s="1323" t="s">
        <v>399</v>
      </c>
      <c r="N17" s="278"/>
      <c r="R17" s="349"/>
    </row>
    <row r="18" spans="1:20">
      <c r="A18" s="1295"/>
      <c r="B18" s="1297"/>
      <c r="C18" s="1297"/>
      <c r="D18" s="1297"/>
      <c r="E18" s="1297"/>
      <c r="F18" s="1297"/>
      <c r="G18" s="1297"/>
      <c r="H18" s="1296"/>
      <c r="I18" s="1296"/>
      <c r="J18" s="1296"/>
      <c r="K18" s="1296"/>
      <c r="L18" s="1296"/>
      <c r="M18" s="1299"/>
      <c r="N18" s="278"/>
      <c r="R18" s="349"/>
    </row>
    <row r="19" spans="1:20">
      <c r="A19" s="1295" t="s">
        <v>472</v>
      </c>
      <c r="B19" s="1297" t="s">
        <v>399</v>
      </c>
      <c r="C19" s="1297" t="s">
        <v>399</v>
      </c>
      <c r="D19" s="1296" t="s">
        <v>399</v>
      </c>
      <c r="E19" s="1297" t="s">
        <v>399</v>
      </c>
      <c r="F19" s="1297" t="s">
        <v>399</v>
      </c>
      <c r="G19" s="1297" t="s">
        <v>399</v>
      </c>
      <c r="H19" s="1302">
        <v>1051</v>
      </c>
      <c r="I19" s="1296" t="s">
        <v>399</v>
      </c>
      <c r="J19" s="1297" t="s">
        <v>399</v>
      </c>
      <c r="K19" s="1297" t="s">
        <v>399</v>
      </c>
      <c r="L19" s="1297" t="s">
        <v>399</v>
      </c>
      <c r="M19" s="1299" t="s">
        <v>399</v>
      </c>
      <c r="N19" s="278"/>
      <c r="R19" s="349"/>
    </row>
    <row r="20" spans="1:20">
      <c r="A20" s="1295" t="s">
        <v>479</v>
      </c>
      <c r="B20" s="1301">
        <v>27</v>
      </c>
      <c r="C20" s="1301">
        <v>3</v>
      </c>
      <c r="D20" s="1296">
        <v>30</v>
      </c>
      <c r="E20" s="1301">
        <v>24</v>
      </c>
      <c r="F20" s="1301" t="s">
        <v>399</v>
      </c>
      <c r="G20" s="1296" t="s">
        <v>399</v>
      </c>
      <c r="H20" s="1301">
        <v>979</v>
      </c>
      <c r="I20" s="1301" t="s">
        <v>399</v>
      </c>
      <c r="J20" s="1301" t="s">
        <v>399</v>
      </c>
      <c r="K20" s="1301">
        <v>24</v>
      </c>
      <c r="L20" s="1301" t="s">
        <v>399</v>
      </c>
      <c r="M20" s="1298">
        <v>24</v>
      </c>
    </row>
    <row r="21" spans="1:20">
      <c r="A21" s="1303" t="s">
        <v>480</v>
      </c>
      <c r="B21" s="1304">
        <v>27</v>
      </c>
      <c r="C21" s="1304">
        <v>3</v>
      </c>
      <c r="D21" s="1304">
        <v>30</v>
      </c>
      <c r="E21" s="1304">
        <v>24</v>
      </c>
      <c r="F21" s="1304" t="s">
        <v>399</v>
      </c>
      <c r="G21" s="1304" t="s">
        <v>399</v>
      </c>
      <c r="H21" s="1305">
        <v>979</v>
      </c>
      <c r="I21" s="1305" t="s">
        <v>399</v>
      </c>
      <c r="J21" s="1305" t="s">
        <v>399</v>
      </c>
      <c r="K21" s="1305">
        <v>24</v>
      </c>
      <c r="L21" s="1305" t="s">
        <v>399</v>
      </c>
      <c r="M21" s="1306">
        <v>24</v>
      </c>
      <c r="N21" s="278"/>
      <c r="R21" s="349"/>
      <c r="S21" s="677"/>
    </row>
    <row r="22" spans="1:20">
      <c r="A22" s="1300"/>
      <c r="B22" s="1055"/>
      <c r="C22" s="1055"/>
      <c r="D22" s="1055"/>
      <c r="E22" s="1055"/>
      <c r="F22" s="1055"/>
      <c r="G22" s="1055"/>
      <c r="H22" s="1060"/>
      <c r="I22" s="1060"/>
      <c r="J22" s="1060"/>
      <c r="K22" s="1060"/>
      <c r="L22" s="1060"/>
      <c r="M22" s="1067"/>
      <c r="N22" s="278"/>
      <c r="R22" s="349"/>
    </row>
    <row r="23" spans="1:20">
      <c r="A23" s="1295" t="s">
        <v>545</v>
      </c>
      <c r="B23" s="1302">
        <v>312</v>
      </c>
      <c r="C23" s="1296">
        <v>74</v>
      </c>
      <c r="D23" s="1296">
        <v>386</v>
      </c>
      <c r="E23" s="1302">
        <v>231</v>
      </c>
      <c r="F23" s="1296">
        <v>42</v>
      </c>
      <c r="G23" s="1296">
        <v>16285</v>
      </c>
      <c r="H23" s="1302">
        <v>1185</v>
      </c>
      <c r="I23" s="1296">
        <v>4150</v>
      </c>
      <c r="J23" s="1296">
        <v>19</v>
      </c>
      <c r="K23" s="1296">
        <v>448</v>
      </c>
      <c r="L23" s="1296">
        <v>309</v>
      </c>
      <c r="M23" s="1298">
        <v>757</v>
      </c>
      <c r="N23" s="278"/>
      <c r="R23" s="349"/>
    </row>
    <row r="24" spans="1:20" s="452" customFormat="1">
      <c r="A24" s="1295" t="s">
        <v>484</v>
      </c>
      <c r="B24" s="1296">
        <v>13</v>
      </c>
      <c r="C24" s="1296" t="s">
        <v>399</v>
      </c>
      <c r="D24" s="1296">
        <v>13</v>
      </c>
      <c r="E24" s="1296">
        <v>11</v>
      </c>
      <c r="F24" s="1296" t="s">
        <v>399</v>
      </c>
      <c r="G24" s="1296">
        <v>1542050</v>
      </c>
      <c r="H24" s="1296">
        <v>3700</v>
      </c>
      <c r="I24" s="1296" t="s">
        <v>399</v>
      </c>
      <c r="J24" s="1296">
        <v>5</v>
      </c>
      <c r="K24" s="1296">
        <v>41</v>
      </c>
      <c r="L24" s="1296">
        <v>7710</v>
      </c>
      <c r="M24" s="1298">
        <v>7751</v>
      </c>
      <c r="N24" s="742"/>
      <c r="O24" s="531"/>
      <c r="P24" s="531"/>
      <c r="Q24" s="531"/>
      <c r="R24" s="558"/>
      <c r="S24" s="531"/>
      <c r="T24" s="531"/>
    </row>
    <row r="25" spans="1:20">
      <c r="A25" s="1295" t="s">
        <v>486</v>
      </c>
      <c r="B25" s="1296">
        <v>20</v>
      </c>
      <c r="C25" s="1296" t="s">
        <v>399</v>
      </c>
      <c r="D25" s="1296">
        <v>20</v>
      </c>
      <c r="E25" s="1296">
        <v>20</v>
      </c>
      <c r="F25" s="1296" t="s">
        <v>399</v>
      </c>
      <c r="G25" s="1296">
        <v>6900</v>
      </c>
      <c r="H25" s="1296">
        <v>2300</v>
      </c>
      <c r="I25" s="1296" t="s">
        <v>399</v>
      </c>
      <c r="J25" s="1296">
        <v>10</v>
      </c>
      <c r="K25" s="1296">
        <v>46</v>
      </c>
      <c r="L25" s="1296">
        <v>69</v>
      </c>
      <c r="M25" s="1298">
        <v>115</v>
      </c>
      <c r="N25" s="132"/>
      <c r="O25" s="37"/>
      <c r="P25" s="37"/>
      <c r="Q25" s="37"/>
      <c r="R25" s="277"/>
      <c r="S25" s="37"/>
      <c r="T25" s="37"/>
    </row>
    <row r="26" spans="1:20">
      <c r="A26" s="1295" t="s">
        <v>490</v>
      </c>
      <c r="B26" s="1296" t="s">
        <v>399</v>
      </c>
      <c r="C26" s="1296" t="s">
        <v>399</v>
      </c>
      <c r="D26" s="1296" t="s">
        <v>399</v>
      </c>
      <c r="E26" s="1296" t="s">
        <v>399</v>
      </c>
      <c r="F26" s="1296" t="s">
        <v>399</v>
      </c>
      <c r="G26" s="1296">
        <v>25000</v>
      </c>
      <c r="H26" s="1296" t="s">
        <v>399</v>
      </c>
      <c r="I26" s="1296" t="s">
        <v>399</v>
      </c>
      <c r="J26" s="1296">
        <v>20</v>
      </c>
      <c r="K26" s="1296" t="s">
        <v>399</v>
      </c>
      <c r="L26" s="1296">
        <v>500</v>
      </c>
      <c r="M26" s="1298">
        <v>500</v>
      </c>
      <c r="N26" s="278"/>
      <c r="R26" s="349"/>
    </row>
    <row r="27" spans="1:20">
      <c r="A27" s="1303" t="s">
        <v>491</v>
      </c>
      <c r="B27" s="1304">
        <v>345</v>
      </c>
      <c r="C27" s="1304">
        <v>74</v>
      </c>
      <c r="D27" s="1304">
        <v>419</v>
      </c>
      <c r="E27" s="1304">
        <v>262</v>
      </c>
      <c r="F27" s="1304">
        <v>42</v>
      </c>
      <c r="G27" s="1304">
        <v>1590235</v>
      </c>
      <c r="H27" s="1305">
        <v>1376</v>
      </c>
      <c r="I27" s="1305">
        <v>4150</v>
      </c>
      <c r="J27" s="1305">
        <v>5</v>
      </c>
      <c r="K27" s="1305">
        <v>535</v>
      </c>
      <c r="L27" s="1305">
        <v>8588</v>
      </c>
      <c r="M27" s="1306">
        <v>9123</v>
      </c>
      <c r="N27" s="278"/>
      <c r="R27" s="349"/>
    </row>
    <row r="28" spans="1:20">
      <c r="A28" s="1300"/>
      <c r="B28" s="1055"/>
      <c r="C28" s="1055"/>
      <c r="D28" s="1055"/>
      <c r="E28" s="1055"/>
      <c r="F28" s="1055"/>
      <c r="G28" s="1055"/>
      <c r="H28" s="1060"/>
      <c r="I28" s="1060"/>
      <c r="J28" s="1060"/>
      <c r="K28" s="1060"/>
      <c r="L28" s="1060"/>
      <c r="M28" s="1067"/>
      <c r="R28" s="349"/>
    </row>
    <row r="29" spans="1:20">
      <c r="A29" s="1303" t="s">
        <v>492</v>
      </c>
      <c r="B29" s="1305">
        <v>10</v>
      </c>
      <c r="C29" s="1305" t="s">
        <v>399</v>
      </c>
      <c r="D29" s="1305">
        <v>10</v>
      </c>
      <c r="E29" s="1305">
        <v>10</v>
      </c>
      <c r="F29" s="1305" t="s">
        <v>399</v>
      </c>
      <c r="G29" s="1304" t="s">
        <v>399</v>
      </c>
      <c r="H29" s="1324">
        <v>1000</v>
      </c>
      <c r="I29" s="1305" t="s">
        <v>399</v>
      </c>
      <c r="J29" s="1304" t="s">
        <v>399</v>
      </c>
      <c r="K29" s="1324">
        <v>10</v>
      </c>
      <c r="L29" s="1304" t="s">
        <v>399</v>
      </c>
      <c r="M29" s="1323">
        <v>10</v>
      </c>
      <c r="R29" s="349"/>
    </row>
    <row r="30" spans="1:20">
      <c r="A30" s="1295"/>
      <c r="B30" s="1297"/>
      <c r="C30" s="1297"/>
      <c r="D30" s="1297"/>
      <c r="E30" s="1297"/>
      <c r="F30" s="1297"/>
      <c r="G30" s="1297"/>
      <c r="H30" s="1296"/>
      <c r="I30" s="1296"/>
      <c r="J30" s="1296"/>
      <c r="K30" s="1296"/>
      <c r="L30" s="1296"/>
      <c r="M30" s="1299"/>
    </row>
    <row r="31" spans="1:20">
      <c r="A31" s="1295" t="s">
        <v>504</v>
      </c>
      <c r="B31" s="1297" t="s">
        <v>399</v>
      </c>
      <c r="C31" s="1296" t="s">
        <v>399</v>
      </c>
      <c r="D31" s="1296" t="s">
        <v>399</v>
      </c>
      <c r="E31" s="1297" t="s">
        <v>399</v>
      </c>
      <c r="F31" s="1296" t="s">
        <v>399</v>
      </c>
      <c r="G31" s="1296">
        <v>7550</v>
      </c>
      <c r="H31" s="1297" t="s">
        <v>399</v>
      </c>
      <c r="I31" s="1296" t="s">
        <v>399</v>
      </c>
      <c r="J31" s="1296">
        <v>58</v>
      </c>
      <c r="K31" s="1296" t="s">
        <v>399</v>
      </c>
      <c r="L31" s="1296">
        <v>438</v>
      </c>
      <c r="M31" s="1298">
        <v>438</v>
      </c>
    </row>
    <row r="32" spans="1:20">
      <c r="A32" s="1295" t="s">
        <v>505</v>
      </c>
      <c r="B32" s="1297" t="s">
        <v>399</v>
      </c>
      <c r="C32" s="1296" t="s">
        <v>399</v>
      </c>
      <c r="D32" s="1296" t="s">
        <v>399</v>
      </c>
      <c r="E32" s="1297" t="s">
        <v>399</v>
      </c>
      <c r="F32" s="1296" t="s">
        <v>399</v>
      </c>
      <c r="G32" s="1296">
        <v>54560</v>
      </c>
      <c r="H32" s="1297" t="s">
        <v>399</v>
      </c>
      <c r="I32" s="1296" t="s">
        <v>399</v>
      </c>
      <c r="J32" s="1296">
        <v>64</v>
      </c>
      <c r="K32" s="1296" t="s">
        <v>399</v>
      </c>
      <c r="L32" s="1296">
        <v>3492</v>
      </c>
      <c r="M32" s="1298">
        <v>3492</v>
      </c>
    </row>
    <row r="33" spans="1:13">
      <c r="A33" s="1303" t="s">
        <v>506</v>
      </c>
      <c r="B33" s="1304" t="s">
        <v>399</v>
      </c>
      <c r="C33" s="1304" t="s">
        <v>399</v>
      </c>
      <c r="D33" s="1304" t="s">
        <v>399</v>
      </c>
      <c r="E33" s="1304" t="s">
        <v>399</v>
      </c>
      <c r="F33" s="1304" t="s">
        <v>399</v>
      </c>
      <c r="G33" s="1304">
        <v>62110</v>
      </c>
      <c r="H33" s="1304" t="s">
        <v>399</v>
      </c>
      <c r="I33" s="1305" t="s">
        <v>399</v>
      </c>
      <c r="J33" s="1305">
        <v>63</v>
      </c>
      <c r="K33" s="1305" t="s">
        <v>399</v>
      </c>
      <c r="L33" s="1305">
        <v>3930</v>
      </c>
      <c r="M33" s="1306">
        <v>3930</v>
      </c>
    </row>
    <row r="34" spans="1:13">
      <c r="A34" s="1295"/>
      <c r="B34" s="1297"/>
      <c r="C34" s="1297"/>
      <c r="D34" s="1297"/>
      <c r="E34" s="1297"/>
      <c r="F34" s="1297"/>
      <c r="G34" s="1297"/>
      <c r="H34" s="1296"/>
      <c r="I34" s="1296"/>
      <c r="J34" s="1296"/>
      <c r="K34" s="1296"/>
      <c r="L34" s="1296"/>
      <c r="M34" s="1299"/>
    </row>
    <row r="35" spans="1:13">
      <c r="A35" s="1295" t="s">
        <v>507</v>
      </c>
      <c r="B35" s="1302">
        <v>69</v>
      </c>
      <c r="C35" s="1296" t="s">
        <v>399</v>
      </c>
      <c r="D35" s="1296">
        <v>69</v>
      </c>
      <c r="E35" s="1302">
        <v>69</v>
      </c>
      <c r="F35" s="1296" t="s">
        <v>399</v>
      </c>
      <c r="G35" s="1297" t="s">
        <v>399</v>
      </c>
      <c r="H35" s="1302">
        <v>2899</v>
      </c>
      <c r="I35" s="1296" t="s">
        <v>399</v>
      </c>
      <c r="J35" s="1297" t="s">
        <v>399</v>
      </c>
      <c r="K35" s="1302">
        <v>200</v>
      </c>
      <c r="L35" s="1297" t="s">
        <v>399</v>
      </c>
      <c r="M35" s="1298">
        <v>200</v>
      </c>
    </row>
    <row r="36" spans="1:13">
      <c r="A36" s="1295" t="s">
        <v>510</v>
      </c>
      <c r="B36" s="1302">
        <v>105</v>
      </c>
      <c r="C36" s="1296">
        <v>2</v>
      </c>
      <c r="D36" s="1296">
        <v>107</v>
      </c>
      <c r="E36" s="1302">
        <v>105</v>
      </c>
      <c r="F36" s="1296">
        <v>2</v>
      </c>
      <c r="G36" s="1296">
        <v>7500</v>
      </c>
      <c r="H36" s="1302">
        <v>5000</v>
      </c>
      <c r="I36" s="1296">
        <v>8000</v>
      </c>
      <c r="J36" s="1302">
        <v>50</v>
      </c>
      <c r="K36" s="1302">
        <v>541</v>
      </c>
      <c r="L36" s="1302">
        <v>375</v>
      </c>
      <c r="M36" s="1298">
        <v>916</v>
      </c>
    </row>
    <row r="37" spans="1:13">
      <c r="A37" s="1295" t="s">
        <v>511</v>
      </c>
      <c r="B37" s="1296">
        <v>2273</v>
      </c>
      <c r="C37" s="1296">
        <v>9</v>
      </c>
      <c r="D37" s="1296">
        <v>2282</v>
      </c>
      <c r="E37" s="1296">
        <v>2011</v>
      </c>
      <c r="F37" s="1296">
        <v>9</v>
      </c>
      <c r="G37" s="1296" t="s">
        <v>399</v>
      </c>
      <c r="H37" s="1296">
        <v>740</v>
      </c>
      <c r="I37" s="1296">
        <v>1000</v>
      </c>
      <c r="J37" s="1296" t="s">
        <v>399</v>
      </c>
      <c r="K37" s="1296">
        <v>1497</v>
      </c>
      <c r="L37" s="1296" t="s">
        <v>399</v>
      </c>
      <c r="M37" s="1298">
        <v>1497</v>
      </c>
    </row>
    <row r="38" spans="1:13">
      <c r="A38" s="1295" t="s">
        <v>513</v>
      </c>
      <c r="B38" s="1302">
        <v>3778</v>
      </c>
      <c r="C38" s="1296">
        <v>7</v>
      </c>
      <c r="D38" s="1296">
        <v>3785</v>
      </c>
      <c r="E38" s="1302">
        <v>3778</v>
      </c>
      <c r="F38" s="1296">
        <v>7</v>
      </c>
      <c r="G38" s="1297" t="s">
        <v>399</v>
      </c>
      <c r="H38" s="1302">
        <v>1300</v>
      </c>
      <c r="I38" s="1296">
        <v>2000</v>
      </c>
      <c r="J38" s="1297" t="s">
        <v>399</v>
      </c>
      <c r="K38" s="1302">
        <v>4925</v>
      </c>
      <c r="L38" s="1297" t="s">
        <v>399</v>
      </c>
      <c r="M38" s="1298">
        <v>4925</v>
      </c>
    </row>
    <row r="39" spans="1:13">
      <c r="A39" s="1303" t="s">
        <v>515</v>
      </c>
      <c r="B39" s="1304">
        <v>6225</v>
      </c>
      <c r="C39" s="1304">
        <v>18</v>
      </c>
      <c r="D39" s="1304">
        <v>6243</v>
      </c>
      <c r="E39" s="1304">
        <v>5963</v>
      </c>
      <c r="F39" s="1304">
        <v>18</v>
      </c>
      <c r="G39" s="1304">
        <v>7500</v>
      </c>
      <c r="H39" s="1305">
        <v>1195</v>
      </c>
      <c r="I39" s="1305">
        <v>2167</v>
      </c>
      <c r="J39" s="1305">
        <v>50</v>
      </c>
      <c r="K39" s="1305">
        <v>7163</v>
      </c>
      <c r="L39" s="1305">
        <v>375</v>
      </c>
      <c r="M39" s="1306">
        <v>7538</v>
      </c>
    </row>
    <row r="40" spans="1:13">
      <c r="A40" s="1295"/>
      <c r="B40" s="1297"/>
      <c r="C40" s="1297"/>
      <c r="D40" s="1297"/>
      <c r="E40" s="1297"/>
      <c r="F40" s="1297"/>
      <c r="G40" s="1297"/>
      <c r="H40" s="1296"/>
      <c r="I40" s="1296"/>
      <c r="J40" s="1296"/>
      <c r="K40" s="1296"/>
      <c r="L40" s="1296"/>
      <c r="M40" s="1299"/>
    </row>
    <row r="41" spans="1:13">
      <c r="A41" s="1295" t="s">
        <v>517</v>
      </c>
      <c r="B41" s="1296">
        <v>24</v>
      </c>
      <c r="C41" s="1296" t="s">
        <v>399</v>
      </c>
      <c r="D41" s="1296">
        <v>24</v>
      </c>
      <c r="E41" s="1296">
        <v>24</v>
      </c>
      <c r="F41" s="1296" t="s">
        <v>399</v>
      </c>
      <c r="G41" s="1296">
        <v>24250</v>
      </c>
      <c r="H41" s="1296">
        <v>2000</v>
      </c>
      <c r="I41" s="1296" t="s">
        <v>399</v>
      </c>
      <c r="J41" s="1296">
        <v>3</v>
      </c>
      <c r="K41" s="1296">
        <v>48</v>
      </c>
      <c r="L41" s="1296">
        <v>73</v>
      </c>
      <c r="M41" s="1298">
        <v>121</v>
      </c>
    </row>
    <row r="42" spans="1:13">
      <c r="A42" s="1303" t="s">
        <v>518</v>
      </c>
      <c r="B42" s="1304">
        <v>24</v>
      </c>
      <c r="C42" s="1304" t="s">
        <v>399</v>
      </c>
      <c r="D42" s="1304">
        <v>24</v>
      </c>
      <c r="E42" s="1304">
        <v>24</v>
      </c>
      <c r="F42" s="1304" t="s">
        <v>399</v>
      </c>
      <c r="G42" s="1304">
        <v>24250</v>
      </c>
      <c r="H42" s="1305">
        <v>2000</v>
      </c>
      <c r="I42" s="1305" t="s">
        <v>399</v>
      </c>
      <c r="J42" s="1305">
        <v>3</v>
      </c>
      <c r="K42" s="1305">
        <v>48</v>
      </c>
      <c r="L42" s="1305">
        <v>73</v>
      </c>
      <c r="M42" s="1306">
        <v>121</v>
      </c>
    </row>
    <row r="43" spans="1:13">
      <c r="A43" s="1295"/>
      <c r="B43" s="1297"/>
      <c r="C43" s="1297"/>
      <c r="D43" s="1297"/>
      <c r="E43" s="1297"/>
      <c r="F43" s="1297"/>
      <c r="G43" s="1297"/>
      <c r="H43" s="1297"/>
      <c r="I43" s="1297"/>
      <c r="J43" s="1297"/>
      <c r="K43" s="1297"/>
      <c r="L43" s="1297"/>
      <c r="M43" s="1299"/>
    </row>
    <row r="44" spans="1:13" ht="13.5" thickBot="1">
      <c r="A44" s="1307" t="s">
        <v>519</v>
      </c>
      <c r="B44" s="1053">
        <v>30258</v>
      </c>
      <c r="C44" s="1053">
        <v>777</v>
      </c>
      <c r="D44" s="1053">
        <v>31035</v>
      </c>
      <c r="E44" s="1053">
        <v>29910</v>
      </c>
      <c r="F44" s="1053">
        <v>742</v>
      </c>
      <c r="G44" s="1053">
        <v>2980949</v>
      </c>
      <c r="H44" s="1053">
        <v>2199</v>
      </c>
      <c r="I44" s="1053">
        <v>2264</v>
      </c>
      <c r="J44" s="1053">
        <v>35</v>
      </c>
      <c r="K44" s="1053">
        <v>67465</v>
      </c>
      <c r="L44" s="1053">
        <v>104770</v>
      </c>
      <c r="M44" s="1054">
        <v>172235</v>
      </c>
    </row>
  </sheetData>
  <mergeCells count="12">
    <mergeCell ref="B6:F6"/>
    <mergeCell ref="H6:I6"/>
    <mergeCell ref="A1:M1"/>
    <mergeCell ref="E7:F7"/>
    <mergeCell ref="H7:I7"/>
    <mergeCell ref="A3:M3"/>
    <mergeCell ref="K5:M5"/>
    <mergeCell ref="K6:K8"/>
    <mergeCell ref="L6:L8"/>
    <mergeCell ref="M6:M8"/>
    <mergeCell ref="B5:F5"/>
    <mergeCell ref="G5:G8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34" orientation="portrait" r:id="rId1"/>
  <headerFooter alignWithMargins="0"/>
  <colBreaks count="1" manualBreakCount="1">
    <brk id="14" max="1048575" man="1"/>
  </colBreaks>
</worksheet>
</file>

<file path=xl/worksheets/sheet306.xml><?xml version="1.0" encoding="utf-8"?>
<worksheet xmlns="http://schemas.openxmlformats.org/spreadsheetml/2006/main" xmlns:r="http://schemas.openxmlformats.org/officeDocument/2006/relationships">
  <sheetPr codeName="Hoja340">
    <pageSetUpPr fitToPage="1"/>
  </sheetPr>
  <dimension ref="A1:P52"/>
  <sheetViews>
    <sheetView view="pageBreakPreview" zoomScale="75" zoomScaleNormal="75" zoomScaleSheetLayoutView="75" workbookViewId="0">
      <selection activeCell="N16" sqref="N16"/>
    </sheetView>
  </sheetViews>
  <sheetFormatPr baseColWidth="10" defaultRowHeight="12.75"/>
  <cols>
    <col min="1" max="1" width="34.140625" style="271" customWidth="1"/>
    <col min="2" max="4" width="11.5703125" style="271" bestFit="1" customWidth="1"/>
    <col min="5" max="6" width="11.7109375" style="271" bestFit="1" customWidth="1"/>
    <col min="7" max="13" width="14.28515625" style="271" customWidth="1"/>
    <col min="14" max="16384" width="11.42578125" style="271"/>
  </cols>
  <sheetData>
    <row r="1" spans="1:14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4" s="91" customFormat="1" ht="15">
      <c r="A3" s="1504" t="s">
        <v>15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</row>
    <row r="4" spans="1:14" s="91" customFormat="1" ht="15">
      <c r="A4" s="1504" t="s">
        <v>16</v>
      </c>
      <c r="B4" s="1504"/>
      <c r="C4" s="1504"/>
      <c r="D4" s="1504"/>
      <c r="E4" s="1504"/>
      <c r="F4" s="1504"/>
      <c r="G4" s="1504"/>
      <c r="H4" s="1504"/>
      <c r="I4" s="1504"/>
      <c r="J4" s="1504"/>
      <c r="K4" s="1504"/>
      <c r="L4" s="1504"/>
      <c r="M4" s="1504"/>
    </row>
    <row r="5" spans="1:14" s="91" customFormat="1" ht="15.75" thickBot="1">
      <c r="A5" s="239"/>
      <c r="B5" s="240"/>
      <c r="C5" s="240"/>
      <c r="D5" s="240"/>
      <c r="E5" s="240"/>
      <c r="F5" s="240"/>
      <c r="G5" s="240"/>
      <c r="H5" s="240"/>
    </row>
    <row r="6" spans="1:14" s="866" customFormat="1" ht="24.75" customHeight="1">
      <c r="A6" s="1348"/>
      <c r="B6" s="1544" t="s">
        <v>1116</v>
      </c>
      <c r="C6" s="1544"/>
      <c r="D6" s="1544"/>
      <c r="E6" s="1544"/>
      <c r="F6" s="1544"/>
      <c r="G6" s="1744" t="s">
        <v>1264</v>
      </c>
      <c r="H6" s="849"/>
      <c r="I6" s="1346" t="s">
        <v>386</v>
      </c>
      <c r="J6" s="1315"/>
      <c r="K6" s="1733" t="s">
        <v>387</v>
      </c>
      <c r="L6" s="1733"/>
      <c r="M6" s="1490"/>
    </row>
    <row r="7" spans="1:14" s="866" customFormat="1" ht="24.75" customHeight="1">
      <c r="A7" s="1350" t="s">
        <v>560</v>
      </c>
      <c r="B7" s="1554" t="s">
        <v>389</v>
      </c>
      <c r="C7" s="1554"/>
      <c r="D7" s="1554"/>
      <c r="E7" s="1554"/>
      <c r="F7" s="1554"/>
      <c r="G7" s="1745"/>
      <c r="H7" s="1699" t="s">
        <v>1265</v>
      </c>
      <c r="I7" s="1699"/>
      <c r="J7" s="298" t="s">
        <v>1151</v>
      </c>
      <c r="K7" s="1745" t="s">
        <v>1173</v>
      </c>
      <c r="L7" s="1745" t="s">
        <v>1153</v>
      </c>
      <c r="M7" s="1742" t="s">
        <v>1154</v>
      </c>
    </row>
    <row r="8" spans="1:14" s="866" customFormat="1" ht="24.75" customHeight="1">
      <c r="A8" s="1350" t="s">
        <v>538</v>
      </c>
      <c r="B8" s="867"/>
      <c r="C8" s="1352" t="s">
        <v>395</v>
      </c>
      <c r="D8" s="303"/>
      <c r="E8" s="1738" t="s">
        <v>1123</v>
      </c>
      <c r="F8" s="1738"/>
      <c r="G8" s="1745"/>
      <c r="H8" s="1554" t="s">
        <v>390</v>
      </c>
      <c r="I8" s="1554"/>
      <c r="J8" s="1354" t="s">
        <v>1120</v>
      </c>
      <c r="K8" s="1745"/>
      <c r="L8" s="1745"/>
      <c r="M8" s="1742"/>
    </row>
    <row r="9" spans="1:14" s="866" customFormat="1" ht="24.75" customHeight="1" thickBot="1">
      <c r="A9" s="1350"/>
      <c r="B9" s="298" t="s">
        <v>393</v>
      </c>
      <c r="C9" s="298" t="s">
        <v>394</v>
      </c>
      <c r="D9" s="298" t="s">
        <v>395</v>
      </c>
      <c r="E9" s="298" t="s">
        <v>393</v>
      </c>
      <c r="F9" s="298" t="s">
        <v>394</v>
      </c>
      <c r="G9" s="1499"/>
      <c r="H9" s="298" t="s">
        <v>393</v>
      </c>
      <c r="I9" s="298" t="s">
        <v>394</v>
      </c>
      <c r="J9" s="1354" t="s">
        <v>1159</v>
      </c>
      <c r="K9" s="1499"/>
      <c r="L9" s="1499"/>
      <c r="M9" s="1670"/>
    </row>
    <row r="10" spans="1:14">
      <c r="A10" s="1320" t="s">
        <v>470</v>
      </c>
      <c r="B10" s="1321" t="s">
        <v>399</v>
      </c>
      <c r="C10" s="1321">
        <v>8</v>
      </c>
      <c r="D10" s="1321">
        <v>8</v>
      </c>
      <c r="E10" s="1321" t="s">
        <v>399</v>
      </c>
      <c r="F10" s="1321" t="s">
        <v>399</v>
      </c>
      <c r="G10" s="1321" t="s">
        <v>399</v>
      </c>
      <c r="H10" s="1321" t="s">
        <v>399</v>
      </c>
      <c r="I10" s="1321" t="s">
        <v>399</v>
      </c>
      <c r="J10" s="1321" t="s">
        <v>399</v>
      </c>
      <c r="K10" s="1321" t="s">
        <v>399</v>
      </c>
      <c r="L10" s="1321" t="s">
        <v>399</v>
      </c>
      <c r="M10" s="1322" t="s">
        <v>399</v>
      </c>
      <c r="N10" s="349"/>
    </row>
    <row r="11" spans="1:14">
      <c r="A11" s="1300"/>
      <c r="B11" s="1055"/>
      <c r="C11" s="1055"/>
      <c r="D11" s="1055"/>
      <c r="E11" s="1055"/>
      <c r="F11" s="1055"/>
      <c r="G11" s="1055"/>
      <c r="H11" s="1060"/>
      <c r="I11" s="1060"/>
      <c r="J11" s="1060"/>
      <c r="K11" s="1060"/>
      <c r="L11" s="1060"/>
      <c r="M11" s="1067"/>
      <c r="N11" s="349"/>
    </row>
    <row r="12" spans="1:14">
      <c r="A12" s="1295" t="s">
        <v>478</v>
      </c>
      <c r="B12" s="1301">
        <v>189</v>
      </c>
      <c r="C12" s="1301">
        <v>91</v>
      </c>
      <c r="D12" s="1296">
        <v>280</v>
      </c>
      <c r="E12" s="1301">
        <v>182</v>
      </c>
      <c r="F12" s="1301">
        <v>89</v>
      </c>
      <c r="G12" s="1296" t="s">
        <v>399</v>
      </c>
      <c r="H12" s="1301">
        <v>480</v>
      </c>
      <c r="I12" s="1301">
        <v>1241</v>
      </c>
      <c r="J12" s="1301" t="s">
        <v>399</v>
      </c>
      <c r="K12" s="1301">
        <v>198</v>
      </c>
      <c r="L12" s="1301" t="s">
        <v>399</v>
      </c>
      <c r="M12" s="1298">
        <v>198</v>
      </c>
      <c r="N12" s="349"/>
    </row>
    <row r="13" spans="1:14">
      <c r="A13" s="1295" t="s">
        <v>479</v>
      </c>
      <c r="B13" s="1301" t="s">
        <v>399</v>
      </c>
      <c r="C13" s="1301">
        <v>6</v>
      </c>
      <c r="D13" s="1296">
        <v>6</v>
      </c>
      <c r="E13" s="1301" t="s">
        <v>399</v>
      </c>
      <c r="F13" s="1301">
        <v>6</v>
      </c>
      <c r="G13" s="1296" t="s">
        <v>399</v>
      </c>
      <c r="H13" s="1301" t="s">
        <v>399</v>
      </c>
      <c r="I13" s="1301">
        <v>967</v>
      </c>
      <c r="J13" s="1301" t="s">
        <v>399</v>
      </c>
      <c r="K13" s="1301">
        <v>5</v>
      </c>
      <c r="L13" s="1301" t="s">
        <v>399</v>
      </c>
      <c r="M13" s="1298">
        <v>5</v>
      </c>
      <c r="N13" s="349"/>
    </row>
    <row r="14" spans="1:14">
      <c r="A14" s="1303" t="s">
        <v>480</v>
      </c>
      <c r="B14" s="1304">
        <v>189</v>
      </c>
      <c r="C14" s="1304">
        <v>97</v>
      </c>
      <c r="D14" s="1304">
        <v>286</v>
      </c>
      <c r="E14" s="1304">
        <v>182</v>
      </c>
      <c r="F14" s="1304">
        <v>95</v>
      </c>
      <c r="G14" s="1304" t="s">
        <v>399</v>
      </c>
      <c r="H14" s="1305">
        <v>480</v>
      </c>
      <c r="I14" s="1305">
        <v>1224</v>
      </c>
      <c r="J14" s="1305" t="s">
        <v>399</v>
      </c>
      <c r="K14" s="1305">
        <v>203</v>
      </c>
      <c r="L14" s="1305" t="s">
        <v>399</v>
      </c>
      <c r="M14" s="1306">
        <v>203</v>
      </c>
      <c r="N14" s="349"/>
    </row>
    <row r="15" spans="1:14">
      <c r="A15" s="1300"/>
      <c r="B15" s="1055"/>
      <c r="C15" s="1055"/>
      <c r="D15" s="1055"/>
      <c r="E15" s="1055"/>
      <c r="F15" s="1055"/>
      <c r="G15" s="1055"/>
      <c r="H15" s="1060"/>
      <c r="I15" s="1060"/>
      <c r="J15" s="1060"/>
      <c r="K15" s="1060"/>
      <c r="L15" s="1060"/>
      <c r="M15" s="1067"/>
      <c r="N15" s="349"/>
    </row>
    <row r="16" spans="1:14">
      <c r="A16" s="1295" t="s">
        <v>545</v>
      </c>
      <c r="B16" s="1302">
        <v>8</v>
      </c>
      <c r="C16" s="1296" t="s">
        <v>399</v>
      </c>
      <c r="D16" s="1296">
        <v>8</v>
      </c>
      <c r="E16" s="1297" t="s">
        <v>399</v>
      </c>
      <c r="F16" s="1296" t="s">
        <v>399</v>
      </c>
      <c r="G16" s="1296" t="s">
        <v>399</v>
      </c>
      <c r="H16" s="1297" t="s">
        <v>399</v>
      </c>
      <c r="I16" s="1296" t="s">
        <v>399</v>
      </c>
      <c r="J16" s="1296" t="s">
        <v>399</v>
      </c>
      <c r="K16" s="1296" t="s">
        <v>399</v>
      </c>
      <c r="L16" s="1296" t="s">
        <v>399</v>
      </c>
      <c r="M16" s="1298" t="s">
        <v>399</v>
      </c>
      <c r="N16" s="349"/>
    </row>
    <row r="17" spans="1:16">
      <c r="A17" s="1295" t="s">
        <v>484</v>
      </c>
      <c r="B17" s="1296">
        <v>2</v>
      </c>
      <c r="C17" s="1296" t="s">
        <v>399</v>
      </c>
      <c r="D17" s="1296">
        <v>2</v>
      </c>
      <c r="E17" s="1296" t="s">
        <v>399</v>
      </c>
      <c r="F17" s="1296" t="s">
        <v>399</v>
      </c>
      <c r="G17" s="1296" t="s">
        <v>399</v>
      </c>
      <c r="H17" s="1296" t="s">
        <v>399</v>
      </c>
      <c r="I17" s="1296" t="s">
        <v>399</v>
      </c>
      <c r="J17" s="1296" t="s">
        <v>399</v>
      </c>
      <c r="K17" s="1296" t="s">
        <v>399</v>
      </c>
      <c r="L17" s="1296" t="s">
        <v>399</v>
      </c>
      <c r="M17" s="1298" t="s">
        <v>399</v>
      </c>
      <c r="N17" s="349"/>
    </row>
    <row r="18" spans="1:16">
      <c r="A18" s="1295" t="s">
        <v>485</v>
      </c>
      <c r="B18" s="1302">
        <v>31</v>
      </c>
      <c r="C18" s="1296" t="s">
        <v>399</v>
      </c>
      <c r="D18" s="1296">
        <v>31</v>
      </c>
      <c r="E18" s="1302">
        <v>30</v>
      </c>
      <c r="F18" s="1296" t="s">
        <v>399</v>
      </c>
      <c r="G18" s="1296" t="s">
        <v>399</v>
      </c>
      <c r="H18" s="1302">
        <v>20</v>
      </c>
      <c r="I18" s="1296" t="s">
        <v>399</v>
      </c>
      <c r="J18" s="1296" t="s">
        <v>399</v>
      </c>
      <c r="K18" s="1296">
        <v>1</v>
      </c>
      <c r="L18" s="1296" t="s">
        <v>399</v>
      </c>
      <c r="M18" s="1298">
        <v>1</v>
      </c>
      <c r="N18" s="349"/>
    </row>
    <row r="19" spans="1:16">
      <c r="A19" s="1295" t="s">
        <v>487</v>
      </c>
      <c r="B19" s="1296">
        <v>15</v>
      </c>
      <c r="C19" s="1296" t="s">
        <v>399</v>
      </c>
      <c r="D19" s="1296">
        <v>15</v>
      </c>
      <c r="E19" s="1296" t="s">
        <v>399</v>
      </c>
      <c r="F19" s="1296" t="s">
        <v>399</v>
      </c>
      <c r="G19" s="1296" t="s">
        <v>399</v>
      </c>
      <c r="H19" s="1296" t="s">
        <v>399</v>
      </c>
      <c r="I19" s="1296" t="s">
        <v>399</v>
      </c>
      <c r="J19" s="1296" t="s">
        <v>399</v>
      </c>
      <c r="K19" s="1296" t="s">
        <v>399</v>
      </c>
      <c r="L19" s="1296" t="s">
        <v>399</v>
      </c>
      <c r="M19" s="1298" t="s">
        <v>399</v>
      </c>
      <c r="N19" s="349"/>
    </row>
    <row r="20" spans="1:16">
      <c r="A20" s="1295" t="s">
        <v>489</v>
      </c>
      <c r="B20" s="1302">
        <v>28</v>
      </c>
      <c r="C20" s="1296">
        <v>56</v>
      </c>
      <c r="D20" s="1296">
        <v>84</v>
      </c>
      <c r="E20" s="1302">
        <v>4</v>
      </c>
      <c r="F20" s="1296">
        <v>4</v>
      </c>
      <c r="G20" s="1296" t="s">
        <v>399</v>
      </c>
      <c r="H20" s="1297" t="s">
        <v>399</v>
      </c>
      <c r="I20" s="1296" t="s">
        <v>399</v>
      </c>
      <c r="J20" s="1296" t="s">
        <v>399</v>
      </c>
      <c r="K20" s="1296" t="s">
        <v>399</v>
      </c>
      <c r="L20" s="1296" t="s">
        <v>399</v>
      </c>
      <c r="M20" s="1298" t="s">
        <v>399</v>
      </c>
      <c r="N20" s="349"/>
    </row>
    <row r="21" spans="1:16">
      <c r="A21" s="1295" t="s">
        <v>490</v>
      </c>
      <c r="B21" s="1296">
        <v>44</v>
      </c>
      <c r="C21" s="1296">
        <v>18</v>
      </c>
      <c r="D21" s="1296">
        <v>62</v>
      </c>
      <c r="E21" s="1296">
        <v>9</v>
      </c>
      <c r="F21" s="1296" t="s">
        <v>399</v>
      </c>
      <c r="G21" s="1296" t="s">
        <v>399</v>
      </c>
      <c r="H21" s="1296">
        <v>1200</v>
      </c>
      <c r="I21" s="1296" t="s">
        <v>399</v>
      </c>
      <c r="J21" s="1296" t="s">
        <v>399</v>
      </c>
      <c r="K21" s="1296">
        <v>11</v>
      </c>
      <c r="L21" s="1296" t="s">
        <v>399</v>
      </c>
      <c r="M21" s="1298">
        <v>11</v>
      </c>
    </row>
    <row r="22" spans="1:16">
      <c r="A22" s="1303" t="s">
        <v>491</v>
      </c>
      <c r="B22" s="1304">
        <v>128</v>
      </c>
      <c r="C22" s="1304">
        <v>74</v>
      </c>
      <c r="D22" s="1304">
        <v>202</v>
      </c>
      <c r="E22" s="1304">
        <v>43</v>
      </c>
      <c r="F22" s="1304">
        <v>4</v>
      </c>
      <c r="G22" s="1304" t="s">
        <v>399</v>
      </c>
      <c r="H22" s="1305">
        <v>265</v>
      </c>
      <c r="I22" s="1305" t="s">
        <v>399</v>
      </c>
      <c r="J22" s="1305" t="s">
        <v>399</v>
      </c>
      <c r="K22" s="1305">
        <v>12</v>
      </c>
      <c r="L22" s="1305" t="s">
        <v>399</v>
      </c>
      <c r="M22" s="1306">
        <v>12</v>
      </c>
      <c r="N22" s="349"/>
      <c r="O22" s="677"/>
    </row>
    <row r="23" spans="1:16">
      <c r="A23" s="1300"/>
      <c r="B23" s="1055"/>
      <c r="C23" s="1055"/>
      <c r="D23" s="1055"/>
      <c r="E23" s="1055"/>
      <c r="F23" s="1055"/>
      <c r="G23" s="1055"/>
      <c r="H23" s="1060"/>
      <c r="I23" s="1060"/>
      <c r="J23" s="1060"/>
      <c r="K23" s="1060"/>
      <c r="L23" s="1060"/>
      <c r="M23" s="1067"/>
      <c r="N23" s="349"/>
    </row>
    <row r="24" spans="1:16">
      <c r="A24" s="1303" t="s">
        <v>492</v>
      </c>
      <c r="B24" s="1305" t="s">
        <v>399</v>
      </c>
      <c r="C24" s="1305">
        <v>1</v>
      </c>
      <c r="D24" s="1305">
        <v>1</v>
      </c>
      <c r="E24" s="1305" t="s">
        <v>399</v>
      </c>
      <c r="F24" s="1305">
        <v>1</v>
      </c>
      <c r="G24" s="1304" t="s">
        <v>399</v>
      </c>
      <c r="H24" s="1304" t="s">
        <v>399</v>
      </c>
      <c r="I24" s="1305">
        <v>800</v>
      </c>
      <c r="J24" s="1304" t="s">
        <v>399</v>
      </c>
      <c r="K24" s="1324">
        <v>1</v>
      </c>
      <c r="L24" s="1304" t="s">
        <v>399</v>
      </c>
      <c r="M24" s="1323">
        <v>1</v>
      </c>
      <c r="N24" s="349"/>
    </row>
    <row r="25" spans="1:16">
      <c r="A25" s="1295"/>
      <c r="B25" s="1297"/>
      <c r="C25" s="1297"/>
      <c r="D25" s="1297"/>
      <c r="E25" s="1297"/>
      <c r="F25" s="1297"/>
      <c r="G25" s="1297"/>
      <c r="H25" s="1296"/>
      <c r="I25" s="1296"/>
      <c r="J25" s="1296"/>
      <c r="K25" s="1296"/>
      <c r="L25" s="1296"/>
      <c r="M25" s="1299"/>
      <c r="N25" s="277"/>
      <c r="O25" s="37"/>
      <c r="P25" s="37"/>
    </row>
    <row r="26" spans="1:16">
      <c r="A26" s="1295" t="s">
        <v>493</v>
      </c>
      <c r="B26" s="1302">
        <v>453</v>
      </c>
      <c r="C26" s="1296">
        <v>325</v>
      </c>
      <c r="D26" s="1296">
        <v>778</v>
      </c>
      <c r="E26" s="1302">
        <v>195</v>
      </c>
      <c r="F26" s="1296">
        <v>210</v>
      </c>
      <c r="G26" s="1296" t="s">
        <v>399</v>
      </c>
      <c r="H26" s="1302">
        <v>625</v>
      </c>
      <c r="I26" s="1296">
        <v>1500</v>
      </c>
      <c r="J26" s="1296" t="s">
        <v>399</v>
      </c>
      <c r="K26" s="1296">
        <v>437</v>
      </c>
      <c r="L26" s="1296" t="s">
        <v>399</v>
      </c>
      <c r="M26" s="1298">
        <v>437</v>
      </c>
      <c r="N26" s="277"/>
      <c r="O26" s="37"/>
      <c r="P26" s="37"/>
    </row>
    <row r="27" spans="1:16">
      <c r="A27" s="1295" t="s">
        <v>494</v>
      </c>
      <c r="B27" s="1296">
        <v>1348</v>
      </c>
      <c r="C27" s="1296">
        <v>255</v>
      </c>
      <c r="D27" s="1296">
        <v>1603</v>
      </c>
      <c r="E27" s="1296">
        <v>1022</v>
      </c>
      <c r="F27" s="1296">
        <v>183</v>
      </c>
      <c r="G27" s="1296" t="s">
        <v>399</v>
      </c>
      <c r="H27" s="1296">
        <v>700</v>
      </c>
      <c r="I27" s="1296">
        <v>1260</v>
      </c>
      <c r="J27" s="1296" t="s">
        <v>399</v>
      </c>
      <c r="K27" s="1296">
        <v>946</v>
      </c>
      <c r="L27" s="1296" t="s">
        <v>399</v>
      </c>
      <c r="M27" s="1298">
        <v>946</v>
      </c>
      <c r="N27" s="349"/>
    </row>
    <row r="28" spans="1:16">
      <c r="A28" s="1295" t="s">
        <v>495</v>
      </c>
      <c r="B28" s="1296">
        <v>399</v>
      </c>
      <c r="C28" s="1296">
        <v>25</v>
      </c>
      <c r="D28" s="1296">
        <v>424</v>
      </c>
      <c r="E28" s="1296">
        <v>90</v>
      </c>
      <c r="F28" s="1296">
        <v>10</v>
      </c>
      <c r="G28" s="1296">
        <v>136</v>
      </c>
      <c r="H28" s="1296">
        <v>400</v>
      </c>
      <c r="I28" s="1296">
        <v>600</v>
      </c>
      <c r="J28" s="1296" t="s">
        <v>399</v>
      </c>
      <c r="K28" s="1296">
        <v>43</v>
      </c>
      <c r="L28" s="1296" t="s">
        <v>399</v>
      </c>
      <c r="M28" s="1298">
        <v>43</v>
      </c>
      <c r="N28" s="349"/>
    </row>
    <row r="29" spans="1:16">
      <c r="A29" s="1295" t="s">
        <v>496</v>
      </c>
      <c r="B29" s="1296">
        <v>6</v>
      </c>
      <c r="C29" s="1296">
        <v>6</v>
      </c>
      <c r="D29" s="1296">
        <v>12</v>
      </c>
      <c r="E29" s="1296">
        <v>6</v>
      </c>
      <c r="F29" s="1296">
        <v>6</v>
      </c>
      <c r="G29" s="1296" t="s">
        <v>399</v>
      </c>
      <c r="H29" s="1296">
        <v>1000</v>
      </c>
      <c r="I29" s="1296">
        <v>1500</v>
      </c>
      <c r="J29" s="1296" t="s">
        <v>399</v>
      </c>
      <c r="K29" s="1296">
        <v>15</v>
      </c>
      <c r="L29" s="1296" t="s">
        <v>399</v>
      </c>
      <c r="M29" s="1298">
        <v>15</v>
      </c>
      <c r="N29" s="349"/>
    </row>
    <row r="30" spans="1:16">
      <c r="A30" s="1295" t="s">
        <v>497</v>
      </c>
      <c r="B30" s="1296">
        <v>1107</v>
      </c>
      <c r="C30" s="1296">
        <v>261</v>
      </c>
      <c r="D30" s="1296">
        <v>1368</v>
      </c>
      <c r="E30" s="1296">
        <v>1025</v>
      </c>
      <c r="F30" s="1296">
        <v>246</v>
      </c>
      <c r="G30" s="1296" t="s">
        <v>399</v>
      </c>
      <c r="H30" s="1296">
        <v>150</v>
      </c>
      <c r="I30" s="1296">
        <v>400</v>
      </c>
      <c r="J30" s="1296" t="s">
        <v>399</v>
      </c>
      <c r="K30" s="1296">
        <v>252</v>
      </c>
      <c r="L30" s="1296" t="s">
        <v>399</v>
      </c>
      <c r="M30" s="1298">
        <v>252</v>
      </c>
      <c r="N30" s="349"/>
    </row>
    <row r="31" spans="1:16">
      <c r="A31" s="1303" t="s">
        <v>573</v>
      </c>
      <c r="B31" s="1304">
        <v>3313</v>
      </c>
      <c r="C31" s="1304">
        <v>872</v>
      </c>
      <c r="D31" s="1304">
        <v>4185</v>
      </c>
      <c r="E31" s="1304">
        <v>2338</v>
      </c>
      <c r="F31" s="1304">
        <v>655</v>
      </c>
      <c r="G31" s="1304">
        <v>136</v>
      </c>
      <c r="H31" s="1305">
        <v>442</v>
      </c>
      <c r="I31" s="1305">
        <v>1006</v>
      </c>
      <c r="J31" s="1305" t="s">
        <v>399</v>
      </c>
      <c r="K31" s="1305">
        <v>1693</v>
      </c>
      <c r="L31" s="1305" t="s">
        <v>399</v>
      </c>
      <c r="M31" s="1306">
        <v>1693</v>
      </c>
    </row>
    <row r="32" spans="1:16">
      <c r="A32" s="1295"/>
      <c r="B32" s="1297"/>
      <c r="C32" s="1297"/>
      <c r="D32" s="1297"/>
      <c r="E32" s="1297"/>
      <c r="F32" s="1297"/>
      <c r="G32" s="1297"/>
      <c r="H32" s="1296"/>
      <c r="I32" s="1296"/>
      <c r="J32" s="1296"/>
      <c r="K32" s="1296"/>
      <c r="L32" s="1296"/>
      <c r="M32" s="1299"/>
    </row>
    <row r="33" spans="1:13">
      <c r="A33" s="1295" t="s">
        <v>500</v>
      </c>
      <c r="B33" s="1296">
        <v>2</v>
      </c>
      <c r="C33" s="1296">
        <v>1</v>
      </c>
      <c r="D33" s="1296">
        <v>3</v>
      </c>
      <c r="E33" s="1296">
        <v>2</v>
      </c>
      <c r="F33" s="1296">
        <v>1</v>
      </c>
      <c r="G33" s="1296" t="s">
        <v>399</v>
      </c>
      <c r="H33" s="1296">
        <v>400</v>
      </c>
      <c r="I33" s="1296">
        <v>900</v>
      </c>
      <c r="J33" s="1296" t="s">
        <v>399</v>
      </c>
      <c r="K33" s="1296">
        <v>2</v>
      </c>
      <c r="L33" s="1296" t="s">
        <v>399</v>
      </c>
      <c r="M33" s="1298">
        <v>2</v>
      </c>
    </row>
    <row r="34" spans="1:13">
      <c r="A34" s="1303" t="s">
        <v>502</v>
      </c>
      <c r="B34" s="1304">
        <v>2</v>
      </c>
      <c r="C34" s="1304">
        <v>1</v>
      </c>
      <c r="D34" s="1304">
        <v>3</v>
      </c>
      <c r="E34" s="1304">
        <v>2</v>
      </c>
      <c r="F34" s="1304">
        <v>1</v>
      </c>
      <c r="G34" s="1304" t="s">
        <v>399</v>
      </c>
      <c r="H34" s="1305">
        <v>400</v>
      </c>
      <c r="I34" s="1305">
        <v>900</v>
      </c>
      <c r="J34" s="1305" t="s">
        <v>399</v>
      </c>
      <c r="K34" s="1305">
        <v>2</v>
      </c>
      <c r="L34" s="1305" t="s">
        <v>399</v>
      </c>
      <c r="M34" s="1306">
        <v>2</v>
      </c>
    </row>
    <row r="35" spans="1:13">
      <c r="A35" s="1295"/>
      <c r="B35" s="1297"/>
      <c r="C35" s="1297"/>
      <c r="D35" s="1297"/>
      <c r="E35" s="1297"/>
      <c r="F35" s="1297"/>
      <c r="G35" s="1297"/>
      <c r="H35" s="1296"/>
      <c r="I35" s="1296"/>
      <c r="J35" s="1296"/>
      <c r="K35" s="1296"/>
      <c r="L35" s="1296"/>
      <c r="M35" s="1299"/>
    </row>
    <row r="36" spans="1:13">
      <c r="A36" s="1303" t="s">
        <v>503</v>
      </c>
      <c r="B36" s="1305">
        <v>42</v>
      </c>
      <c r="C36" s="1305">
        <v>54</v>
      </c>
      <c r="D36" s="1305">
        <v>96</v>
      </c>
      <c r="E36" s="1305">
        <v>2</v>
      </c>
      <c r="F36" s="1305">
        <v>44</v>
      </c>
      <c r="G36" s="1305" t="s">
        <v>399</v>
      </c>
      <c r="H36" s="1305">
        <v>770</v>
      </c>
      <c r="I36" s="1305">
        <v>2000</v>
      </c>
      <c r="J36" s="1305" t="s">
        <v>399</v>
      </c>
      <c r="K36" s="1305">
        <v>90</v>
      </c>
      <c r="L36" s="1305" t="s">
        <v>399</v>
      </c>
      <c r="M36" s="1323">
        <v>90</v>
      </c>
    </row>
    <row r="37" spans="1:13">
      <c r="A37" s="1295"/>
      <c r="B37" s="1297"/>
      <c r="C37" s="1297"/>
      <c r="D37" s="1297"/>
      <c r="E37" s="1297"/>
      <c r="F37" s="1297"/>
      <c r="G37" s="1297"/>
      <c r="H37" s="1296"/>
      <c r="I37" s="1296"/>
      <c r="J37" s="1296"/>
      <c r="K37" s="1296"/>
      <c r="L37" s="1296"/>
      <c r="M37" s="1299"/>
    </row>
    <row r="38" spans="1:13">
      <c r="A38" s="1295" t="s">
        <v>504</v>
      </c>
      <c r="B38" s="1297" t="s">
        <v>399</v>
      </c>
      <c r="C38" s="1296">
        <v>276</v>
      </c>
      <c r="D38" s="1296">
        <v>276</v>
      </c>
      <c r="E38" s="1297" t="s">
        <v>399</v>
      </c>
      <c r="F38" s="1296">
        <v>60</v>
      </c>
      <c r="G38" s="1296" t="s">
        <v>399</v>
      </c>
      <c r="H38" s="1297" t="s">
        <v>399</v>
      </c>
      <c r="I38" s="1296">
        <v>2596</v>
      </c>
      <c r="J38" s="1296" t="s">
        <v>399</v>
      </c>
      <c r="K38" s="1296">
        <v>156</v>
      </c>
      <c r="L38" s="1296" t="s">
        <v>399</v>
      </c>
      <c r="M38" s="1298">
        <v>156</v>
      </c>
    </row>
    <row r="39" spans="1:13">
      <c r="A39" s="1295" t="s">
        <v>505</v>
      </c>
      <c r="B39" s="1297" t="s">
        <v>399</v>
      </c>
      <c r="C39" s="1296">
        <v>48</v>
      </c>
      <c r="D39" s="1296">
        <v>48</v>
      </c>
      <c r="E39" s="1297" t="s">
        <v>399</v>
      </c>
      <c r="F39" s="1296">
        <v>34</v>
      </c>
      <c r="G39" s="1296" t="s">
        <v>399</v>
      </c>
      <c r="H39" s="1297" t="s">
        <v>399</v>
      </c>
      <c r="I39" s="1296">
        <v>350</v>
      </c>
      <c r="J39" s="1296" t="s">
        <v>399</v>
      </c>
      <c r="K39" s="1296">
        <v>12</v>
      </c>
      <c r="L39" s="1296" t="s">
        <v>399</v>
      </c>
      <c r="M39" s="1298">
        <v>12</v>
      </c>
    </row>
    <row r="40" spans="1:13">
      <c r="A40" s="1303" t="s">
        <v>506</v>
      </c>
      <c r="B40" s="1304" t="s">
        <v>399</v>
      </c>
      <c r="C40" s="1304">
        <v>324</v>
      </c>
      <c r="D40" s="1304">
        <v>324</v>
      </c>
      <c r="E40" s="1304" t="s">
        <v>399</v>
      </c>
      <c r="F40" s="1304">
        <v>94</v>
      </c>
      <c r="G40" s="1304" t="s">
        <v>399</v>
      </c>
      <c r="H40" s="1304" t="s">
        <v>399</v>
      </c>
      <c r="I40" s="1305">
        <v>1784</v>
      </c>
      <c r="J40" s="1305" t="s">
        <v>399</v>
      </c>
      <c r="K40" s="1305">
        <v>168</v>
      </c>
      <c r="L40" s="1305" t="s">
        <v>399</v>
      </c>
      <c r="M40" s="1306">
        <v>168</v>
      </c>
    </row>
    <row r="41" spans="1:13">
      <c r="A41" s="1295"/>
      <c r="B41" s="1297"/>
      <c r="C41" s="1297"/>
      <c r="D41" s="1297"/>
      <c r="E41" s="1297"/>
      <c r="F41" s="1297"/>
      <c r="G41" s="1297"/>
      <c r="H41" s="1296"/>
      <c r="I41" s="1296"/>
      <c r="J41" s="1296"/>
      <c r="K41" s="1296"/>
      <c r="L41" s="1296"/>
      <c r="M41" s="1299"/>
    </row>
    <row r="42" spans="1:13">
      <c r="A42" s="1295" t="s">
        <v>507</v>
      </c>
      <c r="B42" s="1302">
        <v>9</v>
      </c>
      <c r="C42" s="1296" t="s">
        <v>399</v>
      </c>
      <c r="D42" s="1296">
        <v>9</v>
      </c>
      <c r="E42" s="1302">
        <v>9</v>
      </c>
      <c r="F42" s="1296" t="s">
        <v>399</v>
      </c>
      <c r="G42" s="1297" t="s">
        <v>399</v>
      </c>
      <c r="H42" s="1302">
        <v>778</v>
      </c>
      <c r="I42" s="1296" t="s">
        <v>399</v>
      </c>
      <c r="J42" s="1297" t="s">
        <v>399</v>
      </c>
      <c r="K42" s="1302">
        <v>7</v>
      </c>
      <c r="L42" s="1297" t="s">
        <v>399</v>
      </c>
      <c r="M42" s="1298">
        <v>7</v>
      </c>
    </row>
    <row r="43" spans="1:13">
      <c r="A43" s="1295" t="s">
        <v>508</v>
      </c>
      <c r="B43" s="1302">
        <v>18</v>
      </c>
      <c r="C43" s="1296">
        <v>1</v>
      </c>
      <c r="D43" s="1296">
        <v>19</v>
      </c>
      <c r="E43" s="1297" t="s">
        <v>399</v>
      </c>
      <c r="F43" s="1296" t="s">
        <v>399</v>
      </c>
      <c r="G43" s="1297" t="s">
        <v>399</v>
      </c>
      <c r="H43" s="1297" t="s">
        <v>399</v>
      </c>
      <c r="I43" s="1296" t="s">
        <v>399</v>
      </c>
      <c r="J43" s="1297" t="s">
        <v>399</v>
      </c>
      <c r="K43" s="1297" t="s">
        <v>399</v>
      </c>
      <c r="L43" s="1297" t="s">
        <v>399</v>
      </c>
      <c r="M43" s="1298" t="s">
        <v>399</v>
      </c>
    </row>
    <row r="44" spans="1:13">
      <c r="A44" s="1295" t="s">
        <v>509</v>
      </c>
      <c r="B44" s="1296">
        <v>144</v>
      </c>
      <c r="C44" s="1296">
        <v>58</v>
      </c>
      <c r="D44" s="1296">
        <v>202</v>
      </c>
      <c r="E44" s="1296" t="s">
        <v>399</v>
      </c>
      <c r="F44" s="1296" t="s">
        <v>399</v>
      </c>
      <c r="G44" s="1296" t="s">
        <v>399</v>
      </c>
      <c r="H44" s="1296" t="s">
        <v>399</v>
      </c>
      <c r="I44" s="1296" t="s">
        <v>399</v>
      </c>
      <c r="J44" s="1296" t="s">
        <v>399</v>
      </c>
      <c r="K44" s="1296" t="s">
        <v>399</v>
      </c>
      <c r="L44" s="1296" t="s">
        <v>399</v>
      </c>
      <c r="M44" s="1298" t="s">
        <v>399</v>
      </c>
    </row>
    <row r="45" spans="1:13">
      <c r="A45" s="1295" t="s">
        <v>510</v>
      </c>
      <c r="B45" s="1302">
        <v>125</v>
      </c>
      <c r="C45" s="1296">
        <v>82</v>
      </c>
      <c r="D45" s="1296">
        <v>207</v>
      </c>
      <c r="E45" s="1302">
        <v>54</v>
      </c>
      <c r="F45" s="1296">
        <v>52</v>
      </c>
      <c r="G45" s="1296" t="s">
        <v>399</v>
      </c>
      <c r="H45" s="1302">
        <v>919</v>
      </c>
      <c r="I45" s="1296">
        <v>1281</v>
      </c>
      <c r="J45" s="1297" t="s">
        <v>399</v>
      </c>
      <c r="K45" s="1302">
        <v>116</v>
      </c>
      <c r="L45" s="1297" t="s">
        <v>399</v>
      </c>
      <c r="M45" s="1298">
        <v>116</v>
      </c>
    </row>
    <row r="46" spans="1:13">
      <c r="A46" s="1295" t="s">
        <v>511</v>
      </c>
      <c r="B46" s="1296">
        <v>4</v>
      </c>
      <c r="C46" s="1296" t="s">
        <v>399</v>
      </c>
      <c r="D46" s="1296">
        <v>4</v>
      </c>
      <c r="E46" s="1296" t="s">
        <v>399</v>
      </c>
      <c r="F46" s="1296" t="s">
        <v>399</v>
      </c>
      <c r="G46" s="1296" t="s">
        <v>399</v>
      </c>
      <c r="H46" s="1296" t="s">
        <v>399</v>
      </c>
      <c r="I46" s="1296" t="s">
        <v>399</v>
      </c>
      <c r="J46" s="1296" t="s">
        <v>399</v>
      </c>
      <c r="K46" s="1296" t="s">
        <v>399</v>
      </c>
      <c r="L46" s="1296" t="s">
        <v>399</v>
      </c>
      <c r="M46" s="1298" t="s">
        <v>399</v>
      </c>
    </row>
    <row r="47" spans="1:13">
      <c r="A47" s="1295" t="s">
        <v>512</v>
      </c>
      <c r="B47" s="1296">
        <v>40</v>
      </c>
      <c r="C47" s="1296">
        <v>77</v>
      </c>
      <c r="D47" s="1296">
        <v>117</v>
      </c>
      <c r="E47" s="1296" t="s">
        <v>399</v>
      </c>
      <c r="F47" s="1296">
        <v>77</v>
      </c>
      <c r="G47" s="1296" t="s">
        <v>399</v>
      </c>
      <c r="H47" s="1296" t="s">
        <v>399</v>
      </c>
      <c r="I47" s="1296">
        <v>2000</v>
      </c>
      <c r="J47" s="1296" t="s">
        <v>399</v>
      </c>
      <c r="K47" s="1296">
        <v>154</v>
      </c>
      <c r="L47" s="1296" t="s">
        <v>399</v>
      </c>
      <c r="M47" s="1298">
        <v>154</v>
      </c>
    </row>
    <row r="48" spans="1:13">
      <c r="A48" s="1295" t="s">
        <v>513</v>
      </c>
      <c r="B48" s="1302">
        <v>54</v>
      </c>
      <c r="C48" s="1296">
        <v>4</v>
      </c>
      <c r="D48" s="1296">
        <v>58</v>
      </c>
      <c r="E48" s="1302">
        <v>54</v>
      </c>
      <c r="F48" s="1296">
        <v>4</v>
      </c>
      <c r="G48" s="1297" t="s">
        <v>399</v>
      </c>
      <c r="H48" s="1302">
        <v>650</v>
      </c>
      <c r="I48" s="1296">
        <v>1200</v>
      </c>
      <c r="J48" s="1297" t="s">
        <v>399</v>
      </c>
      <c r="K48" s="1302">
        <v>40</v>
      </c>
      <c r="L48" s="1297" t="s">
        <v>399</v>
      </c>
      <c r="M48" s="1298">
        <v>40</v>
      </c>
    </row>
    <row r="49" spans="1:13">
      <c r="A49" s="1295" t="s">
        <v>514</v>
      </c>
      <c r="B49" s="1302">
        <v>27</v>
      </c>
      <c r="C49" s="1296">
        <v>6</v>
      </c>
      <c r="D49" s="1296">
        <v>33</v>
      </c>
      <c r="E49" s="1302">
        <v>15</v>
      </c>
      <c r="F49" s="1296">
        <v>3</v>
      </c>
      <c r="G49" s="1297" t="s">
        <v>399</v>
      </c>
      <c r="H49" s="1302">
        <v>125</v>
      </c>
      <c r="I49" s="1296">
        <v>450</v>
      </c>
      <c r="J49" s="1297" t="s">
        <v>399</v>
      </c>
      <c r="K49" s="1302">
        <v>3</v>
      </c>
      <c r="L49" s="1297" t="s">
        <v>399</v>
      </c>
      <c r="M49" s="1298">
        <v>3</v>
      </c>
    </row>
    <row r="50" spans="1:13">
      <c r="A50" s="1303" t="s">
        <v>515</v>
      </c>
      <c r="B50" s="1304">
        <v>421</v>
      </c>
      <c r="C50" s="1304">
        <v>228</v>
      </c>
      <c r="D50" s="1304">
        <v>649</v>
      </c>
      <c r="E50" s="1304">
        <v>132</v>
      </c>
      <c r="F50" s="1304">
        <v>136</v>
      </c>
      <c r="G50" s="1304" t="s">
        <v>399</v>
      </c>
      <c r="H50" s="1305">
        <v>709</v>
      </c>
      <c r="I50" s="1305">
        <v>1667</v>
      </c>
      <c r="J50" s="1305" t="s">
        <v>399</v>
      </c>
      <c r="K50" s="1305">
        <v>320</v>
      </c>
      <c r="L50" s="1305" t="s">
        <v>399</v>
      </c>
      <c r="M50" s="1306">
        <v>320</v>
      </c>
    </row>
    <row r="51" spans="1:13">
      <c r="A51" s="1295"/>
      <c r="B51" s="1297"/>
      <c r="C51" s="1297"/>
      <c r="D51" s="1297"/>
      <c r="E51" s="1297"/>
      <c r="F51" s="1297"/>
      <c r="G51" s="1297"/>
      <c r="H51" s="1296"/>
      <c r="I51" s="1296"/>
      <c r="J51" s="1296"/>
      <c r="K51" s="1296"/>
      <c r="L51" s="1296"/>
      <c r="M51" s="1299"/>
    </row>
    <row r="52" spans="1:13" ht="13.5" thickBot="1">
      <c r="A52" s="1307" t="s">
        <v>519</v>
      </c>
      <c r="B52" s="1053">
        <v>4095</v>
      </c>
      <c r="C52" s="1053">
        <v>1659</v>
      </c>
      <c r="D52" s="1053">
        <v>5754</v>
      </c>
      <c r="E52" s="1053">
        <v>2699</v>
      </c>
      <c r="F52" s="1053">
        <v>1030</v>
      </c>
      <c r="G52" s="1053">
        <v>136</v>
      </c>
      <c r="H52" s="1053">
        <v>455</v>
      </c>
      <c r="I52" s="1053">
        <v>1223</v>
      </c>
      <c r="J52" s="1053" t="s">
        <v>399</v>
      </c>
      <c r="K52" s="1053">
        <v>2489</v>
      </c>
      <c r="L52" s="1053" t="s">
        <v>399</v>
      </c>
      <c r="M52" s="1054">
        <v>2489</v>
      </c>
    </row>
  </sheetData>
  <mergeCells count="13">
    <mergeCell ref="B6:F6"/>
    <mergeCell ref="B7:F7"/>
    <mergeCell ref="G6:G9"/>
    <mergeCell ref="A1:M1"/>
    <mergeCell ref="A3:M3"/>
    <mergeCell ref="A4:M4"/>
    <mergeCell ref="E8:F8"/>
    <mergeCell ref="K6:M6"/>
    <mergeCell ref="H7:I7"/>
    <mergeCell ref="K7:K9"/>
    <mergeCell ref="L7:L9"/>
    <mergeCell ref="M7:M9"/>
    <mergeCell ref="H8:I8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42" orientation="portrait" r:id="rId1"/>
  <headerFooter alignWithMargins="0"/>
</worksheet>
</file>

<file path=xl/worksheets/sheet307.xml><?xml version="1.0" encoding="utf-8"?>
<worksheet xmlns="http://schemas.openxmlformats.org/spreadsheetml/2006/main" xmlns:r="http://schemas.openxmlformats.org/officeDocument/2006/relationships">
  <sheetPr codeName="Hoja305">
    <pageSetUpPr fitToPage="1"/>
  </sheetPr>
  <dimension ref="A1:AB24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52.7109375" style="271" customWidth="1"/>
    <col min="2" max="8" width="17" style="271" customWidth="1"/>
    <col min="9" max="10" width="11.42578125" style="271"/>
    <col min="11" max="11" width="30.7109375" style="271" customWidth="1"/>
    <col min="12" max="17" width="13.140625" style="271" customWidth="1"/>
    <col min="18" max="19" width="11.42578125" style="271"/>
    <col min="20" max="20" width="27.5703125" style="271" customWidth="1"/>
    <col min="21" max="23" width="11.42578125" style="271"/>
    <col min="24" max="24" width="8.7109375" style="271" customWidth="1"/>
    <col min="25" max="25" width="27.5703125" style="271" customWidth="1"/>
    <col min="26" max="16384" width="11.42578125" style="271"/>
  </cols>
  <sheetData>
    <row r="1" spans="1:28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</row>
    <row r="2" spans="1:28">
      <c r="A2" s="743"/>
    </row>
    <row r="3" spans="1:28" ht="23.25" customHeight="1">
      <c r="A3" s="1523" t="s">
        <v>1347</v>
      </c>
      <c r="B3" s="1523"/>
      <c r="C3" s="1523"/>
      <c r="D3" s="1523"/>
      <c r="E3" s="1523"/>
      <c r="F3" s="1523"/>
      <c r="G3" s="1523"/>
      <c r="H3" s="1523"/>
    </row>
    <row r="4" spans="1:28" ht="13.5" customHeight="1" thickBot="1">
      <c r="A4" s="30"/>
      <c r="B4" s="30"/>
      <c r="C4" s="30"/>
      <c r="D4" s="30"/>
      <c r="E4" s="30"/>
      <c r="F4" s="30"/>
      <c r="G4" s="30"/>
      <c r="H4" s="30"/>
      <c r="J4" s="37"/>
      <c r="AB4" s="37"/>
    </row>
    <row r="5" spans="1:28" ht="36" customHeight="1">
      <c r="A5" s="865"/>
      <c r="B5" s="1490" t="s">
        <v>1116</v>
      </c>
      <c r="C5" s="1491"/>
      <c r="D5" s="1491"/>
      <c r="E5" s="1491"/>
      <c r="F5" s="1492"/>
      <c r="G5" s="128" t="s">
        <v>1118</v>
      </c>
      <c r="H5" s="234" t="s">
        <v>1119</v>
      </c>
      <c r="J5" s="37"/>
      <c r="AB5" s="37"/>
    </row>
    <row r="6" spans="1:28" ht="37.5" customHeight="1">
      <c r="A6" s="856" t="s">
        <v>17</v>
      </c>
      <c r="B6" s="867"/>
      <c r="C6" s="858" t="s">
        <v>395</v>
      </c>
      <c r="D6" s="868"/>
      <c r="E6" s="1513" t="s">
        <v>1123</v>
      </c>
      <c r="F6" s="1518"/>
      <c r="G6" s="299" t="s">
        <v>18</v>
      </c>
      <c r="H6" s="308" t="s">
        <v>19</v>
      </c>
      <c r="J6" s="37"/>
      <c r="AB6" s="37"/>
    </row>
    <row r="7" spans="1:28" ht="26.25" customHeight="1" thickBot="1">
      <c r="A7" s="869"/>
      <c r="B7" s="298" t="s">
        <v>393</v>
      </c>
      <c r="C7" s="298" t="s">
        <v>394</v>
      </c>
      <c r="D7" s="298" t="s">
        <v>395</v>
      </c>
      <c r="E7" s="298" t="s">
        <v>393</v>
      </c>
      <c r="F7" s="298" t="s">
        <v>394</v>
      </c>
      <c r="G7" s="876" t="s">
        <v>20</v>
      </c>
      <c r="H7" s="878" t="s">
        <v>1121</v>
      </c>
      <c r="J7" s="37"/>
      <c r="AB7" s="37"/>
    </row>
    <row r="8" spans="1:28" ht="27" customHeight="1">
      <c r="A8" s="65" t="s">
        <v>21</v>
      </c>
      <c r="B8" s="744"/>
      <c r="C8" s="744"/>
      <c r="D8" s="745"/>
      <c r="E8" s="744"/>
      <c r="F8" s="744"/>
      <c r="G8" s="744"/>
      <c r="H8" s="746"/>
      <c r="J8" s="37"/>
      <c r="AB8" s="37"/>
    </row>
    <row r="9" spans="1:28">
      <c r="A9" s="66" t="s">
        <v>22</v>
      </c>
      <c r="B9" s="12">
        <v>1545.77</v>
      </c>
      <c r="C9" s="12">
        <v>12155.15</v>
      </c>
      <c r="D9" s="12">
        <v>13701</v>
      </c>
      <c r="E9" s="12">
        <v>1360</v>
      </c>
      <c r="F9" s="12">
        <v>11463.15</v>
      </c>
      <c r="G9" s="12">
        <v>803</v>
      </c>
      <c r="H9" s="13">
        <v>252</v>
      </c>
      <c r="I9" s="349"/>
      <c r="J9" s="37"/>
      <c r="AB9" s="37"/>
    </row>
    <row r="10" spans="1:28">
      <c r="A10" s="66" t="s">
        <v>23</v>
      </c>
      <c r="B10" s="48">
        <v>41</v>
      </c>
      <c r="C10" s="48" t="s">
        <v>399</v>
      </c>
      <c r="D10" s="48">
        <v>41</v>
      </c>
      <c r="E10" s="48">
        <v>41</v>
      </c>
      <c r="F10" s="48" t="s">
        <v>399</v>
      </c>
      <c r="G10" s="12" t="s">
        <v>399</v>
      </c>
      <c r="H10" s="49" t="s">
        <v>399</v>
      </c>
      <c r="J10" s="37"/>
      <c r="AB10" s="37"/>
    </row>
    <row r="11" spans="1:28">
      <c r="A11" s="68" t="s">
        <v>24</v>
      </c>
      <c r="B11" s="79">
        <v>1587</v>
      </c>
      <c r="C11" s="79">
        <v>12155</v>
      </c>
      <c r="D11" s="79">
        <v>13742</v>
      </c>
      <c r="E11" s="79">
        <v>1401</v>
      </c>
      <c r="F11" s="79">
        <v>11463</v>
      </c>
      <c r="G11" s="79">
        <v>803</v>
      </c>
      <c r="H11" s="80">
        <v>252</v>
      </c>
      <c r="I11" s="349"/>
      <c r="J11" s="37"/>
      <c r="AB11" s="37"/>
    </row>
    <row r="12" spans="1:28">
      <c r="A12" s="66"/>
      <c r="B12" s="12"/>
      <c r="C12" s="12"/>
      <c r="D12" s="48"/>
      <c r="E12" s="12"/>
      <c r="F12" s="12"/>
      <c r="G12" s="12"/>
      <c r="H12" s="13"/>
      <c r="J12" s="37"/>
      <c r="AB12" s="37"/>
    </row>
    <row r="13" spans="1:28">
      <c r="A13" s="68" t="s">
        <v>25</v>
      </c>
      <c r="B13" s="12"/>
      <c r="C13" s="12"/>
      <c r="D13" s="12"/>
      <c r="E13" s="12"/>
      <c r="F13" s="12"/>
      <c r="G13" s="12"/>
      <c r="H13" s="13"/>
      <c r="J13" s="37"/>
      <c r="AB13" s="37"/>
    </row>
    <row r="14" spans="1:28">
      <c r="A14" s="66" t="s">
        <v>22</v>
      </c>
      <c r="B14" s="48">
        <v>709373</v>
      </c>
      <c r="C14" s="48">
        <v>202135.23</v>
      </c>
      <c r="D14" s="48">
        <v>911508</v>
      </c>
      <c r="E14" s="48">
        <v>673970</v>
      </c>
      <c r="F14" s="48">
        <v>182514.23</v>
      </c>
      <c r="G14" s="12">
        <v>16620.616999999998</v>
      </c>
      <c r="H14" s="49">
        <v>14418.585999999999</v>
      </c>
      <c r="J14" s="37"/>
      <c r="AB14" s="37"/>
    </row>
    <row r="15" spans="1:28">
      <c r="A15" s="66" t="s">
        <v>23</v>
      </c>
      <c r="B15" s="12">
        <v>19197</v>
      </c>
      <c r="C15" s="12">
        <v>115</v>
      </c>
      <c r="D15" s="12">
        <v>19312</v>
      </c>
      <c r="E15" s="12">
        <v>18397</v>
      </c>
      <c r="F15" s="12">
        <v>94</v>
      </c>
      <c r="G15" s="12">
        <v>442</v>
      </c>
      <c r="H15" s="13">
        <v>15</v>
      </c>
      <c r="J15" s="37"/>
    </row>
    <row r="16" spans="1:28">
      <c r="A16" s="68" t="s">
        <v>24</v>
      </c>
      <c r="B16" s="79">
        <v>728570</v>
      </c>
      <c r="C16" s="79">
        <v>202250</v>
      </c>
      <c r="D16" s="73">
        <v>930820</v>
      </c>
      <c r="E16" s="79">
        <v>692367</v>
      </c>
      <c r="F16" s="79">
        <v>182608</v>
      </c>
      <c r="G16" s="79">
        <v>18031</v>
      </c>
      <c r="H16" s="80">
        <v>14434</v>
      </c>
      <c r="J16" s="37"/>
    </row>
    <row r="17" spans="1:10">
      <c r="A17" s="66"/>
      <c r="B17" s="12"/>
      <c r="C17" s="12"/>
      <c r="D17" s="12"/>
      <c r="E17" s="12"/>
      <c r="F17" s="12"/>
      <c r="G17" s="12"/>
      <c r="H17" s="13"/>
      <c r="J17" s="37"/>
    </row>
    <row r="18" spans="1:10">
      <c r="A18" s="68" t="s">
        <v>26</v>
      </c>
      <c r="B18" s="73">
        <v>1690</v>
      </c>
      <c r="C18" s="73" t="s">
        <v>399</v>
      </c>
      <c r="D18" s="73">
        <v>1690</v>
      </c>
      <c r="E18" s="73">
        <v>1690</v>
      </c>
      <c r="F18" s="73" t="s">
        <v>399</v>
      </c>
      <c r="G18" s="79" t="s">
        <v>399</v>
      </c>
      <c r="H18" s="74">
        <v>1</v>
      </c>
      <c r="J18" s="37"/>
    </row>
    <row r="19" spans="1:10">
      <c r="A19" s="68"/>
      <c r="B19" s="79"/>
      <c r="C19" s="79"/>
      <c r="D19" s="79"/>
      <c r="E19" s="79"/>
      <c r="F19" s="79"/>
      <c r="G19" s="79"/>
      <c r="H19" s="80"/>
      <c r="J19" s="37"/>
    </row>
    <row r="20" spans="1:10">
      <c r="A20" s="68" t="s">
        <v>27</v>
      </c>
      <c r="B20" s="79">
        <v>51</v>
      </c>
      <c r="C20" s="79">
        <v>679</v>
      </c>
      <c r="D20" s="73">
        <v>730</v>
      </c>
      <c r="E20" s="79" t="s">
        <v>399</v>
      </c>
      <c r="F20" s="79" t="s">
        <v>399</v>
      </c>
      <c r="G20" s="79" t="s">
        <v>399</v>
      </c>
      <c r="H20" s="80" t="s">
        <v>399</v>
      </c>
      <c r="J20" s="37"/>
    </row>
    <row r="21" spans="1:10">
      <c r="A21" s="68"/>
      <c r="B21" s="79"/>
      <c r="C21" s="79"/>
      <c r="D21" s="79"/>
      <c r="E21" s="79"/>
      <c r="F21" s="79"/>
      <c r="G21" s="79"/>
      <c r="H21" s="80"/>
    </row>
    <row r="22" spans="1:10" ht="13.5" thickBot="1">
      <c r="A22" s="69" t="s">
        <v>28</v>
      </c>
      <c r="B22" s="55">
        <v>731896</v>
      </c>
      <c r="C22" s="55">
        <v>215074</v>
      </c>
      <c r="D22" s="55">
        <v>946970</v>
      </c>
      <c r="E22" s="55">
        <v>695458</v>
      </c>
      <c r="F22" s="55">
        <v>194071</v>
      </c>
      <c r="G22" s="226">
        <v>18834</v>
      </c>
      <c r="H22" s="56">
        <v>14687</v>
      </c>
    </row>
    <row r="23" spans="1:10">
      <c r="A23" s="37" t="s">
        <v>29</v>
      </c>
      <c r="B23" s="37"/>
      <c r="C23" s="231"/>
      <c r="D23" s="747"/>
      <c r="E23" s="37"/>
    </row>
    <row r="24" spans="1:10">
      <c r="A24" s="271" t="s">
        <v>30</v>
      </c>
    </row>
  </sheetData>
  <mergeCells count="4">
    <mergeCell ref="A1:H1"/>
    <mergeCell ref="A3:H3"/>
    <mergeCell ref="B5:F5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308.xml><?xml version="1.0" encoding="utf-8"?>
<worksheet xmlns="http://schemas.openxmlformats.org/spreadsheetml/2006/main" xmlns:r="http://schemas.openxmlformats.org/officeDocument/2006/relationships">
  <sheetPr codeName="Hoja306">
    <pageSetUpPr fitToPage="1"/>
  </sheetPr>
  <dimension ref="A1:I22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51.5703125" style="271" customWidth="1"/>
    <col min="2" max="7" width="17.28515625" style="271" customWidth="1"/>
    <col min="8" max="8" width="12.7109375" style="271" bestFit="1" customWidth="1"/>
    <col min="9" max="10" width="11.42578125" style="271"/>
    <col min="11" max="11" width="30.7109375" style="271" customWidth="1"/>
    <col min="12" max="17" width="13.140625" style="271" customWidth="1"/>
    <col min="18" max="19" width="11.42578125" style="271"/>
    <col min="20" max="20" width="27.5703125" style="271" customWidth="1"/>
    <col min="21" max="23" width="11.42578125" style="271"/>
    <col min="24" max="24" width="8.7109375" style="271" customWidth="1"/>
    <col min="25" max="25" width="27.5703125" style="271" customWidth="1"/>
    <col min="26" max="16384" width="11.42578125" style="271"/>
  </cols>
  <sheetData>
    <row r="1" spans="1:9" s="90" customFormat="1" ht="18">
      <c r="A1" s="1519" t="s">
        <v>375</v>
      </c>
      <c r="B1" s="1519"/>
      <c r="C1" s="1519"/>
      <c r="D1" s="1519"/>
      <c r="E1" s="1519"/>
      <c r="F1" s="1519"/>
      <c r="G1" s="1519"/>
      <c r="H1" s="89"/>
    </row>
    <row r="2" spans="1:9">
      <c r="A2" s="743"/>
    </row>
    <row r="3" spans="1:9" ht="24.75" customHeight="1">
      <c r="A3" s="1523" t="s">
        <v>1348</v>
      </c>
      <c r="B3" s="1523"/>
      <c r="C3" s="1523"/>
      <c r="D3" s="1523"/>
      <c r="E3" s="1523"/>
      <c r="F3" s="1523"/>
      <c r="G3" s="1523"/>
    </row>
    <row r="4" spans="1:9" ht="13.5" thickBot="1">
      <c r="A4" s="274"/>
      <c r="B4" s="274"/>
      <c r="C4" s="274"/>
      <c r="D4" s="274"/>
      <c r="E4" s="274"/>
      <c r="F4" s="274"/>
      <c r="G4" s="274"/>
      <c r="H4" s="37"/>
      <c r="I4" s="37"/>
    </row>
    <row r="5" spans="1:9" ht="32.25" customHeight="1">
      <c r="A5" s="1158"/>
      <c r="B5" s="1712" t="s">
        <v>31</v>
      </c>
      <c r="C5" s="1751"/>
      <c r="D5" s="1754" t="s">
        <v>387</v>
      </c>
      <c r="E5" s="1752" t="s">
        <v>732</v>
      </c>
      <c r="F5" s="1753"/>
      <c r="G5" s="1753"/>
      <c r="H5" s="37"/>
      <c r="I5" s="37"/>
    </row>
    <row r="6" spans="1:9" ht="28.5" customHeight="1">
      <c r="A6" s="1160" t="s">
        <v>17</v>
      </c>
      <c r="B6" s="1714" t="s">
        <v>32</v>
      </c>
      <c r="C6" s="1715"/>
      <c r="D6" s="1695"/>
      <c r="E6" s="1155" t="s">
        <v>33</v>
      </c>
      <c r="F6" s="1155" t="s">
        <v>819</v>
      </c>
      <c r="G6" s="1161" t="s">
        <v>819</v>
      </c>
      <c r="H6" s="37"/>
      <c r="I6" s="37"/>
    </row>
    <row r="7" spans="1:9" ht="32.25" customHeight="1" thickBot="1">
      <c r="A7" s="1162"/>
      <c r="B7" s="1163" t="s">
        <v>393</v>
      </c>
      <c r="C7" s="1163" t="s">
        <v>394</v>
      </c>
      <c r="D7" s="1735"/>
      <c r="E7" s="1164" t="s">
        <v>978</v>
      </c>
      <c r="F7" s="1164" t="s">
        <v>34</v>
      </c>
      <c r="G7" s="1165" t="s">
        <v>35</v>
      </c>
      <c r="H7" s="37"/>
      <c r="I7" s="37"/>
    </row>
    <row r="8" spans="1:9" ht="22.5" customHeight="1">
      <c r="A8" s="44" t="s">
        <v>21</v>
      </c>
      <c r="B8" s="345"/>
      <c r="C8" s="345"/>
      <c r="D8" s="345"/>
      <c r="E8" s="345"/>
      <c r="F8" s="345"/>
      <c r="G8" s="748"/>
      <c r="H8" s="37"/>
      <c r="I8" s="37"/>
    </row>
    <row r="9" spans="1:9">
      <c r="A9" s="37" t="s">
        <v>22</v>
      </c>
      <c r="B9" s="48">
        <v>3760.3914117647059</v>
      </c>
      <c r="C9" s="48">
        <v>21718.378447459905</v>
      </c>
      <c r="D9" s="48">
        <v>254077.8</v>
      </c>
      <c r="E9" s="48">
        <v>249313.8</v>
      </c>
      <c r="F9" s="48">
        <v>2</v>
      </c>
      <c r="G9" s="49">
        <v>4762</v>
      </c>
      <c r="H9" s="37"/>
      <c r="I9" s="37"/>
    </row>
    <row r="10" spans="1:9">
      <c r="A10" s="37" t="s">
        <v>23</v>
      </c>
      <c r="B10" s="48">
        <v>4384.7560975609758</v>
      </c>
      <c r="C10" s="48" t="s">
        <v>399</v>
      </c>
      <c r="D10" s="48">
        <v>180</v>
      </c>
      <c r="E10" s="48">
        <v>178</v>
      </c>
      <c r="F10" s="85" t="s">
        <v>399</v>
      </c>
      <c r="G10" s="133">
        <v>2</v>
      </c>
      <c r="H10" s="37"/>
      <c r="I10" s="37"/>
    </row>
    <row r="11" spans="1:9">
      <c r="A11" s="47" t="s">
        <v>24</v>
      </c>
      <c r="B11" s="73">
        <v>3778.615988579586</v>
      </c>
      <c r="C11" s="73">
        <v>21718.739160778157</v>
      </c>
      <c r="D11" s="73">
        <v>254257.8</v>
      </c>
      <c r="E11" s="73">
        <v>249491.8</v>
      </c>
      <c r="F11" s="73">
        <v>2</v>
      </c>
      <c r="G11" s="74">
        <v>4764</v>
      </c>
      <c r="H11" s="37"/>
      <c r="I11" s="37"/>
    </row>
    <row r="12" spans="1:9">
      <c r="A12" s="37"/>
      <c r="B12" s="48"/>
      <c r="C12" s="48"/>
      <c r="D12" s="48"/>
      <c r="E12" s="48"/>
      <c r="F12" s="48"/>
      <c r="G12" s="49"/>
      <c r="H12" s="37"/>
      <c r="I12" s="37"/>
    </row>
    <row r="13" spans="1:9">
      <c r="A13" s="47" t="s">
        <v>25</v>
      </c>
      <c r="B13" s="48"/>
      <c r="C13" s="48"/>
      <c r="D13" s="48"/>
      <c r="E13" s="48"/>
      <c r="F13" s="48"/>
      <c r="G13" s="49"/>
      <c r="H13" s="37"/>
      <c r="I13" s="37"/>
    </row>
    <row r="14" spans="1:9">
      <c r="A14" s="37" t="s">
        <v>22</v>
      </c>
      <c r="B14" s="48">
        <v>6959.2976408445484</v>
      </c>
      <c r="C14" s="48">
        <v>13492.62275440112</v>
      </c>
      <c r="D14" s="48">
        <v>7152952.9359999998</v>
      </c>
      <c r="E14" s="48">
        <v>133</v>
      </c>
      <c r="F14" s="85">
        <v>331</v>
      </c>
      <c r="G14" s="49">
        <v>7152488.9359999998</v>
      </c>
      <c r="H14" s="37"/>
      <c r="I14" s="37"/>
    </row>
    <row r="15" spans="1:9">
      <c r="A15" s="37" t="s">
        <v>23</v>
      </c>
      <c r="B15" s="48">
        <v>3967.9741262162311</v>
      </c>
      <c r="C15" s="48">
        <v>6174</v>
      </c>
      <c r="D15" s="48">
        <v>73579</v>
      </c>
      <c r="E15" s="48" t="s">
        <v>399</v>
      </c>
      <c r="F15" s="85" t="s">
        <v>399</v>
      </c>
      <c r="G15" s="49">
        <v>73579</v>
      </c>
      <c r="H15" s="37"/>
      <c r="I15" s="37"/>
    </row>
    <row r="16" spans="1:9">
      <c r="A16" s="47" t="s">
        <v>24</v>
      </c>
      <c r="B16" s="73">
        <v>6790.12127961038</v>
      </c>
      <c r="C16" s="73">
        <v>13479.270541268728</v>
      </c>
      <c r="D16" s="73">
        <v>7226531.9359999998</v>
      </c>
      <c r="E16" s="73">
        <v>133</v>
      </c>
      <c r="F16" s="73">
        <v>331</v>
      </c>
      <c r="G16" s="74">
        <v>7226067.9359999998</v>
      </c>
      <c r="H16" s="37"/>
      <c r="I16" s="37"/>
    </row>
    <row r="17" spans="1:9">
      <c r="A17" s="37"/>
      <c r="B17" s="48"/>
      <c r="C17" s="48"/>
      <c r="D17" s="48"/>
      <c r="E17" s="48"/>
      <c r="F17" s="48"/>
      <c r="G17" s="49"/>
      <c r="H17" s="37"/>
      <c r="I17" s="37"/>
    </row>
    <row r="18" spans="1:9">
      <c r="A18" s="47" t="s">
        <v>26</v>
      </c>
      <c r="B18" s="48">
        <v>1034.9792899408285</v>
      </c>
      <c r="C18" s="85" t="s">
        <v>399</v>
      </c>
      <c r="D18" s="48">
        <v>1749</v>
      </c>
      <c r="E18" s="85" t="s">
        <v>399</v>
      </c>
      <c r="F18" s="85">
        <v>1749</v>
      </c>
      <c r="G18" s="133" t="s">
        <v>399</v>
      </c>
      <c r="H18" s="37"/>
      <c r="I18" s="37"/>
    </row>
    <row r="19" spans="1:9">
      <c r="A19" s="37"/>
      <c r="B19" s="48"/>
      <c r="C19" s="48"/>
      <c r="D19" s="48"/>
      <c r="E19" s="48"/>
      <c r="F19" s="48"/>
      <c r="G19" s="49"/>
      <c r="H19" s="37"/>
      <c r="I19" s="37"/>
    </row>
    <row r="20" spans="1:9" ht="13.5" thickBot="1">
      <c r="A20" s="54" t="s">
        <v>28</v>
      </c>
      <c r="B20" s="55">
        <v>1979.9096451547039</v>
      </c>
      <c r="C20" s="55">
        <v>6024.1273039248526</v>
      </c>
      <c r="D20" s="55">
        <v>7482538.7359999996</v>
      </c>
      <c r="E20" s="55">
        <v>249624.8</v>
      </c>
      <c r="F20" s="55">
        <v>2082</v>
      </c>
      <c r="G20" s="56">
        <v>7230831.9359999998</v>
      </c>
      <c r="H20" s="37"/>
      <c r="I20" s="37"/>
    </row>
    <row r="21" spans="1:9">
      <c r="A21" s="37" t="s">
        <v>29</v>
      </c>
      <c r="B21" s="37"/>
      <c r="C21" s="231"/>
      <c r="D21" s="747"/>
      <c r="E21" s="37"/>
    </row>
    <row r="22" spans="1:9">
      <c r="A22" s="271" t="s">
        <v>30</v>
      </c>
    </row>
  </sheetData>
  <mergeCells count="6">
    <mergeCell ref="B6:C6"/>
    <mergeCell ref="A1:G1"/>
    <mergeCell ref="A3:G3"/>
    <mergeCell ref="B5:C5"/>
    <mergeCell ref="E5:G5"/>
    <mergeCell ref="D5:D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>
  <sheetPr codeName="Hoja307">
    <pageSetUpPr fitToPage="1"/>
  </sheetPr>
  <dimension ref="A1:I29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61.140625" style="271" customWidth="1"/>
    <col min="2" max="2" width="25.5703125" style="271" customWidth="1"/>
    <col min="3" max="4" width="25.7109375" style="271" customWidth="1"/>
    <col min="5" max="5" width="12.7109375" style="271" customWidth="1"/>
    <col min="6" max="10" width="11.42578125" style="271"/>
    <col min="11" max="11" width="30.7109375" style="271" customWidth="1"/>
    <col min="12" max="17" width="13.140625" style="271" customWidth="1"/>
    <col min="18" max="19" width="11.42578125" style="271"/>
    <col min="20" max="20" width="27.5703125" style="271" customWidth="1"/>
    <col min="21" max="23" width="11.42578125" style="271"/>
    <col min="24" max="24" width="8.7109375" style="271" customWidth="1"/>
    <col min="25" max="25" width="27.5703125" style="271" customWidth="1"/>
    <col min="26" max="16384" width="11.42578125" style="271"/>
  </cols>
  <sheetData>
    <row r="1" spans="1:9" s="90" customFormat="1" ht="18">
      <c r="A1" s="1519" t="s">
        <v>375</v>
      </c>
      <c r="B1" s="1519"/>
      <c r="C1" s="1519"/>
      <c r="D1" s="1519"/>
      <c r="E1" s="89"/>
      <c r="F1" s="89"/>
      <c r="G1" s="89"/>
      <c r="H1" s="89"/>
    </row>
    <row r="2" spans="1:9">
      <c r="A2" s="743"/>
    </row>
    <row r="3" spans="1:9" ht="27.75" customHeight="1">
      <c r="A3" s="1523" t="s">
        <v>1370</v>
      </c>
      <c r="B3" s="1523"/>
      <c r="C3" s="1523"/>
      <c r="D3" s="1523"/>
      <c r="I3" s="37"/>
    </row>
    <row r="4" spans="1:9" ht="13.5" thickBot="1">
      <c r="A4" s="274"/>
      <c r="B4" s="274"/>
      <c r="C4" s="274"/>
      <c r="D4" s="274"/>
      <c r="E4" s="37"/>
    </row>
    <row r="5" spans="1:9" ht="36" customHeight="1">
      <c r="A5" s="865"/>
      <c r="B5" s="1490" t="s">
        <v>36</v>
      </c>
      <c r="C5" s="1491"/>
      <c r="D5" s="1491"/>
      <c r="E5" s="37"/>
    </row>
    <row r="6" spans="1:9" ht="24.75" customHeight="1">
      <c r="A6" s="855" t="s">
        <v>37</v>
      </c>
      <c r="B6" s="1671" t="s">
        <v>38</v>
      </c>
      <c r="C6" s="862" t="s">
        <v>39</v>
      </c>
      <c r="D6" s="1673" t="s">
        <v>395</v>
      </c>
      <c r="E6" s="37"/>
    </row>
    <row r="7" spans="1:9" ht="19.5" customHeight="1" thickBot="1">
      <c r="A7" s="870"/>
      <c r="B7" s="1672"/>
      <c r="C7" s="300" t="s">
        <v>40</v>
      </c>
      <c r="D7" s="1674"/>
      <c r="E7" s="37"/>
    </row>
    <row r="8" spans="1:9" ht="30" customHeight="1">
      <c r="A8" s="749" t="s">
        <v>41</v>
      </c>
      <c r="B8" s="45"/>
      <c r="C8" s="45"/>
      <c r="D8" s="750"/>
      <c r="E8" s="37"/>
    </row>
    <row r="9" spans="1:9">
      <c r="A9" s="37" t="s">
        <v>42</v>
      </c>
      <c r="B9" s="48">
        <v>1775899</v>
      </c>
      <c r="C9" s="48">
        <v>69865</v>
      </c>
      <c r="D9" s="229">
        <v>1845764</v>
      </c>
      <c r="E9" s="37"/>
    </row>
    <row r="10" spans="1:9">
      <c r="A10" s="37" t="s">
        <v>43</v>
      </c>
      <c r="B10" s="48">
        <v>57135</v>
      </c>
      <c r="C10" s="48" t="s">
        <v>399</v>
      </c>
      <c r="D10" s="229">
        <v>57135</v>
      </c>
      <c r="E10" s="37"/>
    </row>
    <row r="11" spans="1:9">
      <c r="A11" s="50" t="s">
        <v>44</v>
      </c>
      <c r="B11" s="48">
        <v>4142017.3</v>
      </c>
      <c r="C11" s="48">
        <v>9287213.8300000001</v>
      </c>
      <c r="D11" s="229">
        <v>13429231.130000001</v>
      </c>
      <c r="E11" s="37"/>
    </row>
    <row r="12" spans="1:9">
      <c r="A12" s="47" t="s">
        <v>24</v>
      </c>
      <c r="B12" s="73">
        <v>5975051.2999999998</v>
      </c>
      <c r="C12" s="73">
        <v>9357078.8300000001</v>
      </c>
      <c r="D12" s="88">
        <v>15332130.130000001</v>
      </c>
      <c r="E12" s="37"/>
    </row>
    <row r="13" spans="1:9">
      <c r="A13" s="37"/>
      <c r="B13" s="48"/>
      <c r="C13" s="48"/>
      <c r="D13" s="229"/>
      <c r="E13" s="37"/>
    </row>
    <row r="14" spans="1:9">
      <c r="A14" s="53" t="s">
        <v>45</v>
      </c>
      <c r="B14" s="73">
        <v>1502731</v>
      </c>
      <c r="C14" s="73">
        <v>2884757</v>
      </c>
      <c r="D14" s="88">
        <v>4387488</v>
      </c>
      <c r="E14" s="37"/>
    </row>
    <row r="15" spans="1:9">
      <c r="A15" s="53" t="s">
        <v>611</v>
      </c>
      <c r="B15" s="73">
        <v>4908067</v>
      </c>
      <c r="C15" s="73">
        <v>3652572</v>
      </c>
      <c r="D15" s="88">
        <v>8560639</v>
      </c>
      <c r="E15" s="37"/>
    </row>
    <row r="16" spans="1:9">
      <c r="A16" s="37"/>
      <c r="B16" s="48"/>
      <c r="C16" s="48"/>
      <c r="D16" s="229"/>
      <c r="E16" s="37"/>
    </row>
    <row r="17" spans="1:5">
      <c r="A17" s="255" t="s">
        <v>612</v>
      </c>
      <c r="B17" s="48"/>
      <c r="C17" s="48"/>
      <c r="D17" s="229"/>
      <c r="E17" s="37"/>
    </row>
    <row r="18" spans="1:5">
      <c r="A18" s="50" t="s">
        <v>46</v>
      </c>
      <c r="B18" s="48">
        <v>18891</v>
      </c>
      <c r="C18" s="85">
        <v>3726</v>
      </c>
      <c r="D18" s="229">
        <v>22617</v>
      </c>
      <c r="E18" s="37"/>
    </row>
    <row r="19" spans="1:5">
      <c r="A19" s="37" t="s">
        <v>47</v>
      </c>
      <c r="B19" s="48">
        <v>2861</v>
      </c>
      <c r="C19" s="48" t="s">
        <v>399</v>
      </c>
      <c r="D19" s="229">
        <v>2861</v>
      </c>
      <c r="E19" s="37"/>
    </row>
    <row r="20" spans="1:5">
      <c r="A20" s="50" t="s">
        <v>48</v>
      </c>
      <c r="B20" s="48"/>
      <c r="C20" s="48"/>
      <c r="D20" s="229"/>
      <c r="E20" s="37"/>
    </row>
    <row r="21" spans="1:5">
      <c r="A21" s="37" t="s">
        <v>49</v>
      </c>
      <c r="B21" s="48">
        <v>900</v>
      </c>
      <c r="C21" s="48" t="s">
        <v>399</v>
      </c>
      <c r="D21" s="229">
        <v>900</v>
      </c>
      <c r="E21" s="37"/>
    </row>
    <row r="22" spans="1:5">
      <c r="A22" s="37" t="s">
        <v>50</v>
      </c>
      <c r="B22" s="48">
        <v>96</v>
      </c>
      <c r="C22" s="48" t="s">
        <v>399</v>
      </c>
      <c r="D22" s="229">
        <v>96</v>
      </c>
      <c r="E22" s="37"/>
    </row>
    <row r="23" spans="1:5">
      <c r="A23" s="50" t="s">
        <v>51</v>
      </c>
      <c r="B23" s="48">
        <v>10934774.539999999</v>
      </c>
      <c r="C23" s="48">
        <v>6837039.1399999997</v>
      </c>
      <c r="D23" s="229">
        <v>17771813.68</v>
      </c>
      <c r="E23" s="37"/>
    </row>
    <row r="24" spans="1:5">
      <c r="A24" s="53" t="s">
        <v>52</v>
      </c>
      <c r="B24" s="73">
        <v>10957522.539999999</v>
      </c>
      <c r="C24" s="73">
        <v>6840765.1399999997</v>
      </c>
      <c r="D24" s="88">
        <v>17798287.68</v>
      </c>
      <c r="E24" s="37"/>
    </row>
    <row r="25" spans="1:5">
      <c r="A25" s="37"/>
      <c r="B25" s="48"/>
      <c r="C25" s="48"/>
      <c r="D25" s="229"/>
      <c r="E25" s="37"/>
    </row>
    <row r="26" spans="1:5" ht="13.5" thickBot="1">
      <c r="A26" s="751" t="s">
        <v>53</v>
      </c>
      <c r="B26" s="55">
        <v>23343371.84</v>
      </c>
      <c r="C26" s="55">
        <v>22735172.969999999</v>
      </c>
      <c r="D26" s="752">
        <v>46078544.810000002</v>
      </c>
      <c r="E26" s="37"/>
    </row>
    <row r="27" spans="1:5" ht="14.25" customHeight="1">
      <c r="A27" s="1755" t="s">
        <v>54</v>
      </c>
      <c r="B27" s="1755"/>
      <c r="C27" s="1755"/>
      <c r="D27" s="1755"/>
      <c r="E27" s="37"/>
    </row>
    <row r="28" spans="1:5">
      <c r="A28" s="37" t="s">
        <v>29</v>
      </c>
      <c r="B28" s="37"/>
      <c r="C28" s="231"/>
      <c r="D28" s="747"/>
      <c r="E28" s="37"/>
    </row>
    <row r="29" spans="1:5">
      <c r="A29" s="271" t="s">
        <v>30</v>
      </c>
    </row>
  </sheetData>
  <mergeCells count="6">
    <mergeCell ref="B5:D5"/>
    <mergeCell ref="A1:D1"/>
    <mergeCell ref="A3:D3"/>
    <mergeCell ref="A27:D27"/>
    <mergeCell ref="B6:B7"/>
    <mergeCell ref="D6:D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214">
    <pageSetUpPr fitToPage="1"/>
  </sheetPr>
  <dimension ref="A1:G16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2.42578125" style="37" customWidth="1"/>
    <col min="2" max="7" width="18" style="37" customWidth="1"/>
    <col min="8" max="8" width="5.140625" style="37" customWidth="1"/>
    <col min="9" max="16384" width="11.42578125" style="37"/>
  </cols>
  <sheetData>
    <row r="1" spans="1:7" s="27" customFormat="1" ht="18">
      <c r="A1" s="1485" t="s">
        <v>375</v>
      </c>
      <c r="B1" s="1485"/>
      <c r="C1" s="1485"/>
      <c r="D1" s="1485"/>
      <c r="E1" s="1485"/>
      <c r="F1" s="1485"/>
      <c r="G1" s="1485"/>
    </row>
    <row r="2" spans="1:7" s="28" customFormat="1" ht="14.25"/>
    <row r="3" spans="1:7" s="134" customFormat="1" ht="27.75" customHeight="1">
      <c r="A3" s="1486" t="s">
        <v>1318</v>
      </c>
      <c r="B3" s="1486"/>
      <c r="C3" s="1486"/>
      <c r="D3" s="1486"/>
      <c r="E3" s="1486"/>
      <c r="F3" s="1486"/>
      <c r="G3" s="1486"/>
    </row>
    <row r="4" spans="1:7" s="28" customFormat="1" ht="15.75" thickBot="1">
      <c r="A4" s="239"/>
      <c r="B4" s="240"/>
      <c r="C4" s="240"/>
      <c r="D4" s="240"/>
      <c r="E4" s="240"/>
      <c r="F4" s="240"/>
      <c r="G4" s="240"/>
    </row>
    <row r="5" spans="1:7" ht="24" customHeight="1">
      <c r="A5" s="135" t="s">
        <v>535</v>
      </c>
      <c r="B5" s="1553" t="s">
        <v>379</v>
      </c>
      <c r="C5" s="1493"/>
      <c r="D5" s="1494"/>
      <c r="E5" s="1553" t="s">
        <v>386</v>
      </c>
      <c r="F5" s="1494"/>
      <c r="G5" s="859" t="s">
        <v>380</v>
      </c>
    </row>
    <row r="6" spans="1:7" ht="30.75" customHeight="1">
      <c r="A6" s="856" t="s">
        <v>537</v>
      </c>
      <c r="B6" s="916" t="s">
        <v>389</v>
      </c>
      <c r="C6" s="917"/>
      <c r="D6" s="943"/>
      <c r="E6" s="916" t="s">
        <v>390</v>
      </c>
      <c r="F6" s="943"/>
      <c r="G6" s="942" t="s">
        <v>532</v>
      </c>
    </row>
    <row r="7" spans="1:7" ht="34.5" customHeight="1" thickBot="1">
      <c r="A7" s="939" t="s">
        <v>538</v>
      </c>
      <c r="B7" s="860" t="s">
        <v>393</v>
      </c>
      <c r="C7" s="307" t="s">
        <v>394</v>
      </c>
      <c r="D7" s="307" t="s">
        <v>395</v>
      </c>
      <c r="E7" s="860" t="s">
        <v>393</v>
      </c>
      <c r="F7" s="307" t="s">
        <v>394</v>
      </c>
      <c r="G7" s="309" t="s">
        <v>533</v>
      </c>
    </row>
    <row r="8" spans="1:7" ht="27" customHeight="1">
      <c r="A8" s="75" t="s">
        <v>474</v>
      </c>
      <c r="B8" s="45" t="s">
        <v>399</v>
      </c>
      <c r="C8" s="45">
        <v>1</v>
      </c>
      <c r="D8" s="45">
        <v>1</v>
      </c>
      <c r="E8" s="131" t="s">
        <v>399</v>
      </c>
      <c r="F8" s="131">
        <v>3000</v>
      </c>
      <c r="G8" s="46">
        <v>3</v>
      </c>
    </row>
    <row r="9" spans="1:7">
      <c r="A9" s="76" t="s">
        <v>590</v>
      </c>
      <c r="B9" s="77" t="s">
        <v>399</v>
      </c>
      <c r="C9" s="77">
        <v>1</v>
      </c>
      <c r="D9" s="77">
        <v>1</v>
      </c>
      <c r="E9" s="81" t="s">
        <v>399</v>
      </c>
      <c r="F9" s="81">
        <v>3000</v>
      </c>
      <c r="G9" s="78">
        <v>3</v>
      </c>
    </row>
    <row r="10" spans="1:7">
      <c r="A10" s="66"/>
      <c r="B10" s="48"/>
      <c r="C10" s="48"/>
      <c r="D10" s="48"/>
      <c r="E10" s="12"/>
      <c r="F10" s="12"/>
      <c r="G10" s="49"/>
    </row>
    <row r="11" spans="1:7">
      <c r="A11" s="76" t="s">
        <v>871</v>
      </c>
      <c r="B11" s="77">
        <v>1</v>
      </c>
      <c r="C11" s="77" t="s">
        <v>399</v>
      </c>
      <c r="D11" s="77">
        <v>1</v>
      </c>
      <c r="E11" s="81">
        <v>3000</v>
      </c>
      <c r="F11" s="81" t="s">
        <v>399</v>
      </c>
      <c r="G11" s="78">
        <v>3</v>
      </c>
    </row>
    <row r="12" spans="1:7">
      <c r="A12" s="68"/>
      <c r="B12" s="73"/>
      <c r="C12" s="73"/>
      <c r="D12" s="73"/>
      <c r="E12" s="79"/>
      <c r="F12" s="79"/>
      <c r="G12" s="74"/>
    </row>
    <row r="13" spans="1:7">
      <c r="A13" s="66" t="s">
        <v>517</v>
      </c>
      <c r="B13" s="48">
        <v>1</v>
      </c>
      <c r="C13" s="48" t="s">
        <v>399</v>
      </c>
      <c r="D13" s="48">
        <v>1</v>
      </c>
      <c r="E13" s="12">
        <v>700</v>
      </c>
      <c r="F13" s="12" t="s">
        <v>399</v>
      </c>
      <c r="G13" s="49">
        <v>1</v>
      </c>
    </row>
    <row r="14" spans="1:7">
      <c r="A14" s="76" t="s">
        <v>518</v>
      </c>
      <c r="B14" s="77">
        <v>1</v>
      </c>
      <c r="C14" s="77" t="s">
        <v>399</v>
      </c>
      <c r="D14" s="77">
        <v>1</v>
      </c>
      <c r="E14" s="81">
        <v>700</v>
      </c>
      <c r="F14" s="81" t="s">
        <v>399</v>
      </c>
      <c r="G14" s="78">
        <v>1</v>
      </c>
    </row>
    <row r="15" spans="1:7">
      <c r="A15" s="66"/>
      <c r="B15" s="48"/>
      <c r="C15" s="48"/>
      <c r="D15" s="48"/>
      <c r="E15" s="12"/>
      <c r="F15" s="12"/>
      <c r="G15" s="49"/>
    </row>
    <row r="16" spans="1:7" ht="13.5" thickBot="1">
      <c r="A16" s="69" t="s">
        <v>519</v>
      </c>
      <c r="B16" s="55">
        <v>2</v>
      </c>
      <c r="C16" s="55">
        <v>1</v>
      </c>
      <c r="D16" s="55">
        <v>3</v>
      </c>
      <c r="E16" s="226">
        <v>1850</v>
      </c>
      <c r="F16" s="226">
        <v>3000</v>
      </c>
      <c r="G16" s="56">
        <v>7</v>
      </c>
    </row>
  </sheetData>
  <mergeCells count="4">
    <mergeCell ref="A1:G1"/>
    <mergeCell ref="A3:G3"/>
    <mergeCell ref="B5:D5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>
  <sheetPr codeName="Hoja308">
    <pageSetUpPr fitToPage="1"/>
  </sheetPr>
  <dimension ref="A1:H14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45.140625" style="271" customWidth="1"/>
    <col min="2" max="2" width="40.7109375" style="271" customWidth="1"/>
    <col min="3" max="5" width="12.7109375" style="271" customWidth="1"/>
    <col min="6" max="10" width="11.42578125" style="271"/>
    <col min="11" max="11" width="30.7109375" style="271" customWidth="1"/>
    <col min="12" max="17" width="13.140625" style="271" customWidth="1"/>
    <col min="18" max="19" width="11.42578125" style="271"/>
    <col min="20" max="20" width="27.5703125" style="271" customWidth="1"/>
    <col min="21" max="23" width="11.42578125" style="271"/>
    <col min="24" max="24" width="8.7109375" style="271" customWidth="1"/>
    <col min="25" max="25" width="27.5703125" style="271" customWidth="1"/>
    <col min="26" max="16384" width="11.42578125" style="271"/>
  </cols>
  <sheetData>
    <row r="1" spans="1:8" s="90" customFormat="1" ht="18">
      <c r="A1" s="1519" t="s">
        <v>375</v>
      </c>
      <c r="B1" s="1519"/>
      <c r="C1" s="737"/>
      <c r="D1" s="737"/>
      <c r="E1" s="737"/>
      <c r="F1" s="737"/>
      <c r="G1" s="89"/>
      <c r="H1" s="89"/>
    </row>
    <row r="2" spans="1:8">
      <c r="A2" s="743"/>
      <c r="B2" s="753"/>
    </row>
    <row r="3" spans="1:8" ht="27.75" customHeight="1">
      <c r="A3" s="1486" t="s">
        <v>1371</v>
      </c>
      <c r="B3" s="1486"/>
      <c r="C3" s="134"/>
      <c r="D3" s="134"/>
      <c r="E3" s="134"/>
      <c r="F3" s="134"/>
    </row>
    <row r="4" spans="1:8" ht="13.5" thickBot="1">
      <c r="A4" s="409"/>
      <c r="B4" s="274"/>
      <c r="C4" s="37"/>
    </row>
    <row r="5" spans="1:8" ht="33.75" customHeight="1" thickBot="1">
      <c r="A5" s="864" t="s">
        <v>55</v>
      </c>
      <c r="B5" s="859" t="s">
        <v>380</v>
      </c>
      <c r="C5" s="652"/>
      <c r="D5" s="652"/>
      <c r="E5" s="261"/>
      <c r="F5" s="261"/>
    </row>
    <row r="6" spans="1:8" ht="28.5" customHeight="1">
      <c r="A6" s="65" t="s">
        <v>56</v>
      </c>
      <c r="B6" s="754"/>
      <c r="C6" s="755"/>
      <c r="D6" s="230"/>
      <c r="E6" s="637"/>
      <c r="F6" s="637"/>
    </row>
    <row r="7" spans="1:8">
      <c r="A7" s="66" t="s">
        <v>57</v>
      </c>
      <c r="B7" s="246">
        <v>65866</v>
      </c>
      <c r="C7" s="756"/>
      <c r="D7" s="230"/>
      <c r="E7" s="684"/>
      <c r="F7" s="684"/>
    </row>
    <row r="8" spans="1:8">
      <c r="A8" s="66" t="s">
        <v>58</v>
      </c>
      <c r="B8" s="246">
        <v>7435365</v>
      </c>
      <c r="C8" s="756"/>
      <c r="D8" s="230"/>
      <c r="E8" s="684"/>
      <c r="F8" s="684"/>
    </row>
    <row r="9" spans="1:8">
      <c r="A9" s="66" t="s">
        <v>59</v>
      </c>
      <c r="B9" s="246">
        <v>87058</v>
      </c>
      <c r="C9" s="756"/>
      <c r="D9" s="230"/>
      <c r="E9" s="684"/>
      <c r="F9" s="684"/>
    </row>
    <row r="10" spans="1:8">
      <c r="A10" s="66" t="s">
        <v>60</v>
      </c>
      <c r="B10" s="246">
        <v>64742</v>
      </c>
      <c r="C10" s="756"/>
      <c r="D10" s="230"/>
      <c r="E10" s="684"/>
      <c r="F10" s="684"/>
    </row>
    <row r="11" spans="1:8">
      <c r="A11" s="66"/>
      <c r="B11" s="246"/>
      <c r="C11" s="756"/>
      <c r="D11" s="230"/>
      <c r="E11" s="684"/>
      <c r="F11" s="684"/>
    </row>
    <row r="12" spans="1:8" ht="13.5" thickBot="1">
      <c r="A12" s="757" t="s">
        <v>61</v>
      </c>
      <c r="B12" s="758">
        <v>452</v>
      </c>
      <c r="C12" s="755"/>
      <c r="D12" s="230"/>
      <c r="E12" s="684"/>
      <c r="F12" s="684"/>
    </row>
    <row r="13" spans="1:8">
      <c r="A13" s="37" t="s">
        <v>29</v>
      </c>
      <c r="B13" s="37"/>
      <c r="C13" s="231"/>
      <c r="D13" s="747"/>
      <c r="E13" s="37"/>
    </row>
    <row r="14" spans="1:8">
      <c r="A14" s="271" t="s">
        <v>30</v>
      </c>
    </row>
  </sheetData>
  <mergeCells count="2">
    <mergeCell ref="A1:B1"/>
    <mergeCell ref="A3:B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88" orientation="portrait" r:id="rId1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>
  <sheetPr codeName="Hoja309">
    <pageSetUpPr fitToPage="1"/>
  </sheetPr>
  <dimension ref="A1:H87"/>
  <sheetViews>
    <sheetView view="pageBreakPreview" topLeftCell="A49" zoomScale="75" zoomScaleNormal="75" zoomScaleSheetLayoutView="75" workbookViewId="0">
      <selection activeCell="H84" sqref="H84"/>
    </sheetView>
  </sheetViews>
  <sheetFormatPr baseColWidth="10" defaultRowHeight="12.75"/>
  <cols>
    <col min="1" max="1" width="32.42578125" style="271" customWidth="1"/>
    <col min="2" max="8" width="16" style="271" customWidth="1"/>
    <col min="9" max="16384" width="11.42578125" style="271"/>
  </cols>
  <sheetData>
    <row r="1" spans="1:8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</row>
    <row r="2" spans="1:8">
      <c r="A2" s="743"/>
    </row>
    <row r="3" spans="1:8" ht="29.25" customHeight="1">
      <c r="A3" s="1523" t="s">
        <v>1349</v>
      </c>
      <c r="B3" s="1523"/>
      <c r="C3" s="1523"/>
      <c r="D3" s="1523"/>
      <c r="E3" s="1523"/>
      <c r="F3" s="1523"/>
      <c r="G3" s="1523"/>
      <c r="H3" s="1523"/>
    </row>
    <row r="4" spans="1:8" ht="13.5" customHeight="1" thickBot="1">
      <c r="A4" s="1756"/>
      <c r="B4" s="1756"/>
      <c r="C4" s="1756"/>
      <c r="D4" s="1756"/>
      <c r="E4" s="1756"/>
      <c r="F4" s="1756"/>
      <c r="G4" s="343"/>
      <c r="H4" s="343"/>
    </row>
    <row r="5" spans="1:8" ht="30" customHeight="1">
      <c r="A5" s="1515" t="s">
        <v>455</v>
      </c>
      <c r="B5" s="1490" t="s">
        <v>980</v>
      </c>
      <c r="C5" s="1491"/>
      <c r="D5" s="1492"/>
      <c r="E5" s="128" t="s">
        <v>62</v>
      </c>
      <c r="F5" s="128" t="s">
        <v>63</v>
      </c>
      <c r="G5" s="128" t="s">
        <v>63</v>
      </c>
      <c r="H5" s="234" t="s">
        <v>64</v>
      </c>
    </row>
    <row r="6" spans="1:8" ht="16.5" customHeight="1">
      <c r="A6" s="1516"/>
      <c r="B6" s="1671" t="s">
        <v>393</v>
      </c>
      <c r="C6" s="1671" t="s">
        <v>394</v>
      </c>
      <c r="D6" s="1671" t="s">
        <v>395</v>
      </c>
      <c r="E6" s="299" t="s">
        <v>65</v>
      </c>
      <c r="F6" s="299" t="s">
        <v>66</v>
      </c>
      <c r="G6" s="299" t="s">
        <v>66</v>
      </c>
      <c r="H6" s="308" t="s">
        <v>985</v>
      </c>
    </row>
    <row r="7" spans="1:8" ht="30.75" customHeight="1" thickBot="1">
      <c r="A7" s="1517"/>
      <c r="B7" s="1672"/>
      <c r="C7" s="1672"/>
      <c r="D7" s="1672"/>
      <c r="E7" s="879" t="s">
        <v>67</v>
      </c>
      <c r="F7" s="879" t="s">
        <v>68</v>
      </c>
      <c r="G7" s="879" t="s">
        <v>69</v>
      </c>
      <c r="H7" s="880" t="s">
        <v>70</v>
      </c>
    </row>
    <row r="8" spans="1:8" ht="22.5" customHeight="1">
      <c r="A8" s="75" t="s">
        <v>459</v>
      </c>
      <c r="B8" s="131">
        <v>2411</v>
      </c>
      <c r="C8" s="131" t="s">
        <v>399</v>
      </c>
      <c r="D8" s="45">
        <v>2411</v>
      </c>
      <c r="E8" s="131" t="s">
        <v>399</v>
      </c>
      <c r="F8" s="131">
        <v>2411</v>
      </c>
      <c r="G8" s="131" t="s">
        <v>399</v>
      </c>
      <c r="H8" s="140" t="s">
        <v>399</v>
      </c>
    </row>
    <row r="9" spans="1:8">
      <c r="A9" s="66" t="s">
        <v>460</v>
      </c>
      <c r="B9" s="12">
        <v>1928</v>
      </c>
      <c r="C9" s="12" t="s">
        <v>399</v>
      </c>
      <c r="D9" s="12">
        <v>1928</v>
      </c>
      <c r="E9" s="12" t="s">
        <v>399</v>
      </c>
      <c r="F9" s="12">
        <v>1928</v>
      </c>
      <c r="G9" s="12" t="s">
        <v>399</v>
      </c>
      <c r="H9" s="13" t="s">
        <v>399</v>
      </c>
    </row>
    <row r="10" spans="1:8">
      <c r="A10" s="66" t="s">
        <v>461</v>
      </c>
      <c r="B10" s="48">
        <v>8383</v>
      </c>
      <c r="C10" s="48" t="s">
        <v>399</v>
      </c>
      <c r="D10" s="48">
        <v>8383</v>
      </c>
      <c r="E10" s="48" t="s">
        <v>399</v>
      </c>
      <c r="F10" s="48">
        <v>8383</v>
      </c>
      <c r="G10" s="12" t="s">
        <v>399</v>
      </c>
      <c r="H10" s="49" t="s">
        <v>399</v>
      </c>
    </row>
    <row r="11" spans="1:8">
      <c r="A11" s="66" t="s">
        <v>462</v>
      </c>
      <c r="B11" s="12">
        <v>12182</v>
      </c>
      <c r="C11" s="12" t="s">
        <v>399</v>
      </c>
      <c r="D11" s="12">
        <v>12182</v>
      </c>
      <c r="E11" s="12" t="s">
        <v>399</v>
      </c>
      <c r="F11" s="12">
        <v>12182</v>
      </c>
      <c r="G11" s="12" t="s">
        <v>399</v>
      </c>
      <c r="H11" s="13" t="s">
        <v>399</v>
      </c>
    </row>
    <row r="12" spans="1:8">
      <c r="A12" s="76" t="s">
        <v>463</v>
      </c>
      <c r="B12" s="77">
        <v>24904</v>
      </c>
      <c r="C12" s="77" t="s">
        <v>399</v>
      </c>
      <c r="D12" s="77">
        <v>24904</v>
      </c>
      <c r="E12" s="77" t="s">
        <v>399</v>
      </c>
      <c r="F12" s="77">
        <v>24904</v>
      </c>
      <c r="G12" s="77" t="s">
        <v>399</v>
      </c>
      <c r="H12" s="82" t="s">
        <v>399</v>
      </c>
    </row>
    <row r="13" spans="1:8">
      <c r="A13" s="68"/>
      <c r="B13" s="73"/>
      <c r="C13" s="73"/>
      <c r="D13" s="73"/>
      <c r="E13" s="73"/>
      <c r="F13" s="73"/>
      <c r="G13" s="73"/>
      <c r="H13" s="80"/>
    </row>
    <row r="14" spans="1:8">
      <c r="A14" s="76" t="s">
        <v>464</v>
      </c>
      <c r="B14" s="81">
        <v>70</v>
      </c>
      <c r="C14" s="77" t="s">
        <v>399</v>
      </c>
      <c r="D14" s="81">
        <v>70</v>
      </c>
      <c r="E14" s="77" t="s">
        <v>399</v>
      </c>
      <c r="F14" s="77">
        <v>70</v>
      </c>
      <c r="G14" s="81" t="s">
        <v>399</v>
      </c>
      <c r="H14" s="78" t="s">
        <v>399</v>
      </c>
    </row>
    <row r="15" spans="1:8">
      <c r="A15" s="68"/>
      <c r="B15" s="73"/>
      <c r="C15" s="73"/>
      <c r="D15" s="73"/>
      <c r="E15" s="73"/>
      <c r="F15" s="73"/>
      <c r="G15" s="73"/>
      <c r="H15" s="80"/>
    </row>
    <row r="16" spans="1:8">
      <c r="A16" s="76" t="s">
        <v>465</v>
      </c>
      <c r="B16" s="81">
        <v>142</v>
      </c>
      <c r="C16" s="81" t="s">
        <v>399</v>
      </c>
      <c r="D16" s="81">
        <v>142</v>
      </c>
      <c r="E16" s="81" t="s">
        <v>399</v>
      </c>
      <c r="F16" s="81">
        <v>142</v>
      </c>
      <c r="G16" s="81" t="s">
        <v>399</v>
      </c>
      <c r="H16" s="82" t="s">
        <v>399</v>
      </c>
    </row>
    <row r="17" spans="1:8">
      <c r="A17" s="66"/>
      <c r="B17" s="48"/>
      <c r="C17" s="48"/>
      <c r="D17" s="48"/>
      <c r="E17" s="48"/>
      <c r="F17" s="48"/>
      <c r="G17" s="48"/>
      <c r="H17" s="13"/>
    </row>
    <row r="18" spans="1:8">
      <c r="A18" s="66" t="s">
        <v>544</v>
      </c>
      <c r="B18" s="12">
        <v>12271</v>
      </c>
      <c r="C18" s="12">
        <v>1250</v>
      </c>
      <c r="D18" s="12">
        <v>13521</v>
      </c>
      <c r="E18" s="12" t="s">
        <v>399</v>
      </c>
      <c r="F18" s="12">
        <v>13521</v>
      </c>
      <c r="G18" s="12" t="s">
        <v>399</v>
      </c>
      <c r="H18" s="13" t="s">
        <v>399</v>
      </c>
    </row>
    <row r="19" spans="1:8">
      <c r="A19" s="66" t="s">
        <v>467</v>
      </c>
      <c r="B19" s="12">
        <v>402</v>
      </c>
      <c r="C19" s="48" t="s">
        <v>399</v>
      </c>
      <c r="D19" s="12">
        <v>402</v>
      </c>
      <c r="E19" s="12" t="s">
        <v>399</v>
      </c>
      <c r="F19" s="48">
        <v>402</v>
      </c>
      <c r="G19" s="12" t="s">
        <v>399</v>
      </c>
      <c r="H19" s="13" t="s">
        <v>399</v>
      </c>
    </row>
    <row r="20" spans="1:8">
      <c r="A20" s="66" t="s">
        <v>468</v>
      </c>
      <c r="B20" s="12">
        <v>373</v>
      </c>
      <c r="C20" s="12" t="s">
        <v>399</v>
      </c>
      <c r="D20" s="12">
        <v>373</v>
      </c>
      <c r="E20" s="12" t="s">
        <v>399</v>
      </c>
      <c r="F20" s="12">
        <v>373</v>
      </c>
      <c r="G20" s="12" t="s">
        <v>399</v>
      </c>
      <c r="H20" s="13" t="s">
        <v>399</v>
      </c>
    </row>
    <row r="21" spans="1:8">
      <c r="A21" s="76" t="s">
        <v>469</v>
      </c>
      <c r="B21" s="77">
        <v>13046</v>
      </c>
      <c r="C21" s="77">
        <v>1250</v>
      </c>
      <c r="D21" s="77">
        <v>14296</v>
      </c>
      <c r="E21" s="77" t="s">
        <v>399</v>
      </c>
      <c r="F21" s="77">
        <v>14296</v>
      </c>
      <c r="G21" s="77" t="s">
        <v>399</v>
      </c>
      <c r="H21" s="82" t="s">
        <v>399</v>
      </c>
    </row>
    <row r="22" spans="1:8">
      <c r="A22" s="68"/>
      <c r="B22" s="73"/>
      <c r="C22" s="73"/>
      <c r="D22" s="73"/>
      <c r="E22" s="73"/>
      <c r="F22" s="73"/>
      <c r="G22" s="73"/>
      <c r="H22" s="80"/>
    </row>
    <row r="23" spans="1:8">
      <c r="A23" s="76" t="s">
        <v>470</v>
      </c>
      <c r="B23" s="81">
        <v>8313</v>
      </c>
      <c r="C23" s="81">
        <v>10823</v>
      </c>
      <c r="D23" s="81">
        <v>19136</v>
      </c>
      <c r="E23" s="81" t="s">
        <v>399</v>
      </c>
      <c r="F23" s="81">
        <v>18554</v>
      </c>
      <c r="G23" s="81" t="s">
        <v>399</v>
      </c>
      <c r="H23" s="82">
        <v>582</v>
      </c>
    </row>
    <row r="24" spans="1:8">
      <c r="A24" s="68"/>
      <c r="B24" s="73"/>
      <c r="C24" s="73"/>
      <c r="D24" s="73"/>
      <c r="E24" s="73"/>
      <c r="F24" s="73"/>
      <c r="G24" s="73"/>
      <c r="H24" s="80"/>
    </row>
    <row r="25" spans="1:8">
      <c r="A25" s="76" t="s">
        <v>471</v>
      </c>
      <c r="B25" s="81">
        <v>31808</v>
      </c>
      <c r="C25" s="81">
        <v>12933</v>
      </c>
      <c r="D25" s="81">
        <v>44741</v>
      </c>
      <c r="E25" s="81">
        <v>5</v>
      </c>
      <c r="F25" s="81">
        <v>44736</v>
      </c>
      <c r="G25" s="81" t="s">
        <v>399</v>
      </c>
      <c r="H25" s="82" t="s">
        <v>399</v>
      </c>
    </row>
    <row r="26" spans="1:8">
      <c r="A26" s="66"/>
      <c r="B26" s="48"/>
      <c r="C26" s="48"/>
      <c r="D26" s="48"/>
      <c r="E26" s="48"/>
      <c r="F26" s="48"/>
      <c r="G26" s="48"/>
      <c r="H26" s="13"/>
    </row>
    <row r="27" spans="1:8">
      <c r="A27" s="66" t="s">
        <v>472</v>
      </c>
      <c r="B27" s="85">
        <v>3691</v>
      </c>
      <c r="C27" s="48">
        <v>1818</v>
      </c>
      <c r="D27" s="12">
        <v>5509</v>
      </c>
      <c r="E27" s="85">
        <v>5</v>
      </c>
      <c r="F27" s="48">
        <v>5504</v>
      </c>
      <c r="G27" s="48" t="s">
        <v>399</v>
      </c>
      <c r="H27" s="133" t="s">
        <v>399</v>
      </c>
    </row>
    <row r="28" spans="1:8">
      <c r="A28" s="66" t="s">
        <v>473</v>
      </c>
      <c r="B28" s="85">
        <v>2227</v>
      </c>
      <c r="C28" s="12">
        <v>34</v>
      </c>
      <c r="D28" s="12">
        <v>2261</v>
      </c>
      <c r="E28" s="85">
        <v>14</v>
      </c>
      <c r="F28" s="12">
        <v>2247</v>
      </c>
      <c r="G28" s="12" t="s">
        <v>399</v>
      </c>
      <c r="H28" s="133" t="s">
        <v>399</v>
      </c>
    </row>
    <row r="29" spans="1:8">
      <c r="A29" s="66" t="s">
        <v>474</v>
      </c>
      <c r="B29" s="85">
        <v>22185</v>
      </c>
      <c r="C29" s="12">
        <v>8014</v>
      </c>
      <c r="D29" s="12">
        <v>30199</v>
      </c>
      <c r="E29" s="85">
        <v>226</v>
      </c>
      <c r="F29" s="12">
        <v>29973</v>
      </c>
      <c r="G29" s="48" t="s">
        <v>399</v>
      </c>
      <c r="H29" s="133" t="s">
        <v>399</v>
      </c>
    </row>
    <row r="30" spans="1:8" s="408" customFormat="1">
      <c r="A30" s="76" t="s">
        <v>475</v>
      </c>
      <c r="B30" s="377">
        <v>28103</v>
      </c>
      <c r="C30" s="77">
        <v>9866</v>
      </c>
      <c r="D30" s="77">
        <v>37969</v>
      </c>
      <c r="E30" s="377">
        <v>245</v>
      </c>
      <c r="F30" s="77">
        <v>37724</v>
      </c>
      <c r="G30" s="77" t="s">
        <v>399</v>
      </c>
      <c r="H30" s="479" t="s">
        <v>399</v>
      </c>
    </row>
    <row r="31" spans="1:8">
      <c r="A31" s="66"/>
      <c r="B31" s="48"/>
      <c r="C31" s="48"/>
      <c r="D31" s="48"/>
      <c r="E31" s="48"/>
      <c r="F31" s="48"/>
      <c r="G31" s="48"/>
      <c r="H31" s="13"/>
    </row>
    <row r="32" spans="1:8">
      <c r="A32" s="66" t="s">
        <v>476</v>
      </c>
      <c r="B32" s="83">
        <v>21776</v>
      </c>
      <c r="C32" s="83">
        <v>97</v>
      </c>
      <c r="D32" s="12">
        <v>21873</v>
      </c>
      <c r="E32" s="83">
        <v>1</v>
      </c>
      <c r="F32" s="83">
        <v>21872</v>
      </c>
      <c r="G32" s="12" t="s">
        <v>399</v>
      </c>
      <c r="H32" s="84" t="s">
        <v>399</v>
      </c>
    </row>
    <row r="33" spans="1:8">
      <c r="A33" s="66" t="s">
        <v>477</v>
      </c>
      <c r="B33" s="83">
        <v>2154</v>
      </c>
      <c r="C33" s="83">
        <v>60</v>
      </c>
      <c r="D33" s="12">
        <v>2214</v>
      </c>
      <c r="E33" s="83">
        <v>3</v>
      </c>
      <c r="F33" s="83">
        <v>2194</v>
      </c>
      <c r="G33" s="12" t="s">
        <v>399</v>
      </c>
      <c r="H33" s="84">
        <v>17</v>
      </c>
    </row>
    <row r="34" spans="1:8">
      <c r="A34" s="66" t="s">
        <v>478</v>
      </c>
      <c r="B34" s="83">
        <v>2418</v>
      </c>
      <c r="C34" s="83">
        <v>2326</v>
      </c>
      <c r="D34" s="12">
        <v>4744</v>
      </c>
      <c r="E34" s="83">
        <v>4</v>
      </c>
      <c r="F34" s="83">
        <v>4736</v>
      </c>
      <c r="G34" s="12" t="s">
        <v>399</v>
      </c>
      <c r="H34" s="84">
        <v>4</v>
      </c>
    </row>
    <row r="35" spans="1:8">
      <c r="A35" s="66" t="s">
        <v>479</v>
      </c>
      <c r="B35" s="83">
        <v>24968</v>
      </c>
      <c r="C35" s="83">
        <v>1103</v>
      </c>
      <c r="D35" s="12">
        <v>26071</v>
      </c>
      <c r="E35" s="83">
        <v>6</v>
      </c>
      <c r="F35" s="83">
        <v>26026</v>
      </c>
      <c r="G35" s="12" t="s">
        <v>399</v>
      </c>
      <c r="H35" s="84">
        <v>39</v>
      </c>
    </row>
    <row r="36" spans="1:8">
      <c r="A36" s="76" t="s">
        <v>480</v>
      </c>
      <c r="B36" s="77">
        <v>51316</v>
      </c>
      <c r="C36" s="77">
        <v>3586</v>
      </c>
      <c r="D36" s="77">
        <v>54902</v>
      </c>
      <c r="E36" s="77">
        <v>14</v>
      </c>
      <c r="F36" s="77">
        <v>54828</v>
      </c>
      <c r="G36" s="77" t="s">
        <v>399</v>
      </c>
      <c r="H36" s="82">
        <v>60</v>
      </c>
    </row>
    <row r="37" spans="1:8">
      <c r="A37" s="68"/>
      <c r="B37" s="73"/>
      <c r="C37" s="73"/>
      <c r="D37" s="73"/>
      <c r="E37" s="73"/>
      <c r="F37" s="73"/>
      <c r="G37" s="73"/>
      <c r="H37" s="80"/>
    </row>
    <row r="38" spans="1:8">
      <c r="A38" s="76" t="s">
        <v>481</v>
      </c>
      <c r="B38" s="81">
        <v>886</v>
      </c>
      <c r="C38" s="81">
        <v>942</v>
      </c>
      <c r="D38" s="81">
        <v>1828</v>
      </c>
      <c r="E38" s="81">
        <v>40</v>
      </c>
      <c r="F38" s="81">
        <v>1788</v>
      </c>
      <c r="G38" s="81" t="s">
        <v>399</v>
      </c>
      <c r="H38" s="82" t="s">
        <v>399</v>
      </c>
    </row>
    <row r="39" spans="1:8">
      <c r="A39" s="66"/>
      <c r="B39" s="48"/>
      <c r="C39" s="48"/>
      <c r="D39" s="48"/>
      <c r="E39" s="48"/>
      <c r="F39" s="48"/>
      <c r="G39" s="48"/>
      <c r="H39" s="13"/>
    </row>
    <row r="40" spans="1:8">
      <c r="A40" s="66" t="s">
        <v>545</v>
      </c>
      <c r="B40" s="85">
        <v>4304</v>
      </c>
      <c r="C40" s="12" t="s">
        <v>399</v>
      </c>
      <c r="D40" s="12">
        <v>4304</v>
      </c>
      <c r="E40" s="85">
        <v>1</v>
      </c>
      <c r="F40" s="12">
        <v>4303</v>
      </c>
      <c r="G40" s="12" t="s">
        <v>399</v>
      </c>
      <c r="H40" s="133" t="s">
        <v>399</v>
      </c>
    </row>
    <row r="41" spans="1:8">
      <c r="A41" s="66" t="s">
        <v>483</v>
      </c>
      <c r="B41" s="12">
        <v>16177</v>
      </c>
      <c r="C41" s="12">
        <v>323</v>
      </c>
      <c r="D41" s="12">
        <v>16500</v>
      </c>
      <c r="E41" s="12" t="s">
        <v>399</v>
      </c>
      <c r="F41" s="12">
        <v>16500</v>
      </c>
      <c r="G41" s="12" t="s">
        <v>399</v>
      </c>
      <c r="H41" s="13" t="s">
        <v>399</v>
      </c>
    </row>
    <row r="42" spans="1:8">
      <c r="A42" s="66" t="s">
        <v>484</v>
      </c>
      <c r="B42" s="12">
        <v>11834</v>
      </c>
      <c r="C42" s="12">
        <v>51</v>
      </c>
      <c r="D42" s="12">
        <v>11885</v>
      </c>
      <c r="E42" s="12" t="s">
        <v>399</v>
      </c>
      <c r="F42" s="12">
        <v>11884</v>
      </c>
      <c r="G42" s="12">
        <v>1</v>
      </c>
      <c r="H42" s="13" t="s">
        <v>399</v>
      </c>
    </row>
    <row r="43" spans="1:8">
      <c r="A43" s="66" t="s">
        <v>485</v>
      </c>
      <c r="B43" s="85">
        <v>544</v>
      </c>
      <c r="C43" s="12">
        <v>10</v>
      </c>
      <c r="D43" s="12">
        <v>554</v>
      </c>
      <c r="E43" s="85" t="s">
        <v>399</v>
      </c>
      <c r="F43" s="12">
        <v>554</v>
      </c>
      <c r="G43" s="12" t="s">
        <v>399</v>
      </c>
      <c r="H43" s="133" t="s">
        <v>399</v>
      </c>
    </row>
    <row r="44" spans="1:8">
      <c r="A44" s="66" t="s">
        <v>486</v>
      </c>
      <c r="B44" s="12">
        <v>2770</v>
      </c>
      <c r="C44" s="12">
        <v>2</v>
      </c>
      <c r="D44" s="12">
        <v>2772</v>
      </c>
      <c r="E44" s="12" t="s">
        <v>399</v>
      </c>
      <c r="F44" s="12">
        <v>2772</v>
      </c>
      <c r="G44" s="12" t="s">
        <v>399</v>
      </c>
      <c r="H44" s="13" t="s">
        <v>399</v>
      </c>
    </row>
    <row r="45" spans="1:8">
      <c r="A45" s="66" t="s">
        <v>487</v>
      </c>
      <c r="B45" s="12">
        <v>1601</v>
      </c>
      <c r="C45" s="12">
        <v>68</v>
      </c>
      <c r="D45" s="12">
        <v>1669</v>
      </c>
      <c r="E45" s="12" t="s">
        <v>399</v>
      </c>
      <c r="F45" s="12">
        <v>1669</v>
      </c>
      <c r="G45" s="12" t="s">
        <v>399</v>
      </c>
      <c r="H45" s="13" t="s">
        <v>399</v>
      </c>
    </row>
    <row r="46" spans="1:8">
      <c r="A46" s="66" t="s">
        <v>488</v>
      </c>
      <c r="B46" s="85">
        <v>1318</v>
      </c>
      <c r="C46" s="12">
        <v>107</v>
      </c>
      <c r="D46" s="12">
        <v>1425</v>
      </c>
      <c r="E46" s="85" t="s">
        <v>399</v>
      </c>
      <c r="F46" s="12">
        <v>1425</v>
      </c>
      <c r="G46" s="12" t="s">
        <v>399</v>
      </c>
      <c r="H46" s="133" t="s">
        <v>399</v>
      </c>
    </row>
    <row r="47" spans="1:8">
      <c r="A47" s="66" t="s">
        <v>489</v>
      </c>
      <c r="B47" s="85">
        <v>20030</v>
      </c>
      <c r="C47" s="12">
        <v>2262</v>
      </c>
      <c r="D47" s="12">
        <v>22292</v>
      </c>
      <c r="E47" s="85">
        <v>1</v>
      </c>
      <c r="F47" s="12">
        <v>22291</v>
      </c>
      <c r="G47" s="12" t="s">
        <v>399</v>
      </c>
      <c r="H47" s="133" t="s">
        <v>399</v>
      </c>
    </row>
    <row r="48" spans="1:8">
      <c r="A48" s="66" t="s">
        <v>490</v>
      </c>
      <c r="B48" s="12">
        <v>12676</v>
      </c>
      <c r="C48" s="12">
        <v>25</v>
      </c>
      <c r="D48" s="12">
        <v>12701</v>
      </c>
      <c r="E48" s="12" t="s">
        <v>399</v>
      </c>
      <c r="F48" s="12">
        <v>12701</v>
      </c>
      <c r="G48" s="12" t="s">
        <v>399</v>
      </c>
      <c r="H48" s="13" t="s">
        <v>399</v>
      </c>
    </row>
    <row r="49" spans="1:8">
      <c r="A49" s="76" t="s">
        <v>491</v>
      </c>
      <c r="B49" s="77">
        <v>71254</v>
      </c>
      <c r="C49" s="77">
        <v>2848</v>
      </c>
      <c r="D49" s="77">
        <v>74102</v>
      </c>
      <c r="E49" s="77">
        <v>2</v>
      </c>
      <c r="F49" s="77">
        <v>74099</v>
      </c>
      <c r="G49" s="77">
        <v>1</v>
      </c>
      <c r="H49" s="82" t="s">
        <v>399</v>
      </c>
    </row>
    <row r="50" spans="1:8">
      <c r="A50" s="68"/>
      <c r="B50" s="73"/>
      <c r="C50" s="73"/>
      <c r="D50" s="73"/>
      <c r="E50" s="73"/>
      <c r="F50" s="73"/>
      <c r="G50" s="73"/>
      <c r="H50" s="80"/>
    </row>
    <row r="51" spans="1:8">
      <c r="A51" s="76" t="s">
        <v>492</v>
      </c>
      <c r="B51" s="81">
        <v>10458</v>
      </c>
      <c r="C51" s="81">
        <v>704</v>
      </c>
      <c r="D51" s="81">
        <v>11162</v>
      </c>
      <c r="E51" s="81">
        <v>11</v>
      </c>
      <c r="F51" s="81">
        <v>11151</v>
      </c>
      <c r="G51" s="377" t="s">
        <v>399</v>
      </c>
      <c r="H51" s="479" t="s">
        <v>399</v>
      </c>
    </row>
    <row r="52" spans="1:8">
      <c r="A52" s="66"/>
      <c r="B52" s="48"/>
      <c r="C52" s="48"/>
      <c r="D52" s="48"/>
      <c r="E52" s="48"/>
      <c r="F52" s="48"/>
      <c r="G52" s="48"/>
      <c r="H52" s="13"/>
    </row>
    <row r="53" spans="1:8">
      <c r="A53" s="66" t="s">
        <v>493</v>
      </c>
      <c r="B53" s="85">
        <v>55898</v>
      </c>
      <c r="C53" s="12">
        <v>30620</v>
      </c>
      <c r="D53" s="12">
        <v>86518</v>
      </c>
      <c r="E53" s="85">
        <v>20</v>
      </c>
      <c r="F53" s="12">
        <v>86498</v>
      </c>
      <c r="G53" s="12" t="s">
        <v>399</v>
      </c>
      <c r="H53" s="133" t="s">
        <v>399</v>
      </c>
    </row>
    <row r="54" spans="1:8">
      <c r="A54" s="66" t="s">
        <v>494</v>
      </c>
      <c r="B54" s="12">
        <v>96378</v>
      </c>
      <c r="C54" s="12">
        <v>60393</v>
      </c>
      <c r="D54" s="12">
        <v>156771</v>
      </c>
      <c r="E54" s="12" t="s">
        <v>399</v>
      </c>
      <c r="F54" s="12">
        <v>156771</v>
      </c>
      <c r="G54" s="12" t="s">
        <v>399</v>
      </c>
      <c r="H54" s="13" t="s">
        <v>399</v>
      </c>
    </row>
    <row r="55" spans="1:8">
      <c r="A55" s="66" t="s">
        <v>495</v>
      </c>
      <c r="B55" s="12">
        <v>71307</v>
      </c>
      <c r="C55" s="12">
        <v>15069</v>
      </c>
      <c r="D55" s="12">
        <v>86376</v>
      </c>
      <c r="E55" s="12">
        <v>47</v>
      </c>
      <c r="F55" s="12">
        <v>86325</v>
      </c>
      <c r="G55" s="12" t="s">
        <v>399</v>
      </c>
      <c r="H55" s="13">
        <v>4</v>
      </c>
    </row>
    <row r="56" spans="1:8">
      <c r="A56" s="66" t="s">
        <v>496</v>
      </c>
      <c r="B56" s="12">
        <v>1603</v>
      </c>
      <c r="C56" s="12">
        <v>53</v>
      </c>
      <c r="D56" s="12">
        <v>1656</v>
      </c>
      <c r="E56" s="12" t="s">
        <v>399</v>
      </c>
      <c r="F56" s="12">
        <v>1656</v>
      </c>
      <c r="G56" s="12" t="s">
        <v>399</v>
      </c>
      <c r="H56" s="13" t="s">
        <v>399</v>
      </c>
    </row>
    <row r="57" spans="1:8">
      <c r="A57" s="66" t="s">
        <v>497</v>
      </c>
      <c r="B57" s="12">
        <v>90171</v>
      </c>
      <c r="C57" s="12">
        <v>20514</v>
      </c>
      <c r="D57" s="12">
        <v>110685</v>
      </c>
      <c r="E57" s="12">
        <v>29</v>
      </c>
      <c r="F57" s="12">
        <v>110656</v>
      </c>
      <c r="G57" s="12" t="s">
        <v>399</v>
      </c>
      <c r="H57" s="13" t="s">
        <v>399</v>
      </c>
    </row>
    <row r="58" spans="1:8" s="408" customFormat="1">
      <c r="A58" s="76" t="s">
        <v>573</v>
      </c>
      <c r="B58" s="77">
        <v>315357</v>
      </c>
      <c r="C58" s="77">
        <v>126649</v>
      </c>
      <c r="D58" s="77">
        <v>442006</v>
      </c>
      <c r="E58" s="77">
        <v>96</v>
      </c>
      <c r="F58" s="77">
        <v>441906</v>
      </c>
      <c r="G58" s="77" t="s">
        <v>399</v>
      </c>
      <c r="H58" s="82">
        <v>4</v>
      </c>
    </row>
    <row r="59" spans="1:8">
      <c r="A59" s="66"/>
      <c r="B59" s="48"/>
      <c r="C59" s="48"/>
      <c r="D59" s="48"/>
      <c r="E59" s="48"/>
      <c r="F59" s="48"/>
      <c r="G59" s="48"/>
      <c r="H59" s="13"/>
    </row>
    <row r="60" spans="1:8">
      <c r="A60" s="66" t="s">
        <v>499</v>
      </c>
      <c r="B60" s="12">
        <v>5931</v>
      </c>
      <c r="C60" s="12">
        <v>11943</v>
      </c>
      <c r="D60" s="12">
        <v>17874</v>
      </c>
      <c r="E60" s="12">
        <v>5632</v>
      </c>
      <c r="F60" s="12">
        <v>12242</v>
      </c>
      <c r="G60" s="12" t="s">
        <v>399</v>
      </c>
      <c r="H60" s="13" t="s">
        <v>399</v>
      </c>
    </row>
    <row r="61" spans="1:8">
      <c r="A61" s="66" t="s">
        <v>500</v>
      </c>
      <c r="B61" s="12">
        <v>863</v>
      </c>
      <c r="C61" s="12">
        <v>102</v>
      </c>
      <c r="D61" s="12">
        <v>965</v>
      </c>
      <c r="E61" s="12">
        <v>129</v>
      </c>
      <c r="F61" s="12">
        <v>836</v>
      </c>
      <c r="G61" s="12" t="s">
        <v>399</v>
      </c>
      <c r="H61" s="13" t="s">
        <v>399</v>
      </c>
    </row>
    <row r="62" spans="1:8">
      <c r="A62" s="66" t="s">
        <v>501</v>
      </c>
      <c r="B62" s="12">
        <v>41584</v>
      </c>
      <c r="C62" s="12">
        <v>9715</v>
      </c>
      <c r="D62" s="12">
        <v>51299</v>
      </c>
      <c r="E62" s="12">
        <v>536</v>
      </c>
      <c r="F62" s="12">
        <v>50763</v>
      </c>
      <c r="G62" s="12" t="s">
        <v>399</v>
      </c>
      <c r="H62" s="13" t="s">
        <v>399</v>
      </c>
    </row>
    <row r="63" spans="1:8">
      <c r="A63" s="76" t="s">
        <v>502</v>
      </c>
      <c r="B63" s="77">
        <v>48378</v>
      </c>
      <c r="C63" s="77">
        <v>21760</v>
      </c>
      <c r="D63" s="77">
        <v>70138</v>
      </c>
      <c r="E63" s="77">
        <v>6297</v>
      </c>
      <c r="F63" s="77">
        <v>63841</v>
      </c>
      <c r="G63" s="77" t="s">
        <v>399</v>
      </c>
      <c r="H63" s="82" t="s">
        <v>399</v>
      </c>
    </row>
    <row r="64" spans="1:8">
      <c r="A64" s="66"/>
      <c r="B64" s="48"/>
      <c r="C64" s="48"/>
      <c r="D64" s="48"/>
      <c r="E64" s="48"/>
      <c r="F64" s="48"/>
      <c r="G64" s="48"/>
      <c r="H64" s="13"/>
    </row>
    <row r="65" spans="1:8">
      <c r="A65" s="76" t="s">
        <v>503</v>
      </c>
      <c r="B65" s="81">
        <v>18235</v>
      </c>
      <c r="C65" s="81">
        <v>12681</v>
      </c>
      <c r="D65" s="81">
        <v>30916</v>
      </c>
      <c r="E65" s="81">
        <v>5192</v>
      </c>
      <c r="F65" s="81">
        <v>25724</v>
      </c>
      <c r="G65" s="81" t="s">
        <v>399</v>
      </c>
      <c r="H65" s="82" t="s">
        <v>399</v>
      </c>
    </row>
    <row r="66" spans="1:8">
      <c r="A66" s="66"/>
      <c r="B66" s="48"/>
      <c r="C66" s="48"/>
      <c r="D66" s="48"/>
      <c r="E66" s="48"/>
      <c r="F66" s="48"/>
      <c r="G66" s="48"/>
      <c r="H66" s="13"/>
    </row>
    <row r="67" spans="1:8">
      <c r="A67" s="66" t="s">
        <v>504</v>
      </c>
      <c r="B67" s="85">
        <v>71243</v>
      </c>
      <c r="C67" s="12">
        <v>6676</v>
      </c>
      <c r="D67" s="12">
        <v>77919</v>
      </c>
      <c r="E67" s="85">
        <v>221</v>
      </c>
      <c r="F67" s="12">
        <v>77698</v>
      </c>
      <c r="G67" s="12" t="s">
        <v>399</v>
      </c>
      <c r="H67" s="133" t="s">
        <v>399</v>
      </c>
    </row>
    <row r="68" spans="1:8">
      <c r="A68" s="66" t="s">
        <v>505</v>
      </c>
      <c r="B68" s="85">
        <v>3586</v>
      </c>
      <c r="C68" s="12">
        <v>167</v>
      </c>
      <c r="D68" s="12">
        <v>3753</v>
      </c>
      <c r="E68" s="85" t="s">
        <v>399</v>
      </c>
      <c r="F68" s="12">
        <v>3753</v>
      </c>
      <c r="G68" s="12" t="s">
        <v>399</v>
      </c>
      <c r="H68" s="133" t="s">
        <v>399</v>
      </c>
    </row>
    <row r="69" spans="1:8" s="408" customFormat="1">
      <c r="A69" s="76" t="s">
        <v>506</v>
      </c>
      <c r="B69" s="377">
        <v>74829</v>
      </c>
      <c r="C69" s="77">
        <v>6843</v>
      </c>
      <c r="D69" s="77">
        <v>81672</v>
      </c>
      <c r="E69" s="377">
        <v>221</v>
      </c>
      <c r="F69" s="77">
        <v>81451</v>
      </c>
      <c r="G69" s="77" t="s">
        <v>399</v>
      </c>
      <c r="H69" s="479" t="s">
        <v>399</v>
      </c>
    </row>
    <row r="70" spans="1:8">
      <c r="A70" s="66"/>
      <c r="B70" s="48"/>
      <c r="C70" s="48"/>
      <c r="D70" s="48"/>
      <c r="E70" s="48"/>
      <c r="F70" s="48"/>
      <c r="G70" s="48"/>
      <c r="H70" s="13"/>
    </row>
    <row r="71" spans="1:8">
      <c r="A71" s="66" t="s">
        <v>507</v>
      </c>
      <c r="B71" s="85">
        <v>980</v>
      </c>
      <c r="C71" s="12">
        <v>170</v>
      </c>
      <c r="D71" s="12">
        <v>1150</v>
      </c>
      <c r="E71" s="85">
        <v>83</v>
      </c>
      <c r="F71" s="12">
        <v>1067</v>
      </c>
      <c r="G71" s="48" t="s">
        <v>399</v>
      </c>
      <c r="H71" s="133" t="s">
        <v>399</v>
      </c>
    </row>
    <row r="72" spans="1:8">
      <c r="A72" s="66" t="s">
        <v>508</v>
      </c>
      <c r="B72" s="85">
        <v>9725</v>
      </c>
      <c r="C72" s="12">
        <v>558</v>
      </c>
      <c r="D72" s="12">
        <v>10283</v>
      </c>
      <c r="E72" s="85">
        <v>237</v>
      </c>
      <c r="F72" s="12">
        <v>10046</v>
      </c>
      <c r="G72" s="48" t="s">
        <v>399</v>
      </c>
      <c r="H72" s="133" t="s">
        <v>399</v>
      </c>
    </row>
    <row r="73" spans="1:8">
      <c r="A73" s="66" t="s">
        <v>509</v>
      </c>
      <c r="B73" s="12">
        <v>6353</v>
      </c>
      <c r="C73" s="12">
        <v>254</v>
      </c>
      <c r="D73" s="12">
        <v>6607</v>
      </c>
      <c r="E73" s="12">
        <v>2</v>
      </c>
      <c r="F73" s="12">
        <v>6605</v>
      </c>
      <c r="G73" s="12" t="s">
        <v>399</v>
      </c>
      <c r="H73" s="13">
        <v>12</v>
      </c>
    </row>
    <row r="74" spans="1:8">
      <c r="A74" s="66" t="s">
        <v>510</v>
      </c>
      <c r="B74" s="85">
        <v>2831</v>
      </c>
      <c r="C74" s="12">
        <v>585</v>
      </c>
      <c r="D74" s="12">
        <v>3416</v>
      </c>
      <c r="E74" s="85">
        <v>42</v>
      </c>
      <c r="F74" s="12">
        <v>3374</v>
      </c>
      <c r="G74" s="12" t="s">
        <v>399</v>
      </c>
      <c r="H74" s="133" t="s">
        <v>399</v>
      </c>
    </row>
    <row r="75" spans="1:8">
      <c r="A75" s="66" t="s">
        <v>511</v>
      </c>
      <c r="B75" s="12">
        <v>3075</v>
      </c>
      <c r="C75" s="12">
        <v>30</v>
      </c>
      <c r="D75" s="12">
        <v>3105</v>
      </c>
      <c r="E75" s="12">
        <v>90</v>
      </c>
      <c r="F75" s="12">
        <v>3015</v>
      </c>
      <c r="G75" s="12" t="s">
        <v>399</v>
      </c>
      <c r="H75" s="13" t="s">
        <v>399</v>
      </c>
    </row>
    <row r="76" spans="1:8">
      <c r="A76" s="66" t="s">
        <v>512</v>
      </c>
      <c r="B76" s="12">
        <v>335</v>
      </c>
      <c r="C76" s="12">
        <v>25</v>
      </c>
      <c r="D76" s="12">
        <v>360</v>
      </c>
      <c r="E76" s="12">
        <v>7</v>
      </c>
      <c r="F76" s="12">
        <v>353</v>
      </c>
      <c r="G76" s="12" t="s">
        <v>399</v>
      </c>
      <c r="H76" s="13" t="s">
        <v>399</v>
      </c>
    </row>
    <row r="77" spans="1:8">
      <c r="A77" s="66" t="s">
        <v>513</v>
      </c>
      <c r="B77" s="85">
        <v>4032</v>
      </c>
      <c r="C77" s="12">
        <v>120</v>
      </c>
      <c r="D77" s="12">
        <v>4152</v>
      </c>
      <c r="E77" s="85">
        <v>505</v>
      </c>
      <c r="F77" s="12">
        <v>1958</v>
      </c>
      <c r="G77" s="48">
        <v>1689</v>
      </c>
      <c r="H77" s="133" t="s">
        <v>399</v>
      </c>
    </row>
    <row r="78" spans="1:8">
      <c r="A78" s="66" t="s">
        <v>514</v>
      </c>
      <c r="B78" s="85">
        <v>808</v>
      </c>
      <c r="C78" s="12">
        <v>395</v>
      </c>
      <c r="D78" s="12">
        <v>1203</v>
      </c>
      <c r="E78" s="85">
        <v>521</v>
      </c>
      <c r="F78" s="12">
        <v>682</v>
      </c>
      <c r="G78" s="48" t="s">
        <v>399</v>
      </c>
      <c r="H78" s="133" t="s">
        <v>399</v>
      </c>
    </row>
    <row r="79" spans="1:8" s="408" customFormat="1">
      <c r="A79" s="76" t="s">
        <v>515</v>
      </c>
      <c r="B79" s="77">
        <v>28139</v>
      </c>
      <c r="C79" s="77">
        <v>2137</v>
      </c>
      <c r="D79" s="77">
        <v>30276</v>
      </c>
      <c r="E79" s="77">
        <v>1487</v>
      </c>
      <c r="F79" s="77">
        <v>27100</v>
      </c>
      <c r="G79" s="77">
        <v>1689</v>
      </c>
      <c r="H79" s="82">
        <v>12</v>
      </c>
    </row>
    <row r="80" spans="1:8">
      <c r="A80" s="66"/>
      <c r="B80" s="48"/>
      <c r="C80" s="48"/>
      <c r="D80" s="48"/>
      <c r="E80" s="48"/>
      <c r="F80" s="48"/>
      <c r="G80" s="48"/>
      <c r="H80" s="13"/>
    </row>
    <row r="81" spans="1:8">
      <c r="A81" s="66" t="s">
        <v>516</v>
      </c>
      <c r="B81" s="12">
        <v>1885</v>
      </c>
      <c r="C81" s="12">
        <v>435</v>
      </c>
      <c r="D81" s="12">
        <v>2320</v>
      </c>
      <c r="E81" s="12">
        <v>106</v>
      </c>
      <c r="F81" s="12">
        <v>2174</v>
      </c>
      <c r="G81" s="12" t="s">
        <v>399</v>
      </c>
      <c r="H81" s="13">
        <v>40</v>
      </c>
    </row>
    <row r="82" spans="1:8">
      <c r="A82" s="66" t="s">
        <v>517</v>
      </c>
      <c r="B82" s="12">
        <v>4773</v>
      </c>
      <c r="C82" s="12">
        <v>1617</v>
      </c>
      <c r="D82" s="12">
        <v>6390</v>
      </c>
      <c r="E82" s="12">
        <v>26</v>
      </c>
      <c r="F82" s="12">
        <v>6332</v>
      </c>
      <c r="G82" s="12" t="s">
        <v>399</v>
      </c>
      <c r="H82" s="13">
        <v>32</v>
      </c>
    </row>
    <row r="83" spans="1:8" s="408" customFormat="1">
      <c r="A83" s="76" t="s">
        <v>518</v>
      </c>
      <c r="B83" s="77">
        <v>6658</v>
      </c>
      <c r="C83" s="77">
        <v>2052</v>
      </c>
      <c r="D83" s="77">
        <v>8710</v>
      </c>
      <c r="E83" s="77">
        <v>132</v>
      </c>
      <c r="F83" s="77">
        <v>8506</v>
      </c>
      <c r="G83" s="77" t="s">
        <v>399</v>
      </c>
      <c r="H83" s="82">
        <v>72</v>
      </c>
    </row>
    <row r="84" spans="1:8">
      <c r="A84" s="66"/>
      <c r="B84" s="48"/>
      <c r="C84" s="48"/>
      <c r="D84" s="48"/>
      <c r="E84" s="48"/>
      <c r="F84" s="48"/>
      <c r="G84" s="48"/>
      <c r="H84" s="49"/>
    </row>
    <row r="85" spans="1:8" ht="13.5" thickBot="1">
      <c r="A85" s="69" t="s">
        <v>519</v>
      </c>
      <c r="B85" s="55">
        <v>731896</v>
      </c>
      <c r="C85" s="55">
        <v>215074</v>
      </c>
      <c r="D85" s="55">
        <v>946970</v>
      </c>
      <c r="E85" s="55">
        <v>13742</v>
      </c>
      <c r="F85" s="55">
        <v>930820</v>
      </c>
      <c r="G85" s="55">
        <v>1690</v>
      </c>
      <c r="H85" s="56">
        <v>730</v>
      </c>
    </row>
    <row r="86" spans="1:8">
      <c r="A86" s="37" t="s">
        <v>29</v>
      </c>
      <c r="B86" s="37"/>
      <c r="C86" s="231"/>
      <c r="D86" s="747"/>
      <c r="E86" s="37"/>
    </row>
    <row r="87" spans="1:8">
      <c r="A87" s="271" t="s">
        <v>30</v>
      </c>
    </row>
  </sheetData>
  <mergeCells count="8">
    <mergeCell ref="B6:B7"/>
    <mergeCell ref="C6:C7"/>
    <mergeCell ref="D6:D7"/>
    <mergeCell ref="A1:H1"/>
    <mergeCell ref="A3:H3"/>
    <mergeCell ref="A4:F4"/>
    <mergeCell ref="B5:D5"/>
    <mergeCell ref="A5:A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horizontalDpi="4294967293" r:id="rId1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>
  <sheetPr codeName="Hoja310">
    <pageSetUpPr fitToPage="1"/>
  </sheetPr>
  <dimension ref="A1:K45"/>
  <sheetViews>
    <sheetView showGridLines="0"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9" width="20.42578125" style="160" customWidth="1"/>
    <col min="10" max="16384" width="11.42578125" style="160"/>
  </cols>
  <sheetData>
    <row r="1" spans="1:9" s="2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  <c r="I1" s="1481"/>
    </row>
    <row r="2" spans="1:9">
      <c r="A2" s="759"/>
    </row>
    <row r="3" spans="1:9" ht="23.25" customHeight="1">
      <c r="A3" s="1555" t="s">
        <v>71</v>
      </c>
      <c r="B3" s="1555"/>
      <c r="C3" s="1555"/>
      <c r="D3" s="1555"/>
      <c r="E3" s="1555"/>
      <c r="F3" s="1555"/>
      <c r="G3" s="1555"/>
      <c r="H3" s="1555"/>
      <c r="I3" s="1759"/>
    </row>
    <row r="4" spans="1:9" ht="13.5" customHeight="1" thickBot="1">
      <c r="A4" s="5"/>
      <c r="B4" s="6"/>
      <c r="C4" s="6"/>
      <c r="D4" s="6"/>
      <c r="E4" s="6"/>
      <c r="F4" s="6"/>
      <c r="G4" s="6"/>
      <c r="H4" s="6"/>
      <c r="I4" s="760"/>
    </row>
    <row r="5" spans="1:9" ht="32.25" customHeight="1">
      <c r="A5" s="865"/>
      <c r="B5" s="1490" t="s">
        <v>72</v>
      </c>
      <c r="C5" s="1491"/>
      <c r="D5" s="1491"/>
      <c r="E5" s="1492"/>
      <c r="F5" s="1490" t="s">
        <v>362</v>
      </c>
      <c r="G5" s="1491"/>
      <c r="H5" s="1491"/>
      <c r="I5" s="1491"/>
    </row>
    <row r="6" spans="1:9" ht="28.5" customHeight="1">
      <c r="A6" s="870"/>
      <c r="B6" s="1513" t="s">
        <v>73</v>
      </c>
      <c r="C6" s="1518"/>
      <c r="D6" s="862" t="s">
        <v>386</v>
      </c>
      <c r="E6" s="1499" t="s">
        <v>74</v>
      </c>
      <c r="F6" s="1513" t="s">
        <v>73</v>
      </c>
      <c r="G6" s="1518"/>
      <c r="H6" s="862" t="s">
        <v>386</v>
      </c>
      <c r="I6" s="1670" t="s">
        <v>74</v>
      </c>
    </row>
    <row r="7" spans="1:9" ht="24" customHeight="1">
      <c r="A7" s="861" t="s">
        <v>378</v>
      </c>
      <c r="B7" s="908"/>
      <c r="C7" s="298"/>
      <c r="D7" s="299" t="s">
        <v>1166</v>
      </c>
      <c r="E7" s="1628"/>
      <c r="F7" s="908"/>
      <c r="G7" s="298"/>
      <c r="H7" s="299" t="s">
        <v>1166</v>
      </c>
      <c r="I7" s="1502"/>
    </row>
    <row r="8" spans="1:9">
      <c r="A8" s="870"/>
      <c r="B8" s="299" t="s">
        <v>395</v>
      </c>
      <c r="C8" s="299" t="s">
        <v>1123</v>
      </c>
      <c r="D8" s="299" t="s">
        <v>1167</v>
      </c>
      <c r="E8" s="1628"/>
      <c r="F8" s="299" t="s">
        <v>395</v>
      </c>
      <c r="G8" s="299" t="s">
        <v>1123</v>
      </c>
      <c r="H8" s="299" t="s">
        <v>1167</v>
      </c>
      <c r="I8" s="1502"/>
    </row>
    <row r="9" spans="1:9" ht="34.5" customHeight="1" thickBot="1">
      <c r="A9" s="869"/>
      <c r="B9" s="877"/>
      <c r="C9" s="300"/>
      <c r="D9" s="300" t="s">
        <v>524</v>
      </c>
      <c r="E9" s="1500"/>
      <c r="F9" s="877"/>
      <c r="G9" s="300"/>
      <c r="H9" s="300" t="s">
        <v>524</v>
      </c>
      <c r="I9" s="1503"/>
    </row>
    <row r="10" spans="1:9" ht="22.5" customHeight="1">
      <c r="A10" s="14">
        <v>2003</v>
      </c>
      <c r="B10" s="486">
        <v>22.710999999999999</v>
      </c>
      <c r="C10" s="486">
        <v>21.713000000000001</v>
      </c>
      <c r="D10" s="486">
        <v>147.66130889328974</v>
      </c>
      <c r="E10" s="486">
        <v>320.61700000000002</v>
      </c>
      <c r="F10" s="486">
        <v>1142.3679999999999</v>
      </c>
      <c r="G10" s="486">
        <v>1081.0079791819701</v>
      </c>
      <c r="H10" s="486">
        <v>64.013264779381899</v>
      </c>
      <c r="I10" s="487">
        <v>6919.8850000000002</v>
      </c>
    </row>
    <row r="11" spans="1:9">
      <c r="A11" s="14">
        <v>2004</v>
      </c>
      <c r="B11" s="486">
        <v>22.071000000000002</v>
      </c>
      <c r="C11" s="486">
        <v>21.41</v>
      </c>
      <c r="D11" s="486">
        <v>141.19383465670245</v>
      </c>
      <c r="E11" s="486">
        <v>302.29599999999999</v>
      </c>
      <c r="F11" s="486">
        <v>1144.58</v>
      </c>
      <c r="G11" s="486">
        <v>1083.5230000000001</v>
      </c>
      <c r="H11" s="486">
        <v>62.406658649608715</v>
      </c>
      <c r="I11" s="487">
        <v>6761.9049999999997</v>
      </c>
    </row>
    <row r="12" spans="1:9">
      <c r="A12" s="14">
        <v>2005</v>
      </c>
      <c r="B12" s="486">
        <v>21.372299999999999</v>
      </c>
      <c r="C12" s="486">
        <v>20.6723</v>
      </c>
      <c r="D12" s="486">
        <v>151.08952849948963</v>
      </c>
      <c r="E12" s="486">
        <v>312.33680599999997</v>
      </c>
      <c r="F12" s="486">
        <v>1138.5833</v>
      </c>
      <c r="G12" s="486">
        <v>1074.2782999999999</v>
      </c>
      <c r="H12" s="486">
        <v>53.525920918257405</v>
      </c>
      <c r="I12" s="487">
        <v>5750.1735330000001</v>
      </c>
    </row>
    <row r="13" spans="1:9">
      <c r="A13" s="14">
        <v>2006</v>
      </c>
      <c r="B13" s="486">
        <v>20.014299999999999</v>
      </c>
      <c r="C13" s="486">
        <v>19.455299999999998</v>
      </c>
      <c r="D13" s="486">
        <v>174.70172754981934</v>
      </c>
      <c r="E13" s="486">
        <v>339.887452</v>
      </c>
      <c r="F13" s="486">
        <v>1114.5983000000001</v>
      </c>
      <c r="G13" s="486">
        <v>1048.4132999999999</v>
      </c>
      <c r="H13" s="486">
        <v>59.663196785084665</v>
      </c>
      <c r="I13" s="487">
        <v>6255.1689030000007</v>
      </c>
    </row>
    <row r="14" spans="1:9">
      <c r="A14" s="14">
        <v>2007</v>
      </c>
      <c r="B14" s="486">
        <v>19.445</v>
      </c>
      <c r="C14" s="486">
        <v>18.853999999999999</v>
      </c>
      <c r="D14" s="486">
        <v>140.23897581415085</v>
      </c>
      <c r="E14" s="486">
        <v>264.406565</v>
      </c>
      <c r="F14" s="486">
        <v>1111.2372700000001</v>
      </c>
      <c r="G14" s="486">
        <v>1040.1759999999999</v>
      </c>
      <c r="H14" s="486">
        <v>54.801131596960516</v>
      </c>
      <c r="I14" s="487">
        <v>5700.2821859999995</v>
      </c>
    </row>
    <row r="15" spans="1:9">
      <c r="A15" s="14">
        <v>2008</v>
      </c>
      <c r="B15" s="486">
        <v>18.221</v>
      </c>
      <c r="C15" s="486">
        <v>17.748000000000001</v>
      </c>
      <c r="D15" s="486">
        <v>156.7723968897904</v>
      </c>
      <c r="E15" s="486">
        <v>278.23965000000004</v>
      </c>
      <c r="F15" s="486">
        <v>1090.027</v>
      </c>
      <c r="G15" s="486">
        <v>1030.9997974272349</v>
      </c>
      <c r="H15" s="486">
        <v>55.099826181188391</v>
      </c>
      <c r="I15" s="487">
        <v>5680.7909631081075</v>
      </c>
    </row>
    <row r="16" spans="1:9">
      <c r="A16" s="14">
        <v>2009</v>
      </c>
      <c r="B16" s="486">
        <v>17.361999999999998</v>
      </c>
      <c r="C16" s="486">
        <v>16.844000000000001</v>
      </c>
      <c r="D16" s="486">
        <v>149.12906672999287</v>
      </c>
      <c r="E16" s="486">
        <v>251.19300000000001</v>
      </c>
      <c r="F16" s="486">
        <v>1028.258</v>
      </c>
      <c r="G16" s="486">
        <v>974.49800000000005</v>
      </c>
      <c r="H16" s="486">
        <v>54.298982655685286</v>
      </c>
      <c r="I16" s="487">
        <v>5291.4250000000002</v>
      </c>
    </row>
    <row r="17" spans="1:11">
      <c r="A17" s="14">
        <v>2010</v>
      </c>
      <c r="B17" s="486">
        <v>16.225999999999999</v>
      </c>
      <c r="C17" s="486">
        <v>15.531000000000001</v>
      </c>
      <c r="D17" s="486">
        <v>152.92382975983517</v>
      </c>
      <c r="E17" s="486">
        <v>237.506</v>
      </c>
      <c r="F17" s="486">
        <v>985.84400000000005</v>
      </c>
      <c r="G17" s="486">
        <v>940.41200000000003</v>
      </c>
      <c r="H17" s="486">
        <v>62.512207415473213</v>
      </c>
      <c r="I17" s="487">
        <v>5878.723</v>
      </c>
    </row>
    <row r="18" spans="1:11">
      <c r="A18" s="14">
        <v>2011</v>
      </c>
      <c r="B18" s="486">
        <v>15.175000000000001</v>
      </c>
      <c r="C18" s="486">
        <v>14.488</v>
      </c>
      <c r="D18" s="486">
        <v>168.02526228602983</v>
      </c>
      <c r="E18" s="486">
        <v>243.435</v>
      </c>
      <c r="F18" s="486">
        <v>947.36</v>
      </c>
      <c r="G18" s="486">
        <v>897.85599999999999</v>
      </c>
      <c r="H18" s="486">
        <v>62.032018497398255</v>
      </c>
      <c r="I18" s="487">
        <v>5569.5820000000003</v>
      </c>
    </row>
    <row r="19" spans="1:11">
      <c r="A19" s="14">
        <v>2012</v>
      </c>
      <c r="B19" s="486">
        <v>14.548</v>
      </c>
      <c r="C19" s="486">
        <v>13.788</v>
      </c>
      <c r="D19" s="486">
        <v>174.94125326370755</v>
      </c>
      <c r="E19" s="486">
        <v>241.209</v>
      </c>
      <c r="F19" s="486">
        <v>931.89300000000003</v>
      </c>
      <c r="G19" s="486">
        <v>881.97500000000002</v>
      </c>
      <c r="H19" s="486">
        <v>57.708359080472803</v>
      </c>
      <c r="I19" s="487">
        <v>5089.7330000000002</v>
      </c>
    </row>
    <row r="20" spans="1:11" ht="13.5" thickBot="1">
      <c r="A20" s="337">
        <v>2013</v>
      </c>
      <c r="B20" s="492">
        <v>13.742000000000001</v>
      </c>
      <c r="C20" s="492">
        <v>12.823</v>
      </c>
      <c r="D20" s="492">
        <f>+E20/C20*10</f>
        <v>198.28277314201046</v>
      </c>
      <c r="E20" s="492">
        <v>254.25800000000001</v>
      </c>
      <c r="F20" s="439">
        <v>932.51</v>
      </c>
      <c r="G20" s="439">
        <v>876.66499999999996</v>
      </c>
      <c r="H20" s="439">
        <f>+I20/G20*10</f>
        <v>82.452031277626006</v>
      </c>
      <c r="I20" s="488">
        <v>7228.2809999999999</v>
      </c>
    </row>
    <row r="21" spans="1:11" ht="14.25">
      <c r="A21" s="1757" t="s">
        <v>363</v>
      </c>
      <c r="B21" s="1757"/>
      <c r="C21" s="1757"/>
      <c r="D21" s="1757"/>
      <c r="E21" s="1757"/>
      <c r="F21" s="761"/>
      <c r="G21" s="761"/>
      <c r="H21" s="761"/>
      <c r="I21" s="127"/>
    </row>
    <row r="24" spans="1:11" ht="13.5" thickBot="1">
      <c r="A24" s="760"/>
      <c r="B24" s="760"/>
      <c r="C24" s="760"/>
      <c r="D24" s="760"/>
      <c r="E24" s="760"/>
      <c r="F24" s="760"/>
      <c r="G24" s="760"/>
      <c r="H24" s="760"/>
    </row>
    <row r="25" spans="1:11" ht="31.5" customHeight="1">
      <c r="A25" s="854"/>
      <c r="B25" s="865"/>
      <c r="C25" s="1553" t="s">
        <v>75</v>
      </c>
      <c r="D25" s="1494"/>
      <c r="E25" s="1490" t="s">
        <v>76</v>
      </c>
      <c r="F25" s="1491"/>
      <c r="G25" s="1491"/>
      <c r="H25" s="1491"/>
      <c r="I25" s="187"/>
    </row>
    <row r="26" spans="1:11" ht="21" customHeight="1">
      <c r="A26" s="1495" t="s">
        <v>378</v>
      </c>
      <c r="B26" s="1496"/>
      <c r="C26" s="1758" t="s">
        <v>65</v>
      </c>
      <c r="D26" s="1496"/>
      <c r="E26" s="1673" t="s">
        <v>819</v>
      </c>
      <c r="F26" s="1675"/>
      <c r="G26" s="298" t="s">
        <v>819</v>
      </c>
      <c r="H26" s="862" t="s">
        <v>819</v>
      </c>
      <c r="I26" s="187"/>
    </row>
    <row r="27" spans="1:11" ht="24.75" customHeight="1" thickBot="1">
      <c r="A27" s="1154"/>
      <c r="B27" s="869"/>
      <c r="C27" s="1674" t="s">
        <v>383</v>
      </c>
      <c r="D27" s="1498"/>
      <c r="E27" s="1674" t="s">
        <v>77</v>
      </c>
      <c r="F27" s="1498"/>
      <c r="G27" s="300" t="s">
        <v>34</v>
      </c>
      <c r="H27" s="309" t="s">
        <v>364</v>
      </c>
    </row>
    <row r="28" spans="1:11" ht="24.75" customHeight="1">
      <c r="A28" s="51">
        <v>2003</v>
      </c>
      <c r="B28" s="14"/>
      <c r="C28" s="487"/>
      <c r="D28" s="762">
        <v>7240.5</v>
      </c>
      <c r="E28" s="487"/>
      <c r="F28" s="762">
        <v>298.36629999999997</v>
      </c>
      <c r="G28" s="486">
        <v>6.7249999999999996</v>
      </c>
      <c r="H28" s="487">
        <v>7770.3909999999996</v>
      </c>
      <c r="I28" s="187"/>
      <c r="K28" s="763"/>
    </row>
    <row r="29" spans="1:11">
      <c r="A29" s="51">
        <v>2004</v>
      </c>
      <c r="B29" s="14"/>
      <c r="C29" s="487"/>
      <c r="D29" s="762">
        <v>7064.201</v>
      </c>
      <c r="E29" s="487"/>
      <c r="F29" s="762">
        <v>287.20999999999998</v>
      </c>
      <c r="G29" s="486">
        <v>4.5339999999999998</v>
      </c>
      <c r="H29" s="487">
        <v>6772.4570000000003</v>
      </c>
      <c r="I29" s="187"/>
    </row>
    <row r="30" spans="1:11">
      <c r="A30" s="51">
        <v>2005</v>
      </c>
      <c r="B30" s="14"/>
      <c r="C30" s="487"/>
      <c r="D30" s="762">
        <v>6062.5103390000004</v>
      </c>
      <c r="E30" s="487"/>
      <c r="F30" s="762">
        <v>304.16130599999997</v>
      </c>
      <c r="G30" s="486">
        <v>1.252</v>
      </c>
      <c r="H30" s="487">
        <v>5748.9215329999997</v>
      </c>
      <c r="I30" s="187"/>
    </row>
    <row r="31" spans="1:11">
      <c r="A31" s="51">
        <v>2006</v>
      </c>
      <c r="B31" s="14"/>
      <c r="C31" s="487"/>
      <c r="D31" s="762">
        <v>6595.0563550000006</v>
      </c>
      <c r="E31" s="487"/>
      <c r="F31" s="762">
        <v>331.19845199999997</v>
      </c>
      <c r="G31" s="486">
        <v>4.8</v>
      </c>
      <c r="H31" s="487">
        <v>6259.0579030000008</v>
      </c>
      <c r="I31" s="187"/>
    </row>
    <row r="32" spans="1:11">
      <c r="A32" s="51">
        <v>2007</v>
      </c>
      <c r="B32" s="14"/>
      <c r="C32" s="487"/>
      <c r="D32" s="762">
        <v>5962.6427510000003</v>
      </c>
      <c r="E32" s="487"/>
      <c r="F32" s="762">
        <v>255.87956500000001</v>
      </c>
      <c r="G32" s="486">
        <v>1.34</v>
      </c>
      <c r="H32" s="487">
        <v>5694.5501859999995</v>
      </c>
      <c r="I32" s="187"/>
    </row>
    <row r="33" spans="1:9">
      <c r="A33" s="51">
        <v>2008</v>
      </c>
      <c r="B33" s="14"/>
      <c r="C33" s="487"/>
      <c r="D33" s="762">
        <v>5951.5806131081081</v>
      </c>
      <c r="E33" s="487"/>
      <c r="F33" s="762">
        <v>270.78965000000005</v>
      </c>
      <c r="G33" s="486">
        <v>0.86899999999999999</v>
      </c>
      <c r="H33" s="487">
        <v>5679.9219631081078</v>
      </c>
      <c r="I33" s="187"/>
    </row>
    <row r="34" spans="1:9">
      <c r="A34" s="51">
        <v>2009</v>
      </c>
      <c r="B34" s="14"/>
      <c r="C34" s="487"/>
      <c r="D34" s="762">
        <v>5535.3329999999996</v>
      </c>
      <c r="E34" s="487"/>
      <c r="F34" s="762">
        <v>243.90799999999999</v>
      </c>
      <c r="G34" s="486">
        <v>0.82799999999999996</v>
      </c>
      <c r="H34" s="487">
        <v>5290.5969999999998</v>
      </c>
      <c r="I34" s="187"/>
    </row>
    <row r="35" spans="1:9">
      <c r="A35" s="51">
        <v>2010</v>
      </c>
      <c r="B35" s="14"/>
      <c r="C35" s="487"/>
      <c r="D35" s="762">
        <v>6107.6170000000002</v>
      </c>
      <c r="E35" s="487"/>
      <c r="F35" s="762">
        <v>228.89400000000001</v>
      </c>
      <c r="G35" s="486">
        <v>3.073</v>
      </c>
      <c r="H35" s="487">
        <v>5875.65</v>
      </c>
      <c r="I35" s="686"/>
    </row>
    <row r="36" spans="1:9">
      <c r="A36" s="51">
        <v>2011</v>
      </c>
      <c r="B36" s="14"/>
      <c r="C36" s="487"/>
      <c r="D36" s="762">
        <v>5809.3149999999996</v>
      </c>
      <c r="E36" s="487"/>
      <c r="F36" s="762">
        <v>239.733</v>
      </c>
      <c r="G36" s="486">
        <v>0.50900000000000001</v>
      </c>
      <c r="H36" s="487">
        <v>5569.0730000000003</v>
      </c>
      <c r="I36" s="187"/>
    </row>
    <row r="37" spans="1:9">
      <c r="A37" s="51">
        <v>2012</v>
      </c>
      <c r="B37" s="14"/>
      <c r="C37" s="487"/>
      <c r="D37" s="762">
        <v>5332.1629999999996</v>
      </c>
      <c r="E37" s="487"/>
      <c r="F37" s="762">
        <v>236.45400000000001</v>
      </c>
      <c r="G37" s="486">
        <v>2.9569999999999999</v>
      </c>
      <c r="H37" s="487">
        <v>5092.7520000000004</v>
      </c>
      <c r="I37" s="686"/>
    </row>
    <row r="38" spans="1:9" ht="13.5" thickBot="1">
      <c r="A38" s="336">
        <v>2013</v>
      </c>
      <c r="B38" s="337"/>
      <c r="C38" s="488"/>
      <c r="D38" s="764">
        <v>7482.5389999999998</v>
      </c>
      <c r="E38" s="488"/>
      <c r="F38" s="764">
        <v>249.625</v>
      </c>
      <c r="G38" s="492">
        <v>2.0819999999999999</v>
      </c>
      <c r="H38" s="488">
        <v>7230.8320000000003</v>
      </c>
      <c r="I38" s="187"/>
    </row>
    <row r="39" spans="1:9" ht="13.15" customHeight="1">
      <c r="A39" s="182" t="s">
        <v>365</v>
      </c>
      <c r="B39" s="163"/>
      <c r="C39" s="163"/>
      <c r="D39" s="163"/>
      <c r="E39" s="163"/>
      <c r="F39" s="127"/>
      <c r="G39" s="127"/>
      <c r="H39" s="127"/>
    </row>
    <row r="40" spans="1:9">
      <c r="B40" s="271"/>
      <c r="C40" s="271"/>
      <c r="D40" s="271"/>
      <c r="E40" s="271"/>
    </row>
    <row r="42" spans="1:9">
      <c r="D42" s="763"/>
    </row>
    <row r="43" spans="1:9">
      <c r="D43" s="763"/>
      <c r="E43" s="765"/>
    </row>
    <row r="44" spans="1:9">
      <c r="D44" s="763"/>
    </row>
    <row r="45" spans="1:9">
      <c r="D45" s="763"/>
    </row>
  </sheetData>
  <mergeCells count="16">
    <mergeCell ref="C27:D27"/>
    <mergeCell ref="E26:F26"/>
    <mergeCell ref="E27:F27"/>
    <mergeCell ref="A21:E21"/>
    <mergeCell ref="A1:I1"/>
    <mergeCell ref="E25:H25"/>
    <mergeCell ref="C25:D25"/>
    <mergeCell ref="C26:D26"/>
    <mergeCell ref="A3:I3"/>
    <mergeCell ref="B6:C6"/>
    <mergeCell ref="B5:E5"/>
    <mergeCell ref="F5:I5"/>
    <mergeCell ref="F6:G6"/>
    <mergeCell ref="A26:B26"/>
    <mergeCell ref="I6:I9"/>
    <mergeCell ref="E6:E9"/>
  </mergeCells>
  <phoneticPr fontId="6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44" orientation="portrait" horizontalDpi="300" verticalDpi="300" r:id="rId1"/>
  <headerFooter alignWithMargins="0">
    <oddFooter>&amp;C&amp;A</oddFooter>
  </headerFooter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>
  <sheetPr codeName="Hoja311">
    <pageSetUpPr fitToPage="1"/>
  </sheetPr>
  <dimension ref="A1:S62"/>
  <sheetViews>
    <sheetView view="pageBreakPreview" topLeftCell="A22" zoomScale="75" zoomScaleNormal="75" zoomScaleSheetLayoutView="75" workbookViewId="0">
      <selection activeCell="H11" sqref="H11"/>
    </sheetView>
  </sheetViews>
  <sheetFormatPr baseColWidth="10" defaultRowHeight="12.75"/>
  <cols>
    <col min="1" max="1" width="38.28515625" style="271" customWidth="1"/>
    <col min="2" max="9" width="18.28515625" style="271" customWidth="1"/>
    <col min="10" max="16384" width="11.42578125" style="271"/>
  </cols>
  <sheetData>
    <row r="1" spans="1:17" s="90" customFormat="1" ht="18">
      <c r="A1" s="1519" t="s">
        <v>385</v>
      </c>
      <c r="B1" s="1519"/>
      <c r="C1" s="1519"/>
      <c r="D1" s="1519"/>
      <c r="E1" s="1519"/>
      <c r="F1" s="1519"/>
      <c r="G1" s="1519"/>
      <c r="H1" s="1519"/>
      <c r="I1" s="1519"/>
      <c r="J1" s="89"/>
    </row>
    <row r="2" spans="1:17">
      <c r="A2" s="743"/>
    </row>
    <row r="3" spans="1:17" ht="24.75" customHeight="1">
      <c r="A3" s="1523" t="s">
        <v>1350</v>
      </c>
      <c r="B3" s="1523"/>
      <c r="C3" s="1523"/>
      <c r="D3" s="1523"/>
      <c r="E3" s="1523"/>
      <c r="F3" s="1523"/>
      <c r="G3" s="1523"/>
      <c r="H3" s="1523"/>
      <c r="I3" s="1523"/>
      <c r="J3" s="282"/>
    </row>
    <row r="4" spans="1:17" ht="14.25" customHeight="1" thickBot="1">
      <c r="A4" s="5"/>
      <c r="B4" s="6"/>
      <c r="C4" s="6"/>
      <c r="D4" s="6"/>
      <c r="E4" s="6"/>
      <c r="F4" s="6"/>
      <c r="G4" s="6"/>
      <c r="H4" s="6"/>
      <c r="I4" s="672"/>
    </row>
    <row r="5" spans="1:17" ht="31.5" customHeight="1">
      <c r="A5" s="1515" t="s">
        <v>78</v>
      </c>
      <c r="B5" s="1490" t="s">
        <v>1212</v>
      </c>
      <c r="C5" s="1491"/>
      <c r="D5" s="1491"/>
      <c r="E5" s="1491"/>
      <c r="F5" s="1492"/>
      <c r="G5" s="1553" t="s">
        <v>31</v>
      </c>
      <c r="H5" s="1494"/>
      <c r="I5" s="859" t="s">
        <v>380</v>
      </c>
    </row>
    <row r="6" spans="1:17" ht="22.5" customHeight="1">
      <c r="A6" s="1516"/>
      <c r="B6" s="1513" t="s">
        <v>395</v>
      </c>
      <c r="C6" s="1514"/>
      <c r="D6" s="1518"/>
      <c r="E6" s="1513" t="s">
        <v>1123</v>
      </c>
      <c r="F6" s="1518"/>
      <c r="G6" s="1658" t="s">
        <v>32</v>
      </c>
      <c r="H6" s="1660"/>
      <c r="I6" s="308" t="s">
        <v>65</v>
      </c>
    </row>
    <row r="7" spans="1:17" ht="35.25" customHeight="1" thickBot="1">
      <c r="A7" s="1517"/>
      <c r="B7" s="860" t="s">
        <v>393</v>
      </c>
      <c r="C7" s="860" t="s">
        <v>394</v>
      </c>
      <c r="D7" s="860" t="s">
        <v>395</v>
      </c>
      <c r="E7" s="860" t="s">
        <v>393</v>
      </c>
      <c r="F7" s="860" t="s">
        <v>394</v>
      </c>
      <c r="G7" s="860" t="s">
        <v>393</v>
      </c>
      <c r="H7" s="860" t="s">
        <v>394</v>
      </c>
      <c r="I7" s="309" t="s">
        <v>533</v>
      </c>
    </row>
    <row r="8" spans="1:17" ht="18" customHeight="1">
      <c r="A8" s="1172" t="s">
        <v>471</v>
      </c>
      <c r="B8" s="1173">
        <v>1</v>
      </c>
      <c r="C8" s="1173">
        <v>4</v>
      </c>
      <c r="D8" s="1173">
        <v>5</v>
      </c>
      <c r="E8" s="1173">
        <v>1</v>
      </c>
      <c r="F8" s="1174">
        <v>4</v>
      </c>
      <c r="G8" s="1173">
        <v>5000</v>
      </c>
      <c r="H8" s="1174">
        <v>13000</v>
      </c>
      <c r="I8" s="1175">
        <v>57</v>
      </c>
      <c r="J8" s="278"/>
      <c r="K8" s="278"/>
      <c r="P8" s="677"/>
      <c r="Q8" s="677"/>
    </row>
    <row r="9" spans="1:17">
      <c r="A9" s="1166"/>
      <c r="B9" s="1167"/>
      <c r="C9" s="1167"/>
      <c r="D9" s="1167"/>
      <c r="E9" s="1167"/>
      <c r="F9" s="1167"/>
      <c r="G9" s="1167"/>
      <c r="H9" s="1167"/>
      <c r="I9" s="1168"/>
      <c r="J9" s="278"/>
      <c r="K9" s="278"/>
      <c r="P9" s="677"/>
      <c r="Q9" s="677"/>
    </row>
    <row r="10" spans="1:17">
      <c r="A10" s="1166" t="s">
        <v>472</v>
      </c>
      <c r="B10" s="1167">
        <v>3</v>
      </c>
      <c r="C10" s="1167">
        <v>2</v>
      </c>
      <c r="D10" s="1167">
        <v>5</v>
      </c>
      <c r="E10" s="1167">
        <v>3</v>
      </c>
      <c r="F10" s="1169">
        <v>2</v>
      </c>
      <c r="G10" s="1169">
        <v>3500</v>
      </c>
      <c r="H10" s="1169">
        <v>6000</v>
      </c>
      <c r="I10" s="1170">
        <v>22</v>
      </c>
      <c r="J10" s="278"/>
      <c r="K10" s="278"/>
      <c r="P10" s="677"/>
      <c r="Q10" s="677"/>
    </row>
    <row r="11" spans="1:17">
      <c r="A11" s="1166" t="s">
        <v>473</v>
      </c>
      <c r="B11" s="1167">
        <v>14</v>
      </c>
      <c r="C11" s="1167" t="s">
        <v>399</v>
      </c>
      <c r="D11" s="1167">
        <v>14</v>
      </c>
      <c r="E11" s="1167">
        <v>14</v>
      </c>
      <c r="F11" s="1169" t="s">
        <v>399</v>
      </c>
      <c r="G11" s="1167">
        <v>2286</v>
      </c>
      <c r="H11" s="1167" t="s">
        <v>399</v>
      </c>
      <c r="I11" s="1170">
        <v>32</v>
      </c>
      <c r="J11" s="278"/>
      <c r="K11" s="278"/>
      <c r="P11" s="677"/>
      <c r="Q11" s="677"/>
    </row>
    <row r="12" spans="1:17" s="408" customFormat="1">
      <c r="A12" s="1166" t="s">
        <v>474</v>
      </c>
      <c r="B12" s="1167">
        <v>68</v>
      </c>
      <c r="C12" s="1167">
        <v>158</v>
      </c>
      <c r="D12" s="1167">
        <v>226</v>
      </c>
      <c r="E12" s="1167">
        <v>63</v>
      </c>
      <c r="F12" s="1169">
        <v>125</v>
      </c>
      <c r="G12" s="1167">
        <v>1333</v>
      </c>
      <c r="H12" s="1169">
        <v>5000</v>
      </c>
      <c r="I12" s="1170">
        <v>709</v>
      </c>
      <c r="J12" s="685"/>
      <c r="K12" s="685"/>
      <c r="P12" s="766"/>
      <c r="Q12" s="766"/>
    </row>
    <row r="13" spans="1:17">
      <c r="A13" s="1176" t="s">
        <v>475</v>
      </c>
      <c r="B13" s="1177">
        <v>85</v>
      </c>
      <c r="C13" s="1177">
        <v>160</v>
      </c>
      <c r="D13" s="1177">
        <v>245</v>
      </c>
      <c r="E13" s="1177">
        <v>80</v>
      </c>
      <c r="F13" s="1178">
        <v>127</v>
      </c>
      <c r="G13" s="1177">
        <v>1581.0374999999999</v>
      </c>
      <c r="H13" s="1178">
        <v>5015.748031496063</v>
      </c>
      <c r="I13" s="1179">
        <v>763</v>
      </c>
      <c r="J13" s="278"/>
      <c r="K13" s="278"/>
      <c r="P13" s="677"/>
      <c r="Q13" s="677"/>
    </row>
    <row r="14" spans="1:17">
      <c r="A14" s="1166"/>
      <c r="B14" s="1167"/>
      <c r="C14" s="1167"/>
      <c r="D14" s="1167"/>
      <c r="E14" s="1167"/>
      <c r="F14" s="1167"/>
      <c r="G14" s="1167"/>
      <c r="H14" s="1167"/>
      <c r="I14" s="1168"/>
      <c r="J14" s="278"/>
      <c r="K14" s="278"/>
      <c r="P14" s="677"/>
      <c r="Q14" s="677"/>
    </row>
    <row r="15" spans="1:17">
      <c r="A15" s="1166" t="s">
        <v>476</v>
      </c>
      <c r="B15" s="1167">
        <v>1</v>
      </c>
      <c r="C15" s="1167" t="s">
        <v>399</v>
      </c>
      <c r="D15" s="1167">
        <v>1</v>
      </c>
      <c r="E15" s="1167">
        <v>1</v>
      </c>
      <c r="F15" s="1169" t="s">
        <v>399</v>
      </c>
      <c r="G15" s="1167">
        <v>8885</v>
      </c>
      <c r="H15" s="1169" t="s">
        <v>399</v>
      </c>
      <c r="I15" s="1170">
        <v>9</v>
      </c>
      <c r="J15" s="278"/>
      <c r="K15" s="278"/>
      <c r="P15" s="677"/>
      <c r="Q15" s="677"/>
    </row>
    <row r="16" spans="1:17">
      <c r="A16" s="1166" t="s">
        <v>477</v>
      </c>
      <c r="B16" s="1167">
        <v>3</v>
      </c>
      <c r="C16" s="1167" t="s">
        <v>399</v>
      </c>
      <c r="D16" s="1169">
        <v>3</v>
      </c>
      <c r="E16" s="1167">
        <v>2</v>
      </c>
      <c r="F16" s="1169" t="s">
        <v>399</v>
      </c>
      <c r="G16" s="1167">
        <v>6000</v>
      </c>
      <c r="H16" s="1169" t="s">
        <v>399</v>
      </c>
      <c r="I16" s="1170">
        <v>12</v>
      </c>
      <c r="J16" s="278"/>
      <c r="K16" s="278"/>
      <c r="P16" s="677"/>
      <c r="Q16" s="677"/>
    </row>
    <row r="17" spans="1:19">
      <c r="A17" s="1166" t="s">
        <v>478</v>
      </c>
      <c r="B17" s="1167">
        <v>3</v>
      </c>
      <c r="C17" s="1167">
        <v>1</v>
      </c>
      <c r="D17" s="1167">
        <v>4</v>
      </c>
      <c r="E17" s="1167">
        <v>3</v>
      </c>
      <c r="F17" s="1169">
        <v>1</v>
      </c>
      <c r="G17" s="1167">
        <v>6257</v>
      </c>
      <c r="H17" s="1169">
        <v>15980</v>
      </c>
      <c r="I17" s="1170">
        <v>35</v>
      </c>
      <c r="J17" s="278"/>
      <c r="K17" s="278"/>
      <c r="P17" s="677"/>
      <c r="Q17" s="677"/>
    </row>
    <row r="18" spans="1:19">
      <c r="A18" s="1166" t="s">
        <v>479</v>
      </c>
      <c r="B18" s="1167">
        <v>6</v>
      </c>
      <c r="C18" s="1167" t="s">
        <v>399</v>
      </c>
      <c r="D18" s="1167">
        <v>6</v>
      </c>
      <c r="E18" s="1167">
        <v>6</v>
      </c>
      <c r="F18" s="1169" t="s">
        <v>399</v>
      </c>
      <c r="G18" s="1167">
        <v>6762</v>
      </c>
      <c r="H18" s="1169" t="s">
        <v>399</v>
      </c>
      <c r="I18" s="1168">
        <v>41</v>
      </c>
      <c r="J18" s="278"/>
      <c r="K18" s="278"/>
      <c r="P18" s="677"/>
      <c r="Q18" s="677"/>
    </row>
    <row r="19" spans="1:19">
      <c r="A19" s="1176" t="s">
        <v>480</v>
      </c>
      <c r="B19" s="1177">
        <v>13</v>
      </c>
      <c r="C19" s="1177">
        <v>1</v>
      </c>
      <c r="D19" s="1177">
        <v>14</v>
      </c>
      <c r="E19" s="1177">
        <v>12</v>
      </c>
      <c r="F19" s="1178">
        <v>1</v>
      </c>
      <c r="G19" s="1177">
        <v>6685.666666666667</v>
      </c>
      <c r="H19" s="1178">
        <v>15980</v>
      </c>
      <c r="I19" s="1179">
        <v>97</v>
      </c>
      <c r="J19" s="278"/>
      <c r="K19" s="278"/>
      <c r="P19" s="677"/>
      <c r="Q19" s="677"/>
    </row>
    <row r="20" spans="1:19">
      <c r="A20" s="1171"/>
      <c r="B20" s="1010"/>
      <c r="C20" s="1010"/>
      <c r="D20" s="1010"/>
      <c r="E20" s="1010"/>
      <c r="F20" s="1010"/>
      <c r="G20" s="1010"/>
      <c r="H20" s="1010"/>
      <c r="I20" s="1011"/>
      <c r="J20" s="278"/>
      <c r="K20" s="278"/>
      <c r="M20" s="677"/>
      <c r="N20" s="677"/>
      <c r="O20" s="677"/>
      <c r="P20" s="677"/>
      <c r="Q20" s="677"/>
      <c r="S20" s="677"/>
    </row>
    <row r="21" spans="1:19">
      <c r="A21" s="1176" t="s">
        <v>481</v>
      </c>
      <c r="B21" s="1177">
        <v>28</v>
      </c>
      <c r="C21" s="1177">
        <v>12</v>
      </c>
      <c r="D21" s="1177">
        <v>40</v>
      </c>
      <c r="E21" s="1177">
        <v>28</v>
      </c>
      <c r="F21" s="1178">
        <v>12</v>
      </c>
      <c r="G21" s="1177">
        <v>5100</v>
      </c>
      <c r="H21" s="1178">
        <v>9350</v>
      </c>
      <c r="I21" s="1179">
        <v>255</v>
      </c>
      <c r="J21" s="278"/>
      <c r="K21" s="278"/>
      <c r="M21" s="677"/>
      <c r="N21" s="677"/>
      <c r="O21" s="677"/>
      <c r="P21" s="677"/>
      <c r="Q21" s="677"/>
      <c r="S21" s="677"/>
    </row>
    <row r="22" spans="1:19">
      <c r="A22" s="1166"/>
      <c r="B22" s="1167"/>
      <c r="C22" s="1167"/>
      <c r="D22" s="1167"/>
      <c r="E22" s="1167"/>
      <c r="F22" s="1167"/>
      <c r="G22" s="1167"/>
      <c r="H22" s="1167"/>
      <c r="I22" s="1168"/>
      <c r="J22" s="278"/>
      <c r="K22" s="278"/>
      <c r="P22" s="677"/>
      <c r="Q22" s="677"/>
    </row>
    <row r="23" spans="1:19">
      <c r="A23" s="1166" t="s">
        <v>545</v>
      </c>
      <c r="B23" s="1167">
        <v>1</v>
      </c>
      <c r="C23" s="1167" t="s">
        <v>399</v>
      </c>
      <c r="D23" s="1169">
        <v>1</v>
      </c>
      <c r="E23" s="1167">
        <v>1</v>
      </c>
      <c r="F23" s="1169" t="s">
        <v>399</v>
      </c>
      <c r="G23" s="1167">
        <v>5000</v>
      </c>
      <c r="H23" s="1169" t="s">
        <v>399</v>
      </c>
      <c r="I23" s="1170">
        <v>5</v>
      </c>
      <c r="J23" s="278"/>
      <c r="K23" s="278"/>
      <c r="P23" s="677"/>
      <c r="Q23" s="677"/>
    </row>
    <row r="24" spans="1:19">
      <c r="A24" s="1166" t="s">
        <v>489</v>
      </c>
      <c r="B24" s="1167">
        <v>1</v>
      </c>
      <c r="C24" s="1167" t="s">
        <v>399</v>
      </c>
      <c r="D24" s="1167">
        <v>1</v>
      </c>
      <c r="E24" s="1167">
        <v>1</v>
      </c>
      <c r="F24" s="1169" t="s">
        <v>399</v>
      </c>
      <c r="G24" s="1169">
        <v>2000</v>
      </c>
      <c r="H24" s="1169" t="s">
        <v>399</v>
      </c>
      <c r="I24" s="1170">
        <v>2</v>
      </c>
    </row>
    <row r="25" spans="1:19">
      <c r="A25" s="1176" t="s">
        <v>491</v>
      </c>
      <c r="B25" s="1177">
        <v>2</v>
      </c>
      <c r="C25" s="1177" t="s">
        <v>399</v>
      </c>
      <c r="D25" s="1177">
        <v>2</v>
      </c>
      <c r="E25" s="1177">
        <v>2</v>
      </c>
      <c r="F25" s="1178" t="s">
        <v>399</v>
      </c>
      <c r="G25" s="1177">
        <v>3500</v>
      </c>
      <c r="H25" s="1178" t="s">
        <v>399</v>
      </c>
      <c r="I25" s="1179">
        <v>7</v>
      </c>
    </row>
    <row r="26" spans="1:19">
      <c r="A26" s="1171"/>
      <c r="B26" s="1010"/>
      <c r="C26" s="1010"/>
      <c r="D26" s="1010"/>
      <c r="E26" s="1010"/>
      <c r="F26" s="1010"/>
      <c r="G26" s="1010"/>
      <c r="H26" s="1010"/>
      <c r="I26" s="1011"/>
    </row>
    <row r="27" spans="1:19">
      <c r="A27" s="1176" t="s">
        <v>492</v>
      </c>
      <c r="B27" s="1177">
        <v>10</v>
      </c>
      <c r="C27" s="1177">
        <v>1</v>
      </c>
      <c r="D27" s="1177">
        <v>11</v>
      </c>
      <c r="E27" s="1177">
        <v>10</v>
      </c>
      <c r="F27" s="1178">
        <v>1</v>
      </c>
      <c r="G27" s="1177">
        <v>3800</v>
      </c>
      <c r="H27" s="1178">
        <v>5500</v>
      </c>
      <c r="I27" s="1179">
        <v>43.5</v>
      </c>
    </row>
    <row r="28" spans="1:19">
      <c r="A28" s="1166"/>
      <c r="B28" s="1167"/>
      <c r="C28" s="1167"/>
      <c r="D28" s="1167"/>
      <c r="E28" s="1167"/>
      <c r="F28" s="1167"/>
      <c r="G28" s="1167"/>
      <c r="H28" s="1167"/>
      <c r="I28" s="1168"/>
    </row>
    <row r="29" spans="1:19">
      <c r="A29" s="1166" t="s">
        <v>493</v>
      </c>
      <c r="B29" s="1167" t="s">
        <v>399</v>
      </c>
      <c r="C29" s="1167">
        <v>20</v>
      </c>
      <c r="D29" s="1167">
        <v>20</v>
      </c>
      <c r="E29" s="1167" t="s">
        <v>399</v>
      </c>
      <c r="F29" s="1169">
        <v>20</v>
      </c>
      <c r="G29" s="1169" t="s">
        <v>399</v>
      </c>
      <c r="H29" s="1169">
        <v>12000</v>
      </c>
      <c r="I29" s="1168">
        <v>240</v>
      </c>
    </row>
    <row r="30" spans="1:19">
      <c r="A30" s="1166" t="s">
        <v>494</v>
      </c>
      <c r="B30" s="1167" t="s">
        <v>399</v>
      </c>
      <c r="C30" s="1167" t="s">
        <v>399</v>
      </c>
      <c r="D30" s="1167" t="s">
        <v>399</v>
      </c>
      <c r="E30" s="1167" t="s">
        <v>399</v>
      </c>
      <c r="F30" s="1169" t="s">
        <v>399</v>
      </c>
      <c r="G30" s="1167" t="s">
        <v>399</v>
      </c>
      <c r="H30" s="1169" t="s">
        <v>399</v>
      </c>
      <c r="I30" s="1170" t="s">
        <v>399</v>
      </c>
    </row>
    <row r="31" spans="1:19">
      <c r="A31" s="1166" t="s">
        <v>495</v>
      </c>
      <c r="B31" s="1167">
        <v>47</v>
      </c>
      <c r="C31" s="1167" t="s">
        <v>399</v>
      </c>
      <c r="D31" s="1167">
        <v>47</v>
      </c>
      <c r="E31" s="1167">
        <v>47</v>
      </c>
      <c r="F31" s="1169" t="s">
        <v>399</v>
      </c>
      <c r="G31" s="1167">
        <v>5830</v>
      </c>
      <c r="H31" s="1167" t="s">
        <v>399</v>
      </c>
      <c r="I31" s="1170">
        <v>274</v>
      </c>
    </row>
    <row r="32" spans="1:19">
      <c r="A32" s="1166" t="s">
        <v>496</v>
      </c>
      <c r="B32" s="1167" t="s">
        <v>399</v>
      </c>
      <c r="C32" s="1167" t="s">
        <v>399</v>
      </c>
      <c r="D32" s="1169" t="s">
        <v>399</v>
      </c>
      <c r="E32" s="1167" t="s">
        <v>399</v>
      </c>
      <c r="F32" s="1169" t="s">
        <v>399</v>
      </c>
      <c r="G32" s="1169" t="s">
        <v>399</v>
      </c>
      <c r="H32" s="1169" t="s">
        <v>399</v>
      </c>
      <c r="I32" s="1170" t="s">
        <v>399</v>
      </c>
    </row>
    <row r="33" spans="1:17">
      <c r="A33" s="1166" t="s">
        <v>497</v>
      </c>
      <c r="B33" s="1167">
        <v>16</v>
      </c>
      <c r="C33" s="1167">
        <v>13</v>
      </c>
      <c r="D33" s="1167">
        <v>29</v>
      </c>
      <c r="E33" s="1167">
        <v>16</v>
      </c>
      <c r="F33" s="1169">
        <v>13</v>
      </c>
      <c r="G33" s="1169">
        <v>14000</v>
      </c>
      <c r="H33" s="1169">
        <v>39000</v>
      </c>
      <c r="I33" s="1170">
        <v>731</v>
      </c>
    </row>
    <row r="34" spans="1:17">
      <c r="A34" s="1176" t="s">
        <v>573</v>
      </c>
      <c r="B34" s="1177">
        <v>63</v>
      </c>
      <c r="C34" s="1177">
        <v>33</v>
      </c>
      <c r="D34" s="1177">
        <v>96</v>
      </c>
      <c r="E34" s="1177">
        <v>63</v>
      </c>
      <c r="F34" s="1178">
        <v>33</v>
      </c>
      <c r="G34" s="1177">
        <v>7904.9206349206352</v>
      </c>
      <c r="H34" s="1178">
        <v>22636.363636363636</v>
      </c>
      <c r="I34" s="1179">
        <v>1245</v>
      </c>
    </row>
    <row r="35" spans="1:17">
      <c r="A35" s="1166"/>
      <c r="B35" s="1167"/>
      <c r="C35" s="1167"/>
      <c r="D35" s="1167"/>
      <c r="E35" s="1167"/>
      <c r="F35" s="1167"/>
      <c r="G35" s="1167"/>
      <c r="H35" s="1167"/>
      <c r="I35" s="1168"/>
    </row>
    <row r="36" spans="1:17">
      <c r="A36" s="1166" t="s">
        <v>499</v>
      </c>
      <c r="B36" s="1167">
        <v>73</v>
      </c>
      <c r="C36" s="1167">
        <v>5559</v>
      </c>
      <c r="D36" s="1167">
        <v>5632</v>
      </c>
      <c r="E36" s="1167">
        <v>58</v>
      </c>
      <c r="F36" s="1169">
        <v>5498</v>
      </c>
      <c r="G36" s="1167">
        <v>4735</v>
      </c>
      <c r="H36" s="1169">
        <v>15450</v>
      </c>
      <c r="I36" s="1168">
        <v>85219</v>
      </c>
    </row>
    <row r="37" spans="1:17">
      <c r="A37" s="1166" t="s">
        <v>500</v>
      </c>
      <c r="B37" s="1167">
        <v>129</v>
      </c>
      <c r="C37" s="1167" t="s">
        <v>399</v>
      </c>
      <c r="D37" s="1169">
        <v>129</v>
      </c>
      <c r="E37" s="1167">
        <v>122</v>
      </c>
      <c r="F37" s="1169" t="s">
        <v>399</v>
      </c>
      <c r="G37" s="1167">
        <v>2000</v>
      </c>
      <c r="H37" s="1169" t="s">
        <v>399</v>
      </c>
      <c r="I37" s="1170">
        <v>244</v>
      </c>
    </row>
    <row r="38" spans="1:17">
      <c r="A38" s="1166" t="s">
        <v>501</v>
      </c>
      <c r="B38" s="1167">
        <v>315</v>
      </c>
      <c r="C38" s="1167">
        <v>221</v>
      </c>
      <c r="D38" s="1167">
        <v>536</v>
      </c>
      <c r="E38" s="1167">
        <v>203</v>
      </c>
      <c r="F38" s="1169">
        <v>137</v>
      </c>
      <c r="G38" s="1167">
        <v>3300</v>
      </c>
      <c r="H38" s="1169">
        <v>7500</v>
      </c>
      <c r="I38" s="1168">
        <v>1697</v>
      </c>
    </row>
    <row r="39" spans="1:17">
      <c r="A39" s="1176" t="s">
        <v>502</v>
      </c>
      <c r="B39" s="1177">
        <v>517</v>
      </c>
      <c r="C39" s="1177">
        <v>5780</v>
      </c>
      <c r="D39" s="1177">
        <v>6297</v>
      </c>
      <c r="E39" s="1177">
        <v>383</v>
      </c>
      <c r="F39" s="1178">
        <v>5635</v>
      </c>
      <c r="G39" s="1177">
        <v>3103.2114882506526</v>
      </c>
      <c r="H39" s="1178">
        <v>15256.716947648625</v>
      </c>
      <c r="I39" s="1179">
        <v>87160</v>
      </c>
    </row>
    <row r="40" spans="1:17">
      <c r="A40" s="1171"/>
      <c r="B40" s="1010"/>
      <c r="C40" s="1010"/>
      <c r="D40" s="1010"/>
      <c r="E40" s="1010"/>
      <c r="F40" s="1010"/>
      <c r="G40" s="1010"/>
      <c r="H40" s="1010"/>
      <c r="I40" s="1011"/>
    </row>
    <row r="41" spans="1:17">
      <c r="A41" s="1176" t="s">
        <v>503</v>
      </c>
      <c r="B41" s="1177" t="s">
        <v>399</v>
      </c>
      <c r="C41" s="1177">
        <v>5192</v>
      </c>
      <c r="D41" s="1177">
        <v>5192</v>
      </c>
      <c r="E41" s="1177" t="s">
        <v>399</v>
      </c>
      <c r="F41" s="1178">
        <v>4705</v>
      </c>
      <c r="G41" s="1177" t="s">
        <v>399</v>
      </c>
      <c r="H41" s="1178">
        <v>31100</v>
      </c>
      <c r="I41" s="1179">
        <v>146326</v>
      </c>
    </row>
    <row r="42" spans="1:17">
      <c r="A42" s="1166"/>
      <c r="B42" s="1167"/>
      <c r="C42" s="1167"/>
      <c r="D42" s="1167"/>
      <c r="E42" s="1167"/>
      <c r="F42" s="1167"/>
      <c r="G42" s="1167"/>
      <c r="H42" s="1167"/>
      <c r="I42" s="1168"/>
    </row>
    <row r="43" spans="1:17">
      <c r="A43" s="1166" t="s">
        <v>504</v>
      </c>
      <c r="B43" s="1167">
        <v>109</v>
      </c>
      <c r="C43" s="1167">
        <v>112</v>
      </c>
      <c r="D43" s="1167">
        <v>221</v>
      </c>
      <c r="E43" s="1167">
        <v>109</v>
      </c>
      <c r="F43" s="1169">
        <v>98</v>
      </c>
      <c r="G43" s="1169">
        <v>6489</v>
      </c>
      <c r="H43" s="1169">
        <v>11040</v>
      </c>
      <c r="I43" s="1170">
        <v>1790</v>
      </c>
    </row>
    <row r="44" spans="1:17">
      <c r="A44" s="1166" t="s">
        <v>505</v>
      </c>
      <c r="B44" s="1167" t="s">
        <v>399</v>
      </c>
      <c r="C44" s="1167" t="s">
        <v>399</v>
      </c>
      <c r="D44" s="1169" t="s">
        <v>399</v>
      </c>
      <c r="E44" s="1167" t="s">
        <v>399</v>
      </c>
      <c r="F44" s="1169" t="s">
        <v>399</v>
      </c>
      <c r="G44" s="1169" t="s">
        <v>399</v>
      </c>
      <c r="H44" s="1169" t="s">
        <v>399</v>
      </c>
      <c r="I44" s="1170" t="s">
        <v>399</v>
      </c>
    </row>
    <row r="45" spans="1:17">
      <c r="A45" s="1176" t="s">
        <v>506</v>
      </c>
      <c r="B45" s="1177">
        <v>109</v>
      </c>
      <c r="C45" s="1177">
        <v>112</v>
      </c>
      <c r="D45" s="1177">
        <v>221</v>
      </c>
      <c r="E45" s="1177">
        <v>109</v>
      </c>
      <c r="F45" s="1178">
        <v>98</v>
      </c>
      <c r="G45" s="1177">
        <v>6489</v>
      </c>
      <c r="H45" s="1178">
        <v>11040</v>
      </c>
      <c r="I45" s="1179">
        <v>1790</v>
      </c>
      <c r="P45" s="677"/>
      <c r="Q45" s="677"/>
    </row>
    <row r="46" spans="1:17">
      <c r="A46" s="1166"/>
      <c r="B46" s="1167"/>
      <c r="C46" s="1167"/>
      <c r="D46" s="1167"/>
      <c r="E46" s="1167"/>
      <c r="F46" s="1167"/>
      <c r="G46" s="1167"/>
      <c r="H46" s="1167"/>
      <c r="I46" s="1168"/>
    </row>
    <row r="47" spans="1:17">
      <c r="A47" s="1166" t="s">
        <v>507</v>
      </c>
      <c r="B47" s="1167" t="s">
        <v>399</v>
      </c>
      <c r="C47" s="1167">
        <v>83</v>
      </c>
      <c r="D47" s="1167">
        <v>83</v>
      </c>
      <c r="E47" s="1167" t="s">
        <v>399</v>
      </c>
      <c r="F47" s="1169">
        <v>83</v>
      </c>
      <c r="G47" s="1169" t="s">
        <v>399</v>
      </c>
      <c r="H47" s="1169">
        <v>22863</v>
      </c>
      <c r="I47" s="1170">
        <v>1898</v>
      </c>
    </row>
    <row r="48" spans="1:17">
      <c r="A48" s="1166" t="s">
        <v>508</v>
      </c>
      <c r="B48" s="1167">
        <v>32</v>
      </c>
      <c r="C48" s="1167">
        <v>205</v>
      </c>
      <c r="D48" s="1169">
        <v>237</v>
      </c>
      <c r="E48" s="1167" t="s">
        <v>399</v>
      </c>
      <c r="F48" s="1169">
        <v>205</v>
      </c>
      <c r="G48" s="1167" t="s">
        <v>399</v>
      </c>
      <c r="H48" s="1169">
        <v>10258</v>
      </c>
      <c r="I48" s="1170">
        <v>2103</v>
      </c>
    </row>
    <row r="49" spans="1:9">
      <c r="A49" s="1166" t="s">
        <v>509</v>
      </c>
      <c r="B49" s="1167">
        <v>2</v>
      </c>
      <c r="C49" s="1167" t="s">
        <v>399</v>
      </c>
      <c r="D49" s="1169">
        <v>2</v>
      </c>
      <c r="E49" s="1167">
        <v>2</v>
      </c>
      <c r="F49" s="1169" t="s">
        <v>399</v>
      </c>
      <c r="G49" s="1167">
        <v>6000</v>
      </c>
      <c r="H49" s="1169" t="s">
        <v>399</v>
      </c>
      <c r="I49" s="1170">
        <v>12</v>
      </c>
    </row>
    <row r="50" spans="1:9">
      <c r="A50" s="1166" t="s">
        <v>510</v>
      </c>
      <c r="B50" s="1167">
        <v>1</v>
      </c>
      <c r="C50" s="1167">
        <v>41</v>
      </c>
      <c r="D50" s="1167">
        <v>42</v>
      </c>
      <c r="E50" s="1167">
        <v>1</v>
      </c>
      <c r="F50" s="1169">
        <v>41</v>
      </c>
      <c r="G50" s="1169">
        <v>2200</v>
      </c>
      <c r="H50" s="1169">
        <v>16390</v>
      </c>
      <c r="I50" s="1170">
        <v>674</v>
      </c>
    </row>
    <row r="51" spans="1:9">
      <c r="A51" s="1166" t="s">
        <v>511</v>
      </c>
      <c r="B51" s="1167">
        <v>60</v>
      </c>
      <c r="C51" s="1167">
        <v>30</v>
      </c>
      <c r="D51" s="1169">
        <v>90</v>
      </c>
      <c r="E51" s="1167">
        <v>55</v>
      </c>
      <c r="F51" s="1169">
        <v>30</v>
      </c>
      <c r="G51" s="1167">
        <v>8000</v>
      </c>
      <c r="H51" s="1169">
        <v>20000</v>
      </c>
      <c r="I51" s="1170">
        <v>1040</v>
      </c>
    </row>
    <row r="52" spans="1:9">
      <c r="A52" s="1166" t="s">
        <v>512</v>
      </c>
      <c r="B52" s="1167">
        <v>6</v>
      </c>
      <c r="C52" s="1167">
        <v>1</v>
      </c>
      <c r="D52" s="1167">
        <v>7</v>
      </c>
      <c r="E52" s="1167">
        <v>6</v>
      </c>
      <c r="F52" s="1169">
        <v>1</v>
      </c>
      <c r="G52" s="1167">
        <v>8000</v>
      </c>
      <c r="H52" s="1169">
        <v>10000</v>
      </c>
      <c r="I52" s="1170">
        <v>58</v>
      </c>
    </row>
    <row r="53" spans="1:9">
      <c r="A53" s="1166" t="s">
        <v>513</v>
      </c>
      <c r="B53" s="1167">
        <v>500</v>
      </c>
      <c r="C53" s="1167">
        <v>5</v>
      </c>
      <c r="D53" s="1167">
        <v>505</v>
      </c>
      <c r="E53" s="1167">
        <v>500</v>
      </c>
      <c r="F53" s="1169">
        <v>5</v>
      </c>
      <c r="G53" s="1167">
        <v>2100</v>
      </c>
      <c r="H53" s="1167">
        <v>7000</v>
      </c>
      <c r="I53" s="1170">
        <v>1085</v>
      </c>
    </row>
    <row r="54" spans="1:9">
      <c r="A54" s="1166" t="s">
        <v>514</v>
      </c>
      <c r="B54" s="1167">
        <v>126</v>
      </c>
      <c r="C54" s="1167">
        <v>395</v>
      </c>
      <c r="D54" s="1167">
        <v>521</v>
      </c>
      <c r="E54" s="1167">
        <v>117</v>
      </c>
      <c r="F54" s="1169">
        <v>382</v>
      </c>
      <c r="G54" s="1167">
        <v>7733</v>
      </c>
      <c r="H54" s="1169">
        <v>21797</v>
      </c>
      <c r="I54" s="1170">
        <v>9231.2999999999993</v>
      </c>
    </row>
    <row r="55" spans="1:9">
      <c r="A55" s="1176" t="s">
        <v>515</v>
      </c>
      <c r="B55" s="1177">
        <v>727</v>
      </c>
      <c r="C55" s="1177">
        <v>760</v>
      </c>
      <c r="D55" s="1177">
        <v>1487</v>
      </c>
      <c r="E55" s="1177">
        <v>681</v>
      </c>
      <c r="F55" s="1178">
        <v>747</v>
      </c>
      <c r="G55" s="1177">
        <v>3607.8722466960353</v>
      </c>
      <c r="H55" s="1178">
        <v>18265.010709504684</v>
      </c>
      <c r="I55" s="1179">
        <v>16101.3</v>
      </c>
    </row>
    <row r="56" spans="1:9">
      <c r="A56" s="1166"/>
      <c r="B56" s="1167"/>
      <c r="C56" s="1167"/>
      <c r="D56" s="1167"/>
      <c r="E56" s="1167"/>
      <c r="F56" s="1167"/>
      <c r="G56" s="1167"/>
      <c r="H56" s="1167"/>
      <c r="I56" s="1168"/>
    </row>
    <row r="57" spans="1:9">
      <c r="A57" s="1166" t="s">
        <v>516</v>
      </c>
      <c r="B57" s="1167">
        <v>24</v>
      </c>
      <c r="C57" s="1167">
        <v>82</v>
      </c>
      <c r="D57" s="1167">
        <v>106</v>
      </c>
      <c r="E57" s="1167">
        <v>24</v>
      </c>
      <c r="F57" s="1169">
        <v>82</v>
      </c>
      <c r="G57" s="1167">
        <v>971</v>
      </c>
      <c r="H57" s="1169">
        <v>2854</v>
      </c>
      <c r="I57" s="1170">
        <v>257</v>
      </c>
    </row>
    <row r="58" spans="1:9">
      <c r="A58" s="1166" t="s">
        <v>517</v>
      </c>
      <c r="B58" s="1167">
        <v>8</v>
      </c>
      <c r="C58" s="1167">
        <v>18</v>
      </c>
      <c r="D58" s="1167">
        <v>26</v>
      </c>
      <c r="E58" s="1167">
        <v>8</v>
      </c>
      <c r="F58" s="1169">
        <v>18</v>
      </c>
      <c r="G58" s="1167">
        <v>2528</v>
      </c>
      <c r="H58" s="1169">
        <v>7512</v>
      </c>
      <c r="I58" s="1168">
        <v>156</v>
      </c>
    </row>
    <row r="59" spans="1:9">
      <c r="A59" s="1176" t="s">
        <v>518</v>
      </c>
      <c r="B59" s="1177">
        <v>32</v>
      </c>
      <c r="C59" s="1177">
        <v>100</v>
      </c>
      <c r="D59" s="1177">
        <v>132</v>
      </c>
      <c r="E59" s="1177">
        <v>32</v>
      </c>
      <c r="F59" s="1178">
        <v>100</v>
      </c>
      <c r="G59" s="1177">
        <v>1360.25</v>
      </c>
      <c r="H59" s="1178">
        <v>3692.44</v>
      </c>
      <c r="I59" s="1179">
        <v>413</v>
      </c>
    </row>
    <row r="60" spans="1:9">
      <c r="A60" s="1166"/>
      <c r="B60" s="1167"/>
      <c r="C60" s="1167"/>
      <c r="D60" s="1167"/>
      <c r="E60" s="1167"/>
      <c r="F60" s="1167"/>
      <c r="G60" s="1167"/>
      <c r="H60" s="1167"/>
      <c r="I60" s="1168"/>
    </row>
    <row r="61" spans="1:9" ht="13.5" thickBot="1">
      <c r="A61" s="1180" t="s">
        <v>519</v>
      </c>
      <c r="B61" s="1014">
        <v>1587</v>
      </c>
      <c r="C61" s="1014">
        <v>12155</v>
      </c>
      <c r="D61" s="1014">
        <v>13742</v>
      </c>
      <c r="E61" s="1014">
        <v>1401</v>
      </c>
      <c r="F61" s="1014">
        <v>11463</v>
      </c>
      <c r="G61" s="1014">
        <v>3778.615988579586</v>
      </c>
      <c r="H61" s="1014">
        <v>21718.739160778157</v>
      </c>
      <c r="I61" s="1015">
        <v>254257.8</v>
      </c>
    </row>
    <row r="62" spans="1:9">
      <c r="A62" s="271" t="s">
        <v>1352</v>
      </c>
    </row>
  </sheetData>
  <mergeCells count="8">
    <mergeCell ref="B6:D6"/>
    <mergeCell ref="E6:F6"/>
    <mergeCell ref="G6:H6"/>
    <mergeCell ref="A1:I1"/>
    <mergeCell ref="B5:F5"/>
    <mergeCell ref="G5:H5"/>
    <mergeCell ref="A5:A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4" orientation="portrait" horizontalDpi="4294967293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>
  <sheetPr codeName="Hoja312">
    <pageSetUpPr fitToPage="1"/>
  </sheetPr>
  <dimension ref="A1:I64"/>
  <sheetViews>
    <sheetView view="pageBreakPreview" topLeftCell="A19" zoomScale="75" zoomScaleNormal="75" zoomScaleSheetLayoutView="75" workbookViewId="0">
      <selection activeCell="H84" sqref="H84"/>
    </sheetView>
  </sheetViews>
  <sheetFormatPr baseColWidth="10" defaultRowHeight="12.75"/>
  <cols>
    <col min="1" max="1" width="41" style="271" customWidth="1"/>
    <col min="2" max="5" width="24.7109375" style="271" customWidth="1"/>
    <col min="6" max="9" width="12.7109375" style="271" customWidth="1"/>
    <col min="10" max="16384" width="11.42578125" style="271"/>
  </cols>
  <sheetData>
    <row r="1" spans="1:9" s="90" customFormat="1" ht="18">
      <c r="A1" s="1519" t="s">
        <v>375</v>
      </c>
      <c r="B1" s="1519"/>
      <c r="C1" s="1519"/>
      <c r="D1" s="1519"/>
      <c r="E1" s="1519"/>
      <c r="F1" s="89"/>
      <c r="G1" s="89"/>
      <c r="H1" s="89"/>
      <c r="I1" s="89"/>
    </row>
    <row r="2" spans="1:9">
      <c r="A2" s="743"/>
    </row>
    <row r="3" spans="1:9" ht="30.75" customHeight="1">
      <c r="A3" s="1523" t="s">
        <v>1351</v>
      </c>
      <c r="B3" s="1523"/>
      <c r="C3" s="1523"/>
      <c r="D3" s="1523"/>
      <c r="E3" s="1523"/>
      <c r="F3" s="282"/>
      <c r="G3" s="282"/>
      <c r="H3" s="91"/>
    </row>
    <row r="4" spans="1:9" ht="13.5" customHeight="1" thickBot="1">
      <c r="A4" s="5"/>
      <c r="B4" s="6"/>
      <c r="C4" s="6"/>
      <c r="D4" s="6"/>
      <c r="E4" s="6"/>
      <c r="F4" s="91"/>
      <c r="G4" s="91"/>
      <c r="H4" s="91"/>
    </row>
    <row r="5" spans="1:9" ht="33.75" customHeight="1">
      <c r="A5" s="327"/>
      <c r="B5" s="1490" t="s">
        <v>79</v>
      </c>
      <c r="C5" s="1492"/>
      <c r="D5" s="1490" t="s">
        <v>80</v>
      </c>
      <c r="E5" s="1491"/>
    </row>
    <row r="6" spans="1:9">
      <c r="A6" s="856" t="s">
        <v>560</v>
      </c>
      <c r="B6" s="862" t="s">
        <v>81</v>
      </c>
      <c r="C6" s="1611" t="s">
        <v>82</v>
      </c>
      <c r="D6" s="862" t="s">
        <v>81</v>
      </c>
      <c r="E6" s="1760" t="s">
        <v>82</v>
      </c>
    </row>
    <row r="7" spans="1:9">
      <c r="A7" s="856" t="s">
        <v>538</v>
      </c>
      <c r="B7" s="299" t="s">
        <v>1165</v>
      </c>
      <c r="C7" s="1687"/>
      <c r="D7" s="299" t="s">
        <v>1165</v>
      </c>
      <c r="E7" s="1729"/>
    </row>
    <row r="8" spans="1:9" ht="30.75" customHeight="1" thickBot="1">
      <c r="A8" s="1103"/>
      <c r="B8" s="300" t="s">
        <v>389</v>
      </c>
      <c r="C8" s="1612"/>
      <c r="D8" s="300" t="s">
        <v>389</v>
      </c>
      <c r="E8" s="1730"/>
      <c r="F8" s="37"/>
    </row>
    <row r="9" spans="1:9">
      <c r="A9" s="1172" t="s">
        <v>471</v>
      </c>
      <c r="B9" s="1173">
        <v>5</v>
      </c>
      <c r="C9" s="1173">
        <v>57</v>
      </c>
      <c r="D9" s="1173" t="s">
        <v>399</v>
      </c>
      <c r="E9" s="1182" t="s">
        <v>399</v>
      </c>
    </row>
    <row r="10" spans="1:9">
      <c r="A10" s="1166"/>
      <c r="B10" s="1167"/>
      <c r="C10" s="1167"/>
      <c r="D10" s="1167"/>
      <c r="E10" s="1168"/>
    </row>
    <row r="11" spans="1:9">
      <c r="A11" s="1166" t="s">
        <v>472</v>
      </c>
      <c r="B11" s="1167">
        <v>5</v>
      </c>
      <c r="C11" s="1167">
        <v>22</v>
      </c>
      <c r="D11" s="1167" t="s">
        <v>399</v>
      </c>
      <c r="E11" s="1168" t="s">
        <v>399</v>
      </c>
    </row>
    <row r="12" spans="1:9">
      <c r="A12" s="1166" t="s">
        <v>473</v>
      </c>
      <c r="B12" s="1167">
        <v>14</v>
      </c>
      <c r="C12" s="1167">
        <v>32</v>
      </c>
      <c r="D12" s="1167" t="s">
        <v>399</v>
      </c>
      <c r="E12" s="1168" t="s">
        <v>399</v>
      </c>
    </row>
    <row r="13" spans="1:9">
      <c r="A13" s="1166" t="s">
        <v>474</v>
      </c>
      <c r="B13" s="1167">
        <v>226</v>
      </c>
      <c r="C13" s="1167">
        <v>709</v>
      </c>
      <c r="D13" s="1167" t="s">
        <v>399</v>
      </c>
      <c r="E13" s="1168" t="s">
        <v>399</v>
      </c>
    </row>
    <row r="14" spans="1:9" s="408" customFormat="1">
      <c r="A14" s="1176" t="s">
        <v>475</v>
      </c>
      <c r="B14" s="1177">
        <v>245</v>
      </c>
      <c r="C14" s="1177">
        <v>763</v>
      </c>
      <c r="D14" s="1177" t="s">
        <v>399</v>
      </c>
      <c r="E14" s="1183" t="s">
        <v>399</v>
      </c>
      <c r="G14" s="271"/>
      <c r="H14" s="271"/>
    </row>
    <row r="15" spans="1:9">
      <c r="A15" s="1166"/>
      <c r="B15" s="1167"/>
      <c r="C15" s="1167"/>
      <c r="D15" s="1167"/>
      <c r="E15" s="1168"/>
      <c r="G15" s="408"/>
      <c r="H15" s="408"/>
    </row>
    <row r="16" spans="1:9">
      <c r="A16" s="1166" t="s">
        <v>476</v>
      </c>
      <c r="B16" s="1167">
        <v>1</v>
      </c>
      <c r="C16" s="1167">
        <v>9</v>
      </c>
      <c r="D16" s="1167" t="s">
        <v>399</v>
      </c>
      <c r="E16" s="1168" t="s">
        <v>399</v>
      </c>
    </row>
    <row r="17" spans="1:5">
      <c r="A17" s="1166" t="s">
        <v>477</v>
      </c>
      <c r="B17" s="1167">
        <v>3</v>
      </c>
      <c r="C17" s="1167">
        <v>12</v>
      </c>
      <c r="D17" s="1169" t="s">
        <v>399</v>
      </c>
      <c r="E17" s="1168" t="s">
        <v>399</v>
      </c>
    </row>
    <row r="18" spans="1:5">
      <c r="A18" s="1166" t="s">
        <v>478</v>
      </c>
      <c r="B18" s="1167">
        <v>4</v>
      </c>
      <c r="C18" s="1167">
        <v>35</v>
      </c>
      <c r="D18" s="1167" t="s">
        <v>399</v>
      </c>
      <c r="E18" s="1168" t="s">
        <v>399</v>
      </c>
    </row>
    <row r="19" spans="1:5" s="408" customFormat="1">
      <c r="A19" s="1166" t="s">
        <v>479</v>
      </c>
      <c r="B19" s="1167">
        <v>6</v>
      </c>
      <c r="C19" s="1167">
        <v>41</v>
      </c>
      <c r="D19" s="1167" t="s">
        <v>399</v>
      </c>
      <c r="E19" s="1168" t="s">
        <v>399</v>
      </c>
    </row>
    <row r="20" spans="1:5">
      <c r="A20" s="1176" t="s">
        <v>480</v>
      </c>
      <c r="B20" s="1177">
        <v>14</v>
      </c>
      <c r="C20" s="1177">
        <v>97</v>
      </c>
      <c r="D20" s="1177" t="s">
        <v>399</v>
      </c>
      <c r="E20" s="1183" t="s">
        <v>399</v>
      </c>
    </row>
    <row r="21" spans="1:5">
      <c r="A21" s="1171"/>
      <c r="B21" s="1010"/>
      <c r="C21" s="1010"/>
      <c r="D21" s="1010"/>
      <c r="E21" s="1011"/>
    </row>
    <row r="22" spans="1:5">
      <c r="A22" s="1176" t="s">
        <v>481</v>
      </c>
      <c r="B22" s="1177">
        <v>40</v>
      </c>
      <c r="C22" s="1177">
        <v>255</v>
      </c>
      <c r="D22" s="1178" t="s">
        <v>399</v>
      </c>
      <c r="E22" s="1183" t="s">
        <v>399</v>
      </c>
    </row>
    <row r="23" spans="1:5">
      <c r="A23" s="1166"/>
      <c r="B23" s="1167"/>
      <c r="C23" s="1167"/>
      <c r="D23" s="1167"/>
      <c r="E23" s="1168"/>
    </row>
    <row r="24" spans="1:5">
      <c r="A24" s="1166" t="s">
        <v>545</v>
      </c>
      <c r="B24" s="1167">
        <v>1</v>
      </c>
      <c r="C24" s="1167">
        <v>5</v>
      </c>
      <c r="D24" s="1169" t="s">
        <v>399</v>
      </c>
      <c r="E24" s="1168" t="s">
        <v>399</v>
      </c>
    </row>
    <row r="25" spans="1:5">
      <c r="A25" s="1166" t="s">
        <v>489</v>
      </c>
      <c r="B25" s="1167">
        <v>1</v>
      </c>
      <c r="C25" s="1167">
        <v>2</v>
      </c>
      <c r="D25" s="1167" t="s">
        <v>399</v>
      </c>
      <c r="E25" s="1168" t="s">
        <v>399</v>
      </c>
    </row>
    <row r="26" spans="1:5">
      <c r="A26" s="1176" t="s">
        <v>491</v>
      </c>
      <c r="B26" s="1177">
        <v>2</v>
      </c>
      <c r="C26" s="1177">
        <v>7</v>
      </c>
      <c r="D26" s="1177" t="s">
        <v>399</v>
      </c>
      <c r="E26" s="1183" t="s">
        <v>399</v>
      </c>
    </row>
    <row r="27" spans="1:5">
      <c r="A27" s="1171"/>
      <c r="B27" s="1010"/>
      <c r="C27" s="1010"/>
      <c r="D27" s="1010"/>
      <c r="E27" s="1011"/>
    </row>
    <row r="28" spans="1:5" s="408" customFormat="1">
      <c r="A28" s="1176" t="s">
        <v>492</v>
      </c>
      <c r="B28" s="1177">
        <v>11</v>
      </c>
      <c r="C28" s="1177">
        <v>43.5</v>
      </c>
      <c r="D28" s="1177" t="s">
        <v>399</v>
      </c>
      <c r="E28" s="1183" t="s">
        <v>399</v>
      </c>
    </row>
    <row r="29" spans="1:5">
      <c r="A29" s="1166"/>
      <c r="B29" s="1167"/>
      <c r="C29" s="1167"/>
      <c r="D29" s="1167"/>
      <c r="E29" s="1168"/>
    </row>
    <row r="30" spans="1:5">
      <c r="A30" s="1166" t="s">
        <v>493</v>
      </c>
      <c r="B30" s="1167">
        <v>20</v>
      </c>
      <c r="C30" s="1167">
        <v>240</v>
      </c>
      <c r="D30" s="1167" t="s">
        <v>399</v>
      </c>
      <c r="E30" s="1168" t="s">
        <v>399</v>
      </c>
    </row>
    <row r="31" spans="1:5" s="408" customFormat="1">
      <c r="A31" s="1166" t="s">
        <v>494</v>
      </c>
      <c r="B31" s="1167" t="s">
        <v>399</v>
      </c>
      <c r="C31" s="1167" t="s">
        <v>399</v>
      </c>
      <c r="D31" s="1167" t="s">
        <v>399</v>
      </c>
      <c r="E31" s="1168" t="s">
        <v>399</v>
      </c>
    </row>
    <row r="32" spans="1:5">
      <c r="A32" s="1166" t="s">
        <v>495</v>
      </c>
      <c r="B32" s="1167">
        <v>32</v>
      </c>
      <c r="C32" s="1167">
        <v>202</v>
      </c>
      <c r="D32" s="1167">
        <v>15</v>
      </c>
      <c r="E32" s="1168">
        <v>72</v>
      </c>
    </row>
    <row r="33" spans="1:5">
      <c r="A33" s="1166" t="s">
        <v>496</v>
      </c>
      <c r="B33" s="1167" t="s">
        <v>399</v>
      </c>
      <c r="C33" s="1167" t="s">
        <v>399</v>
      </c>
      <c r="D33" s="1169" t="s">
        <v>399</v>
      </c>
      <c r="E33" s="1168" t="s">
        <v>399</v>
      </c>
    </row>
    <row r="34" spans="1:5">
      <c r="A34" s="1166" t="s">
        <v>497</v>
      </c>
      <c r="B34" s="1167">
        <v>29</v>
      </c>
      <c r="C34" s="1167">
        <v>731</v>
      </c>
      <c r="D34" s="1167" t="s">
        <v>399</v>
      </c>
      <c r="E34" s="1168" t="s">
        <v>399</v>
      </c>
    </row>
    <row r="35" spans="1:5">
      <c r="A35" s="1176" t="s">
        <v>573</v>
      </c>
      <c r="B35" s="1177">
        <v>81</v>
      </c>
      <c r="C35" s="1177">
        <v>1173</v>
      </c>
      <c r="D35" s="1177">
        <v>15</v>
      </c>
      <c r="E35" s="1183">
        <v>72</v>
      </c>
    </row>
    <row r="36" spans="1:5">
      <c r="A36" s="1166"/>
      <c r="B36" s="1167"/>
      <c r="C36" s="1167"/>
      <c r="D36" s="1167"/>
      <c r="E36" s="1168"/>
    </row>
    <row r="37" spans="1:5">
      <c r="A37" s="1166" t="s">
        <v>499</v>
      </c>
      <c r="B37" s="1167">
        <v>5632</v>
      </c>
      <c r="C37" s="1167">
        <v>85219</v>
      </c>
      <c r="D37" s="1167" t="s">
        <v>399</v>
      </c>
      <c r="E37" s="1168" t="s">
        <v>399</v>
      </c>
    </row>
    <row r="38" spans="1:5">
      <c r="A38" s="1166" t="s">
        <v>500</v>
      </c>
      <c r="B38" s="1167">
        <v>129</v>
      </c>
      <c r="C38" s="1167">
        <v>244</v>
      </c>
      <c r="D38" s="1169" t="s">
        <v>399</v>
      </c>
      <c r="E38" s="1168" t="s">
        <v>399</v>
      </c>
    </row>
    <row r="39" spans="1:5">
      <c r="A39" s="1166" t="s">
        <v>501</v>
      </c>
      <c r="B39" s="1167">
        <v>536</v>
      </c>
      <c r="C39" s="1167">
        <v>1697</v>
      </c>
      <c r="D39" s="1167" t="s">
        <v>399</v>
      </c>
      <c r="E39" s="1168" t="s">
        <v>399</v>
      </c>
    </row>
    <row r="40" spans="1:5">
      <c r="A40" s="1176" t="s">
        <v>502</v>
      </c>
      <c r="B40" s="1177">
        <v>6297</v>
      </c>
      <c r="C40" s="1177">
        <v>87160</v>
      </c>
      <c r="D40" s="1177" t="s">
        <v>399</v>
      </c>
      <c r="E40" s="1183" t="s">
        <v>399</v>
      </c>
    </row>
    <row r="41" spans="1:5">
      <c r="A41" s="1171"/>
      <c r="B41" s="1010"/>
      <c r="C41" s="1010"/>
      <c r="D41" s="1010"/>
      <c r="E41" s="1011"/>
    </row>
    <row r="42" spans="1:5">
      <c r="A42" s="1176" t="s">
        <v>503</v>
      </c>
      <c r="B42" s="1177">
        <v>5192</v>
      </c>
      <c r="C42" s="1177">
        <v>146326</v>
      </c>
      <c r="D42" s="1177" t="s">
        <v>399</v>
      </c>
      <c r="E42" s="1183" t="s">
        <v>399</v>
      </c>
    </row>
    <row r="43" spans="1:5">
      <c r="A43" s="1166"/>
      <c r="B43" s="1167"/>
      <c r="C43" s="1167"/>
      <c r="D43" s="1167"/>
      <c r="E43" s="1168"/>
    </row>
    <row r="44" spans="1:5">
      <c r="A44" s="1166" t="s">
        <v>504</v>
      </c>
      <c r="B44" s="1167">
        <v>196</v>
      </c>
      <c r="C44" s="1167">
        <v>1684</v>
      </c>
      <c r="D44" s="1167">
        <v>25</v>
      </c>
      <c r="E44" s="1168">
        <v>106</v>
      </c>
    </row>
    <row r="45" spans="1:5">
      <c r="A45" s="1166" t="s">
        <v>505</v>
      </c>
      <c r="B45" s="1167" t="s">
        <v>399</v>
      </c>
      <c r="C45" s="1167" t="s">
        <v>399</v>
      </c>
      <c r="D45" s="1169" t="s">
        <v>399</v>
      </c>
      <c r="E45" s="1168" t="s">
        <v>399</v>
      </c>
    </row>
    <row r="46" spans="1:5">
      <c r="A46" s="1176" t="s">
        <v>506</v>
      </c>
      <c r="B46" s="1177">
        <v>196</v>
      </c>
      <c r="C46" s="1177">
        <v>1684</v>
      </c>
      <c r="D46" s="1177">
        <v>25</v>
      </c>
      <c r="E46" s="1183">
        <v>106</v>
      </c>
    </row>
    <row r="47" spans="1:5">
      <c r="A47" s="1166"/>
      <c r="B47" s="1167"/>
      <c r="C47" s="1167"/>
      <c r="D47" s="1167"/>
      <c r="E47" s="1168"/>
    </row>
    <row r="48" spans="1:5">
      <c r="A48" s="1166" t="s">
        <v>507</v>
      </c>
      <c r="B48" s="1167">
        <v>83</v>
      </c>
      <c r="C48" s="1167">
        <v>1898</v>
      </c>
      <c r="D48" s="1167" t="s">
        <v>399</v>
      </c>
      <c r="E48" s="1168" t="s">
        <v>399</v>
      </c>
    </row>
    <row r="49" spans="1:5">
      <c r="A49" s="1166" t="s">
        <v>508</v>
      </c>
      <c r="B49" s="1167">
        <v>237</v>
      </c>
      <c r="C49" s="1167">
        <v>2103</v>
      </c>
      <c r="D49" s="1169" t="s">
        <v>399</v>
      </c>
      <c r="E49" s="1168" t="s">
        <v>399</v>
      </c>
    </row>
    <row r="50" spans="1:5">
      <c r="A50" s="1166" t="s">
        <v>509</v>
      </c>
      <c r="B50" s="1167">
        <v>2</v>
      </c>
      <c r="C50" s="1167">
        <v>12</v>
      </c>
      <c r="D50" s="1169" t="s">
        <v>399</v>
      </c>
      <c r="E50" s="1168" t="s">
        <v>399</v>
      </c>
    </row>
    <row r="51" spans="1:5">
      <c r="A51" s="1166" t="s">
        <v>510</v>
      </c>
      <c r="B51" s="1167">
        <v>41</v>
      </c>
      <c r="C51" s="1167">
        <v>672</v>
      </c>
      <c r="D51" s="1167">
        <v>1</v>
      </c>
      <c r="E51" s="1168">
        <v>2</v>
      </c>
    </row>
    <row r="52" spans="1:5">
      <c r="A52" s="1166" t="s">
        <v>511</v>
      </c>
      <c r="B52" s="1167">
        <v>90</v>
      </c>
      <c r="C52" s="1167">
        <v>1040</v>
      </c>
      <c r="D52" s="1169" t="s">
        <v>399</v>
      </c>
      <c r="E52" s="1168" t="s">
        <v>399</v>
      </c>
    </row>
    <row r="53" spans="1:5">
      <c r="A53" s="1166" t="s">
        <v>512</v>
      </c>
      <c r="B53" s="1167">
        <v>7</v>
      </c>
      <c r="C53" s="1167">
        <v>58</v>
      </c>
      <c r="D53" s="1167" t="s">
        <v>399</v>
      </c>
      <c r="E53" s="1168" t="s">
        <v>399</v>
      </c>
    </row>
    <row r="54" spans="1:5">
      <c r="A54" s="1166" t="s">
        <v>513</v>
      </c>
      <c r="B54" s="1167">
        <v>505</v>
      </c>
      <c r="C54" s="1167">
        <v>1085</v>
      </c>
      <c r="D54" s="1167" t="s">
        <v>399</v>
      </c>
      <c r="E54" s="1168" t="s">
        <v>399</v>
      </c>
    </row>
    <row r="55" spans="1:5">
      <c r="A55" s="1166" t="s">
        <v>514</v>
      </c>
      <c r="B55" s="1167">
        <v>521</v>
      </c>
      <c r="C55" s="1167">
        <v>9231.2999999999993</v>
      </c>
      <c r="D55" s="1167" t="s">
        <v>399</v>
      </c>
      <c r="E55" s="1168" t="s">
        <v>399</v>
      </c>
    </row>
    <row r="56" spans="1:5">
      <c r="A56" s="1176" t="s">
        <v>515</v>
      </c>
      <c r="B56" s="1177">
        <v>1486</v>
      </c>
      <c r="C56" s="1177">
        <v>16099.3</v>
      </c>
      <c r="D56" s="1177">
        <v>1</v>
      </c>
      <c r="E56" s="1183">
        <v>2</v>
      </c>
    </row>
    <row r="57" spans="1:5">
      <c r="A57" s="1166"/>
      <c r="B57" s="1167"/>
      <c r="C57" s="1167"/>
      <c r="D57" s="1167"/>
      <c r="E57" s="1168"/>
    </row>
    <row r="58" spans="1:5">
      <c r="A58" s="1166" t="s">
        <v>516</v>
      </c>
      <c r="B58" s="1167">
        <v>106</v>
      </c>
      <c r="C58" s="1167">
        <v>257</v>
      </c>
      <c r="D58" s="1167" t="s">
        <v>399</v>
      </c>
      <c r="E58" s="1168" t="s">
        <v>399</v>
      </c>
    </row>
    <row r="59" spans="1:5">
      <c r="A59" s="1166" t="s">
        <v>517</v>
      </c>
      <c r="B59" s="1167">
        <v>26</v>
      </c>
      <c r="C59" s="1167">
        <v>156</v>
      </c>
      <c r="D59" s="1167" t="s">
        <v>399</v>
      </c>
      <c r="E59" s="1168" t="s">
        <v>399</v>
      </c>
    </row>
    <row r="60" spans="1:5">
      <c r="A60" s="1176" t="s">
        <v>518</v>
      </c>
      <c r="B60" s="1177">
        <v>132</v>
      </c>
      <c r="C60" s="1177">
        <v>413</v>
      </c>
      <c r="D60" s="1177" t="s">
        <v>399</v>
      </c>
      <c r="E60" s="1183" t="s">
        <v>399</v>
      </c>
    </row>
    <row r="61" spans="1:5">
      <c r="A61" s="1166"/>
      <c r="B61" s="1167"/>
      <c r="C61" s="1167"/>
      <c r="D61" s="1167"/>
      <c r="E61" s="1168"/>
    </row>
    <row r="62" spans="1:5" ht="13.5" thickBot="1">
      <c r="A62" s="1180" t="s">
        <v>519</v>
      </c>
      <c r="B62" s="1014">
        <v>13701</v>
      </c>
      <c r="C62" s="1014">
        <v>254077.8</v>
      </c>
      <c r="D62" s="1014">
        <v>41</v>
      </c>
      <c r="E62" s="1015">
        <v>180</v>
      </c>
    </row>
    <row r="64" spans="1:5">
      <c r="A64" s="1181" t="s">
        <v>30</v>
      </c>
    </row>
  </sheetData>
  <mergeCells count="6">
    <mergeCell ref="C6:C8"/>
    <mergeCell ref="E6:E8"/>
    <mergeCell ref="A1:E1"/>
    <mergeCell ref="B5:C5"/>
    <mergeCell ref="D5:E5"/>
    <mergeCell ref="A3:E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>
  <sheetPr codeName="Hoja313">
    <pageSetUpPr fitToPage="1"/>
  </sheetPr>
  <dimension ref="A1:S88"/>
  <sheetViews>
    <sheetView view="pageBreakPreview" topLeftCell="A49" zoomScale="75" zoomScaleNormal="75" zoomScaleSheetLayoutView="75" workbookViewId="0">
      <selection activeCell="H84" sqref="H84"/>
    </sheetView>
  </sheetViews>
  <sheetFormatPr baseColWidth="10" defaultRowHeight="12.75"/>
  <cols>
    <col min="1" max="1" width="25.7109375" style="271" customWidth="1"/>
    <col min="2" max="8" width="18.28515625" style="271" customWidth="1"/>
    <col min="9" max="16384" width="11.42578125" style="271"/>
  </cols>
  <sheetData>
    <row r="1" spans="1:17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</row>
    <row r="2" spans="1:17">
      <c r="A2" s="743"/>
    </row>
    <row r="3" spans="1:17" ht="33.75" customHeight="1">
      <c r="A3" s="1523" t="s">
        <v>1353</v>
      </c>
      <c r="B3" s="1523"/>
      <c r="C3" s="1523"/>
      <c r="D3" s="1523"/>
      <c r="E3" s="1523"/>
      <c r="F3" s="1523"/>
      <c r="G3" s="1523"/>
      <c r="H3" s="1523"/>
    </row>
    <row r="4" spans="1:17" ht="15.75" thickBot="1">
      <c r="A4" s="5"/>
      <c r="B4" s="6"/>
      <c r="C4" s="6"/>
      <c r="D4" s="6"/>
      <c r="E4" s="6"/>
      <c r="F4" s="6"/>
      <c r="G4" s="6"/>
      <c r="H4" s="6"/>
      <c r="I4" s="37"/>
    </row>
    <row r="5" spans="1:17" ht="27.75" customHeight="1">
      <c r="A5" s="327"/>
      <c r="B5" s="1490" t="s">
        <v>1212</v>
      </c>
      <c r="C5" s="1491"/>
      <c r="D5" s="1491"/>
      <c r="E5" s="1491"/>
      <c r="F5" s="1491"/>
      <c r="G5" s="1491"/>
      <c r="H5" s="1491"/>
      <c r="I5" s="37"/>
    </row>
    <row r="6" spans="1:17" ht="24" customHeight="1">
      <c r="A6" s="855" t="s">
        <v>560</v>
      </c>
      <c r="B6" s="1670" t="s">
        <v>395</v>
      </c>
      <c r="C6" s="1761"/>
      <c r="D6" s="1686"/>
      <c r="E6" s="1513" t="s">
        <v>1123</v>
      </c>
      <c r="F6" s="1514"/>
      <c r="G6" s="1514"/>
      <c r="H6" s="1514"/>
      <c r="I6" s="37"/>
    </row>
    <row r="7" spans="1:17" ht="24.75" customHeight="1">
      <c r="A7" s="856" t="s">
        <v>538</v>
      </c>
      <c r="B7" s="1762"/>
      <c r="C7" s="1763"/>
      <c r="D7" s="1764"/>
      <c r="E7" s="1513" t="s">
        <v>83</v>
      </c>
      <c r="F7" s="1518"/>
      <c r="G7" s="1513" t="s">
        <v>84</v>
      </c>
      <c r="H7" s="1514"/>
      <c r="I7" s="37"/>
    </row>
    <row r="8" spans="1:17" ht="31.5" customHeight="1" thickBot="1">
      <c r="A8" s="1103"/>
      <c r="B8" s="860" t="s">
        <v>393</v>
      </c>
      <c r="C8" s="860" t="s">
        <v>394</v>
      </c>
      <c r="D8" s="860" t="s">
        <v>395</v>
      </c>
      <c r="E8" s="860" t="s">
        <v>393</v>
      </c>
      <c r="F8" s="860" t="s">
        <v>394</v>
      </c>
      <c r="G8" s="860" t="s">
        <v>393</v>
      </c>
      <c r="H8" s="950" t="s">
        <v>394</v>
      </c>
      <c r="I8" s="37"/>
      <c r="P8" s="677"/>
      <c r="Q8" s="677"/>
    </row>
    <row r="9" spans="1:17" ht="22.5" customHeight="1">
      <c r="A9" s="75" t="s">
        <v>459</v>
      </c>
      <c r="B9" s="131">
        <v>2411</v>
      </c>
      <c r="C9" s="131" t="s">
        <v>399</v>
      </c>
      <c r="D9" s="45">
        <v>2411</v>
      </c>
      <c r="E9" s="131">
        <v>1911</v>
      </c>
      <c r="F9" s="131" t="s">
        <v>399</v>
      </c>
      <c r="G9" s="131" t="s">
        <v>399</v>
      </c>
      <c r="H9" s="140" t="s">
        <v>399</v>
      </c>
      <c r="I9" s="417"/>
      <c r="P9" s="677"/>
      <c r="Q9" s="677"/>
    </row>
    <row r="10" spans="1:17">
      <c r="A10" s="66" t="s">
        <v>460</v>
      </c>
      <c r="B10" s="12">
        <v>1928</v>
      </c>
      <c r="C10" s="12" t="s">
        <v>399</v>
      </c>
      <c r="D10" s="12">
        <v>1928</v>
      </c>
      <c r="E10" s="12">
        <v>1798</v>
      </c>
      <c r="F10" s="12" t="s">
        <v>399</v>
      </c>
      <c r="G10" s="12" t="s">
        <v>399</v>
      </c>
      <c r="H10" s="13" t="s">
        <v>399</v>
      </c>
      <c r="I10" s="417"/>
      <c r="P10" s="677"/>
      <c r="Q10" s="677"/>
    </row>
    <row r="11" spans="1:17">
      <c r="A11" s="66" t="s">
        <v>461</v>
      </c>
      <c r="B11" s="48">
        <v>8383</v>
      </c>
      <c r="C11" s="48" t="s">
        <v>399</v>
      </c>
      <c r="D11" s="48">
        <v>8383</v>
      </c>
      <c r="E11" s="48">
        <v>5433</v>
      </c>
      <c r="F11" s="48" t="s">
        <v>399</v>
      </c>
      <c r="G11" s="12" t="s">
        <v>399</v>
      </c>
      <c r="H11" s="49" t="s">
        <v>399</v>
      </c>
      <c r="I11" s="417"/>
      <c r="P11" s="677"/>
      <c r="Q11" s="677"/>
    </row>
    <row r="12" spans="1:17">
      <c r="A12" s="66" t="s">
        <v>462</v>
      </c>
      <c r="B12" s="12">
        <v>12182</v>
      </c>
      <c r="C12" s="12" t="s">
        <v>399</v>
      </c>
      <c r="D12" s="12">
        <v>12182</v>
      </c>
      <c r="E12" s="12">
        <v>9712</v>
      </c>
      <c r="F12" s="12" t="s">
        <v>399</v>
      </c>
      <c r="G12" s="12" t="s">
        <v>399</v>
      </c>
      <c r="H12" s="13" t="s">
        <v>399</v>
      </c>
      <c r="I12" s="417"/>
      <c r="P12" s="677"/>
      <c r="Q12" s="677"/>
    </row>
    <row r="13" spans="1:17">
      <c r="A13" s="76" t="s">
        <v>463</v>
      </c>
      <c r="B13" s="77">
        <v>24904</v>
      </c>
      <c r="C13" s="77" t="s">
        <v>399</v>
      </c>
      <c r="D13" s="77">
        <v>24904</v>
      </c>
      <c r="E13" s="77">
        <v>18854</v>
      </c>
      <c r="F13" s="77" t="s">
        <v>399</v>
      </c>
      <c r="G13" s="77" t="s">
        <v>399</v>
      </c>
      <c r="H13" s="82" t="s">
        <v>399</v>
      </c>
      <c r="I13" s="417"/>
      <c r="P13" s="677"/>
      <c r="Q13" s="677"/>
    </row>
    <row r="14" spans="1:17">
      <c r="A14" s="68"/>
      <c r="B14" s="73"/>
      <c r="C14" s="73"/>
      <c r="D14" s="73"/>
      <c r="E14" s="73"/>
      <c r="F14" s="73"/>
      <c r="G14" s="73"/>
      <c r="H14" s="80"/>
      <c r="I14" s="417"/>
      <c r="P14" s="677"/>
      <c r="Q14" s="677"/>
    </row>
    <row r="15" spans="1:17">
      <c r="A15" s="76" t="s">
        <v>464</v>
      </c>
      <c r="B15" s="81">
        <v>70</v>
      </c>
      <c r="C15" s="77" t="s">
        <v>399</v>
      </c>
      <c r="D15" s="81">
        <v>70</v>
      </c>
      <c r="E15" s="77">
        <v>65</v>
      </c>
      <c r="F15" s="77" t="s">
        <v>399</v>
      </c>
      <c r="G15" s="81" t="s">
        <v>399</v>
      </c>
      <c r="H15" s="78" t="s">
        <v>399</v>
      </c>
      <c r="I15" s="417"/>
      <c r="P15" s="677"/>
      <c r="Q15" s="677"/>
    </row>
    <row r="16" spans="1:17">
      <c r="A16" s="68"/>
      <c r="B16" s="73"/>
      <c r="C16" s="73"/>
      <c r="D16" s="73"/>
      <c r="E16" s="73"/>
      <c r="F16" s="73"/>
      <c r="G16" s="73"/>
      <c r="H16" s="80"/>
      <c r="I16" s="417"/>
      <c r="P16" s="677"/>
      <c r="Q16" s="677"/>
    </row>
    <row r="17" spans="1:17">
      <c r="A17" s="76" t="s">
        <v>465</v>
      </c>
      <c r="B17" s="81">
        <v>142</v>
      </c>
      <c r="C17" s="81" t="s">
        <v>399</v>
      </c>
      <c r="D17" s="81">
        <v>142</v>
      </c>
      <c r="E17" s="81">
        <v>123</v>
      </c>
      <c r="F17" s="81" t="s">
        <v>399</v>
      </c>
      <c r="G17" s="81" t="s">
        <v>399</v>
      </c>
      <c r="H17" s="82" t="s">
        <v>399</v>
      </c>
      <c r="I17" s="417"/>
      <c r="P17" s="677"/>
      <c r="Q17" s="677"/>
    </row>
    <row r="18" spans="1:17">
      <c r="A18" s="66"/>
      <c r="B18" s="48"/>
      <c r="C18" s="48"/>
      <c r="D18" s="48"/>
      <c r="E18" s="48"/>
      <c r="F18" s="48"/>
      <c r="G18" s="48"/>
      <c r="H18" s="13"/>
      <c r="I18" s="417"/>
      <c r="P18" s="677"/>
      <c r="Q18" s="677"/>
    </row>
    <row r="19" spans="1:17">
      <c r="A19" s="66" t="s">
        <v>466</v>
      </c>
      <c r="B19" s="12">
        <v>12271</v>
      </c>
      <c r="C19" s="12">
        <v>1250</v>
      </c>
      <c r="D19" s="12">
        <v>13521</v>
      </c>
      <c r="E19" s="12">
        <v>12126</v>
      </c>
      <c r="F19" s="12">
        <v>1250</v>
      </c>
      <c r="G19" s="12" t="s">
        <v>399</v>
      </c>
      <c r="H19" s="13" t="s">
        <v>399</v>
      </c>
      <c r="I19" s="417"/>
      <c r="P19" s="677"/>
      <c r="Q19" s="677"/>
    </row>
    <row r="20" spans="1:17">
      <c r="A20" s="66" t="s">
        <v>467</v>
      </c>
      <c r="B20" s="12">
        <v>402</v>
      </c>
      <c r="C20" s="48" t="s">
        <v>399</v>
      </c>
      <c r="D20" s="12">
        <v>402</v>
      </c>
      <c r="E20" s="12">
        <v>355</v>
      </c>
      <c r="F20" s="48" t="s">
        <v>399</v>
      </c>
      <c r="G20" s="12" t="s">
        <v>399</v>
      </c>
      <c r="H20" s="13" t="s">
        <v>399</v>
      </c>
      <c r="I20" s="417"/>
      <c r="P20" s="677"/>
      <c r="Q20" s="677"/>
    </row>
    <row r="21" spans="1:17">
      <c r="A21" s="66" t="s">
        <v>468</v>
      </c>
      <c r="B21" s="12">
        <v>373</v>
      </c>
      <c r="C21" s="12" t="s">
        <v>399</v>
      </c>
      <c r="D21" s="12">
        <v>373</v>
      </c>
      <c r="E21" s="12">
        <v>363</v>
      </c>
      <c r="F21" s="12" t="s">
        <v>399</v>
      </c>
      <c r="G21" s="12" t="s">
        <v>399</v>
      </c>
      <c r="H21" s="13" t="s">
        <v>399</v>
      </c>
      <c r="I21" s="417"/>
      <c r="P21" s="677"/>
      <c r="Q21" s="677"/>
    </row>
    <row r="22" spans="1:17">
      <c r="A22" s="76" t="s">
        <v>469</v>
      </c>
      <c r="B22" s="77">
        <v>13046</v>
      </c>
      <c r="C22" s="77">
        <v>1250</v>
      </c>
      <c r="D22" s="77">
        <v>14296</v>
      </c>
      <c r="E22" s="77">
        <v>12844</v>
      </c>
      <c r="F22" s="77">
        <v>1250</v>
      </c>
      <c r="G22" s="77" t="s">
        <v>399</v>
      </c>
      <c r="H22" s="82" t="s">
        <v>399</v>
      </c>
      <c r="I22" s="417"/>
      <c r="P22" s="677"/>
      <c r="Q22" s="677"/>
    </row>
    <row r="23" spans="1:17">
      <c r="A23" s="68"/>
      <c r="B23" s="73"/>
      <c r="C23" s="73"/>
      <c r="D23" s="73"/>
      <c r="E23" s="73"/>
      <c r="F23" s="73"/>
      <c r="G23" s="73"/>
      <c r="H23" s="80"/>
      <c r="I23" s="417"/>
      <c r="P23" s="677"/>
      <c r="Q23" s="677"/>
    </row>
    <row r="24" spans="1:17">
      <c r="A24" s="76" t="s">
        <v>470</v>
      </c>
      <c r="B24" s="81">
        <v>8313</v>
      </c>
      <c r="C24" s="81">
        <v>10241</v>
      </c>
      <c r="D24" s="81">
        <v>18554</v>
      </c>
      <c r="E24" s="81">
        <v>8141</v>
      </c>
      <c r="F24" s="81">
        <v>9893</v>
      </c>
      <c r="G24" s="81" t="s">
        <v>399</v>
      </c>
      <c r="H24" s="82" t="s">
        <v>399</v>
      </c>
      <c r="I24" s="417"/>
      <c r="P24" s="677"/>
      <c r="Q24" s="677"/>
    </row>
    <row r="25" spans="1:17">
      <c r="A25" s="68"/>
      <c r="B25" s="73"/>
      <c r="C25" s="73"/>
      <c r="D25" s="73"/>
      <c r="E25" s="73"/>
      <c r="F25" s="73"/>
      <c r="G25" s="73"/>
      <c r="H25" s="80"/>
      <c r="I25" s="417"/>
      <c r="P25" s="677"/>
      <c r="Q25" s="677"/>
    </row>
    <row r="26" spans="1:17">
      <c r="A26" s="76" t="s">
        <v>471</v>
      </c>
      <c r="B26" s="81">
        <v>31807</v>
      </c>
      <c r="C26" s="81">
        <v>12929</v>
      </c>
      <c r="D26" s="81">
        <v>44736</v>
      </c>
      <c r="E26" s="81">
        <v>30477</v>
      </c>
      <c r="F26" s="81">
        <v>12071</v>
      </c>
      <c r="G26" s="81" t="s">
        <v>399</v>
      </c>
      <c r="H26" s="82" t="s">
        <v>399</v>
      </c>
      <c r="I26" s="417"/>
      <c r="P26" s="677"/>
      <c r="Q26" s="677"/>
    </row>
    <row r="27" spans="1:17">
      <c r="A27" s="66"/>
      <c r="B27" s="48"/>
      <c r="C27" s="48"/>
      <c r="D27" s="48"/>
      <c r="E27" s="48"/>
      <c r="F27" s="48"/>
      <c r="G27" s="48"/>
      <c r="H27" s="13"/>
      <c r="I27" s="417"/>
      <c r="P27" s="677"/>
      <c r="Q27" s="677"/>
    </row>
    <row r="28" spans="1:17">
      <c r="A28" s="66" t="s">
        <v>472</v>
      </c>
      <c r="B28" s="85">
        <v>3688</v>
      </c>
      <c r="C28" s="48">
        <v>1816</v>
      </c>
      <c r="D28" s="12">
        <v>5504</v>
      </c>
      <c r="E28" s="85">
        <v>3623</v>
      </c>
      <c r="F28" s="48">
        <v>1784</v>
      </c>
      <c r="G28" s="48" t="s">
        <v>399</v>
      </c>
      <c r="H28" s="133" t="s">
        <v>399</v>
      </c>
      <c r="I28" s="417"/>
      <c r="P28" s="677"/>
      <c r="Q28" s="677"/>
    </row>
    <row r="29" spans="1:17">
      <c r="A29" s="66" t="s">
        <v>473</v>
      </c>
      <c r="B29" s="85">
        <v>2213</v>
      </c>
      <c r="C29" s="12">
        <v>34</v>
      </c>
      <c r="D29" s="12">
        <v>2247</v>
      </c>
      <c r="E29" s="85">
        <v>1819</v>
      </c>
      <c r="F29" s="12">
        <v>28</v>
      </c>
      <c r="G29" s="12" t="s">
        <v>399</v>
      </c>
      <c r="H29" s="133" t="s">
        <v>399</v>
      </c>
      <c r="I29" s="417"/>
      <c r="P29" s="677"/>
      <c r="Q29" s="677"/>
    </row>
    <row r="30" spans="1:17">
      <c r="A30" s="66" t="s">
        <v>474</v>
      </c>
      <c r="B30" s="85">
        <v>22117</v>
      </c>
      <c r="C30" s="12">
        <v>7856</v>
      </c>
      <c r="D30" s="12">
        <v>29973</v>
      </c>
      <c r="E30" s="85">
        <v>21136</v>
      </c>
      <c r="F30" s="12">
        <v>7559</v>
      </c>
      <c r="G30" s="48" t="s">
        <v>399</v>
      </c>
      <c r="H30" s="133" t="s">
        <v>399</v>
      </c>
      <c r="I30" s="417"/>
      <c r="P30" s="677"/>
      <c r="Q30" s="677"/>
    </row>
    <row r="31" spans="1:17" s="408" customFormat="1">
      <c r="A31" s="76" t="s">
        <v>475</v>
      </c>
      <c r="B31" s="377">
        <v>28018</v>
      </c>
      <c r="C31" s="77">
        <v>9706</v>
      </c>
      <c r="D31" s="77">
        <v>37724</v>
      </c>
      <c r="E31" s="377">
        <v>26578</v>
      </c>
      <c r="F31" s="77">
        <v>9371</v>
      </c>
      <c r="G31" s="77" t="s">
        <v>399</v>
      </c>
      <c r="H31" s="479" t="s">
        <v>399</v>
      </c>
      <c r="I31" s="767"/>
      <c r="J31" s="271"/>
      <c r="K31" s="271"/>
      <c r="L31" s="271"/>
      <c r="M31" s="271"/>
      <c r="N31" s="271"/>
      <c r="P31" s="766"/>
      <c r="Q31" s="766"/>
    </row>
    <row r="32" spans="1:17">
      <c r="A32" s="66"/>
      <c r="B32" s="48"/>
      <c r="C32" s="48"/>
      <c r="D32" s="48"/>
      <c r="E32" s="48"/>
      <c r="F32" s="48"/>
      <c r="G32" s="48"/>
      <c r="H32" s="13"/>
      <c r="I32" s="417"/>
      <c r="P32" s="677"/>
      <c r="Q32" s="677"/>
    </row>
    <row r="33" spans="1:17">
      <c r="A33" s="66" t="s">
        <v>476</v>
      </c>
      <c r="B33" s="83">
        <v>21775</v>
      </c>
      <c r="C33" s="83">
        <v>97</v>
      </c>
      <c r="D33" s="12">
        <v>21872</v>
      </c>
      <c r="E33" s="83">
        <v>20703</v>
      </c>
      <c r="F33" s="83">
        <v>96</v>
      </c>
      <c r="G33" s="12" t="s">
        <v>399</v>
      </c>
      <c r="H33" s="84" t="s">
        <v>399</v>
      </c>
      <c r="I33" s="417"/>
      <c r="P33" s="677"/>
      <c r="Q33" s="677"/>
    </row>
    <row r="34" spans="1:17">
      <c r="A34" s="66" t="s">
        <v>477</v>
      </c>
      <c r="B34" s="83">
        <v>2141</v>
      </c>
      <c r="C34" s="83">
        <v>53</v>
      </c>
      <c r="D34" s="12">
        <v>2194</v>
      </c>
      <c r="E34" s="83">
        <v>2102</v>
      </c>
      <c r="F34" s="83">
        <v>53</v>
      </c>
      <c r="G34" s="12" t="s">
        <v>399</v>
      </c>
      <c r="H34" s="84" t="s">
        <v>399</v>
      </c>
      <c r="I34" s="417"/>
      <c r="P34" s="677"/>
      <c r="Q34" s="677"/>
    </row>
    <row r="35" spans="1:17">
      <c r="A35" s="66" t="s">
        <v>478</v>
      </c>
      <c r="B35" s="83">
        <v>2415</v>
      </c>
      <c r="C35" s="83">
        <v>2321</v>
      </c>
      <c r="D35" s="12">
        <v>4736</v>
      </c>
      <c r="E35" s="83">
        <v>2300</v>
      </c>
      <c r="F35" s="83">
        <v>2318</v>
      </c>
      <c r="G35" s="12" t="s">
        <v>399</v>
      </c>
      <c r="H35" s="84" t="s">
        <v>399</v>
      </c>
      <c r="I35" s="417"/>
      <c r="P35" s="677"/>
      <c r="Q35" s="677"/>
    </row>
    <row r="36" spans="1:17">
      <c r="A36" s="66" t="s">
        <v>479</v>
      </c>
      <c r="B36" s="83">
        <v>24923</v>
      </c>
      <c r="C36" s="83">
        <v>1103</v>
      </c>
      <c r="D36" s="12">
        <v>26026</v>
      </c>
      <c r="E36" s="83">
        <v>23995</v>
      </c>
      <c r="F36" s="83">
        <v>1086</v>
      </c>
      <c r="G36" s="12" t="s">
        <v>399</v>
      </c>
      <c r="H36" s="84" t="s">
        <v>399</v>
      </c>
      <c r="I36" s="417"/>
      <c r="P36" s="677"/>
      <c r="Q36" s="677"/>
    </row>
    <row r="37" spans="1:17">
      <c r="A37" s="76" t="s">
        <v>480</v>
      </c>
      <c r="B37" s="77">
        <v>51254</v>
      </c>
      <c r="C37" s="77">
        <v>3574</v>
      </c>
      <c r="D37" s="77">
        <v>54828</v>
      </c>
      <c r="E37" s="77">
        <v>49100</v>
      </c>
      <c r="F37" s="77">
        <v>3553</v>
      </c>
      <c r="G37" s="77" t="s">
        <v>399</v>
      </c>
      <c r="H37" s="82" t="s">
        <v>399</v>
      </c>
      <c r="I37" s="417"/>
      <c r="P37" s="677"/>
      <c r="Q37" s="677"/>
    </row>
    <row r="38" spans="1:17">
      <c r="A38" s="68"/>
      <c r="B38" s="73"/>
      <c r="C38" s="73"/>
      <c r="D38" s="73"/>
      <c r="E38" s="73"/>
      <c r="F38" s="73"/>
      <c r="G38" s="73"/>
      <c r="H38" s="80"/>
      <c r="I38" s="417"/>
      <c r="P38" s="677"/>
      <c r="Q38" s="677"/>
    </row>
    <row r="39" spans="1:17">
      <c r="A39" s="76" t="s">
        <v>481</v>
      </c>
      <c r="B39" s="81">
        <v>858</v>
      </c>
      <c r="C39" s="81">
        <v>930</v>
      </c>
      <c r="D39" s="81">
        <v>1788</v>
      </c>
      <c r="E39" s="81">
        <v>572</v>
      </c>
      <c r="F39" s="81">
        <v>699</v>
      </c>
      <c r="G39" s="81" t="s">
        <v>399</v>
      </c>
      <c r="H39" s="82" t="s">
        <v>399</v>
      </c>
      <c r="I39" s="417"/>
      <c r="P39" s="677"/>
      <c r="Q39" s="677"/>
    </row>
    <row r="40" spans="1:17">
      <c r="A40" s="66"/>
      <c r="B40" s="48"/>
      <c r="C40" s="48"/>
      <c r="D40" s="48"/>
      <c r="E40" s="48"/>
      <c r="F40" s="48"/>
      <c r="G40" s="48"/>
      <c r="H40" s="13"/>
      <c r="I40" s="417"/>
      <c r="P40" s="677"/>
      <c r="Q40" s="677"/>
    </row>
    <row r="41" spans="1:17">
      <c r="A41" s="66" t="s">
        <v>482</v>
      </c>
      <c r="B41" s="85">
        <v>4303</v>
      </c>
      <c r="C41" s="12" t="s">
        <v>399</v>
      </c>
      <c r="D41" s="12">
        <v>4303</v>
      </c>
      <c r="E41" s="85">
        <v>4269</v>
      </c>
      <c r="F41" s="12" t="s">
        <v>399</v>
      </c>
      <c r="G41" s="12" t="s">
        <v>399</v>
      </c>
      <c r="H41" s="133" t="s">
        <v>399</v>
      </c>
      <c r="I41" s="417"/>
      <c r="P41" s="677"/>
      <c r="Q41" s="677"/>
    </row>
    <row r="42" spans="1:17">
      <c r="A42" s="66" t="s">
        <v>483</v>
      </c>
      <c r="B42" s="12">
        <v>16177</v>
      </c>
      <c r="C42" s="12">
        <v>323</v>
      </c>
      <c r="D42" s="12">
        <v>16500</v>
      </c>
      <c r="E42" s="12">
        <v>15686</v>
      </c>
      <c r="F42" s="12">
        <v>323</v>
      </c>
      <c r="G42" s="12" t="s">
        <v>399</v>
      </c>
      <c r="H42" s="13" t="s">
        <v>399</v>
      </c>
      <c r="I42" s="417"/>
      <c r="P42" s="677"/>
      <c r="Q42" s="677"/>
    </row>
    <row r="43" spans="1:17">
      <c r="A43" s="66" t="s">
        <v>484</v>
      </c>
      <c r="B43" s="12">
        <v>11833</v>
      </c>
      <c r="C43" s="12">
        <v>51</v>
      </c>
      <c r="D43" s="12">
        <v>11884</v>
      </c>
      <c r="E43" s="12">
        <v>11775</v>
      </c>
      <c r="F43" s="12">
        <v>51</v>
      </c>
      <c r="G43" s="12" t="s">
        <v>399</v>
      </c>
      <c r="H43" s="13" t="s">
        <v>399</v>
      </c>
      <c r="I43" s="417"/>
      <c r="P43" s="677"/>
      <c r="Q43" s="677"/>
    </row>
    <row r="44" spans="1:17">
      <c r="A44" s="66" t="s">
        <v>485</v>
      </c>
      <c r="B44" s="85">
        <v>544</v>
      </c>
      <c r="C44" s="12">
        <v>10</v>
      </c>
      <c r="D44" s="12">
        <v>554</v>
      </c>
      <c r="E44" s="85">
        <v>544</v>
      </c>
      <c r="F44" s="12">
        <v>10</v>
      </c>
      <c r="G44" s="12" t="s">
        <v>399</v>
      </c>
      <c r="H44" s="133" t="s">
        <v>399</v>
      </c>
      <c r="I44" s="417"/>
      <c r="P44" s="677"/>
      <c r="Q44" s="677"/>
    </row>
    <row r="45" spans="1:17">
      <c r="A45" s="66" t="s">
        <v>486</v>
      </c>
      <c r="B45" s="12">
        <v>2770</v>
      </c>
      <c r="C45" s="12">
        <v>2</v>
      </c>
      <c r="D45" s="12">
        <v>2772</v>
      </c>
      <c r="E45" s="12">
        <v>1955</v>
      </c>
      <c r="F45" s="12">
        <v>2</v>
      </c>
      <c r="G45" s="12" t="s">
        <v>399</v>
      </c>
      <c r="H45" s="13" t="s">
        <v>399</v>
      </c>
      <c r="I45" s="417"/>
      <c r="P45" s="677"/>
      <c r="Q45" s="677"/>
    </row>
    <row r="46" spans="1:17">
      <c r="A46" s="66" t="s">
        <v>487</v>
      </c>
      <c r="B46" s="12">
        <v>1601</v>
      </c>
      <c r="C46" s="12">
        <v>68</v>
      </c>
      <c r="D46" s="12">
        <v>1669</v>
      </c>
      <c r="E46" s="12">
        <v>1532</v>
      </c>
      <c r="F46" s="12">
        <v>68</v>
      </c>
      <c r="G46" s="12" t="s">
        <v>399</v>
      </c>
      <c r="H46" s="13" t="s">
        <v>399</v>
      </c>
      <c r="I46" s="417"/>
      <c r="P46" s="677"/>
      <c r="Q46" s="677"/>
    </row>
    <row r="47" spans="1:17">
      <c r="A47" s="66" t="s">
        <v>488</v>
      </c>
      <c r="B47" s="85">
        <v>1318</v>
      </c>
      <c r="C47" s="12">
        <v>107</v>
      </c>
      <c r="D47" s="12">
        <v>1425</v>
      </c>
      <c r="E47" s="85">
        <v>1266</v>
      </c>
      <c r="F47" s="12">
        <v>107</v>
      </c>
      <c r="G47" s="12" t="s">
        <v>399</v>
      </c>
      <c r="H47" s="133" t="s">
        <v>399</v>
      </c>
      <c r="I47" s="417"/>
      <c r="P47" s="677"/>
      <c r="Q47" s="677"/>
    </row>
    <row r="48" spans="1:17">
      <c r="A48" s="66" t="s">
        <v>489</v>
      </c>
      <c r="B48" s="85">
        <v>20029</v>
      </c>
      <c r="C48" s="12">
        <v>2262</v>
      </c>
      <c r="D48" s="12">
        <v>22291</v>
      </c>
      <c r="E48" s="85">
        <v>19579</v>
      </c>
      <c r="F48" s="12">
        <v>2175</v>
      </c>
      <c r="G48" s="12" t="s">
        <v>399</v>
      </c>
      <c r="H48" s="133" t="s">
        <v>399</v>
      </c>
      <c r="I48" s="417"/>
      <c r="P48" s="677"/>
      <c r="Q48" s="677"/>
    </row>
    <row r="49" spans="1:17">
      <c r="A49" s="66" t="s">
        <v>490</v>
      </c>
      <c r="B49" s="12">
        <v>12676</v>
      </c>
      <c r="C49" s="12">
        <v>25</v>
      </c>
      <c r="D49" s="12">
        <v>12701</v>
      </c>
      <c r="E49" s="12">
        <v>12676</v>
      </c>
      <c r="F49" s="12" t="s">
        <v>399</v>
      </c>
      <c r="G49" s="12" t="s">
        <v>399</v>
      </c>
      <c r="H49" s="13" t="s">
        <v>399</v>
      </c>
      <c r="I49" s="417"/>
      <c r="P49" s="677"/>
      <c r="Q49" s="677"/>
    </row>
    <row r="50" spans="1:17">
      <c r="A50" s="76" t="s">
        <v>491</v>
      </c>
      <c r="B50" s="77">
        <v>71251</v>
      </c>
      <c r="C50" s="77">
        <v>2848</v>
      </c>
      <c r="D50" s="77">
        <v>74099</v>
      </c>
      <c r="E50" s="77">
        <v>69282</v>
      </c>
      <c r="F50" s="77">
        <v>2736</v>
      </c>
      <c r="G50" s="77" t="s">
        <v>399</v>
      </c>
      <c r="H50" s="82" t="s">
        <v>399</v>
      </c>
      <c r="I50" s="417"/>
      <c r="P50" s="677"/>
      <c r="Q50" s="677"/>
    </row>
    <row r="51" spans="1:17">
      <c r="A51" s="68"/>
      <c r="B51" s="73"/>
      <c r="C51" s="73"/>
      <c r="D51" s="73"/>
      <c r="E51" s="73"/>
      <c r="F51" s="73"/>
      <c r="G51" s="73"/>
      <c r="H51" s="80"/>
      <c r="I51" s="417"/>
      <c r="P51" s="677"/>
      <c r="Q51" s="677"/>
    </row>
    <row r="52" spans="1:17">
      <c r="A52" s="76" t="s">
        <v>492</v>
      </c>
      <c r="B52" s="81">
        <v>10448</v>
      </c>
      <c r="C52" s="81">
        <v>703</v>
      </c>
      <c r="D52" s="81">
        <v>11151</v>
      </c>
      <c r="E52" s="81">
        <v>4004</v>
      </c>
      <c r="F52" s="81">
        <v>700</v>
      </c>
      <c r="G52" s="377" t="s">
        <v>399</v>
      </c>
      <c r="H52" s="479">
        <v>3</v>
      </c>
      <c r="I52" s="417"/>
      <c r="P52" s="677"/>
      <c r="Q52" s="677"/>
    </row>
    <row r="53" spans="1:17">
      <c r="A53" s="66"/>
      <c r="B53" s="48"/>
      <c r="C53" s="48"/>
      <c r="D53" s="48"/>
      <c r="E53" s="48"/>
      <c r="F53" s="48"/>
      <c r="G53" s="48"/>
      <c r="H53" s="13"/>
      <c r="I53" s="417"/>
      <c r="P53" s="677"/>
      <c r="Q53" s="677"/>
    </row>
    <row r="54" spans="1:17">
      <c r="A54" s="66" t="s">
        <v>493</v>
      </c>
      <c r="B54" s="85">
        <v>55898</v>
      </c>
      <c r="C54" s="12">
        <v>30600</v>
      </c>
      <c r="D54" s="12">
        <v>86498</v>
      </c>
      <c r="E54" s="85">
        <v>53077</v>
      </c>
      <c r="F54" s="12">
        <v>27000</v>
      </c>
      <c r="G54" s="12" t="s">
        <v>399</v>
      </c>
      <c r="H54" s="133" t="s">
        <v>399</v>
      </c>
      <c r="I54" s="417"/>
      <c r="P54" s="677"/>
      <c r="Q54" s="677"/>
    </row>
    <row r="55" spans="1:17">
      <c r="A55" s="66" t="s">
        <v>494</v>
      </c>
      <c r="B55" s="12">
        <v>96378</v>
      </c>
      <c r="C55" s="12">
        <v>60393</v>
      </c>
      <c r="D55" s="12">
        <v>156771</v>
      </c>
      <c r="E55" s="12">
        <v>94624</v>
      </c>
      <c r="F55" s="12">
        <v>50705</v>
      </c>
      <c r="G55" s="12" t="s">
        <v>399</v>
      </c>
      <c r="H55" s="13" t="s">
        <v>399</v>
      </c>
      <c r="I55" s="417"/>
      <c r="P55" s="677"/>
      <c r="Q55" s="677"/>
    </row>
    <row r="56" spans="1:17">
      <c r="A56" s="66" t="s">
        <v>495</v>
      </c>
      <c r="B56" s="12">
        <v>71260</v>
      </c>
      <c r="C56" s="12">
        <v>15065</v>
      </c>
      <c r="D56" s="12">
        <v>86325</v>
      </c>
      <c r="E56" s="12">
        <v>65129</v>
      </c>
      <c r="F56" s="12">
        <v>14474</v>
      </c>
      <c r="G56" s="12">
        <v>5718</v>
      </c>
      <c r="H56" s="13">
        <v>11</v>
      </c>
      <c r="I56" s="417"/>
      <c r="P56" s="677"/>
      <c r="Q56" s="677"/>
    </row>
    <row r="57" spans="1:17">
      <c r="A57" s="66" t="s">
        <v>496</v>
      </c>
      <c r="B57" s="12">
        <v>1603</v>
      </c>
      <c r="C57" s="12">
        <v>53</v>
      </c>
      <c r="D57" s="12">
        <v>1656</v>
      </c>
      <c r="E57" s="12">
        <v>1553</v>
      </c>
      <c r="F57" s="12">
        <v>53</v>
      </c>
      <c r="G57" s="12" t="s">
        <v>399</v>
      </c>
      <c r="H57" s="13" t="s">
        <v>399</v>
      </c>
      <c r="I57" s="417"/>
      <c r="P57" s="677"/>
      <c r="Q57" s="677"/>
    </row>
    <row r="58" spans="1:17">
      <c r="A58" s="66" t="s">
        <v>497</v>
      </c>
      <c r="B58" s="12">
        <v>90155</v>
      </c>
      <c r="C58" s="12">
        <v>20501</v>
      </c>
      <c r="D58" s="12">
        <v>110656</v>
      </c>
      <c r="E58" s="12">
        <v>86751</v>
      </c>
      <c r="F58" s="12">
        <v>18691</v>
      </c>
      <c r="G58" s="12" t="s">
        <v>399</v>
      </c>
      <c r="H58" s="13" t="s">
        <v>399</v>
      </c>
      <c r="I58" s="417"/>
      <c r="P58" s="677"/>
      <c r="Q58" s="677"/>
    </row>
    <row r="59" spans="1:17" s="408" customFormat="1">
      <c r="A59" s="76" t="s">
        <v>573</v>
      </c>
      <c r="B59" s="77">
        <v>315294</v>
      </c>
      <c r="C59" s="77">
        <v>126612</v>
      </c>
      <c r="D59" s="77">
        <v>441906</v>
      </c>
      <c r="E59" s="77">
        <v>301134</v>
      </c>
      <c r="F59" s="77">
        <v>110923</v>
      </c>
      <c r="G59" s="77">
        <v>5718</v>
      </c>
      <c r="H59" s="82">
        <v>11</v>
      </c>
      <c r="I59" s="767"/>
      <c r="P59" s="766"/>
      <c r="Q59" s="766"/>
    </row>
    <row r="60" spans="1:17">
      <c r="A60" s="66"/>
      <c r="B60" s="48"/>
      <c r="C60" s="48"/>
      <c r="D60" s="48"/>
      <c r="E60" s="48"/>
      <c r="F60" s="48"/>
      <c r="G60" s="48"/>
      <c r="H60" s="13"/>
      <c r="I60" s="417"/>
      <c r="P60" s="677"/>
      <c r="Q60" s="677"/>
    </row>
    <row r="61" spans="1:17">
      <c r="A61" s="66" t="s">
        <v>499</v>
      </c>
      <c r="B61" s="12">
        <v>5858</v>
      </c>
      <c r="C61" s="12">
        <v>6384</v>
      </c>
      <c r="D61" s="12">
        <v>12242</v>
      </c>
      <c r="E61" s="12">
        <v>5819</v>
      </c>
      <c r="F61" s="12">
        <v>6351</v>
      </c>
      <c r="G61" s="12" t="s">
        <v>399</v>
      </c>
      <c r="H61" s="13" t="s">
        <v>399</v>
      </c>
      <c r="I61" s="417"/>
      <c r="P61" s="677"/>
      <c r="Q61" s="677"/>
    </row>
    <row r="62" spans="1:17">
      <c r="A62" s="66" t="s">
        <v>500</v>
      </c>
      <c r="B62" s="12">
        <v>734</v>
      </c>
      <c r="C62" s="12">
        <v>102</v>
      </c>
      <c r="D62" s="12">
        <v>836</v>
      </c>
      <c r="E62" s="12">
        <v>671</v>
      </c>
      <c r="F62" s="12">
        <v>101</v>
      </c>
      <c r="G62" s="12" t="s">
        <v>399</v>
      </c>
      <c r="H62" s="13" t="s">
        <v>399</v>
      </c>
      <c r="I62" s="417"/>
      <c r="P62" s="677"/>
      <c r="Q62" s="677"/>
    </row>
    <row r="63" spans="1:17">
      <c r="A63" s="66" t="s">
        <v>501</v>
      </c>
      <c r="B63" s="12">
        <v>41269</v>
      </c>
      <c r="C63" s="12">
        <v>9494</v>
      </c>
      <c r="D63" s="12">
        <v>50763</v>
      </c>
      <c r="E63" s="12">
        <v>36372</v>
      </c>
      <c r="F63" s="12">
        <v>8337</v>
      </c>
      <c r="G63" s="12" t="s">
        <v>399</v>
      </c>
      <c r="H63" s="13" t="s">
        <v>399</v>
      </c>
      <c r="I63" s="417"/>
      <c r="P63" s="677"/>
      <c r="Q63" s="677"/>
    </row>
    <row r="64" spans="1:17">
      <c r="A64" s="76" t="s">
        <v>502</v>
      </c>
      <c r="B64" s="77">
        <v>47861</v>
      </c>
      <c r="C64" s="77">
        <v>15980</v>
      </c>
      <c r="D64" s="77">
        <v>63841</v>
      </c>
      <c r="E64" s="77">
        <v>42862</v>
      </c>
      <c r="F64" s="77">
        <v>14789</v>
      </c>
      <c r="G64" s="77" t="s">
        <v>399</v>
      </c>
      <c r="H64" s="82" t="s">
        <v>399</v>
      </c>
      <c r="I64" s="417"/>
      <c r="P64" s="677"/>
      <c r="Q64" s="677"/>
    </row>
    <row r="65" spans="1:19">
      <c r="A65" s="66"/>
      <c r="B65" s="48"/>
      <c r="C65" s="48"/>
      <c r="D65" s="48"/>
      <c r="E65" s="48"/>
      <c r="F65" s="48"/>
      <c r="G65" s="48"/>
      <c r="H65" s="13"/>
      <c r="I65" s="417"/>
      <c r="P65" s="677"/>
      <c r="Q65" s="677"/>
    </row>
    <row r="66" spans="1:19">
      <c r="A66" s="76" t="s">
        <v>85</v>
      </c>
      <c r="B66" s="81">
        <v>18235</v>
      </c>
      <c r="C66" s="81">
        <v>7489</v>
      </c>
      <c r="D66" s="81">
        <v>25724</v>
      </c>
      <c r="E66" s="81">
        <v>17888</v>
      </c>
      <c r="F66" s="81">
        <v>7215</v>
      </c>
      <c r="G66" s="81" t="s">
        <v>399</v>
      </c>
      <c r="H66" s="82" t="s">
        <v>399</v>
      </c>
      <c r="I66" s="417"/>
      <c r="P66" s="677"/>
      <c r="Q66" s="677"/>
    </row>
    <row r="67" spans="1:19">
      <c r="A67" s="66"/>
      <c r="B67" s="48"/>
      <c r="C67" s="48"/>
      <c r="D67" s="48"/>
      <c r="E67" s="48"/>
      <c r="F67" s="48"/>
      <c r="G67" s="48"/>
      <c r="H67" s="13"/>
      <c r="I67" s="417"/>
      <c r="M67" s="677"/>
      <c r="N67" s="677"/>
      <c r="O67" s="677"/>
      <c r="P67" s="677"/>
      <c r="Q67" s="677"/>
      <c r="S67" s="677"/>
    </row>
    <row r="68" spans="1:19">
      <c r="A68" s="66" t="s">
        <v>504</v>
      </c>
      <c r="B68" s="85">
        <v>71134</v>
      </c>
      <c r="C68" s="12">
        <v>6564</v>
      </c>
      <c r="D68" s="12">
        <v>77698</v>
      </c>
      <c r="E68" s="85">
        <v>58673</v>
      </c>
      <c r="F68" s="12">
        <v>6142</v>
      </c>
      <c r="G68" s="12">
        <v>10933</v>
      </c>
      <c r="H68" s="133">
        <v>78</v>
      </c>
      <c r="I68" s="417"/>
      <c r="M68" s="677"/>
      <c r="N68" s="677"/>
      <c r="O68" s="677"/>
      <c r="P68" s="677"/>
      <c r="Q68" s="677"/>
      <c r="S68" s="677"/>
    </row>
    <row r="69" spans="1:19">
      <c r="A69" s="66" t="s">
        <v>505</v>
      </c>
      <c r="B69" s="85">
        <v>3586</v>
      </c>
      <c r="C69" s="12">
        <v>167</v>
      </c>
      <c r="D69" s="12">
        <v>3753</v>
      </c>
      <c r="E69" s="85">
        <v>2143</v>
      </c>
      <c r="F69" s="12">
        <v>124</v>
      </c>
      <c r="G69" s="12">
        <v>1325</v>
      </c>
      <c r="H69" s="133" t="s">
        <v>399</v>
      </c>
      <c r="I69" s="417"/>
      <c r="P69" s="677"/>
      <c r="Q69" s="677"/>
    </row>
    <row r="70" spans="1:19" s="408" customFormat="1">
      <c r="A70" s="76" t="s">
        <v>506</v>
      </c>
      <c r="B70" s="377">
        <v>74720</v>
      </c>
      <c r="C70" s="77">
        <v>6731</v>
      </c>
      <c r="D70" s="77">
        <v>81451</v>
      </c>
      <c r="E70" s="377">
        <v>60816</v>
      </c>
      <c r="F70" s="77">
        <v>6266</v>
      </c>
      <c r="G70" s="77">
        <v>12258</v>
      </c>
      <c r="H70" s="479">
        <v>78</v>
      </c>
      <c r="I70" s="767"/>
      <c r="P70" s="766"/>
      <c r="Q70" s="766"/>
    </row>
    <row r="71" spans="1:19">
      <c r="A71" s="66"/>
      <c r="B71" s="48"/>
      <c r="C71" s="48"/>
      <c r="D71" s="48"/>
      <c r="E71" s="48"/>
      <c r="F71" s="48"/>
      <c r="G71" s="48"/>
      <c r="H71" s="13"/>
      <c r="I71" s="417"/>
      <c r="P71" s="677"/>
      <c r="Q71" s="677"/>
    </row>
    <row r="72" spans="1:19">
      <c r="A72" s="66" t="s">
        <v>507</v>
      </c>
      <c r="B72" s="85">
        <v>980</v>
      </c>
      <c r="C72" s="12">
        <v>87</v>
      </c>
      <c r="D72" s="12">
        <v>1067</v>
      </c>
      <c r="E72" s="85">
        <v>956</v>
      </c>
      <c r="F72" s="12">
        <v>83</v>
      </c>
      <c r="G72" s="48" t="s">
        <v>399</v>
      </c>
      <c r="H72" s="133" t="s">
        <v>399</v>
      </c>
      <c r="I72" s="417"/>
      <c r="P72" s="677"/>
      <c r="Q72" s="677"/>
    </row>
    <row r="73" spans="1:19">
      <c r="A73" s="66" t="s">
        <v>508</v>
      </c>
      <c r="B73" s="85">
        <v>9693</v>
      </c>
      <c r="C73" s="12">
        <v>353</v>
      </c>
      <c r="D73" s="12">
        <v>10046</v>
      </c>
      <c r="E73" s="85">
        <v>9310</v>
      </c>
      <c r="F73" s="12">
        <v>267.23</v>
      </c>
      <c r="G73" s="48" t="s">
        <v>399</v>
      </c>
      <c r="H73" s="133" t="s">
        <v>399</v>
      </c>
      <c r="I73" s="417"/>
      <c r="P73" s="677"/>
      <c r="Q73" s="677"/>
    </row>
    <row r="74" spans="1:19">
      <c r="A74" s="66" t="s">
        <v>509</v>
      </c>
      <c r="B74" s="12">
        <v>6351</v>
      </c>
      <c r="C74" s="12">
        <v>254</v>
      </c>
      <c r="D74" s="12">
        <v>6605</v>
      </c>
      <c r="E74" s="12">
        <v>5759</v>
      </c>
      <c r="F74" s="12">
        <v>159</v>
      </c>
      <c r="G74" s="12">
        <v>378</v>
      </c>
      <c r="H74" s="13" t="s">
        <v>399</v>
      </c>
      <c r="I74" s="417"/>
      <c r="P74" s="677"/>
      <c r="Q74" s="677"/>
    </row>
    <row r="75" spans="1:19">
      <c r="A75" s="66" t="s">
        <v>510</v>
      </c>
      <c r="B75" s="85">
        <v>2830</v>
      </c>
      <c r="C75" s="12">
        <v>544</v>
      </c>
      <c r="D75" s="12">
        <v>3374</v>
      </c>
      <c r="E75" s="85">
        <v>2741</v>
      </c>
      <c r="F75" s="12">
        <v>522</v>
      </c>
      <c r="G75" s="12">
        <v>43</v>
      </c>
      <c r="H75" s="133">
        <v>2</v>
      </c>
      <c r="I75" s="417"/>
      <c r="P75" s="677"/>
      <c r="Q75" s="677"/>
    </row>
    <row r="76" spans="1:19">
      <c r="A76" s="66" t="s">
        <v>511</v>
      </c>
      <c r="B76" s="12">
        <v>3015</v>
      </c>
      <c r="C76" s="12" t="s">
        <v>399</v>
      </c>
      <c r="D76" s="12">
        <v>3015</v>
      </c>
      <c r="E76" s="12">
        <v>2993</v>
      </c>
      <c r="F76" s="12" t="s">
        <v>399</v>
      </c>
      <c r="G76" s="12" t="s">
        <v>399</v>
      </c>
      <c r="H76" s="13" t="s">
        <v>399</v>
      </c>
      <c r="I76" s="417"/>
      <c r="P76" s="677"/>
      <c r="Q76" s="677"/>
    </row>
    <row r="77" spans="1:19">
      <c r="A77" s="66" t="s">
        <v>512</v>
      </c>
      <c r="B77" s="12">
        <v>329</v>
      </c>
      <c r="C77" s="12">
        <v>24</v>
      </c>
      <c r="D77" s="12">
        <v>353</v>
      </c>
      <c r="E77" s="12">
        <v>329</v>
      </c>
      <c r="F77" s="12">
        <v>24</v>
      </c>
      <c r="G77" s="12" t="s">
        <v>399</v>
      </c>
      <c r="H77" s="13" t="s">
        <v>399</v>
      </c>
      <c r="I77" s="417"/>
      <c r="P77" s="677"/>
      <c r="Q77" s="677"/>
    </row>
    <row r="78" spans="1:19">
      <c r="A78" s="66" t="s">
        <v>513</v>
      </c>
      <c r="B78" s="85">
        <v>1843</v>
      </c>
      <c r="C78" s="12">
        <v>115</v>
      </c>
      <c r="D78" s="12">
        <v>1958</v>
      </c>
      <c r="E78" s="85">
        <v>1839</v>
      </c>
      <c r="F78" s="12">
        <v>115</v>
      </c>
      <c r="G78" s="48" t="s">
        <v>399</v>
      </c>
      <c r="H78" s="133" t="s">
        <v>399</v>
      </c>
      <c r="I78" s="417"/>
      <c r="P78" s="677"/>
      <c r="Q78" s="677"/>
    </row>
    <row r="79" spans="1:19">
      <c r="A79" s="66" t="s">
        <v>514</v>
      </c>
      <c r="B79" s="85">
        <v>682</v>
      </c>
      <c r="C79" s="12" t="s">
        <v>399</v>
      </c>
      <c r="D79" s="12">
        <v>682</v>
      </c>
      <c r="E79" s="85">
        <v>678</v>
      </c>
      <c r="F79" s="12" t="s">
        <v>399</v>
      </c>
      <c r="G79" s="48" t="s">
        <v>399</v>
      </c>
      <c r="H79" s="133" t="s">
        <v>399</v>
      </c>
      <c r="I79" s="417"/>
      <c r="P79" s="677"/>
      <c r="Q79" s="677"/>
    </row>
    <row r="80" spans="1:19" s="408" customFormat="1">
      <c r="A80" s="76" t="s">
        <v>515</v>
      </c>
      <c r="B80" s="77">
        <v>25723</v>
      </c>
      <c r="C80" s="77">
        <v>1377</v>
      </c>
      <c r="D80" s="77">
        <v>27100</v>
      </c>
      <c r="E80" s="77">
        <v>24605</v>
      </c>
      <c r="F80" s="77">
        <v>1170.23</v>
      </c>
      <c r="G80" s="77">
        <v>421</v>
      </c>
      <c r="H80" s="82">
        <v>2</v>
      </c>
      <c r="I80" s="767"/>
      <c r="P80" s="766"/>
      <c r="Q80" s="766"/>
    </row>
    <row r="81" spans="1:17">
      <c r="A81" s="66"/>
      <c r="B81" s="48"/>
      <c r="C81" s="48"/>
      <c r="D81" s="48"/>
      <c r="E81" s="48"/>
      <c r="F81" s="48"/>
      <c r="G81" s="48"/>
      <c r="H81" s="13"/>
      <c r="I81" s="417"/>
      <c r="P81" s="677"/>
      <c r="Q81" s="677"/>
    </row>
    <row r="82" spans="1:17">
      <c r="A82" s="66" t="s">
        <v>516</v>
      </c>
      <c r="B82" s="12">
        <v>1861</v>
      </c>
      <c r="C82" s="12">
        <v>313</v>
      </c>
      <c r="D82" s="12">
        <v>2174</v>
      </c>
      <c r="E82" s="12">
        <v>1861</v>
      </c>
      <c r="F82" s="12">
        <v>313</v>
      </c>
      <c r="G82" s="12" t="s">
        <v>399</v>
      </c>
      <c r="H82" s="13" t="s">
        <v>399</v>
      </c>
      <c r="I82" s="417"/>
      <c r="P82" s="677"/>
      <c r="Q82" s="677"/>
    </row>
    <row r="83" spans="1:17">
      <c r="A83" s="66" t="s">
        <v>517</v>
      </c>
      <c r="B83" s="12">
        <v>4765</v>
      </c>
      <c r="C83" s="12">
        <v>1567</v>
      </c>
      <c r="D83" s="12">
        <v>6332</v>
      </c>
      <c r="E83" s="12">
        <v>4764</v>
      </c>
      <c r="F83" s="12">
        <v>1565</v>
      </c>
      <c r="G83" s="12" t="s">
        <v>399</v>
      </c>
      <c r="H83" s="13" t="s">
        <v>399</v>
      </c>
      <c r="I83" s="417"/>
      <c r="P83" s="677"/>
      <c r="Q83" s="677"/>
    </row>
    <row r="84" spans="1:17" s="408" customFormat="1">
      <c r="A84" s="76" t="s">
        <v>518</v>
      </c>
      <c r="B84" s="77">
        <v>6626</v>
      </c>
      <c r="C84" s="77">
        <v>1880</v>
      </c>
      <c r="D84" s="77">
        <v>8506</v>
      </c>
      <c r="E84" s="77">
        <v>6625</v>
      </c>
      <c r="F84" s="77">
        <v>1878</v>
      </c>
      <c r="G84" s="77" t="s">
        <v>399</v>
      </c>
      <c r="H84" s="82" t="s">
        <v>399</v>
      </c>
      <c r="I84" s="767"/>
      <c r="P84" s="766"/>
      <c r="Q84" s="766"/>
    </row>
    <row r="85" spans="1:17">
      <c r="A85" s="66"/>
      <c r="B85" s="48"/>
      <c r="C85" s="48"/>
      <c r="D85" s="48"/>
      <c r="E85" s="48"/>
      <c r="F85" s="48"/>
      <c r="G85" s="48"/>
      <c r="H85" s="49"/>
      <c r="I85" s="417"/>
    </row>
    <row r="86" spans="1:17" ht="13.5" thickBot="1">
      <c r="A86" s="69" t="s">
        <v>519</v>
      </c>
      <c r="B86" s="55">
        <v>728570</v>
      </c>
      <c r="C86" s="55">
        <v>202250</v>
      </c>
      <c r="D86" s="55">
        <v>930820</v>
      </c>
      <c r="E86" s="55">
        <v>673970</v>
      </c>
      <c r="F86" s="55">
        <v>182514.23</v>
      </c>
      <c r="G86" s="55">
        <v>18397</v>
      </c>
      <c r="H86" s="56">
        <v>94</v>
      </c>
      <c r="I86" s="417"/>
    </row>
    <row r="87" spans="1:17">
      <c r="A87" s="37" t="s">
        <v>29</v>
      </c>
      <c r="B87" s="37"/>
      <c r="C87" s="231"/>
      <c r="D87" s="747"/>
      <c r="E87" s="37"/>
    </row>
    <row r="88" spans="1:17">
      <c r="A88" s="271" t="s">
        <v>30</v>
      </c>
    </row>
  </sheetData>
  <mergeCells count="7">
    <mergeCell ref="E7:F7"/>
    <mergeCell ref="G7:H7"/>
    <mergeCell ref="A1:H1"/>
    <mergeCell ref="A3:H3"/>
    <mergeCell ref="B5:H5"/>
    <mergeCell ref="E6:H6"/>
    <mergeCell ref="B6:D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>
  <sheetPr codeName="Hoja314">
    <pageSetUpPr fitToPage="1"/>
  </sheetPr>
  <dimension ref="A1:S87"/>
  <sheetViews>
    <sheetView view="pageBreakPreview" topLeftCell="A43" zoomScale="75" zoomScaleNormal="75" zoomScaleSheetLayoutView="75" workbookViewId="0">
      <selection activeCell="H84" sqref="H84"/>
    </sheetView>
  </sheetViews>
  <sheetFormatPr baseColWidth="10" defaultRowHeight="12.75"/>
  <cols>
    <col min="1" max="1" width="40.42578125" style="271" customWidth="1"/>
    <col min="2" max="6" width="20.140625" style="271" customWidth="1"/>
    <col min="7" max="8" width="14.7109375" style="271" customWidth="1"/>
    <col min="9" max="16384" width="11.42578125" style="271"/>
  </cols>
  <sheetData>
    <row r="1" spans="1:17" s="90" customFormat="1" ht="18">
      <c r="A1" s="1519" t="s">
        <v>375</v>
      </c>
      <c r="B1" s="1519"/>
      <c r="C1" s="1519"/>
      <c r="D1" s="1519"/>
      <c r="E1" s="1519"/>
      <c r="F1" s="1519"/>
      <c r="G1" s="89"/>
      <c r="H1" s="89"/>
    </row>
    <row r="2" spans="1:17">
      <c r="A2" s="743"/>
    </row>
    <row r="3" spans="1:17" ht="42" customHeight="1">
      <c r="A3" s="1560" t="s">
        <v>1354</v>
      </c>
      <c r="B3" s="1560"/>
      <c r="C3" s="1560"/>
      <c r="D3" s="1560"/>
      <c r="E3" s="1560"/>
      <c r="F3" s="1560"/>
      <c r="G3" s="282"/>
      <c r="H3" s="282"/>
    </row>
    <row r="4" spans="1:17" ht="13.5" customHeight="1" thickBot="1">
      <c r="A4" s="1756"/>
      <c r="B4" s="1756"/>
      <c r="C4" s="1756"/>
      <c r="D4" s="1756"/>
      <c r="E4" s="1756"/>
      <c r="F4" s="1756"/>
      <c r="G4" s="91"/>
      <c r="H4" s="91"/>
    </row>
    <row r="5" spans="1:17" ht="24" customHeight="1">
      <c r="A5" s="1515" t="s">
        <v>455</v>
      </c>
      <c r="B5" s="1490" t="s">
        <v>86</v>
      </c>
      <c r="C5" s="1491"/>
      <c r="D5" s="1491"/>
      <c r="E5" s="1492"/>
      <c r="F5" s="859" t="s">
        <v>380</v>
      </c>
      <c r="G5" s="37"/>
      <c r="H5" s="37"/>
    </row>
    <row r="6" spans="1:17" ht="24.75" customHeight="1">
      <c r="A6" s="1516"/>
      <c r="B6" s="1513" t="s">
        <v>83</v>
      </c>
      <c r="C6" s="1518"/>
      <c r="D6" s="1513" t="s">
        <v>84</v>
      </c>
      <c r="E6" s="1518"/>
      <c r="F6" s="308" t="s">
        <v>87</v>
      </c>
      <c r="G6" s="37"/>
      <c r="H6" s="37"/>
    </row>
    <row r="7" spans="1:17" ht="32.25" customHeight="1" thickBot="1">
      <c r="A7" s="1517"/>
      <c r="B7" s="860" t="s">
        <v>393</v>
      </c>
      <c r="C7" s="860" t="s">
        <v>394</v>
      </c>
      <c r="D7" s="860" t="s">
        <v>393</v>
      </c>
      <c r="E7" s="860" t="s">
        <v>394</v>
      </c>
      <c r="F7" s="309" t="s">
        <v>533</v>
      </c>
      <c r="G7" s="37"/>
      <c r="H7" s="37"/>
    </row>
    <row r="8" spans="1:17" ht="21" customHeight="1">
      <c r="A8" s="75" t="s">
        <v>459</v>
      </c>
      <c r="B8" s="131">
        <v>8866</v>
      </c>
      <c r="C8" s="131" t="s">
        <v>399</v>
      </c>
      <c r="D8" s="45" t="s">
        <v>399</v>
      </c>
      <c r="E8" s="131" t="s">
        <v>399</v>
      </c>
      <c r="F8" s="140">
        <v>16943</v>
      </c>
      <c r="P8" s="677"/>
      <c r="Q8" s="677"/>
    </row>
    <row r="9" spans="1:17">
      <c r="A9" s="66" t="s">
        <v>460</v>
      </c>
      <c r="B9" s="12">
        <v>4062</v>
      </c>
      <c r="C9" s="12" t="s">
        <v>399</v>
      </c>
      <c r="D9" s="12" t="s">
        <v>399</v>
      </c>
      <c r="E9" s="12" t="s">
        <v>399</v>
      </c>
      <c r="F9" s="13">
        <v>7303</v>
      </c>
      <c r="I9" s="37"/>
      <c r="P9" s="677"/>
      <c r="Q9" s="677"/>
    </row>
    <row r="10" spans="1:17">
      <c r="A10" s="66" t="s">
        <v>461</v>
      </c>
      <c r="B10" s="48">
        <v>8825</v>
      </c>
      <c r="C10" s="48" t="s">
        <v>399</v>
      </c>
      <c r="D10" s="48" t="s">
        <v>399</v>
      </c>
      <c r="E10" s="48" t="s">
        <v>399</v>
      </c>
      <c r="F10" s="49">
        <v>47946</v>
      </c>
      <c r="I10" s="37"/>
      <c r="P10" s="677"/>
      <c r="Q10" s="677"/>
    </row>
    <row r="11" spans="1:17">
      <c r="A11" s="66" t="s">
        <v>462</v>
      </c>
      <c r="B11" s="12">
        <v>9498</v>
      </c>
      <c r="C11" s="12" t="s">
        <v>399</v>
      </c>
      <c r="D11" s="12" t="s">
        <v>399</v>
      </c>
      <c r="E11" s="12" t="s">
        <v>399</v>
      </c>
      <c r="F11" s="13">
        <v>92244</v>
      </c>
      <c r="P11" s="677"/>
      <c r="Q11" s="677"/>
    </row>
    <row r="12" spans="1:17">
      <c r="A12" s="76" t="s">
        <v>463</v>
      </c>
      <c r="B12" s="77">
        <v>8721.6083059297762</v>
      </c>
      <c r="C12" s="77" t="s">
        <v>399</v>
      </c>
      <c r="D12" s="77" t="s">
        <v>399</v>
      </c>
      <c r="E12" s="77" t="s">
        <v>399</v>
      </c>
      <c r="F12" s="78">
        <v>164436</v>
      </c>
      <c r="P12" s="677"/>
      <c r="Q12" s="677"/>
    </row>
    <row r="13" spans="1:17">
      <c r="A13" s="68"/>
      <c r="B13" s="73"/>
      <c r="C13" s="73"/>
      <c r="D13" s="73"/>
      <c r="E13" s="73"/>
      <c r="F13" s="74"/>
      <c r="P13" s="677"/>
      <c r="Q13" s="677"/>
    </row>
    <row r="14" spans="1:17">
      <c r="A14" s="76" t="s">
        <v>464</v>
      </c>
      <c r="B14" s="81">
        <v>2770</v>
      </c>
      <c r="C14" s="77" t="s">
        <v>399</v>
      </c>
      <c r="D14" s="81" t="s">
        <v>399</v>
      </c>
      <c r="E14" s="77" t="s">
        <v>399</v>
      </c>
      <c r="F14" s="78">
        <v>180</v>
      </c>
      <c r="P14" s="677"/>
      <c r="Q14" s="677"/>
    </row>
    <row r="15" spans="1:17">
      <c r="A15" s="68"/>
      <c r="B15" s="73"/>
      <c r="C15" s="73"/>
      <c r="D15" s="73"/>
      <c r="E15" s="73"/>
      <c r="F15" s="74"/>
      <c r="P15" s="677"/>
      <c r="Q15" s="677"/>
    </row>
    <row r="16" spans="1:17">
      <c r="A16" s="76" t="s">
        <v>465</v>
      </c>
      <c r="B16" s="81">
        <v>4900</v>
      </c>
      <c r="C16" s="81" t="s">
        <v>399</v>
      </c>
      <c r="D16" s="81" t="s">
        <v>399</v>
      </c>
      <c r="E16" s="81" t="s">
        <v>399</v>
      </c>
      <c r="F16" s="82">
        <v>603</v>
      </c>
      <c r="P16" s="677"/>
      <c r="Q16" s="677"/>
    </row>
    <row r="17" spans="1:17">
      <c r="A17" s="66"/>
      <c r="B17" s="48"/>
      <c r="C17" s="48"/>
      <c r="D17" s="48"/>
      <c r="E17" s="48"/>
      <c r="F17" s="49"/>
      <c r="P17" s="677"/>
      <c r="Q17" s="677"/>
    </row>
    <row r="18" spans="1:17">
      <c r="A18" s="66" t="s">
        <v>544</v>
      </c>
      <c r="B18" s="12">
        <v>5260</v>
      </c>
      <c r="C18" s="12">
        <v>6200</v>
      </c>
      <c r="D18" s="12" t="s">
        <v>399</v>
      </c>
      <c r="E18" s="12" t="s">
        <v>399</v>
      </c>
      <c r="F18" s="13">
        <v>71533</v>
      </c>
      <c r="P18" s="677"/>
      <c r="Q18" s="677"/>
    </row>
    <row r="19" spans="1:17">
      <c r="A19" s="66" t="s">
        <v>467</v>
      </c>
      <c r="B19" s="12">
        <v>4250</v>
      </c>
      <c r="C19" s="48" t="s">
        <v>399</v>
      </c>
      <c r="D19" s="12" t="s">
        <v>399</v>
      </c>
      <c r="E19" s="12" t="s">
        <v>399</v>
      </c>
      <c r="F19" s="49">
        <v>1509</v>
      </c>
      <c r="P19" s="677"/>
      <c r="Q19" s="677"/>
    </row>
    <row r="20" spans="1:17">
      <c r="A20" s="66" t="s">
        <v>468</v>
      </c>
      <c r="B20" s="12">
        <v>4176</v>
      </c>
      <c r="C20" s="12" t="s">
        <v>399</v>
      </c>
      <c r="D20" s="12" t="s">
        <v>399</v>
      </c>
      <c r="E20" s="12" t="s">
        <v>399</v>
      </c>
      <c r="F20" s="13">
        <v>1516</v>
      </c>
      <c r="P20" s="677"/>
      <c r="Q20" s="677"/>
    </row>
    <row r="21" spans="1:17">
      <c r="A21" s="76" t="s">
        <v>469</v>
      </c>
      <c r="B21" s="77">
        <v>5201.4479912799752</v>
      </c>
      <c r="C21" s="77">
        <v>6200</v>
      </c>
      <c r="D21" s="77" t="s">
        <v>399</v>
      </c>
      <c r="E21" s="77" t="s">
        <v>399</v>
      </c>
      <c r="F21" s="78">
        <v>74558</v>
      </c>
      <c r="P21" s="677"/>
      <c r="Q21" s="677"/>
    </row>
    <row r="22" spans="1:17">
      <c r="A22" s="68"/>
      <c r="B22" s="73"/>
      <c r="C22" s="73"/>
      <c r="D22" s="73"/>
      <c r="E22" s="73"/>
      <c r="F22" s="74"/>
      <c r="P22" s="677"/>
      <c r="Q22" s="677"/>
    </row>
    <row r="23" spans="1:17">
      <c r="A23" s="76" t="s">
        <v>470</v>
      </c>
      <c r="B23" s="81">
        <v>5840</v>
      </c>
      <c r="C23" s="81">
        <v>6336</v>
      </c>
      <c r="D23" s="81" t="s">
        <v>399</v>
      </c>
      <c r="E23" s="81" t="s">
        <v>399</v>
      </c>
      <c r="F23" s="82">
        <v>110227</v>
      </c>
      <c r="P23" s="677"/>
      <c r="Q23" s="677"/>
    </row>
    <row r="24" spans="1:17">
      <c r="A24" s="68"/>
      <c r="B24" s="73"/>
      <c r="C24" s="73"/>
      <c r="D24" s="73"/>
      <c r="E24" s="73"/>
      <c r="F24" s="74"/>
      <c r="P24" s="677"/>
      <c r="Q24" s="677"/>
    </row>
    <row r="25" spans="1:17">
      <c r="A25" s="76" t="s">
        <v>471</v>
      </c>
      <c r="B25" s="81">
        <v>5695</v>
      </c>
      <c r="C25" s="81">
        <v>7215</v>
      </c>
      <c r="D25" s="81" t="s">
        <v>399</v>
      </c>
      <c r="E25" s="81" t="s">
        <v>399</v>
      </c>
      <c r="F25" s="82">
        <v>260659</v>
      </c>
      <c r="P25" s="677"/>
      <c r="Q25" s="677"/>
    </row>
    <row r="26" spans="1:17">
      <c r="A26" s="66"/>
      <c r="B26" s="48"/>
      <c r="C26" s="48"/>
      <c r="D26" s="48"/>
      <c r="E26" s="48"/>
      <c r="F26" s="49"/>
      <c r="P26" s="677"/>
      <c r="Q26" s="677"/>
    </row>
    <row r="27" spans="1:17">
      <c r="A27" s="66" t="s">
        <v>472</v>
      </c>
      <c r="B27" s="85">
        <v>4644</v>
      </c>
      <c r="C27" s="48">
        <v>6540</v>
      </c>
      <c r="D27" s="12" t="s">
        <v>399</v>
      </c>
      <c r="E27" s="85" t="s">
        <v>399</v>
      </c>
      <c r="F27" s="49">
        <v>28492</v>
      </c>
      <c r="P27" s="677"/>
      <c r="Q27" s="677"/>
    </row>
    <row r="28" spans="1:17" s="408" customFormat="1">
      <c r="A28" s="66" t="s">
        <v>473</v>
      </c>
      <c r="B28" s="85">
        <v>1720</v>
      </c>
      <c r="C28" s="12">
        <v>3000</v>
      </c>
      <c r="D28" s="12" t="s">
        <v>399</v>
      </c>
      <c r="E28" s="85" t="s">
        <v>399</v>
      </c>
      <c r="F28" s="13">
        <v>3212</v>
      </c>
      <c r="P28" s="766"/>
      <c r="Q28" s="766"/>
    </row>
    <row r="29" spans="1:17">
      <c r="A29" s="66" t="s">
        <v>474</v>
      </c>
      <c r="B29" s="85">
        <v>4241</v>
      </c>
      <c r="C29" s="12">
        <v>5159</v>
      </c>
      <c r="D29" s="12" t="s">
        <v>399</v>
      </c>
      <c r="E29" s="85" t="s">
        <v>399</v>
      </c>
      <c r="F29" s="13">
        <v>128635</v>
      </c>
      <c r="P29" s="677"/>
      <c r="Q29" s="677"/>
    </row>
    <row r="30" spans="1:17">
      <c r="A30" s="76" t="s">
        <v>475</v>
      </c>
      <c r="B30" s="377">
        <v>4123.3978478440813</v>
      </c>
      <c r="C30" s="77">
        <v>5415.4563013552452</v>
      </c>
      <c r="D30" s="77" t="s">
        <v>399</v>
      </c>
      <c r="E30" s="377" t="s">
        <v>399</v>
      </c>
      <c r="F30" s="78">
        <v>160339</v>
      </c>
      <c r="P30" s="677"/>
      <c r="Q30" s="677"/>
    </row>
    <row r="31" spans="1:17">
      <c r="A31" s="66"/>
      <c r="B31" s="48"/>
      <c r="C31" s="48"/>
      <c r="D31" s="48"/>
      <c r="E31" s="48"/>
      <c r="F31" s="49"/>
      <c r="P31" s="677"/>
      <c r="Q31" s="677"/>
    </row>
    <row r="32" spans="1:17">
      <c r="A32" s="66" t="s">
        <v>476</v>
      </c>
      <c r="B32" s="83">
        <v>11649</v>
      </c>
      <c r="C32" s="83">
        <v>14313</v>
      </c>
      <c r="D32" s="12" t="s">
        <v>399</v>
      </c>
      <c r="E32" s="83" t="s">
        <v>399</v>
      </c>
      <c r="F32" s="84">
        <v>242543</v>
      </c>
      <c r="P32" s="677"/>
      <c r="Q32" s="677"/>
    </row>
    <row r="33" spans="1:17">
      <c r="A33" s="66" t="s">
        <v>477</v>
      </c>
      <c r="B33" s="83">
        <v>4211</v>
      </c>
      <c r="C33" s="83">
        <v>6153</v>
      </c>
      <c r="D33" s="12" t="s">
        <v>399</v>
      </c>
      <c r="E33" s="83" t="s">
        <v>399</v>
      </c>
      <c r="F33" s="84">
        <v>9178</v>
      </c>
      <c r="P33" s="677"/>
      <c r="Q33" s="677"/>
    </row>
    <row r="34" spans="1:17">
      <c r="A34" s="66" t="s">
        <v>478</v>
      </c>
      <c r="B34" s="83">
        <v>7329</v>
      </c>
      <c r="C34" s="83">
        <v>11877</v>
      </c>
      <c r="D34" s="12" t="s">
        <v>399</v>
      </c>
      <c r="E34" s="83" t="s">
        <v>399</v>
      </c>
      <c r="F34" s="84">
        <v>44388</v>
      </c>
      <c r="P34" s="677"/>
      <c r="Q34" s="677"/>
    </row>
    <row r="35" spans="1:17">
      <c r="A35" s="66" t="s">
        <v>479</v>
      </c>
      <c r="B35" s="83">
        <v>8127</v>
      </c>
      <c r="C35" s="83">
        <v>7825</v>
      </c>
      <c r="D35" s="12" t="s">
        <v>399</v>
      </c>
      <c r="E35" s="83" t="s">
        <v>399</v>
      </c>
      <c r="F35" s="84">
        <v>203505</v>
      </c>
      <c r="P35" s="677"/>
      <c r="Q35" s="677"/>
    </row>
    <row r="36" spans="1:17">
      <c r="A36" s="76" t="s">
        <v>480</v>
      </c>
      <c r="B36" s="77">
        <v>9407.0230957230142</v>
      </c>
      <c r="C36" s="77">
        <v>10618.911623979735</v>
      </c>
      <c r="D36" s="77" t="s">
        <v>399</v>
      </c>
      <c r="E36" s="77" t="s">
        <v>399</v>
      </c>
      <c r="F36" s="78">
        <v>499614</v>
      </c>
      <c r="P36" s="677"/>
      <c r="Q36" s="677"/>
    </row>
    <row r="37" spans="1:17">
      <c r="A37" s="68"/>
      <c r="B37" s="73"/>
      <c r="C37" s="73"/>
      <c r="D37" s="73"/>
      <c r="E37" s="73"/>
      <c r="F37" s="74"/>
      <c r="P37" s="677"/>
      <c r="Q37" s="677"/>
    </row>
    <row r="38" spans="1:17">
      <c r="A38" s="76" t="s">
        <v>481</v>
      </c>
      <c r="B38" s="81">
        <v>3500</v>
      </c>
      <c r="C38" s="81">
        <v>8545</v>
      </c>
      <c r="D38" s="81" t="s">
        <v>399</v>
      </c>
      <c r="E38" s="81" t="s">
        <v>399</v>
      </c>
      <c r="F38" s="82">
        <v>7975</v>
      </c>
      <c r="P38" s="677"/>
      <c r="Q38" s="677"/>
    </row>
    <row r="39" spans="1:17">
      <c r="A39" s="66"/>
      <c r="B39" s="48"/>
      <c r="C39" s="48"/>
      <c r="D39" s="48"/>
      <c r="E39" s="48"/>
      <c r="F39" s="49"/>
      <c r="P39" s="677"/>
      <c r="Q39" s="677"/>
    </row>
    <row r="40" spans="1:17">
      <c r="A40" s="66" t="s">
        <v>545</v>
      </c>
      <c r="B40" s="85">
        <v>1445</v>
      </c>
      <c r="C40" s="12" t="s">
        <v>399</v>
      </c>
      <c r="D40" s="12" t="s">
        <v>399</v>
      </c>
      <c r="E40" s="85" t="s">
        <v>399</v>
      </c>
      <c r="F40" s="13">
        <v>6169</v>
      </c>
      <c r="P40" s="677"/>
      <c r="Q40" s="677"/>
    </row>
    <row r="41" spans="1:17">
      <c r="A41" s="66" t="s">
        <v>483</v>
      </c>
      <c r="B41" s="12">
        <v>4363</v>
      </c>
      <c r="C41" s="12">
        <v>5500</v>
      </c>
      <c r="D41" s="12" t="s">
        <v>399</v>
      </c>
      <c r="E41" s="12" t="s">
        <v>399</v>
      </c>
      <c r="F41" s="13">
        <v>70215</v>
      </c>
      <c r="P41" s="677"/>
      <c r="Q41" s="677"/>
    </row>
    <row r="42" spans="1:17">
      <c r="A42" s="66" t="s">
        <v>484</v>
      </c>
      <c r="B42" s="12">
        <v>2210</v>
      </c>
      <c r="C42" s="12">
        <v>5410</v>
      </c>
      <c r="D42" s="12" t="s">
        <v>399</v>
      </c>
      <c r="E42" s="12" t="s">
        <v>399</v>
      </c>
      <c r="F42" s="13">
        <v>26299</v>
      </c>
      <c r="P42" s="677"/>
      <c r="Q42" s="677"/>
    </row>
    <row r="43" spans="1:17">
      <c r="A43" s="66" t="s">
        <v>485</v>
      </c>
      <c r="B43" s="85">
        <v>3331</v>
      </c>
      <c r="C43" s="12">
        <v>3800</v>
      </c>
      <c r="D43" s="12" t="s">
        <v>399</v>
      </c>
      <c r="E43" s="85" t="s">
        <v>399</v>
      </c>
      <c r="F43" s="13">
        <v>1850</v>
      </c>
      <c r="P43" s="677"/>
      <c r="Q43" s="677"/>
    </row>
    <row r="44" spans="1:17">
      <c r="A44" s="66" t="s">
        <v>486</v>
      </c>
      <c r="B44" s="12">
        <v>764</v>
      </c>
      <c r="C44" s="12">
        <v>3000</v>
      </c>
      <c r="D44" s="12" t="s">
        <v>399</v>
      </c>
      <c r="E44" s="12" t="s">
        <v>399</v>
      </c>
      <c r="F44" s="13">
        <v>1500</v>
      </c>
      <c r="P44" s="677"/>
      <c r="Q44" s="677"/>
    </row>
    <row r="45" spans="1:17">
      <c r="A45" s="66" t="s">
        <v>487</v>
      </c>
      <c r="B45" s="12">
        <v>6000</v>
      </c>
      <c r="C45" s="12">
        <v>8000</v>
      </c>
      <c r="D45" s="12" t="s">
        <v>399</v>
      </c>
      <c r="E45" s="12" t="s">
        <v>399</v>
      </c>
      <c r="F45" s="13">
        <v>9736</v>
      </c>
      <c r="P45" s="677"/>
      <c r="Q45" s="677"/>
    </row>
    <row r="46" spans="1:17">
      <c r="A46" s="66" t="s">
        <v>488</v>
      </c>
      <c r="B46" s="85">
        <v>3000</v>
      </c>
      <c r="C46" s="12">
        <v>6900</v>
      </c>
      <c r="D46" s="12" t="s">
        <v>399</v>
      </c>
      <c r="E46" s="85" t="s">
        <v>399</v>
      </c>
      <c r="F46" s="13">
        <v>4536</v>
      </c>
      <c r="P46" s="677"/>
      <c r="Q46" s="677"/>
    </row>
    <row r="47" spans="1:17">
      <c r="A47" s="66" t="s">
        <v>489</v>
      </c>
      <c r="B47" s="85">
        <v>5820</v>
      </c>
      <c r="C47" s="12">
        <v>12703</v>
      </c>
      <c r="D47" s="12" t="s">
        <v>399</v>
      </c>
      <c r="E47" s="85" t="s">
        <v>399</v>
      </c>
      <c r="F47" s="13">
        <v>141578</v>
      </c>
      <c r="P47" s="677"/>
      <c r="Q47" s="677"/>
    </row>
    <row r="48" spans="1:17">
      <c r="A48" s="66" t="s">
        <v>490</v>
      </c>
      <c r="B48" s="12">
        <v>3550</v>
      </c>
      <c r="C48" s="12" t="s">
        <v>399</v>
      </c>
      <c r="D48" s="12" t="s">
        <v>399</v>
      </c>
      <c r="E48" s="12" t="s">
        <v>399</v>
      </c>
      <c r="F48" s="13">
        <v>45000</v>
      </c>
      <c r="P48" s="677"/>
      <c r="Q48" s="677"/>
    </row>
    <row r="49" spans="1:17">
      <c r="A49" s="76" t="s">
        <v>491</v>
      </c>
      <c r="B49" s="77">
        <v>3981.9106983054762</v>
      </c>
      <c r="C49" s="77">
        <v>11333.236476608186</v>
      </c>
      <c r="D49" s="77" t="s">
        <v>399</v>
      </c>
      <c r="E49" s="77" t="s">
        <v>399</v>
      </c>
      <c r="F49" s="78">
        <v>306883</v>
      </c>
      <c r="P49" s="677"/>
      <c r="Q49" s="677"/>
    </row>
    <row r="50" spans="1:17">
      <c r="A50" s="68"/>
      <c r="B50" s="73"/>
      <c r="C50" s="73"/>
      <c r="D50" s="73"/>
      <c r="E50" s="73"/>
      <c r="F50" s="74"/>
      <c r="P50" s="677"/>
      <c r="Q50" s="677"/>
    </row>
    <row r="51" spans="1:17">
      <c r="A51" s="76" t="s">
        <v>492</v>
      </c>
      <c r="B51" s="81">
        <v>4750</v>
      </c>
      <c r="C51" s="81">
        <v>6850</v>
      </c>
      <c r="D51" s="81" t="s">
        <v>399</v>
      </c>
      <c r="E51" s="81">
        <v>6000</v>
      </c>
      <c r="F51" s="82">
        <v>23832</v>
      </c>
      <c r="P51" s="677"/>
      <c r="Q51" s="677"/>
    </row>
    <row r="52" spans="1:17">
      <c r="A52" s="66"/>
      <c r="B52" s="48"/>
      <c r="C52" s="48"/>
      <c r="D52" s="48"/>
      <c r="E52" s="48"/>
      <c r="F52" s="49"/>
      <c r="P52" s="677"/>
      <c r="Q52" s="677"/>
    </row>
    <row r="53" spans="1:17">
      <c r="A53" s="66" t="s">
        <v>493</v>
      </c>
      <c r="B53" s="85">
        <v>5333</v>
      </c>
      <c r="C53" s="12">
        <v>11379</v>
      </c>
      <c r="D53" s="12" t="s">
        <v>399</v>
      </c>
      <c r="E53" s="85" t="s">
        <v>399</v>
      </c>
      <c r="F53" s="13">
        <v>590293</v>
      </c>
      <c r="P53" s="677"/>
      <c r="Q53" s="677"/>
    </row>
    <row r="54" spans="1:17">
      <c r="A54" s="66" t="s">
        <v>494</v>
      </c>
      <c r="B54" s="12">
        <v>10758</v>
      </c>
      <c r="C54" s="12">
        <v>22300</v>
      </c>
      <c r="D54" s="12" t="s">
        <v>399</v>
      </c>
      <c r="E54" s="12" t="s">
        <v>399</v>
      </c>
      <c r="F54" s="13">
        <v>2148687</v>
      </c>
      <c r="P54" s="677"/>
      <c r="Q54" s="677"/>
    </row>
    <row r="55" spans="1:17">
      <c r="A55" s="66" t="s">
        <v>495</v>
      </c>
      <c r="B55" s="12">
        <v>4552</v>
      </c>
      <c r="C55" s="12">
        <v>9773</v>
      </c>
      <c r="D55" s="12">
        <v>4300</v>
      </c>
      <c r="E55" s="12">
        <v>9450</v>
      </c>
      <c r="F55" s="13">
        <v>462613</v>
      </c>
      <c r="P55" s="677"/>
      <c r="Q55" s="677"/>
    </row>
    <row r="56" spans="1:17" s="408" customFormat="1">
      <c r="A56" s="66" t="s">
        <v>496</v>
      </c>
      <c r="B56" s="12">
        <v>4800</v>
      </c>
      <c r="C56" s="12">
        <v>6000</v>
      </c>
      <c r="D56" s="12" t="s">
        <v>399</v>
      </c>
      <c r="E56" s="12" t="s">
        <v>399</v>
      </c>
      <c r="F56" s="13">
        <v>7772</v>
      </c>
      <c r="P56" s="766"/>
      <c r="Q56" s="766"/>
    </row>
    <row r="57" spans="1:17">
      <c r="A57" s="66" t="s">
        <v>497</v>
      </c>
      <c r="B57" s="12">
        <v>9000</v>
      </c>
      <c r="C57" s="12">
        <v>16500</v>
      </c>
      <c r="D57" s="12" t="s">
        <v>399</v>
      </c>
      <c r="E57" s="12" t="s">
        <v>399</v>
      </c>
      <c r="F57" s="13">
        <v>1089161</v>
      </c>
      <c r="P57" s="677"/>
      <c r="Q57" s="677"/>
    </row>
    <row r="58" spans="1:17">
      <c r="A58" s="76" t="s">
        <v>573</v>
      </c>
      <c r="B58" s="77">
        <v>7922.404115775701</v>
      </c>
      <c r="C58" s="77">
        <v>17021.973819676714</v>
      </c>
      <c r="D58" s="77">
        <v>4300</v>
      </c>
      <c r="E58" s="77">
        <v>9450</v>
      </c>
      <c r="F58" s="78">
        <v>4298526</v>
      </c>
      <c r="P58" s="677"/>
      <c r="Q58" s="677"/>
    </row>
    <row r="59" spans="1:17">
      <c r="A59" s="66"/>
      <c r="B59" s="48"/>
      <c r="C59" s="48"/>
      <c r="D59" s="48"/>
      <c r="E59" s="48"/>
      <c r="F59" s="49"/>
      <c r="P59" s="677"/>
      <c r="Q59" s="677"/>
    </row>
    <row r="60" spans="1:17">
      <c r="A60" s="66" t="s">
        <v>499</v>
      </c>
      <c r="B60" s="12">
        <v>2492</v>
      </c>
      <c r="C60" s="12">
        <v>4493</v>
      </c>
      <c r="D60" s="12" t="s">
        <v>399</v>
      </c>
      <c r="E60" s="12" t="s">
        <v>399</v>
      </c>
      <c r="F60" s="13">
        <v>43036</v>
      </c>
      <c r="P60" s="677"/>
      <c r="Q60" s="677"/>
    </row>
    <row r="61" spans="1:17">
      <c r="A61" s="66" t="s">
        <v>500</v>
      </c>
      <c r="B61" s="12">
        <v>1300</v>
      </c>
      <c r="C61" s="12">
        <v>3000</v>
      </c>
      <c r="D61" s="12" t="s">
        <v>399</v>
      </c>
      <c r="E61" s="12" t="s">
        <v>399</v>
      </c>
      <c r="F61" s="13">
        <v>1175</v>
      </c>
      <c r="P61" s="677"/>
      <c r="Q61" s="677"/>
    </row>
    <row r="62" spans="1:17">
      <c r="A62" s="66" t="s">
        <v>501</v>
      </c>
      <c r="B62" s="12">
        <v>6550</v>
      </c>
      <c r="C62" s="12">
        <v>14214</v>
      </c>
      <c r="D62" s="12" t="s">
        <v>399</v>
      </c>
      <c r="E62" s="12" t="s">
        <v>399</v>
      </c>
      <c r="F62" s="13">
        <v>356739</v>
      </c>
      <c r="P62" s="677"/>
      <c r="Q62" s="677"/>
    </row>
    <row r="63" spans="1:17">
      <c r="A63" s="76" t="s">
        <v>502</v>
      </c>
      <c r="B63" s="77">
        <v>5916.8925388455973</v>
      </c>
      <c r="C63" s="77">
        <v>9962.8210832375407</v>
      </c>
      <c r="D63" s="77" t="s">
        <v>399</v>
      </c>
      <c r="E63" s="77" t="s">
        <v>399</v>
      </c>
      <c r="F63" s="78">
        <v>400950</v>
      </c>
      <c r="P63" s="677"/>
      <c r="Q63" s="677"/>
    </row>
    <row r="64" spans="1:17">
      <c r="A64" s="66"/>
      <c r="B64" s="48"/>
      <c r="C64" s="48"/>
      <c r="D64" s="48"/>
      <c r="E64" s="48"/>
      <c r="F64" s="49"/>
      <c r="P64" s="677"/>
      <c r="Q64" s="677"/>
    </row>
    <row r="65" spans="1:19">
      <c r="A65" s="76" t="s">
        <v>503</v>
      </c>
      <c r="B65" s="81">
        <v>2500</v>
      </c>
      <c r="C65" s="81">
        <v>7400</v>
      </c>
      <c r="D65" s="81" t="s">
        <v>399</v>
      </c>
      <c r="E65" s="81" t="s">
        <v>399</v>
      </c>
      <c r="F65" s="82">
        <v>98111</v>
      </c>
      <c r="M65" s="677"/>
      <c r="N65" s="677"/>
      <c r="O65" s="677"/>
      <c r="P65" s="677"/>
      <c r="Q65" s="677"/>
      <c r="S65" s="677"/>
    </row>
    <row r="66" spans="1:19">
      <c r="A66" s="66"/>
      <c r="B66" s="48"/>
      <c r="C66" s="48"/>
      <c r="D66" s="48"/>
      <c r="E66" s="48"/>
      <c r="F66" s="49"/>
      <c r="M66" s="677"/>
      <c r="N66" s="677"/>
      <c r="O66" s="677"/>
      <c r="P66" s="677"/>
      <c r="Q66" s="677"/>
      <c r="S66" s="677"/>
    </row>
    <row r="67" spans="1:19" s="408" customFormat="1">
      <c r="A67" s="66" t="s">
        <v>504</v>
      </c>
      <c r="B67" s="85">
        <v>7679</v>
      </c>
      <c r="C67" s="12">
        <v>10854</v>
      </c>
      <c r="D67" s="12">
        <v>3972</v>
      </c>
      <c r="E67" s="85">
        <v>5722</v>
      </c>
      <c r="F67" s="13">
        <v>561087</v>
      </c>
      <c r="P67" s="766"/>
      <c r="Q67" s="766"/>
    </row>
    <row r="68" spans="1:19">
      <c r="A68" s="66" t="s">
        <v>505</v>
      </c>
      <c r="B68" s="85">
        <v>2416</v>
      </c>
      <c r="C68" s="12">
        <v>7544</v>
      </c>
      <c r="D68" s="12">
        <v>1104</v>
      </c>
      <c r="E68" s="85" t="s">
        <v>399</v>
      </c>
      <c r="F68" s="13">
        <v>7576</v>
      </c>
      <c r="P68" s="677"/>
      <c r="Q68" s="677"/>
    </row>
    <row r="69" spans="1:19">
      <c r="A69" s="76" t="s">
        <v>506</v>
      </c>
      <c r="B69" s="377">
        <v>7493.5453663509606</v>
      </c>
      <c r="C69" s="77">
        <v>10788.49728694542</v>
      </c>
      <c r="D69" s="77">
        <v>3661.9902104747921</v>
      </c>
      <c r="E69" s="377">
        <v>5722</v>
      </c>
      <c r="F69" s="78">
        <v>568663</v>
      </c>
      <c r="P69" s="677"/>
      <c r="Q69" s="677"/>
    </row>
    <row r="70" spans="1:19">
      <c r="A70" s="66"/>
      <c r="B70" s="48"/>
      <c r="C70" s="48"/>
      <c r="D70" s="48"/>
      <c r="E70" s="48"/>
      <c r="F70" s="49"/>
      <c r="P70" s="677"/>
      <c r="Q70" s="677"/>
    </row>
    <row r="71" spans="1:19">
      <c r="A71" s="66" t="s">
        <v>507</v>
      </c>
      <c r="B71" s="85">
        <v>2543</v>
      </c>
      <c r="C71" s="12">
        <v>4892</v>
      </c>
      <c r="D71" s="12" t="s">
        <v>399</v>
      </c>
      <c r="E71" s="85" t="s">
        <v>399</v>
      </c>
      <c r="F71" s="13">
        <v>2837</v>
      </c>
      <c r="P71" s="677"/>
      <c r="Q71" s="677"/>
    </row>
    <row r="72" spans="1:19">
      <c r="A72" s="66" t="s">
        <v>508</v>
      </c>
      <c r="B72" s="85">
        <v>11285</v>
      </c>
      <c r="C72" s="12">
        <v>12990</v>
      </c>
      <c r="D72" s="12" t="s">
        <v>399</v>
      </c>
      <c r="E72" s="85" t="s">
        <v>399</v>
      </c>
      <c r="F72" s="13">
        <v>108532</v>
      </c>
      <c r="P72" s="677"/>
      <c r="Q72" s="677"/>
    </row>
    <row r="73" spans="1:19">
      <c r="A73" s="66" t="s">
        <v>509</v>
      </c>
      <c r="B73" s="12">
        <v>10200</v>
      </c>
      <c r="C73" s="12">
        <v>11045</v>
      </c>
      <c r="D73" s="12">
        <v>9000</v>
      </c>
      <c r="E73" s="12" t="s">
        <v>399</v>
      </c>
      <c r="F73" s="13">
        <v>63900</v>
      </c>
      <c r="P73" s="677"/>
      <c r="Q73" s="677"/>
    </row>
    <row r="74" spans="1:19">
      <c r="A74" s="66" t="s">
        <v>510</v>
      </c>
      <c r="B74" s="85">
        <v>2808</v>
      </c>
      <c r="C74" s="12">
        <v>6045</v>
      </c>
      <c r="D74" s="12">
        <v>2808</v>
      </c>
      <c r="E74" s="85">
        <v>6045</v>
      </c>
      <c r="F74" s="13">
        <v>10985</v>
      </c>
      <c r="P74" s="677"/>
      <c r="Q74" s="677"/>
    </row>
    <row r="75" spans="1:19">
      <c r="A75" s="66" t="s">
        <v>534</v>
      </c>
      <c r="B75" s="12">
        <v>9400</v>
      </c>
      <c r="C75" s="12" t="s">
        <v>399</v>
      </c>
      <c r="D75" s="12" t="s">
        <v>399</v>
      </c>
      <c r="E75" s="12" t="s">
        <v>399</v>
      </c>
      <c r="F75" s="13">
        <v>28134</v>
      </c>
      <c r="P75" s="677"/>
      <c r="Q75" s="677"/>
    </row>
    <row r="76" spans="1:19">
      <c r="A76" s="66" t="s">
        <v>512</v>
      </c>
      <c r="B76" s="12">
        <v>2960</v>
      </c>
      <c r="C76" s="12">
        <v>4000</v>
      </c>
      <c r="D76" s="12" t="s">
        <v>399</v>
      </c>
      <c r="E76" s="12" t="s">
        <v>399</v>
      </c>
      <c r="F76" s="13">
        <v>1070</v>
      </c>
      <c r="P76" s="677"/>
      <c r="Q76" s="677"/>
    </row>
    <row r="77" spans="1:19" s="408" customFormat="1">
      <c r="A77" s="66" t="s">
        <v>513</v>
      </c>
      <c r="B77" s="85">
        <v>5100</v>
      </c>
      <c r="C77" s="12">
        <v>7500</v>
      </c>
      <c r="D77" s="12" t="s">
        <v>399</v>
      </c>
      <c r="E77" s="85" t="s">
        <v>399</v>
      </c>
      <c r="F77" s="13">
        <v>10241</v>
      </c>
      <c r="P77" s="766"/>
      <c r="Q77" s="766"/>
    </row>
    <row r="78" spans="1:19">
      <c r="A78" s="66" t="s">
        <v>514</v>
      </c>
      <c r="B78" s="85">
        <v>8480.7315634218285</v>
      </c>
      <c r="C78" s="12" t="s">
        <v>399</v>
      </c>
      <c r="D78" s="12" t="s">
        <v>399</v>
      </c>
      <c r="E78" s="85" t="s">
        <v>399</v>
      </c>
      <c r="F78" s="13">
        <v>5749.9359999999997</v>
      </c>
      <c r="P78" s="677"/>
      <c r="Q78" s="677"/>
    </row>
    <row r="79" spans="1:19">
      <c r="A79" s="76" t="s">
        <v>515</v>
      </c>
      <c r="B79" s="77">
        <v>8866.8913635439949</v>
      </c>
      <c r="C79" s="77">
        <v>8329.5580355998391</v>
      </c>
      <c r="D79" s="77">
        <v>8367.5629453681704</v>
      </c>
      <c r="E79" s="77">
        <v>6045</v>
      </c>
      <c r="F79" s="78">
        <v>231448.93599999999</v>
      </c>
      <c r="P79" s="677"/>
      <c r="Q79" s="677"/>
    </row>
    <row r="80" spans="1:19">
      <c r="A80" s="66"/>
      <c r="B80" s="48"/>
      <c r="C80" s="48"/>
      <c r="D80" s="48"/>
      <c r="E80" s="48"/>
      <c r="F80" s="49"/>
      <c r="P80" s="677"/>
      <c r="Q80" s="677"/>
    </row>
    <row r="81" spans="1:17" s="408" customFormat="1">
      <c r="A81" s="66" t="s">
        <v>516</v>
      </c>
      <c r="B81" s="12">
        <v>1076</v>
      </c>
      <c r="C81" s="12">
        <v>2885</v>
      </c>
      <c r="D81" s="12" t="s">
        <v>399</v>
      </c>
      <c r="E81" s="12" t="s">
        <v>399</v>
      </c>
      <c r="F81" s="13">
        <v>2905</v>
      </c>
      <c r="P81" s="766"/>
      <c r="Q81" s="766"/>
    </row>
    <row r="82" spans="1:17">
      <c r="A82" s="66" t="s">
        <v>517</v>
      </c>
      <c r="B82" s="12">
        <v>1871</v>
      </c>
      <c r="C82" s="12">
        <v>4925</v>
      </c>
      <c r="D82" s="12" t="s">
        <v>399</v>
      </c>
      <c r="E82" s="12" t="s">
        <v>399</v>
      </c>
      <c r="F82" s="13">
        <v>16622</v>
      </c>
      <c r="P82" s="677"/>
      <c r="Q82" s="677"/>
    </row>
    <row r="83" spans="1:17">
      <c r="A83" s="76" t="s">
        <v>518</v>
      </c>
      <c r="B83" s="77">
        <v>1647.68</v>
      </c>
      <c r="C83" s="77">
        <v>4585</v>
      </c>
      <c r="D83" s="77" t="s">
        <v>399</v>
      </c>
      <c r="E83" s="77" t="s">
        <v>399</v>
      </c>
      <c r="F83" s="78">
        <v>19527</v>
      </c>
    </row>
    <row r="84" spans="1:17">
      <c r="A84" s="66"/>
      <c r="B84" s="48"/>
      <c r="C84" s="48"/>
      <c r="D84" s="48"/>
      <c r="E84" s="48"/>
      <c r="F84" s="49"/>
    </row>
    <row r="85" spans="1:17" ht="13.5" thickBot="1">
      <c r="A85" s="69" t="s">
        <v>519</v>
      </c>
      <c r="B85" s="55">
        <v>6959.2976408445484</v>
      </c>
      <c r="C85" s="55">
        <v>13492.62275440112</v>
      </c>
      <c r="D85" s="55">
        <v>3967.9741262162311</v>
      </c>
      <c r="E85" s="55">
        <v>6174</v>
      </c>
      <c r="F85" s="56">
        <v>7226531.9359999998</v>
      </c>
    </row>
    <row r="86" spans="1:17">
      <c r="A86" s="37" t="s">
        <v>29</v>
      </c>
      <c r="B86" s="37"/>
      <c r="C86" s="231"/>
      <c r="D86" s="747"/>
      <c r="E86" s="37"/>
    </row>
    <row r="87" spans="1:17">
      <c r="A87" s="271" t="s">
        <v>30</v>
      </c>
    </row>
  </sheetData>
  <mergeCells count="7">
    <mergeCell ref="B6:C6"/>
    <mergeCell ref="D6:E6"/>
    <mergeCell ref="A1:F1"/>
    <mergeCell ref="A4:F4"/>
    <mergeCell ref="B5:E5"/>
    <mergeCell ref="A5:A7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>
  <sheetPr codeName="Hoja315">
    <pageSetUpPr fitToPage="1"/>
  </sheetPr>
  <dimension ref="A1:K16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1.7109375" style="271" customWidth="1"/>
    <col min="2" max="9" width="19" style="271" customWidth="1"/>
    <col min="10" max="11" width="11.42578125" style="271"/>
    <col min="12" max="12" width="43.5703125" style="271" customWidth="1"/>
    <col min="13" max="15" width="22.140625" style="271" customWidth="1"/>
    <col min="16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1">
      <c r="A2" s="743"/>
    </row>
    <row r="3" spans="1:11" ht="30" customHeight="1">
      <c r="A3" s="1560" t="s">
        <v>1355</v>
      </c>
      <c r="B3" s="1560"/>
      <c r="C3" s="1560"/>
      <c r="D3" s="1560"/>
      <c r="E3" s="1560"/>
      <c r="F3" s="1560"/>
      <c r="G3" s="1560"/>
      <c r="H3" s="1560"/>
      <c r="I3" s="1560"/>
      <c r="J3" s="282"/>
      <c r="K3" s="282"/>
    </row>
    <row r="4" spans="1:11" ht="13.5" customHeight="1" thickBot="1">
      <c r="A4" s="5"/>
      <c r="B4" s="6"/>
      <c r="C4" s="6"/>
      <c r="D4" s="6"/>
      <c r="E4" s="6"/>
      <c r="F4" s="6"/>
      <c r="G4" s="6"/>
      <c r="H4" s="6"/>
      <c r="I4" s="672"/>
    </row>
    <row r="5" spans="1:11" ht="39.75" customHeight="1">
      <c r="A5" s="1515" t="s">
        <v>455</v>
      </c>
      <c r="B5" s="1490" t="s">
        <v>1212</v>
      </c>
      <c r="C5" s="1491"/>
      <c r="D5" s="1491"/>
      <c r="E5" s="1491"/>
      <c r="F5" s="1491"/>
      <c r="G5" s="1501" t="s">
        <v>88</v>
      </c>
      <c r="H5" s="1515"/>
      <c r="I5" s="234" t="s">
        <v>380</v>
      </c>
    </row>
    <row r="6" spans="1:11" ht="30" customHeight="1">
      <c r="A6" s="1516"/>
      <c r="B6" s="867"/>
      <c r="C6" s="858" t="s">
        <v>395</v>
      </c>
      <c r="D6" s="868"/>
      <c r="E6" s="1513" t="s">
        <v>1123</v>
      </c>
      <c r="F6" s="1518"/>
      <c r="G6" s="1762"/>
      <c r="H6" s="1764"/>
      <c r="I6" s="235" t="s">
        <v>65</v>
      </c>
    </row>
    <row r="7" spans="1:11" ht="33.75" customHeight="1" thickBot="1">
      <c r="A7" s="1517"/>
      <c r="B7" s="860" t="s">
        <v>393</v>
      </c>
      <c r="C7" s="860" t="s">
        <v>394</v>
      </c>
      <c r="D7" s="860" t="s">
        <v>395</v>
      </c>
      <c r="E7" s="860" t="s">
        <v>393</v>
      </c>
      <c r="F7" s="860" t="s">
        <v>394</v>
      </c>
      <c r="G7" s="860" t="s">
        <v>393</v>
      </c>
      <c r="H7" s="860" t="s">
        <v>394</v>
      </c>
      <c r="I7" s="72" t="s">
        <v>533</v>
      </c>
    </row>
    <row r="8" spans="1:11" ht="27" customHeight="1">
      <c r="A8" s="66" t="s">
        <v>484</v>
      </c>
      <c r="B8" s="48">
        <v>1</v>
      </c>
      <c r="C8" s="48" t="s">
        <v>399</v>
      </c>
      <c r="D8" s="48">
        <v>1</v>
      </c>
      <c r="E8" s="48">
        <v>1</v>
      </c>
      <c r="F8" s="85" t="s">
        <v>399</v>
      </c>
      <c r="G8" s="48">
        <v>1000</v>
      </c>
      <c r="H8" s="48" t="s">
        <v>399</v>
      </c>
      <c r="I8" s="133">
        <v>1</v>
      </c>
    </row>
    <row r="9" spans="1:11" ht="15" customHeight="1">
      <c r="A9" s="980" t="s">
        <v>491</v>
      </c>
      <c r="B9" s="1019">
        <v>1</v>
      </c>
      <c r="C9" s="1019" t="s">
        <v>399</v>
      </c>
      <c r="D9" s="1019">
        <v>1</v>
      </c>
      <c r="E9" s="1019">
        <v>1</v>
      </c>
      <c r="F9" s="987" t="s">
        <v>399</v>
      </c>
      <c r="G9" s="1019">
        <v>1000</v>
      </c>
      <c r="H9" s="1019" t="s">
        <v>399</v>
      </c>
      <c r="I9" s="1184">
        <v>1</v>
      </c>
    </row>
    <row r="10" spans="1:11" ht="15" customHeight="1">
      <c r="A10" s="66"/>
      <c r="B10" s="48"/>
      <c r="C10" s="48"/>
      <c r="D10" s="48"/>
      <c r="E10" s="48"/>
      <c r="F10" s="85"/>
      <c r="G10" s="48"/>
      <c r="H10" s="48"/>
      <c r="I10" s="133"/>
    </row>
    <row r="11" spans="1:11" ht="15" customHeight="1">
      <c r="A11" s="66" t="s">
        <v>513</v>
      </c>
      <c r="B11" s="48">
        <v>1689</v>
      </c>
      <c r="C11" s="48" t="s">
        <v>399</v>
      </c>
      <c r="D11" s="48">
        <v>1689</v>
      </c>
      <c r="E11" s="48">
        <v>1689</v>
      </c>
      <c r="F11" s="85" t="s">
        <v>399</v>
      </c>
      <c r="G11" s="48">
        <v>1035</v>
      </c>
      <c r="H11" s="48" t="s">
        <v>399</v>
      </c>
      <c r="I11" s="133">
        <v>1748</v>
      </c>
    </row>
    <row r="12" spans="1:11" ht="15" customHeight="1">
      <c r="A12" s="76" t="s">
        <v>515</v>
      </c>
      <c r="B12" s="77">
        <v>1689</v>
      </c>
      <c r="C12" s="77" t="s">
        <v>399</v>
      </c>
      <c r="D12" s="77">
        <v>1689</v>
      </c>
      <c r="E12" s="77">
        <v>1689</v>
      </c>
      <c r="F12" s="77" t="s">
        <v>399</v>
      </c>
      <c r="G12" s="77">
        <v>1035</v>
      </c>
      <c r="H12" s="77" t="s">
        <v>399</v>
      </c>
      <c r="I12" s="479">
        <v>1748</v>
      </c>
    </row>
    <row r="13" spans="1:11" ht="15" customHeight="1">
      <c r="A13" s="66"/>
      <c r="B13" s="48"/>
      <c r="C13" s="48"/>
      <c r="D13" s="48"/>
      <c r="E13" s="48"/>
      <c r="F13" s="48"/>
      <c r="G13" s="48"/>
      <c r="H13" s="48"/>
      <c r="I13" s="49"/>
    </row>
    <row r="14" spans="1:11" ht="15" customHeight="1" thickBot="1">
      <c r="A14" s="69" t="s">
        <v>519</v>
      </c>
      <c r="B14" s="55">
        <v>1690</v>
      </c>
      <c r="C14" s="55" t="s">
        <v>399</v>
      </c>
      <c r="D14" s="55">
        <v>1690</v>
      </c>
      <c r="E14" s="55">
        <v>1690</v>
      </c>
      <c r="F14" s="55" t="s">
        <v>399</v>
      </c>
      <c r="G14" s="55">
        <v>1034.9792899408285</v>
      </c>
      <c r="H14" s="55" t="s">
        <v>399</v>
      </c>
      <c r="I14" s="56">
        <v>1749</v>
      </c>
    </row>
    <row r="15" spans="1:11">
      <c r="A15" s="37" t="s">
        <v>29</v>
      </c>
      <c r="B15" s="37"/>
      <c r="C15" s="231"/>
      <c r="D15" s="747"/>
      <c r="E15" s="37"/>
    </row>
    <row r="16" spans="1:11">
      <c r="A16" s="271" t="s">
        <v>30</v>
      </c>
    </row>
  </sheetData>
  <mergeCells count="6">
    <mergeCell ref="E6:F6"/>
    <mergeCell ref="A1:I1"/>
    <mergeCell ref="B5:F5"/>
    <mergeCell ref="A5:A7"/>
    <mergeCell ref="G5:H6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>
  <sheetPr codeName="Hoja316"/>
  <dimension ref="A1:H26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43.5703125" style="271" customWidth="1"/>
    <col min="2" max="4" width="18.7109375" style="271" customWidth="1"/>
    <col min="5" max="5" width="9" style="271" customWidth="1"/>
    <col min="6" max="8" width="12.7109375" style="271" customWidth="1"/>
    <col min="9" max="10" width="11.42578125" style="271"/>
    <col min="11" max="11" width="43.5703125" style="271" customWidth="1"/>
    <col min="12" max="14" width="22.140625" style="271" customWidth="1"/>
    <col min="15" max="16384" width="11.42578125" style="271"/>
  </cols>
  <sheetData>
    <row r="1" spans="1:8" s="90" customFormat="1" ht="18">
      <c r="A1" s="1519" t="s">
        <v>375</v>
      </c>
      <c r="B1" s="1519"/>
      <c r="C1" s="1519"/>
      <c r="D1" s="1519"/>
      <c r="E1" s="89"/>
      <c r="F1" s="89"/>
      <c r="G1" s="89"/>
      <c r="H1" s="89"/>
    </row>
    <row r="2" spans="1:8">
      <c r="A2" s="743"/>
      <c r="B2" s="753"/>
      <c r="C2" s="753"/>
      <c r="D2" s="753"/>
    </row>
    <row r="3" spans="1:8" ht="31.5" customHeight="1">
      <c r="A3" s="1523" t="s">
        <v>1356</v>
      </c>
      <c r="B3" s="1523"/>
      <c r="C3" s="1523"/>
      <c r="D3" s="1523"/>
      <c r="E3" s="282"/>
    </row>
    <row r="4" spans="1:8" ht="13.5" thickBot="1">
      <c r="A4" s="768"/>
      <c r="B4" s="768"/>
      <c r="C4" s="768"/>
      <c r="D4" s="409"/>
    </row>
    <row r="5" spans="1:8">
      <c r="A5" s="1515" t="s">
        <v>455</v>
      </c>
      <c r="B5" s="157"/>
      <c r="C5" s="157"/>
      <c r="D5" s="159"/>
    </row>
    <row r="6" spans="1:8">
      <c r="A6" s="1516"/>
      <c r="B6" s="62" t="s">
        <v>393</v>
      </c>
      <c r="C6" s="62" t="s">
        <v>394</v>
      </c>
      <c r="D6" s="235" t="s">
        <v>395</v>
      </c>
    </row>
    <row r="7" spans="1:8" ht="13.5" thickBot="1">
      <c r="A7" s="1517"/>
      <c r="B7" s="64"/>
      <c r="C7" s="64"/>
      <c r="D7" s="161"/>
    </row>
    <row r="8" spans="1:8">
      <c r="A8" s="1172" t="s">
        <v>470</v>
      </c>
      <c r="B8" s="1173" t="s">
        <v>399</v>
      </c>
      <c r="C8" s="1173">
        <v>582</v>
      </c>
      <c r="D8" s="1182">
        <v>582</v>
      </c>
    </row>
    <row r="9" spans="1:8" s="408" customFormat="1">
      <c r="A9" s="1171"/>
      <c r="B9" s="1010"/>
      <c r="C9" s="1010"/>
      <c r="D9" s="1011"/>
    </row>
    <row r="10" spans="1:8">
      <c r="A10" s="1166" t="s">
        <v>477</v>
      </c>
      <c r="B10" s="1167">
        <v>10</v>
      </c>
      <c r="C10" s="1167">
        <v>7</v>
      </c>
      <c r="D10" s="1168">
        <v>17</v>
      </c>
    </row>
    <row r="11" spans="1:8">
      <c r="A11" s="1166" t="s">
        <v>478</v>
      </c>
      <c r="B11" s="1167" t="s">
        <v>399</v>
      </c>
      <c r="C11" s="1167">
        <v>4</v>
      </c>
      <c r="D11" s="1168">
        <v>4</v>
      </c>
    </row>
    <row r="12" spans="1:8">
      <c r="A12" s="1166" t="s">
        <v>479</v>
      </c>
      <c r="B12" s="1167">
        <v>39</v>
      </c>
      <c r="C12" s="1167" t="s">
        <v>399</v>
      </c>
      <c r="D12" s="1168">
        <v>39</v>
      </c>
    </row>
    <row r="13" spans="1:8" s="452" customFormat="1">
      <c r="A13" s="1176" t="s">
        <v>480</v>
      </c>
      <c r="B13" s="1177">
        <v>49</v>
      </c>
      <c r="C13" s="1177">
        <v>11</v>
      </c>
      <c r="D13" s="1183">
        <v>60</v>
      </c>
      <c r="E13" s="531"/>
    </row>
    <row r="14" spans="1:8">
      <c r="A14" s="1166"/>
      <c r="B14" s="1167"/>
      <c r="C14" s="1167"/>
      <c r="D14" s="1168"/>
    </row>
    <row r="15" spans="1:8">
      <c r="A15" s="1166" t="s">
        <v>495</v>
      </c>
      <c r="B15" s="1167" t="s">
        <v>399</v>
      </c>
      <c r="C15" s="1167">
        <v>4</v>
      </c>
      <c r="D15" s="1168">
        <v>4</v>
      </c>
    </row>
    <row r="16" spans="1:8">
      <c r="A16" s="1176" t="s">
        <v>573</v>
      </c>
      <c r="B16" s="1177" t="s">
        <v>399</v>
      </c>
      <c r="C16" s="1177">
        <v>4</v>
      </c>
      <c r="D16" s="1183">
        <v>4</v>
      </c>
    </row>
    <row r="17" spans="1:4">
      <c r="A17" s="1166"/>
      <c r="B17" s="1167"/>
      <c r="C17" s="1167"/>
      <c r="D17" s="1168"/>
    </row>
    <row r="18" spans="1:4">
      <c r="A18" s="1166"/>
      <c r="B18" s="1167"/>
      <c r="C18" s="1169"/>
      <c r="D18" s="1168"/>
    </row>
    <row r="19" spans="1:4">
      <c r="A19" s="1185" t="s">
        <v>509</v>
      </c>
      <c r="B19" s="1186">
        <v>2</v>
      </c>
      <c r="C19" s="1187">
        <v>10</v>
      </c>
      <c r="D19" s="1188">
        <v>12</v>
      </c>
    </row>
    <row r="20" spans="1:4">
      <c r="A20" s="1176" t="s">
        <v>515</v>
      </c>
      <c r="B20" s="1177">
        <v>2</v>
      </c>
      <c r="C20" s="1177">
        <v>10</v>
      </c>
      <c r="D20" s="1183">
        <v>12</v>
      </c>
    </row>
    <row r="21" spans="1:4">
      <c r="A21" s="1166"/>
      <c r="B21" s="1167"/>
      <c r="C21" s="1167"/>
      <c r="D21" s="1168"/>
    </row>
    <row r="22" spans="1:4">
      <c r="A22" s="1166" t="s">
        <v>516</v>
      </c>
      <c r="B22" s="1167" t="s">
        <v>399</v>
      </c>
      <c r="C22" s="1169">
        <v>40</v>
      </c>
      <c r="D22" s="1168">
        <v>40</v>
      </c>
    </row>
    <row r="23" spans="1:4">
      <c r="A23" s="1166" t="s">
        <v>517</v>
      </c>
      <c r="B23" s="1167" t="s">
        <v>399</v>
      </c>
      <c r="C23" s="1169">
        <v>32</v>
      </c>
      <c r="D23" s="1168">
        <v>32</v>
      </c>
    </row>
    <row r="24" spans="1:4">
      <c r="A24" s="1176" t="s">
        <v>518</v>
      </c>
      <c r="B24" s="1177" t="s">
        <v>399</v>
      </c>
      <c r="C24" s="1178">
        <v>72</v>
      </c>
      <c r="D24" s="1183">
        <v>72</v>
      </c>
    </row>
    <row r="25" spans="1:4">
      <c r="A25" s="1166"/>
      <c r="B25" s="1167"/>
      <c r="C25" s="1167"/>
      <c r="D25" s="1168"/>
    </row>
    <row r="26" spans="1:4" ht="13.5" thickBot="1">
      <c r="A26" s="1180" t="s">
        <v>519</v>
      </c>
      <c r="B26" s="1014">
        <v>51</v>
      </c>
      <c r="C26" s="1014">
        <v>679</v>
      </c>
      <c r="D26" s="1015">
        <v>730</v>
      </c>
    </row>
  </sheetData>
  <mergeCells count="3">
    <mergeCell ref="A1:D1"/>
    <mergeCell ref="A5:A7"/>
    <mergeCell ref="A3:D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7" orientation="portrait" r:id="rId1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>
  <sheetPr codeName="Hoja912">
    <pageSetUpPr fitToPage="1"/>
  </sheetPr>
  <dimension ref="A1:G23"/>
  <sheetViews>
    <sheetView showGridLines="0" view="pageBreakPreview" zoomScale="75" zoomScaleNormal="75" zoomScaleSheetLayoutView="75" workbookViewId="0">
      <selection activeCell="D20" sqref="D20"/>
    </sheetView>
  </sheetViews>
  <sheetFormatPr baseColWidth="10" defaultRowHeight="12.75"/>
  <cols>
    <col min="1" max="1" width="23.85546875" style="271" customWidth="1"/>
    <col min="2" max="2" width="21.140625" style="271" customWidth="1"/>
    <col min="3" max="3" width="22.42578125" style="271" customWidth="1"/>
    <col min="4" max="4" width="22.140625" style="271" customWidth="1"/>
    <col min="5" max="5" width="8.28515625" style="271" customWidth="1"/>
    <col min="6" max="6" width="13.5703125" style="271" customWidth="1"/>
    <col min="7" max="7" width="14.85546875" style="271" customWidth="1"/>
    <col min="8" max="13" width="15.140625" style="271" customWidth="1"/>
    <col min="14" max="17" width="12" style="271" customWidth="1"/>
    <col min="18" max="16384" width="11.42578125" style="271"/>
  </cols>
  <sheetData>
    <row r="1" spans="1:7" s="90" customFormat="1" ht="18">
      <c r="A1" s="1519" t="s">
        <v>375</v>
      </c>
      <c r="B1" s="1519"/>
      <c r="C1" s="1519"/>
      <c r="D1" s="1519"/>
      <c r="E1" s="89"/>
      <c r="F1" s="89"/>
      <c r="G1" s="89"/>
    </row>
    <row r="2" spans="1:7">
      <c r="A2" s="743"/>
    </row>
    <row r="3" spans="1:7" ht="15">
      <c r="A3" s="1560" t="s">
        <v>89</v>
      </c>
      <c r="B3" s="1560"/>
      <c r="C3" s="1560"/>
      <c r="D3" s="1560"/>
      <c r="E3" s="282"/>
      <c r="F3" s="282"/>
    </row>
    <row r="4" spans="1:7" ht="15">
      <c r="A4" s="1560" t="s">
        <v>90</v>
      </c>
      <c r="B4" s="1560"/>
      <c r="C4" s="1560"/>
      <c r="D4" s="1560"/>
      <c r="E4" s="282"/>
      <c r="F4" s="282"/>
    </row>
    <row r="5" spans="1:7" ht="13.5" customHeight="1" thickBot="1">
      <c r="A5" s="5"/>
      <c r="B5" s="6"/>
      <c r="C5" s="6"/>
      <c r="D5" s="6"/>
      <c r="E5" s="91"/>
      <c r="F5" s="91"/>
    </row>
    <row r="6" spans="1:7" ht="30.75" customHeight="1">
      <c r="A6" s="1649" t="s">
        <v>378</v>
      </c>
      <c r="B6" s="128" t="s">
        <v>91</v>
      </c>
      <c r="C6" s="158" t="s">
        <v>521</v>
      </c>
      <c r="D6" s="873"/>
    </row>
    <row r="7" spans="1:7">
      <c r="A7" s="1650"/>
      <c r="B7" s="299" t="s">
        <v>92</v>
      </c>
      <c r="C7" s="909" t="s">
        <v>522</v>
      </c>
      <c r="D7" s="926" t="s">
        <v>381</v>
      </c>
    </row>
    <row r="8" spans="1:7">
      <c r="A8" s="1650"/>
      <c r="B8" s="299" t="s">
        <v>978</v>
      </c>
      <c r="C8" s="909" t="s">
        <v>525</v>
      </c>
      <c r="D8" s="926" t="s">
        <v>384</v>
      </c>
    </row>
    <row r="9" spans="1:7" ht="38.25" customHeight="1" thickBot="1">
      <c r="A9" s="1651"/>
      <c r="B9" s="300" t="s">
        <v>383</v>
      </c>
      <c r="C9" s="912" t="s">
        <v>526</v>
      </c>
      <c r="D9" s="1189"/>
    </row>
    <row r="10" spans="1:7" ht="24" customHeight="1">
      <c r="A10" s="14">
        <v>2003</v>
      </c>
      <c r="B10" s="104">
        <v>317.3</v>
      </c>
      <c r="C10" s="110">
        <v>42.84</v>
      </c>
      <c r="D10" s="1190">
        <f t="shared" ref="D10:D20" si="0">C10*B10*10</f>
        <v>135931.32</v>
      </c>
    </row>
    <row r="11" spans="1:7">
      <c r="A11" s="14">
        <v>2004</v>
      </c>
      <c r="B11" s="104">
        <v>287.20999999999998</v>
      </c>
      <c r="C11" s="110">
        <v>41.41</v>
      </c>
      <c r="D11" s="108">
        <f t="shared" si="0"/>
        <v>118933.66099999998</v>
      </c>
    </row>
    <row r="12" spans="1:7">
      <c r="A12" s="14">
        <v>2005</v>
      </c>
      <c r="B12" s="104">
        <v>304.16130599999997</v>
      </c>
      <c r="C12" s="110">
        <v>50.49</v>
      </c>
      <c r="D12" s="108">
        <f t="shared" si="0"/>
        <v>153571.04339939999</v>
      </c>
    </row>
    <row r="13" spans="1:7">
      <c r="A13" s="14">
        <v>2006</v>
      </c>
      <c r="B13" s="104">
        <v>331.19845199999997</v>
      </c>
      <c r="C13" s="110">
        <v>50.32</v>
      </c>
      <c r="D13" s="108">
        <f t="shared" si="0"/>
        <v>166659.06104639999</v>
      </c>
    </row>
    <row r="14" spans="1:7">
      <c r="A14" s="14">
        <v>2007</v>
      </c>
      <c r="B14" s="104">
        <v>255.87956500000001</v>
      </c>
      <c r="C14" s="110">
        <v>54.84</v>
      </c>
      <c r="D14" s="108">
        <f t="shared" si="0"/>
        <v>140324.35344600002</v>
      </c>
    </row>
    <row r="15" spans="1:7">
      <c r="A15" s="14">
        <v>2008</v>
      </c>
      <c r="B15" s="104">
        <v>270.78965000000005</v>
      </c>
      <c r="C15" s="110">
        <v>53.48</v>
      </c>
      <c r="D15" s="108">
        <f t="shared" si="0"/>
        <v>144818.30482000002</v>
      </c>
    </row>
    <row r="16" spans="1:7">
      <c r="A16" s="14">
        <v>2009</v>
      </c>
      <c r="B16" s="103">
        <v>243.90799999999999</v>
      </c>
      <c r="C16" s="105">
        <v>56.74</v>
      </c>
      <c r="D16" s="108">
        <f t="shared" si="0"/>
        <v>138393.39920000001</v>
      </c>
    </row>
    <row r="17" spans="1:4">
      <c r="A17" s="14">
        <v>2010</v>
      </c>
      <c r="B17" s="104">
        <v>228.89400000000001</v>
      </c>
      <c r="C17" s="110">
        <v>61.77</v>
      </c>
      <c r="D17" s="108">
        <f t="shared" si="0"/>
        <v>141387.82380000001</v>
      </c>
    </row>
    <row r="18" spans="1:4">
      <c r="A18" s="14">
        <v>2011</v>
      </c>
      <c r="B18" s="104">
        <v>239.733</v>
      </c>
      <c r="C18" s="110">
        <v>60.1</v>
      </c>
      <c r="D18" s="108">
        <f t="shared" si="0"/>
        <v>144079.533</v>
      </c>
    </row>
    <row r="19" spans="1:4">
      <c r="A19" s="14">
        <v>2012</v>
      </c>
      <c r="B19" s="104">
        <v>236.45400000000001</v>
      </c>
      <c r="C19" s="111">
        <v>60.87</v>
      </c>
      <c r="D19" s="108">
        <f t="shared" si="0"/>
        <v>143929.54980000001</v>
      </c>
    </row>
    <row r="20" spans="1:4" ht="13.5" thickBot="1">
      <c r="A20" s="337">
        <v>2013</v>
      </c>
      <c r="B20" s="232">
        <v>249.82499999999999</v>
      </c>
      <c r="C20" s="945">
        <v>61.81</v>
      </c>
      <c r="D20" s="321">
        <f t="shared" si="0"/>
        <v>154416.83249999999</v>
      </c>
    </row>
    <row r="21" spans="1:4" ht="25.5" customHeight="1">
      <c r="A21" s="37" t="s">
        <v>29</v>
      </c>
      <c r="B21" s="37"/>
      <c r="C21" s="231"/>
      <c r="D21" s="747"/>
    </row>
    <row r="22" spans="1:4">
      <c r="A22" s="271" t="s">
        <v>30</v>
      </c>
    </row>
    <row r="23" spans="1:4">
      <c r="D23" s="349"/>
    </row>
  </sheetData>
  <mergeCells count="4">
    <mergeCell ref="A1:D1"/>
    <mergeCell ref="A6:A9"/>
    <mergeCell ref="A3:D3"/>
    <mergeCell ref="A4:D4"/>
  </mergeCells>
  <phoneticPr fontId="6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73" orientation="portrait" horizontalDpi="300" verticalDpi="300" r:id="rId1"/>
  <headerFooter alignWithMargins="0">
    <oddFooter>&amp;C&amp;A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215">
    <pageSetUpPr fitToPage="1"/>
  </sheetPr>
  <dimension ref="A1:I20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28" style="37" customWidth="1"/>
    <col min="2" max="7" width="17.5703125" style="37" customWidth="1"/>
    <col min="8" max="8" width="4.140625" style="37" customWidth="1"/>
    <col min="9" max="16384" width="11.42578125" style="37"/>
  </cols>
  <sheetData>
    <row r="1" spans="1:9" s="27" customFormat="1" ht="18">
      <c r="A1" s="1485" t="s">
        <v>375</v>
      </c>
      <c r="B1" s="1485"/>
      <c r="C1" s="1485"/>
      <c r="D1" s="1485"/>
      <c r="E1" s="1485"/>
      <c r="F1" s="1485"/>
      <c r="G1" s="1485"/>
    </row>
    <row r="2" spans="1:9" s="28" customFormat="1" ht="14.25"/>
    <row r="3" spans="1:9" s="28" customFormat="1" ht="21.75" customHeight="1">
      <c r="A3" s="1486" t="s">
        <v>1319</v>
      </c>
      <c r="B3" s="1486"/>
      <c r="C3" s="1486"/>
      <c r="D3" s="1486"/>
      <c r="E3" s="1486"/>
      <c r="F3" s="1486"/>
      <c r="G3" s="1486"/>
      <c r="H3" s="134"/>
      <c r="I3" s="134"/>
    </row>
    <row r="4" spans="1:9" s="28" customFormat="1" ht="15.75" thickBot="1">
      <c r="A4" s="239"/>
      <c r="B4" s="240"/>
      <c r="C4" s="240"/>
      <c r="D4" s="240"/>
      <c r="E4" s="240"/>
      <c r="F4" s="240"/>
      <c r="G4" s="240"/>
    </row>
    <row r="5" spans="1:9" ht="23.25" customHeight="1">
      <c r="A5" s="135" t="s">
        <v>535</v>
      </c>
      <c r="B5" s="1553" t="s">
        <v>379</v>
      </c>
      <c r="C5" s="1493"/>
      <c r="D5" s="1494"/>
      <c r="E5" s="1553" t="s">
        <v>386</v>
      </c>
      <c r="F5" s="1494"/>
      <c r="G5" s="234" t="s">
        <v>380</v>
      </c>
    </row>
    <row r="6" spans="1:9" ht="23.25" customHeight="1">
      <c r="A6" s="856" t="s">
        <v>537</v>
      </c>
      <c r="B6" s="1538" t="s">
        <v>389</v>
      </c>
      <c r="C6" s="1539"/>
      <c r="D6" s="1540"/>
      <c r="E6" s="1538" t="s">
        <v>390</v>
      </c>
      <c r="F6" s="1540"/>
      <c r="G6" s="942" t="s">
        <v>532</v>
      </c>
    </row>
    <row r="7" spans="1:9" ht="31.5" customHeight="1" thickBot="1">
      <c r="A7" s="939" t="s">
        <v>538</v>
      </c>
      <c r="B7" s="860" t="s">
        <v>393</v>
      </c>
      <c r="C7" s="307" t="s">
        <v>394</v>
      </c>
      <c r="D7" s="307" t="s">
        <v>395</v>
      </c>
      <c r="E7" s="860" t="s">
        <v>393</v>
      </c>
      <c r="F7" s="307" t="s">
        <v>394</v>
      </c>
      <c r="G7" s="309" t="s">
        <v>533</v>
      </c>
    </row>
    <row r="8" spans="1:9" ht="19.5" customHeight="1">
      <c r="A8" s="75" t="s">
        <v>472</v>
      </c>
      <c r="B8" s="45" t="s">
        <v>399</v>
      </c>
      <c r="C8" s="45">
        <v>2</v>
      </c>
      <c r="D8" s="45">
        <v>2</v>
      </c>
      <c r="E8" s="45" t="s">
        <v>399</v>
      </c>
      <c r="F8" s="131">
        <v>4500</v>
      </c>
      <c r="G8" s="46">
        <v>9</v>
      </c>
    </row>
    <row r="9" spans="1:9">
      <c r="A9" s="66" t="s">
        <v>474</v>
      </c>
      <c r="B9" s="48" t="s">
        <v>399</v>
      </c>
      <c r="C9" s="48" t="s">
        <v>399</v>
      </c>
      <c r="D9" s="48" t="s">
        <v>399</v>
      </c>
      <c r="E9" s="12" t="s">
        <v>399</v>
      </c>
      <c r="F9" s="12">
        <v>2475</v>
      </c>
      <c r="G9" s="49" t="s">
        <v>399</v>
      </c>
    </row>
    <row r="10" spans="1:9">
      <c r="A10" s="980" t="s">
        <v>590</v>
      </c>
      <c r="B10" s="981" t="s">
        <v>399</v>
      </c>
      <c r="C10" s="981">
        <v>2</v>
      </c>
      <c r="D10" s="981">
        <v>2</v>
      </c>
      <c r="E10" s="982" t="s">
        <v>399</v>
      </c>
      <c r="F10" s="982">
        <v>4500</v>
      </c>
      <c r="G10" s="983">
        <v>9</v>
      </c>
    </row>
    <row r="11" spans="1:9">
      <c r="A11" s="66"/>
      <c r="B11" s="48"/>
      <c r="C11" s="48"/>
      <c r="D11" s="48"/>
      <c r="E11" s="12"/>
      <c r="F11" s="12"/>
      <c r="G11" s="49"/>
    </row>
    <row r="12" spans="1:9">
      <c r="A12" s="66" t="s">
        <v>488</v>
      </c>
      <c r="B12" s="12" t="s">
        <v>399</v>
      </c>
      <c r="C12" s="12">
        <v>3</v>
      </c>
      <c r="D12" s="48">
        <v>3</v>
      </c>
      <c r="E12" s="12" t="s">
        <v>399</v>
      </c>
      <c r="F12" s="12">
        <v>1250</v>
      </c>
      <c r="G12" s="13">
        <v>4</v>
      </c>
    </row>
    <row r="13" spans="1:9">
      <c r="A13" s="980" t="s">
        <v>598</v>
      </c>
      <c r="B13" s="981" t="s">
        <v>399</v>
      </c>
      <c r="C13" s="981">
        <v>3</v>
      </c>
      <c r="D13" s="981">
        <v>3</v>
      </c>
      <c r="E13" s="982" t="s">
        <v>399</v>
      </c>
      <c r="F13" s="982">
        <v>1250</v>
      </c>
      <c r="G13" s="983">
        <v>4</v>
      </c>
    </row>
    <row r="14" spans="1:9">
      <c r="A14" s="68"/>
      <c r="B14" s="73"/>
      <c r="C14" s="73"/>
      <c r="D14" s="73"/>
      <c r="E14" s="79"/>
      <c r="F14" s="79"/>
      <c r="G14" s="74"/>
    </row>
    <row r="15" spans="1:9">
      <c r="A15" s="66" t="s">
        <v>508</v>
      </c>
      <c r="B15" s="48">
        <v>1</v>
      </c>
      <c r="C15" s="48" t="s">
        <v>399</v>
      </c>
      <c r="D15" s="48">
        <v>1</v>
      </c>
      <c r="E15" s="12">
        <v>1000</v>
      </c>
      <c r="F15" s="12" t="s">
        <v>399</v>
      </c>
      <c r="G15" s="49">
        <v>1</v>
      </c>
    </row>
    <row r="16" spans="1:9">
      <c r="A16" s="66" t="s">
        <v>509</v>
      </c>
      <c r="B16" s="12">
        <v>1</v>
      </c>
      <c r="C16" s="12" t="s">
        <v>399</v>
      </c>
      <c r="D16" s="48">
        <v>1</v>
      </c>
      <c r="E16" s="12">
        <v>900</v>
      </c>
      <c r="F16" s="12" t="s">
        <v>399</v>
      </c>
      <c r="G16" s="13">
        <v>1</v>
      </c>
    </row>
    <row r="17" spans="1:7">
      <c r="A17" s="66" t="s">
        <v>514</v>
      </c>
      <c r="B17" s="12">
        <v>12</v>
      </c>
      <c r="C17" s="12" t="s">
        <v>399</v>
      </c>
      <c r="D17" s="48">
        <v>12</v>
      </c>
      <c r="E17" s="12">
        <v>1575</v>
      </c>
      <c r="F17" s="12" t="s">
        <v>399</v>
      </c>
      <c r="G17" s="13">
        <v>19</v>
      </c>
    </row>
    <row r="18" spans="1:7">
      <c r="A18" s="980" t="s">
        <v>591</v>
      </c>
      <c r="B18" s="981">
        <v>14</v>
      </c>
      <c r="C18" s="981" t="s">
        <v>399</v>
      </c>
      <c r="D18" s="981">
        <v>14</v>
      </c>
      <c r="E18" s="982">
        <v>1486</v>
      </c>
      <c r="F18" s="982" t="s">
        <v>399</v>
      </c>
      <c r="G18" s="983">
        <v>21</v>
      </c>
    </row>
    <row r="19" spans="1:7">
      <c r="A19" s="66"/>
      <c r="B19" s="48"/>
      <c r="C19" s="48"/>
      <c r="D19" s="48"/>
      <c r="E19" s="12"/>
      <c r="F19" s="12"/>
      <c r="G19" s="49"/>
    </row>
    <row r="20" spans="1:7" ht="13.5" thickBot="1">
      <c r="A20" s="976" t="s">
        <v>519</v>
      </c>
      <c r="B20" s="977">
        <v>14</v>
      </c>
      <c r="C20" s="977">
        <v>5</v>
      </c>
      <c r="D20" s="977">
        <v>19</v>
      </c>
      <c r="E20" s="978">
        <v>1486</v>
      </c>
      <c r="F20" s="978">
        <v>2550</v>
      </c>
      <c r="G20" s="979">
        <v>34</v>
      </c>
    </row>
  </sheetData>
  <mergeCells count="6">
    <mergeCell ref="A1:G1"/>
    <mergeCell ref="A3:G3"/>
    <mergeCell ref="B5:D5"/>
    <mergeCell ref="E5:F5"/>
    <mergeCell ref="B6:D6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>
  <sheetPr codeName="Hoja317">
    <pageSetUpPr fitToPage="1"/>
  </sheetPr>
  <dimension ref="A1:I22"/>
  <sheetViews>
    <sheetView showGridLines="0"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6" width="24" style="160" customWidth="1"/>
    <col min="7" max="7" width="16.7109375" style="160" customWidth="1"/>
    <col min="8" max="8" width="13.5703125" style="160" customWidth="1"/>
    <col min="9" max="9" width="14.85546875" style="160" customWidth="1"/>
    <col min="10" max="15" width="15.140625" style="160" customWidth="1"/>
    <col min="16" max="19" width="12" style="160" customWidth="1"/>
    <col min="20" max="16384" width="11.42578125" style="160"/>
  </cols>
  <sheetData>
    <row r="1" spans="1:9" s="2" customFormat="1" ht="18">
      <c r="A1" s="1481" t="s">
        <v>375</v>
      </c>
      <c r="B1" s="1481"/>
      <c r="C1" s="1481"/>
      <c r="D1" s="1481"/>
      <c r="E1" s="1481"/>
      <c r="F1" s="1481"/>
      <c r="G1" s="1"/>
      <c r="H1" s="1"/>
      <c r="I1" s="1"/>
    </row>
    <row r="2" spans="1:9">
      <c r="A2" s="759"/>
    </row>
    <row r="3" spans="1:9" s="3" customFormat="1" ht="27.75" customHeight="1">
      <c r="A3" s="1523" t="s">
        <v>93</v>
      </c>
      <c r="B3" s="1523"/>
      <c r="C3" s="1523"/>
      <c r="D3" s="1523"/>
      <c r="E3" s="1523"/>
      <c r="F3" s="1523"/>
    </row>
    <row r="4" spans="1:9" ht="13.5" thickBot="1">
      <c r="A4" s="215"/>
      <c r="B4" s="672"/>
      <c r="C4" s="672"/>
      <c r="D4" s="769"/>
      <c r="E4" s="769"/>
      <c r="F4" s="769"/>
    </row>
    <row r="5" spans="1:9" ht="27.75" customHeight="1">
      <c r="A5" s="1649" t="s">
        <v>378</v>
      </c>
      <c r="B5" s="1553" t="s">
        <v>94</v>
      </c>
      <c r="C5" s="1494"/>
      <c r="D5" s="1765" t="s">
        <v>748</v>
      </c>
      <c r="E5" s="1766"/>
      <c r="F5" s="1766"/>
    </row>
    <row r="6" spans="1:9" ht="27.75" customHeight="1">
      <c r="A6" s="1650"/>
      <c r="B6" s="1658" t="s">
        <v>383</v>
      </c>
      <c r="C6" s="1660"/>
      <c r="D6" s="1767" t="s">
        <v>95</v>
      </c>
      <c r="E6" s="770" t="s">
        <v>96</v>
      </c>
      <c r="F6" s="1769" t="s">
        <v>97</v>
      </c>
    </row>
    <row r="7" spans="1:9" ht="24.75" customHeight="1">
      <c r="A7" s="1650"/>
      <c r="B7" s="298" t="s">
        <v>819</v>
      </c>
      <c r="C7" s="298" t="s">
        <v>819</v>
      </c>
      <c r="D7" s="1768"/>
      <c r="E7" s="1191" t="s">
        <v>366</v>
      </c>
      <c r="F7" s="1589"/>
    </row>
    <row r="8" spans="1:9" ht="32.25" customHeight="1" thickBot="1">
      <c r="A8" s="1651"/>
      <c r="B8" s="879" t="s">
        <v>35</v>
      </c>
      <c r="C8" s="879" t="s">
        <v>98</v>
      </c>
      <c r="D8" s="1192" t="s">
        <v>99</v>
      </c>
      <c r="E8" s="1192" t="s">
        <v>99</v>
      </c>
      <c r="F8" s="1193" t="s">
        <v>533</v>
      </c>
    </row>
    <row r="9" spans="1:9" ht="27.75" customHeight="1">
      <c r="A9" s="14">
        <v>2003</v>
      </c>
      <c r="B9" s="104">
        <v>6943</v>
      </c>
      <c r="C9" s="104">
        <v>6.7249999999999996</v>
      </c>
      <c r="D9" s="104">
        <v>42462.409</v>
      </c>
      <c r="E9" s="104">
        <v>6821</v>
      </c>
      <c r="F9" s="108">
        <v>2798</v>
      </c>
    </row>
    <row r="10" spans="1:9">
      <c r="A10" s="14">
        <v>2004</v>
      </c>
      <c r="B10" s="104">
        <v>6761.9049999999997</v>
      </c>
      <c r="C10" s="104">
        <v>4.5339999999999998</v>
      </c>
      <c r="D10" s="104">
        <v>42804.326480000003</v>
      </c>
      <c r="E10" s="104">
        <v>7231.4189040000001</v>
      </c>
      <c r="F10" s="108">
        <v>1573</v>
      </c>
    </row>
    <row r="11" spans="1:9">
      <c r="A11" s="14">
        <v>2005</v>
      </c>
      <c r="B11" s="104">
        <v>5750.1735330000001</v>
      </c>
      <c r="C11" s="104">
        <v>1.252</v>
      </c>
      <c r="D11" s="104">
        <v>36436.865080329997</v>
      </c>
      <c r="E11" s="104">
        <v>4390.8180000000002</v>
      </c>
      <c r="F11" s="108">
        <v>401</v>
      </c>
    </row>
    <row r="12" spans="1:9">
      <c r="A12" s="14">
        <v>2006</v>
      </c>
      <c r="B12" s="104">
        <v>6259.0579029999999</v>
      </c>
      <c r="C12" s="104">
        <v>4.8</v>
      </c>
      <c r="D12" s="104">
        <v>38907.310784742695</v>
      </c>
      <c r="E12" s="104">
        <v>5546.6959999999999</v>
      </c>
      <c r="F12" s="108">
        <v>1049</v>
      </c>
    </row>
    <row r="13" spans="1:9">
      <c r="A13" s="14">
        <v>2007</v>
      </c>
      <c r="B13" s="104">
        <v>5698.9421859999993</v>
      </c>
      <c r="C13" s="104">
        <v>1.34</v>
      </c>
      <c r="D13" s="104">
        <v>35208.713728000002</v>
      </c>
      <c r="E13" s="104">
        <v>5579.9650000000001</v>
      </c>
      <c r="F13" s="108">
        <v>1340</v>
      </c>
    </row>
    <row r="14" spans="1:9">
      <c r="A14" s="14">
        <v>2008</v>
      </c>
      <c r="B14" s="104">
        <v>5672.4719631081107</v>
      </c>
      <c r="C14" s="104">
        <v>0.86899999999999999</v>
      </c>
      <c r="D14" s="104">
        <v>37366.892500000002</v>
      </c>
      <c r="E14" s="104">
        <v>5679.9219631081105</v>
      </c>
      <c r="F14" s="108">
        <v>869</v>
      </c>
    </row>
    <row r="15" spans="1:9">
      <c r="A15" s="14">
        <v>2009</v>
      </c>
      <c r="B15" s="103">
        <v>5290.5969999999998</v>
      </c>
      <c r="C15" s="103">
        <v>0.82799999999999996</v>
      </c>
      <c r="D15" s="103">
        <v>35489.294000000002</v>
      </c>
      <c r="E15" s="103">
        <v>3630.625</v>
      </c>
      <c r="F15" s="106">
        <v>828</v>
      </c>
    </row>
    <row r="16" spans="1:9">
      <c r="A16" s="14">
        <v>2010</v>
      </c>
      <c r="B16" s="104">
        <v>5875.65</v>
      </c>
      <c r="C16" s="104">
        <v>3.073</v>
      </c>
      <c r="D16" s="104">
        <v>35353.474000000002</v>
      </c>
      <c r="E16" s="104">
        <v>5242.0929999999998</v>
      </c>
      <c r="F16" s="108">
        <v>3073</v>
      </c>
    </row>
    <row r="17" spans="1:6">
      <c r="A17" s="14">
        <v>2011</v>
      </c>
      <c r="B17" s="104">
        <v>5569.0730000000003</v>
      </c>
      <c r="C17" s="104">
        <v>0.50900000000000001</v>
      </c>
      <c r="D17" s="104">
        <v>33709.123</v>
      </c>
      <c r="E17" s="104">
        <v>4744.415</v>
      </c>
      <c r="F17" s="108">
        <v>509</v>
      </c>
    </row>
    <row r="18" spans="1:6">
      <c r="A18" s="14">
        <v>2012</v>
      </c>
      <c r="B18" s="104">
        <v>5092.7520000000004</v>
      </c>
      <c r="C18" s="104">
        <v>2.9569999999999999</v>
      </c>
      <c r="D18" s="554">
        <v>31122.560000000001</v>
      </c>
      <c r="E18" s="104">
        <v>4412.2889999999998</v>
      </c>
      <c r="F18" s="108">
        <v>986</v>
      </c>
    </row>
    <row r="19" spans="1:6" ht="13.5" thickBot="1">
      <c r="A19" s="337">
        <v>2013</v>
      </c>
      <c r="B19" s="232">
        <v>7230.8320000000003</v>
      </c>
      <c r="C19" s="232">
        <v>2.0819999999999999</v>
      </c>
      <c r="D19" s="562">
        <v>46078.544999999998</v>
      </c>
      <c r="E19" s="232">
        <v>6399.8819999999996</v>
      </c>
      <c r="F19" s="321">
        <v>452</v>
      </c>
    </row>
    <row r="20" spans="1:6" ht="13.15" customHeight="1">
      <c r="A20" s="163" t="s">
        <v>367</v>
      </c>
      <c r="B20" s="163"/>
      <c r="C20" s="163"/>
      <c r="D20" s="163"/>
      <c r="E20" s="163"/>
      <c r="F20" s="163"/>
    </row>
    <row r="21" spans="1:6" s="271" customFormat="1">
      <c r="A21" s="37" t="s">
        <v>29</v>
      </c>
      <c r="B21" s="37"/>
      <c r="C21" s="231"/>
      <c r="D21" s="747"/>
      <c r="E21" s="37"/>
    </row>
    <row r="22" spans="1:6" s="271" customFormat="1">
      <c r="A22" s="271" t="s">
        <v>30</v>
      </c>
    </row>
  </sheetData>
  <mergeCells count="8">
    <mergeCell ref="B5:C5"/>
    <mergeCell ref="B6:C6"/>
    <mergeCell ref="D5:F5"/>
    <mergeCell ref="A1:F1"/>
    <mergeCell ref="A3:F3"/>
    <mergeCell ref="A5:A8"/>
    <mergeCell ref="D6:D7"/>
    <mergeCell ref="F6:F7"/>
  </mergeCells>
  <phoneticPr fontId="6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54" orientation="portrait" horizontalDpi="300" verticalDpi="300" r:id="rId1"/>
  <headerFooter alignWithMargins="0">
    <oddFooter>&amp;C&amp;A</oddFooter>
  </headerFooter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>
  <sheetPr codeName="Hoja318">
    <pageSetUpPr fitToPage="1"/>
  </sheetPr>
  <dimension ref="A1:S86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41.5703125" style="271" customWidth="1"/>
    <col min="2" max="5" width="23.85546875" style="271" customWidth="1"/>
    <col min="6" max="16384" width="11.42578125" style="271"/>
  </cols>
  <sheetData>
    <row r="1" spans="1:9" s="90" customFormat="1" ht="18">
      <c r="A1" s="1519" t="s">
        <v>375</v>
      </c>
      <c r="B1" s="1519"/>
      <c r="C1" s="1519"/>
      <c r="D1" s="1519"/>
      <c r="E1" s="1519"/>
      <c r="F1" s="89"/>
      <c r="G1" s="89"/>
      <c r="H1" s="89"/>
      <c r="I1" s="89"/>
    </row>
    <row r="2" spans="1:9">
      <c r="A2" s="743"/>
    </row>
    <row r="3" spans="1:9" ht="33.75" customHeight="1">
      <c r="A3" s="1523" t="s">
        <v>1357</v>
      </c>
      <c r="B3" s="1523"/>
      <c r="C3" s="1523"/>
      <c r="D3" s="1523"/>
      <c r="E3" s="1523"/>
      <c r="F3" s="91"/>
      <c r="G3" s="91"/>
      <c r="H3" s="91"/>
    </row>
    <row r="4" spans="1:9" ht="13.5" customHeight="1" thickBot="1">
      <c r="A4" s="5"/>
      <c r="B4" s="6"/>
      <c r="C4" s="6"/>
      <c r="D4" s="6"/>
      <c r="E4" s="6"/>
      <c r="F4" s="91"/>
      <c r="G4" s="91"/>
      <c r="H4" s="91"/>
    </row>
    <row r="5" spans="1:9" ht="40.5" customHeight="1">
      <c r="A5" s="327" t="s">
        <v>560</v>
      </c>
      <c r="B5" s="857" t="s">
        <v>818</v>
      </c>
      <c r="C5" s="849" t="s">
        <v>1158</v>
      </c>
      <c r="D5" s="850"/>
      <c r="E5" s="1501" t="s">
        <v>395</v>
      </c>
    </row>
    <row r="6" spans="1:9" ht="35.25" customHeight="1" thickBot="1">
      <c r="A6" s="939" t="s">
        <v>538</v>
      </c>
      <c r="B6" s="879" t="s">
        <v>978</v>
      </c>
      <c r="C6" s="860" t="s">
        <v>100</v>
      </c>
      <c r="D6" s="860" t="s">
        <v>101</v>
      </c>
      <c r="E6" s="1730"/>
    </row>
    <row r="7" spans="1:9" ht="21" customHeight="1">
      <c r="A7" s="75" t="s">
        <v>459</v>
      </c>
      <c r="B7" s="131" t="s">
        <v>399</v>
      </c>
      <c r="C7" s="131" t="s">
        <v>399</v>
      </c>
      <c r="D7" s="45">
        <v>16943</v>
      </c>
      <c r="E7" s="140">
        <v>16943</v>
      </c>
      <c r="F7" s="349"/>
    </row>
    <row r="8" spans="1:9">
      <c r="A8" s="66" t="s">
        <v>460</v>
      </c>
      <c r="B8" s="12" t="s">
        <v>399</v>
      </c>
      <c r="C8" s="12" t="s">
        <v>399</v>
      </c>
      <c r="D8" s="12">
        <v>7303</v>
      </c>
      <c r="E8" s="13">
        <v>7303</v>
      </c>
      <c r="F8" s="349"/>
    </row>
    <row r="9" spans="1:9">
      <c r="A9" s="66" t="s">
        <v>461</v>
      </c>
      <c r="B9" s="48" t="s">
        <v>399</v>
      </c>
      <c r="C9" s="48" t="s">
        <v>399</v>
      </c>
      <c r="D9" s="48">
        <v>47946</v>
      </c>
      <c r="E9" s="49">
        <v>47946</v>
      </c>
      <c r="F9" s="349"/>
    </row>
    <row r="10" spans="1:9">
      <c r="A10" s="66" t="s">
        <v>462</v>
      </c>
      <c r="B10" s="12" t="s">
        <v>399</v>
      </c>
      <c r="C10" s="12" t="s">
        <v>399</v>
      </c>
      <c r="D10" s="12">
        <v>92244</v>
      </c>
      <c r="E10" s="13">
        <v>92244</v>
      </c>
      <c r="F10" s="349"/>
    </row>
    <row r="11" spans="1:9">
      <c r="A11" s="76" t="s">
        <v>463</v>
      </c>
      <c r="B11" s="77" t="s">
        <v>399</v>
      </c>
      <c r="C11" s="77" t="s">
        <v>399</v>
      </c>
      <c r="D11" s="77">
        <v>164436</v>
      </c>
      <c r="E11" s="78">
        <v>164436</v>
      </c>
      <c r="F11" s="349"/>
    </row>
    <row r="12" spans="1:9">
      <c r="A12" s="68"/>
      <c r="B12" s="73"/>
      <c r="C12" s="73"/>
      <c r="D12" s="73"/>
      <c r="E12" s="74"/>
      <c r="F12" s="349"/>
    </row>
    <row r="13" spans="1:9">
      <c r="A13" s="76" t="s">
        <v>464</v>
      </c>
      <c r="B13" s="81" t="s">
        <v>399</v>
      </c>
      <c r="C13" s="77" t="s">
        <v>399</v>
      </c>
      <c r="D13" s="81">
        <v>180</v>
      </c>
      <c r="E13" s="78">
        <v>180</v>
      </c>
      <c r="F13" s="349"/>
    </row>
    <row r="14" spans="1:9">
      <c r="A14" s="68"/>
      <c r="B14" s="73"/>
      <c r="C14" s="73"/>
      <c r="D14" s="73"/>
      <c r="E14" s="74"/>
      <c r="F14" s="349"/>
    </row>
    <row r="15" spans="1:9">
      <c r="A15" s="76" t="s">
        <v>465</v>
      </c>
      <c r="B15" s="81" t="s">
        <v>399</v>
      </c>
      <c r="C15" s="81" t="s">
        <v>399</v>
      </c>
      <c r="D15" s="81">
        <v>603</v>
      </c>
      <c r="E15" s="82">
        <v>603</v>
      </c>
      <c r="F15" s="349"/>
    </row>
    <row r="16" spans="1:9">
      <c r="A16" s="66"/>
      <c r="B16" s="48"/>
      <c r="C16" s="48"/>
      <c r="D16" s="48"/>
      <c r="E16" s="49"/>
      <c r="F16" s="349"/>
    </row>
    <row r="17" spans="1:6">
      <c r="A17" s="66" t="s">
        <v>544</v>
      </c>
      <c r="B17" s="12" t="s">
        <v>399</v>
      </c>
      <c r="C17" s="12" t="s">
        <v>399</v>
      </c>
      <c r="D17" s="12">
        <v>71533</v>
      </c>
      <c r="E17" s="13">
        <v>71533</v>
      </c>
      <c r="F17" s="349"/>
    </row>
    <row r="18" spans="1:6">
      <c r="A18" s="66" t="s">
        <v>467</v>
      </c>
      <c r="B18" s="12" t="s">
        <v>399</v>
      </c>
      <c r="C18" s="48" t="s">
        <v>399</v>
      </c>
      <c r="D18" s="12">
        <v>1509</v>
      </c>
      <c r="E18" s="13">
        <v>1509</v>
      </c>
      <c r="F18" s="349"/>
    </row>
    <row r="19" spans="1:6">
      <c r="A19" s="66" t="s">
        <v>468</v>
      </c>
      <c r="B19" s="12" t="s">
        <v>399</v>
      </c>
      <c r="C19" s="12" t="s">
        <v>399</v>
      </c>
      <c r="D19" s="12">
        <v>1516</v>
      </c>
      <c r="E19" s="13">
        <v>1516</v>
      </c>
      <c r="F19" s="349"/>
    </row>
    <row r="20" spans="1:6">
      <c r="A20" s="76" t="s">
        <v>469</v>
      </c>
      <c r="B20" s="77" t="s">
        <v>399</v>
      </c>
      <c r="C20" s="77" t="s">
        <v>399</v>
      </c>
      <c r="D20" s="77">
        <v>74558</v>
      </c>
      <c r="E20" s="78">
        <v>74558</v>
      </c>
      <c r="F20" s="349"/>
    </row>
    <row r="21" spans="1:6">
      <c r="A21" s="68"/>
      <c r="B21" s="73"/>
      <c r="C21" s="73"/>
      <c r="D21" s="73"/>
      <c r="E21" s="74"/>
      <c r="F21" s="349"/>
    </row>
    <row r="22" spans="1:6">
      <c r="A22" s="76" t="s">
        <v>470</v>
      </c>
      <c r="B22" s="81" t="s">
        <v>399</v>
      </c>
      <c r="C22" s="81" t="s">
        <v>399</v>
      </c>
      <c r="D22" s="81">
        <v>110227</v>
      </c>
      <c r="E22" s="82">
        <v>110227</v>
      </c>
      <c r="F22" s="349"/>
    </row>
    <row r="23" spans="1:6">
      <c r="A23" s="68"/>
      <c r="B23" s="73"/>
      <c r="C23" s="73"/>
      <c r="D23" s="73"/>
      <c r="E23" s="74"/>
      <c r="F23" s="349"/>
    </row>
    <row r="24" spans="1:6">
      <c r="A24" s="76" t="s">
        <v>471</v>
      </c>
      <c r="B24" s="81">
        <v>57</v>
      </c>
      <c r="C24" s="81" t="s">
        <v>399</v>
      </c>
      <c r="D24" s="81">
        <v>260659</v>
      </c>
      <c r="E24" s="82">
        <v>260716</v>
      </c>
      <c r="F24" s="349"/>
    </row>
    <row r="25" spans="1:6">
      <c r="A25" s="66"/>
      <c r="B25" s="48"/>
      <c r="C25" s="48"/>
      <c r="D25" s="48"/>
      <c r="E25" s="49"/>
      <c r="F25" s="349"/>
    </row>
    <row r="26" spans="1:6">
      <c r="A26" s="66" t="s">
        <v>472</v>
      </c>
      <c r="B26" s="85">
        <v>22</v>
      </c>
      <c r="C26" s="48" t="s">
        <v>399</v>
      </c>
      <c r="D26" s="12">
        <v>28492</v>
      </c>
      <c r="E26" s="133">
        <v>28514</v>
      </c>
      <c r="F26" s="349"/>
    </row>
    <row r="27" spans="1:6" s="408" customFormat="1">
      <c r="A27" s="66" t="s">
        <v>473</v>
      </c>
      <c r="B27" s="85">
        <v>32</v>
      </c>
      <c r="C27" s="12" t="s">
        <v>399</v>
      </c>
      <c r="D27" s="12">
        <v>3212</v>
      </c>
      <c r="E27" s="133">
        <v>3244</v>
      </c>
      <c r="F27" s="682"/>
    </row>
    <row r="28" spans="1:6">
      <c r="A28" s="66" t="s">
        <v>474</v>
      </c>
      <c r="B28" s="85">
        <v>709</v>
      </c>
      <c r="C28" s="12" t="s">
        <v>399</v>
      </c>
      <c r="D28" s="12">
        <v>128635</v>
      </c>
      <c r="E28" s="133">
        <v>129344</v>
      </c>
      <c r="F28" s="349"/>
    </row>
    <row r="29" spans="1:6">
      <c r="A29" s="76" t="s">
        <v>475</v>
      </c>
      <c r="B29" s="377">
        <v>763</v>
      </c>
      <c r="C29" s="77" t="s">
        <v>399</v>
      </c>
      <c r="D29" s="77">
        <v>160339</v>
      </c>
      <c r="E29" s="479">
        <v>161102</v>
      </c>
      <c r="F29" s="349"/>
    </row>
    <row r="30" spans="1:6">
      <c r="A30" s="66"/>
      <c r="B30" s="48"/>
      <c r="C30" s="48"/>
      <c r="D30" s="48"/>
      <c r="E30" s="49"/>
      <c r="F30" s="349"/>
    </row>
    <row r="31" spans="1:6">
      <c r="A31" s="66" t="s">
        <v>476</v>
      </c>
      <c r="B31" s="83">
        <v>9</v>
      </c>
      <c r="C31" s="83" t="s">
        <v>399</v>
      </c>
      <c r="D31" s="12">
        <v>242543</v>
      </c>
      <c r="E31" s="84">
        <v>242552</v>
      </c>
      <c r="F31" s="349"/>
    </row>
    <row r="32" spans="1:6">
      <c r="A32" s="66" t="s">
        <v>477</v>
      </c>
      <c r="B32" s="83">
        <v>12</v>
      </c>
      <c r="C32" s="83" t="s">
        <v>399</v>
      </c>
      <c r="D32" s="12">
        <v>9178</v>
      </c>
      <c r="E32" s="84">
        <v>9190</v>
      </c>
      <c r="F32" s="349"/>
    </row>
    <row r="33" spans="1:6" s="408" customFormat="1">
      <c r="A33" s="66" t="s">
        <v>478</v>
      </c>
      <c r="B33" s="83">
        <v>166</v>
      </c>
      <c r="C33" s="83">
        <v>2</v>
      </c>
      <c r="D33" s="12">
        <v>44255</v>
      </c>
      <c r="E33" s="84">
        <v>44423</v>
      </c>
      <c r="F33" s="682"/>
    </row>
    <row r="34" spans="1:6">
      <c r="A34" s="66" t="s">
        <v>479</v>
      </c>
      <c r="B34" s="83">
        <v>41</v>
      </c>
      <c r="C34" s="83" t="s">
        <v>399</v>
      </c>
      <c r="D34" s="12">
        <v>203505</v>
      </c>
      <c r="E34" s="84">
        <v>203546</v>
      </c>
      <c r="F34" s="349"/>
    </row>
    <row r="35" spans="1:6" s="408" customFormat="1">
      <c r="A35" s="76" t="s">
        <v>480</v>
      </c>
      <c r="B35" s="77">
        <v>228</v>
      </c>
      <c r="C35" s="77">
        <v>2</v>
      </c>
      <c r="D35" s="77">
        <v>499481</v>
      </c>
      <c r="E35" s="78">
        <v>499711</v>
      </c>
      <c r="F35" s="682"/>
    </row>
    <row r="36" spans="1:6">
      <c r="A36" s="68"/>
      <c r="B36" s="73"/>
      <c r="C36" s="73"/>
      <c r="D36" s="73"/>
      <c r="E36" s="74"/>
      <c r="F36" s="349"/>
    </row>
    <row r="37" spans="1:6">
      <c r="A37" s="76" t="s">
        <v>481</v>
      </c>
      <c r="B37" s="81">
        <v>255</v>
      </c>
      <c r="C37" s="81" t="s">
        <v>399</v>
      </c>
      <c r="D37" s="81">
        <v>7975</v>
      </c>
      <c r="E37" s="82">
        <v>8230</v>
      </c>
      <c r="F37" s="349"/>
    </row>
    <row r="38" spans="1:6">
      <c r="A38" s="66"/>
      <c r="B38" s="48"/>
      <c r="C38" s="48"/>
      <c r="D38" s="48"/>
      <c r="E38" s="49"/>
      <c r="F38" s="349"/>
    </row>
    <row r="39" spans="1:6">
      <c r="A39" s="66" t="s">
        <v>545</v>
      </c>
      <c r="B39" s="85">
        <v>5</v>
      </c>
      <c r="C39" s="12" t="s">
        <v>399</v>
      </c>
      <c r="D39" s="12">
        <v>6169</v>
      </c>
      <c r="E39" s="133">
        <v>6174</v>
      </c>
      <c r="F39" s="349"/>
    </row>
    <row r="40" spans="1:6">
      <c r="A40" s="66" t="s">
        <v>483</v>
      </c>
      <c r="B40" s="12" t="s">
        <v>399</v>
      </c>
      <c r="C40" s="12" t="s">
        <v>399</v>
      </c>
      <c r="D40" s="12">
        <v>70215</v>
      </c>
      <c r="E40" s="13">
        <v>70215</v>
      </c>
      <c r="F40" s="349"/>
    </row>
    <row r="41" spans="1:6">
      <c r="A41" s="66" t="s">
        <v>484</v>
      </c>
      <c r="B41" s="12" t="s">
        <v>399</v>
      </c>
      <c r="C41" s="12">
        <v>1</v>
      </c>
      <c r="D41" s="12">
        <v>26299</v>
      </c>
      <c r="E41" s="13">
        <v>26300</v>
      </c>
      <c r="F41" s="349"/>
    </row>
    <row r="42" spans="1:6">
      <c r="A42" s="66" t="s">
        <v>485</v>
      </c>
      <c r="B42" s="85" t="s">
        <v>399</v>
      </c>
      <c r="C42" s="12" t="s">
        <v>399</v>
      </c>
      <c r="D42" s="12">
        <v>1850</v>
      </c>
      <c r="E42" s="133">
        <v>1850</v>
      </c>
      <c r="F42" s="349"/>
    </row>
    <row r="43" spans="1:6">
      <c r="A43" s="66" t="s">
        <v>486</v>
      </c>
      <c r="B43" s="12" t="s">
        <v>399</v>
      </c>
      <c r="C43" s="12" t="s">
        <v>399</v>
      </c>
      <c r="D43" s="12">
        <v>1500</v>
      </c>
      <c r="E43" s="13">
        <v>1500</v>
      </c>
      <c r="F43" s="349"/>
    </row>
    <row r="44" spans="1:6">
      <c r="A44" s="66" t="s">
        <v>487</v>
      </c>
      <c r="B44" s="12" t="s">
        <v>399</v>
      </c>
      <c r="C44" s="12" t="s">
        <v>399</v>
      </c>
      <c r="D44" s="12">
        <v>9736</v>
      </c>
      <c r="E44" s="13">
        <v>9736</v>
      </c>
      <c r="F44" s="349"/>
    </row>
    <row r="45" spans="1:6">
      <c r="A45" s="66" t="s">
        <v>488</v>
      </c>
      <c r="B45" s="85" t="s">
        <v>399</v>
      </c>
      <c r="C45" s="12" t="s">
        <v>399</v>
      </c>
      <c r="D45" s="12">
        <v>4536</v>
      </c>
      <c r="E45" s="133">
        <v>4536</v>
      </c>
      <c r="F45" s="349"/>
    </row>
    <row r="46" spans="1:6">
      <c r="A46" s="66" t="s">
        <v>489</v>
      </c>
      <c r="B46" s="85">
        <v>2</v>
      </c>
      <c r="C46" s="12" t="s">
        <v>399</v>
      </c>
      <c r="D46" s="12">
        <v>141578</v>
      </c>
      <c r="E46" s="133">
        <v>141580</v>
      </c>
      <c r="F46" s="349"/>
    </row>
    <row r="47" spans="1:6">
      <c r="A47" s="66" t="s">
        <v>490</v>
      </c>
      <c r="B47" s="12" t="s">
        <v>399</v>
      </c>
      <c r="C47" s="12" t="s">
        <v>399</v>
      </c>
      <c r="D47" s="12">
        <v>45000</v>
      </c>
      <c r="E47" s="13">
        <v>45000</v>
      </c>
      <c r="F47" s="349"/>
    </row>
    <row r="48" spans="1:6">
      <c r="A48" s="76" t="s">
        <v>491</v>
      </c>
      <c r="B48" s="77">
        <v>7</v>
      </c>
      <c r="C48" s="77">
        <v>1</v>
      </c>
      <c r="D48" s="77">
        <v>306883</v>
      </c>
      <c r="E48" s="78">
        <v>306891</v>
      </c>
      <c r="F48" s="349"/>
    </row>
    <row r="49" spans="1:6">
      <c r="A49" s="68"/>
      <c r="B49" s="73"/>
      <c r="C49" s="73"/>
      <c r="D49" s="73"/>
      <c r="E49" s="74"/>
      <c r="F49" s="349"/>
    </row>
    <row r="50" spans="1:6">
      <c r="A50" s="76" t="s">
        <v>492</v>
      </c>
      <c r="B50" s="81">
        <v>43.5</v>
      </c>
      <c r="C50" s="81" t="s">
        <v>399</v>
      </c>
      <c r="D50" s="81">
        <v>23832</v>
      </c>
      <c r="E50" s="82">
        <v>23875.5</v>
      </c>
      <c r="F50" s="349"/>
    </row>
    <row r="51" spans="1:6">
      <c r="A51" s="66"/>
      <c r="B51" s="48"/>
      <c r="C51" s="48"/>
      <c r="D51" s="48"/>
      <c r="E51" s="49"/>
      <c r="F51" s="349"/>
    </row>
    <row r="52" spans="1:6">
      <c r="A52" s="66" t="s">
        <v>493</v>
      </c>
      <c r="B52" s="85">
        <v>240</v>
      </c>
      <c r="C52" s="12" t="s">
        <v>399</v>
      </c>
      <c r="D52" s="12">
        <v>590293</v>
      </c>
      <c r="E52" s="133">
        <v>590533</v>
      </c>
      <c r="F52" s="349"/>
    </row>
    <row r="53" spans="1:6">
      <c r="A53" s="66" t="s">
        <v>494</v>
      </c>
      <c r="B53" s="12" t="s">
        <v>399</v>
      </c>
      <c r="C53" s="12" t="s">
        <v>399</v>
      </c>
      <c r="D53" s="12">
        <v>2148687</v>
      </c>
      <c r="E53" s="13">
        <v>2148687</v>
      </c>
      <c r="F53" s="349"/>
    </row>
    <row r="54" spans="1:6">
      <c r="A54" s="66" t="s">
        <v>495</v>
      </c>
      <c r="B54" s="12">
        <v>274</v>
      </c>
      <c r="C54" s="12" t="s">
        <v>399</v>
      </c>
      <c r="D54" s="12">
        <v>462613</v>
      </c>
      <c r="E54" s="13">
        <v>462887</v>
      </c>
      <c r="F54" s="349"/>
    </row>
    <row r="55" spans="1:6" s="408" customFormat="1">
      <c r="A55" s="66" t="s">
        <v>496</v>
      </c>
      <c r="B55" s="12" t="s">
        <v>399</v>
      </c>
      <c r="C55" s="12" t="s">
        <v>399</v>
      </c>
      <c r="D55" s="12">
        <v>7772</v>
      </c>
      <c r="E55" s="13">
        <v>7772</v>
      </c>
      <c r="F55" s="682"/>
    </row>
    <row r="56" spans="1:6">
      <c r="A56" s="66" t="s">
        <v>497</v>
      </c>
      <c r="B56" s="12">
        <v>731</v>
      </c>
      <c r="C56" s="12" t="s">
        <v>399</v>
      </c>
      <c r="D56" s="12">
        <v>1089161</v>
      </c>
      <c r="E56" s="13">
        <v>1089892</v>
      </c>
      <c r="F56" s="349"/>
    </row>
    <row r="57" spans="1:6">
      <c r="A57" s="76" t="s">
        <v>573</v>
      </c>
      <c r="B57" s="77">
        <v>1245</v>
      </c>
      <c r="C57" s="77" t="s">
        <v>399</v>
      </c>
      <c r="D57" s="77">
        <v>4298526</v>
      </c>
      <c r="E57" s="78">
        <v>4299771</v>
      </c>
      <c r="F57" s="349"/>
    </row>
    <row r="58" spans="1:6">
      <c r="A58" s="66"/>
      <c r="B58" s="48"/>
      <c r="C58" s="48"/>
      <c r="D58" s="48"/>
      <c r="E58" s="49"/>
      <c r="F58" s="349"/>
    </row>
    <row r="59" spans="1:6">
      <c r="A59" s="66" t="s">
        <v>499</v>
      </c>
      <c r="B59" s="12">
        <v>85219</v>
      </c>
      <c r="C59" s="12" t="s">
        <v>399</v>
      </c>
      <c r="D59" s="12">
        <v>43036</v>
      </c>
      <c r="E59" s="13">
        <v>128255</v>
      </c>
      <c r="F59" s="349"/>
    </row>
    <row r="60" spans="1:6">
      <c r="A60" s="66" t="s">
        <v>500</v>
      </c>
      <c r="B60" s="12">
        <v>244</v>
      </c>
      <c r="C60" s="12" t="s">
        <v>399</v>
      </c>
      <c r="D60" s="12">
        <v>1175</v>
      </c>
      <c r="E60" s="13">
        <v>1419</v>
      </c>
      <c r="F60" s="349"/>
    </row>
    <row r="61" spans="1:6">
      <c r="A61" s="66" t="s">
        <v>501</v>
      </c>
      <c r="B61" s="12">
        <v>1697</v>
      </c>
      <c r="C61" s="12" t="s">
        <v>399</v>
      </c>
      <c r="D61" s="12">
        <v>356739</v>
      </c>
      <c r="E61" s="13">
        <v>358436</v>
      </c>
      <c r="F61" s="349"/>
    </row>
    <row r="62" spans="1:6">
      <c r="A62" s="76" t="s">
        <v>502</v>
      </c>
      <c r="B62" s="77">
        <v>87160</v>
      </c>
      <c r="C62" s="77" t="s">
        <v>399</v>
      </c>
      <c r="D62" s="77">
        <v>400950</v>
      </c>
      <c r="E62" s="78">
        <v>488110</v>
      </c>
      <c r="F62" s="349"/>
    </row>
    <row r="63" spans="1:6">
      <c r="A63" s="66"/>
      <c r="B63" s="48"/>
      <c r="C63" s="48"/>
      <c r="D63" s="48"/>
      <c r="E63" s="49"/>
      <c r="F63" s="349"/>
    </row>
    <row r="64" spans="1:6">
      <c r="A64" s="76" t="s">
        <v>503</v>
      </c>
      <c r="B64" s="81">
        <v>142876</v>
      </c>
      <c r="C64" s="81" t="s">
        <v>399</v>
      </c>
      <c r="D64" s="81">
        <v>101561</v>
      </c>
      <c r="E64" s="82">
        <v>244437</v>
      </c>
      <c r="F64" s="349"/>
    </row>
    <row r="65" spans="1:19">
      <c r="A65" s="66"/>
      <c r="B65" s="48"/>
      <c r="C65" s="48"/>
      <c r="D65" s="48"/>
      <c r="E65" s="49"/>
      <c r="F65" s="349"/>
      <c r="S65" s="677"/>
    </row>
    <row r="66" spans="1:19" s="408" customFormat="1">
      <c r="A66" s="66" t="s">
        <v>504</v>
      </c>
      <c r="B66" s="85">
        <v>1790</v>
      </c>
      <c r="C66" s="12" t="s">
        <v>399</v>
      </c>
      <c r="D66" s="12">
        <v>561087</v>
      </c>
      <c r="E66" s="133">
        <v>562877</v>
      </c>
      <c r="F66" s="682"/>
      <c r="S66" s="766"/>
    </row>
    <row r="67" spans="1:19">
      <c r="A67" s="66" t="s">
        <v>505</v>
      </c>
      <c r="B67" s="85" t="s">
        <v>399</v>
      </c>
      <c r="C67" s="12" t="s">
        <v>399</v>
      </c>
      <c r="D67" s="12">
        <v>7576</v>
      </c>
      <c r="E67" s="133">
        <v>7576</v>
      </c>
      <c r="F67" s="349"/>
    </row>
    <row r="68" spans="1:19">
      <c r="A68" s="76" t="s">
        <v>506</v>
      </c>
      <c r="B68" s="377">
        <v>1790</v>
      </c>
      <c r="C68" s="77" t="s">
        <v>399</v>
      </c>
      <c r="D68" s="77">
        <v>568663</v>
      </c>
      <c r="E68" s="479">
        <v>570453</v>
      </c>
      <c r="F68" s="349"/>
    </row>
    <row r="69" spans="1:19">
      <c r="A69" s="66"/>
      <c r="B69" s="48"/>
      <c r="C69" s="48"/>
      <c r="D69" s="48"/>
      <c r="E69" s="49"/>
      <c r="F69" s="349"/>
    </row>
    <row r="70" spans="1:19">
      <c r="A70" s="66" t="s">
        <v>507</v>
      </c>
      <c r="B70" s="85">
        <v>1898</v>
      </c>
      <c r="C70" s="12" t="s">
        <v>399</v>
      </c>
      <c r="D70" s="12">
        <v>2837</v>
      </c>
      <c r="E70" s="133">
        <v>4735</v>
      </c>
      <c r="F70" s="349"/>
    </row>
    <row r="71" spans="1:19">
      <c r="A71" s="66" t="s">
        <v>508</v>
      </c>
      <c r="B71" s="85">
        <v>2103</v>
      </c>
      <c r="C71" s="12" t="s">
        <v>399</v>
      </c>
      <c r="D71" s="12">
        <v>108532</v>
      </c>
      <c r="E71" s="133">
        <v>110635</v>
      </c>
      <c r="F71" s="349"/>
    </row>
    <row r="72" spans="1:19">
      <c r="A72" s="66" t="s">
        <v>509</v>
      </c>
      <c r="B72" s="12">
        <v>12</v>
      </c>
      <c r="C72" s="12" t="s">
        <v>399</v>
      </c>
      <c r="D72" s="12">
        <v>63900</v>
      </c>
      <c r="E72" s="13">
        <v>63912</v>
      </c>
      <c r="F72" s="349"/>
    </row>
    <row r="73" spans="1:19">
      <c r="A73" s="66" t="s">
        <v>510</v>
      </c>
      <c r="B73" s="85" t="s">
        <v>399</v>
      </c>
      <c r="C73" s="12" t="s">
        <v>399</v>
      </c>
      <c r="D73" s="12">
        <v>11659</v>
      </c>
      <c r="E73" s="133">
        <v>11659</v>
      </c>
      <c r="F73" s="349"/>
    </row>
    <row r="74" spans="1:19">
      <c r="A74" s="66" t="s">
        <v>534</v>
      </c>
      <c r="B74" s="12">
        <v>1040</v>
      </c>
      <c r="C74" s="12" t="s">
        <v>399</v>
      </c>
      <c r="D74" s="12">
        <v>28134</v>
      </c>
      <c r="E74" s="13">
        <v>29174</v>
      </c>
      <c r="F74" s="349"/>
    </row>
    <row r="75" spans="1:19">
      <c r="A75" s="66" t="s">
        <v>512</v>
      </c>
      <c r="B75" s="12">
        <v>58</v>
      </c>
      <c r="C75" s="12" t="s">
        <v>399</v>
      </c>
      <c r="D75" s="12">
        <v>1070</v>
      </c>
      <c r="E75" s="13">
        <v>1128</v>
      </c>
      <c r="F75" s="349"/>
    </row>
    <row r="76" spans="1:19" s="408" customFormat="1">
      <c r="A76" s="66" t="s">
        <v>513</v>
      </c>
      <c r="B76" s="85">
        <v>1085</v>
      </c>
      <c r="C76" s="12">
        <v>2079</v>
      </c>
      <c r="D76" s="12">
        <v>9910</v>
      </c>
      <c r="E76" s="133">
        <v>13074</v>
      </c>
      <c r="F76" s="682"/>
    </row>
    <row r="77" spans="1:19">
      <c r="A77" s="66" t="s">
        <v>514</v>
      </c>
      <c r="B77" s="85">
        <v>8591.2999999999993</v>
      </c>
      <c r="C77" s="12" t="s">
        <v>399</v>
      </c>
      <c r="D77" s="12">
        <v>6389.9359999999997</v>
      </c>
      <c r="E77" s="133">
        <v>14981.235999999999</v>
      </c>
      <c r="F77" s="349"/>
    </row>
    <row r="78" spans="1:19">
      <c r="A78" s="76" t="s">
        <v>515</v>
      </c>
      <c r="B78" s="77">
        <v>14787.3</v>
      </c>
      <c r="C78" s="77">
        <v>2079</v>
      </c>
      <c r="D78" s="77">
        <v>232431.93599999999</v>
      </c>
      <c r="E78" s="78">
        <v>249298.236</v>
      </c>
      <c r="F78" s="349"/>
    </row>
    <row r="79" spans="1:19">
      <c r="A79" s="66"/>
      <c r="B79" s="48"/>
      <c r="C79" s="48"/>
      <c r="D79" s="48"/>
      <c r="E79" s="49"/>
      <c r="F79" s="349"/>
    </row>
    <row r="80" spans="1:19" s="408" customFormat="1">
      <c r="A80" s="66" t="s">
        <v>516</v>
      </c>
      <c r="B80" s="12">
        <v>257</v>
      </c>
      <c r="C80" s="12" t="s">
        <v>399</v>
      </c>
      <c r="D80" s="12">
        <v>2905</v>
      </c>
      <c r="E80" s="13">
        <v>3162</v>
      </c>
      <c r="F80" s="682"/>
    </row>
    <row r="81" spans="1:6">
      <c r="A81" s="66" t="s">
        <v>517</v>
      </c>
      <c r="B81" s="12">
        <v>156</v>
      </c>
      <c r="C81" s="12" t="s">
        <v>399</v>
      </c>
      <c r="D81" s="12">
        <v>16622</v>
      </c>
      <c r="E81" s="13">
        <v>16778</v>
      </c>
      <c r="F81" s="349"/>
    </row>
    <row r="82" spans="1:6">
      <c r="A82" s="76" t="s">
        <v>518</v>
      </c>
      <c r="B82" s="77">
        <v>413</v>
      </c>
      <c r="C82" s="77" t="s">
        <v>399</v>
      </c>
      <c r="D82" s="77">
        <v>19527</v>
      </c>
      <c r="E82" s="78">
        <v>19940</v>
      </c>
      <c r="F82" s="349"/>
    </row>
    <row r="83" spans="1:6">
      <c r="A83" s="66"/>
      <c r="B83" s="48"/>
      <c r="C83" s="48"/>
      <c r="D83" s="48"/>
      <c r="E83" s="49"/>
    </row>
    <row r="84" spans="1:6" ht="13.5" thickBot="1">
      <c r="A84" s="69" t="s">
        <v>519</v>
      </c>
      <c r="B84" s="55">
        <v>249624.8</v>
      </c>
      <c r="C84" s="55">
        <v>2082</v>
      </c>
      <c r="D84" s="55">
        <v>7230831.9359999998</v>
      </c>
      <c r="E84" s="56">
        <v>7482538.7359999996</v>
      </c>
    </row>
    <row r="85" spans="1:6">
      <c r="A85" s="37" t="s">
        <v>29</v>
      </c>
      <c r="B85" s="37"/>
      <c r="C85" s="231"/>
      <c r="D85" s="747"/>
      <c r="E85" s="37"/>
    </row>
    <row r="86" spans="1:6">
      <c r="A86" s="271" t="s">
        <v>30</v>
      </c>
    </row>
  </sheetData>
  <mergeCells count="3">
    <mergeCell ref="A1:E1"/>
    <mergeCell ref="A3:E3"/>
    <mergeCell ref="E5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322.xml><?xml version="1.0" encoding="utf-8"?>
<worksheet xmlns="http://schemas.openxmlformats.org/spreadsheetml/2006/main" xmlns:r="http://schemas.openxmlformats.org/officeDocument/2006/relationships">
  <sheetPr codeName="Hoja319">
    <pageSetUpPr fitToPage="1"/>
  </sheetPr>
  <dimension ref="A1:X51"/>
  <sheetViews>
    <sheetView showGridLines="0"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26.7109375" style="160" customWidth="1"/>
    <col min="2" max="4" width="23.7109375" style="160" customWidth="1"/>
    <col min="5" max="6" width="15.7109375" style="160" customWidth="1"/>
    <col min="7" max="7" width="13.5703125" style="160" customWidth="1"/>
    <col min="8" max="8" width="11.42578125" style="160"/>
    <col min="9" max="9" width="17.28515625" style="160" customWidth="1"/>
    <col min="10" max="14" width="17.5703125" style="160" customWidth="1"/>
    <col min="15" max="16" width="12" style="160" customWidth="1"/>
    <col min="17" max="17" width="10.7109375" style="160" customWidth="1"/>
    <col min="18" max="23" width="15.85546875" style="160" customWidth="1"/>
    <col min="24" max="16384" width="11.42578125" style="160"/>
  </cols>
  <sheetData>
    <row r="1" spans="1:24" s="2" customFormat="1" ht="18">
      <c r="A1" s="1481" t="s">
        <v>375</v>
      </c>
      <c r="B1" s="1481"/>
      <c r="C1" s="1481"/>
      <c r="D1" s="1481"/>
      <c r="E1" s="379"/>
      <c r="F1" s="379"/>
    </row>
    <row r="3" spans="1:24" ht="15">
      <c r="A3" s="1482" t="s">
        <v>1358</v>
      </c>
      <c r="B3" s="1482"/>
      <c r="C3" s="1482"/>
      <c r="D3" s="1482"/>
      <c r="E3" s="264"/>
      <c r="F3" s="264"/>
      <c r="G3" s="3"/>
    </row>
    <row r="4" spans="1:24" ht="24.75" customHeight="1">
      <c r="A4" s="1555" t="s">
        <v>1359</v>
      </c>
      <c r="B4" s="1555"/>
      <c r="C4" s="1555"/>
      <c r="D4" s="1555"/>
      <c r="E4" s="294"/>
      <c r="F4" s="294"/>
      <c r="G4" s="3"/>
    </row>
    <row r="5" spans="1:24" ht="13.5" thickBot="1">
      <c r="A5" s="263"/>
      <c r="B5" s="263"/>
      <c r="C5" s="263"/>
      <c r="D5" s="263"/>
      <c r="E5" s="263"/>
      <c r="F5" s="263"/>
      <c r="X5" s="187"/>
    </row>
    <row r="6" spans="1:24" ht="31.5" customHeight="1">
      <c r="A6" s="865"/>
      <c r="B6" s="1490" t="s">
        <v>102</v>
      </c>
      <c r="C6" s="1491"/>
      <c r="D6" s="1491"/>
      <c r="E6" s="496"/>
      <c r="F6" s="496"/>
    </row>
    <row r="7" spans="1:24" ht="31.5" customHeight="1">
      <c r="A7" s="1194" t="s">
        <v>378</v>
      </c>
      <c r="B7" s="328" t="s">
        <v>38</v>
      </c>
      <c r="C7" s="862" t="s">
        <v>39</v>
      </c>
      <c r="D7" s="410" t="s">
        <v>395</v>
      </c>
    </row>
    <row r="8" spans="1:24" ht="31.5" customHeight="1" thickBot="1">
      <c r="A8" s="869"/>
      <c r="B8" s="329"/>
      <c r="C8" s="879" t="s">
        <v>40</v>
      </c>
      <c r="D8" s="293"/>
    </row>
    <row r="9" spans="1:24" ht="18" customHeight="1">
      <c r="A9" s="14">
        <v>2003</v>
      </c>
      <c r="B9" s="103">
        <v>20390.400000000001</v>
      </c>
      <c r="C9" s="103">
        <v>22072</v>
      </c>
      <c r="D9" s="148">
        <v>42462.400000000001</v>
      </c>
    </row>
    <row r="10" spans="1:24">
      <c r="A10" s="14">
        <v>2004</v>
      </c>
      <c r="B10" s="103">
        <v>20304.999</v>
      </c>
      <c r="C10" s="103">
        <v>22499.32748</v>
      </c>
      <c r="D10" s="148">
        <v>42804.326480000003</v>
      </c>
    </row>
    <row r="11" spans="1:24">
      <c r="A11" s="14">
        <v>2005</v>
      </c>
      <c r="B11" s="104">
        <v>15880.4058132132</v>
      </c>
      <c r="C11" s="104">
        <v>20556.459317116802</v>
      </c>
      <c r="D11" s="123">
        <v>36436.865080329997</v>
      </c>
    </row>
    <row r="12" spans="1:24">
      <c r="A12" s="14">
        <v>2006</v>
      </c>
      <c r="B12" s="104">
        <v>18096.015605497101</v>
      </c>
      <c r="C12" s="104">
        <v>20811.295179245597</v>
      </c>
      <c r="D12" s="123">
        <v>38907.310784742695</v>
      </c>
    </row>
    <row r="13" spans="1:24">
      <c r="A13" s="14">
        <v>2007</v>
      </c>
      <c r="B13" s="104">
        <v>15606.68865</v>
      </c>
      <c r="C13" s="104">
        <v>19602.025078000002</v>
      </c>
      <c r="D13" s="123">
        <v>35208.713728000002</v>
      </c>
    </row>
    <row r="14" spans="1:24">
      <c r="A14" s="14">
        <v>2008</v>
      </c>
      <c r="B14" s="104">
        <v>18734.905186</v>
      </c>
      <c r="C14" s="104">
        <v>18631.987313999998</v>
      </c>
      <c r="D14" s="123">
        <v>37366.892500000002</v>
      </c>
    </row>
    <row r="15" spans="1:24">
      <c r="A15" s="14" t="s">
        <v>103</v>
      </c>
      <c r="B15" s="104">
        <v>15387.013999999999</v>
      </c>
      <c r="C15" s="104">
        <v>20102.28</v>
      </c>
      <c r="D15" s="123">
        <v>35489.294000000002</v>
      </c>
    </row>
    <row r="16" spans="1:24">
      <c r="A16" s="14" t="s">
        <v>104</v>
      </c>
      <c r="B16" s="104">
        <v>15875.53</v>
      </c>
      <c r="C16" s="104">
        <v>19477.944</v>
      </c>
      <c r="D16" s="123">
        <v>35353.474000000002</v>
      </c>
    </row>
    <row r="17" spans="1:6">
      <c r="A17" s="14" t="s">
        <v>105</v>
      </c>
      <c r="B17" s="103">
        <v>14820.108</v>
      </c>
      <c r="C17" s="103">
        <v>18889.014999999999</v>
      </c>
      <c r="D17" s="148">
        <v>33709.123</v>
      </c>
    </row>
    <row r="18" spans="1:6">
      <c r="A18" s="14">
        <v>2012</v>
      </c>
      <c r="B18" s="103">
        <v>14069.736000000001</v>
      </c>
      <c r="C18" s="103">
        <v>17052.824000000001</v>
      </c>
      <c r="D18" s="148">
        <v>31122.560000000001</v>
      </c>
    </row>
    <row r="19" spans="1:6" ht="13.5" thickBot="1">
      <c r="A19" s="337">
        <v>2013</v>
      </c>
      <c r="B19" s="166">
        <v>23343.371999999999</v>
      </c>
      <c r="C19" s="166">
        <v>22735.172999999999</v>
      </c>
      <c r="D19" s="260">
        <v>46078.544999999998</v>
      </c>
    </row>
    <row r="20" spans="1:6" ht="22.5" customHeight="1">
      <c r="A20" s="37" t="s">
        <v>106</v>
      </c>
      <c r="B20" s="37"/>
      <c r="C20" s="37"/>
      <c r="D20" s="37"/>
    </row>
    <row r="21" spans="1:6">
      <c r="A21" s="271" t="s">
        <v>107</v>
      </c>
      <c r="B21" s="271"/>
      <c r="C21" s="271"/>
      <c r="D21" s="271"/>
      <c r="E21" s="271"/>
      <c r="F21" s="271"/>
    </row>
    <row r="22" spans="1:6">
      <c r="A22" s="1770" t="s">
        <v>108</v>
      </c>
      <c r="B22" s="1770"/>
      <c r="C22" s="1770"/>
      <c r="D22" s="1770"/>
      <c r="E22" s="1770"/>
      <c r="F22" s="700"/>
    </row>
    <row r="42" s="271" customFormat="1"/>
    <row r="43" s="271" customFormat="1"/>
    <row r="50" spans="1:4">
      <c r="A50" s="37"/>
      <c r="B50" s="231"/>
      <c r="C50" s="747"/>
      <c r="D50" s="37"/>
    </row>
    <row r="51" spans="1:4">
      <c r="A51" s="271"/>
      <c r="B51" s="271"/>
      <c r="C51" s="271"/>
      <c r="D51" s="271"/>
    </row>
  </sheetData>
  <mergeCells count="5">
    <mergeCell ref="B6:D6"/>
    <mergeCell ref="A22:E22"/>
    <mergeCell ref="A1:D1"/>
    <mergeCell ref="A3:D3"/>
    <mergeCell ref="A4:D4"/>
  </mergeCells>
  <phoneticPr fontId="6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76" orientation="portrait" horizontalDpi="300" verticalDpi="300" r:id="rId1"/>
  <headerFooter alignWithMargins="0">
    <oddFooter>&amp;C&amp;A</oddFooter>
  </headerFooter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>
  <sheetPr codeName="Hoja320">
    <pageSetUpPr fitToPage="1"/>
  </sheetPr>
  <dimension ref="A1:H87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1.140625" style="271" customWidth="1"/>
    <col min="2" max="2" width="15" style="271" customWidth="1"/>
    <col min="3" max="3" width="16.7109375" style="271" bestFit="1" customWidth="1"/>
    <col min="4" max="4" width="17.85546875" style="271" customWidth="1"/>
    <col min="5" max="6" width="15" style="271" customWidth="1"/>
    <col min="7" max="7" width="18.140625" style="271" customWidth="1"/>
    <col min="8" max="8" width="16.7109375" style="271" bestFit="1" customWidth="1"/>
    <col min="9" max="16384" width="11.42578125" style="271"/>
  </cols>
  <sheetData>
    <row r="1" spans="1:8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</row>
    <row r="2" spans="1:8">
      <c r="A2" s="743"/>
    </row>
    <row r="3" spans="1:8" ht="27" customHeight="1">
      <c r="A3" s="1523" t="s">
        <v>1360</v>
      </c>
      <c r="B3" s="1523"/>
      <c r="C3" s="1523"/>
      <c r="D3" s="1523"/>
      <c r="E3" s="1523"/>
      <c r="F3" s="1523"/>
      <c r="G3" s="1523"/>
      <c r="H3" s="1523"/>
    </row>
    <row r="4" spans="1:8" ht="14.25" customHeight="1" thickBot="1">
      <c r="A4" s="239"/>
      <c r="B4" s="240"/>
      <c r="C4" s="240"/>
      <c r="D4" s="240"/>
      <c r="E4" s="240"/>
      <c r="F4" s="240"/>
      <c r="G4" s="240"/>
      <c r="H4" s="91"/>
    </row>
    <row r="5" spans="1:8" ht="36" customHeight="1">
      <c r="A5" s="1159" t="s">
        <v>560</v>
      </c>
      <c r="B5" s="1752" t="s">
        <v>109</v>
      </c>
      <c r="C5" s="1775"/>
      <c r="D5" s="1776"/>
      <c r="E5" s="1777" t="s">
        <v>110</v>
      </c>
      <c r="F5" s="1754" t="s">
        <v>111</v>
      </c>
      <c r="G5" s="1734" t="s">
        <v>112</v>
      </c>
      <c r="H5" s="1771" t="s">
        <v>113</v>
      </c>
    </row>
    <row r="6" spans="1:8" ht="27.75" customHeight="1">
      <c r="A6" s="1195" t="s">
        <v>538</v>
      </c>
      <c r="B6" s="1196"/>
      <c r="C6" s="1155" t="s">
        <v>114</v>
      </c>
      <c r="D6" s="1197"/>
      <c r="E6" s="1778"/>
      <c r="F6" s="1696"/>
      <c r="G6" s="1695"/>
      <c r="H6" s="1772"/>
    </row>
    <row r="7" spans="1:8" ht="28.5" customHeight="1" thickBot="1">
      <c r="A7" s="1198"/>
      <c r="B7" s="1164" t="s">
        <v>38</v>
      </c>
      <c r="C7" s="1164" t="s">
        <v>115</v>
      </c>
      <c r="D7" s="1198" t="s">
        <v>395</v>
      </c>
      <c r="E7" s="1779"/>
      <c r="F7" s="1774"/>
      <c r="G7" s="1735"/>
      <c r="H7" s="1773"/>
    </row>
    <row r="8" spans="1:8" ht="27.75" customHeight="1">
      <c r="A8" s="37" t="s">
        <v>459</v>
      </c>
      <c r="B8" s="45">
        <v>47536</v>
      </c>
      <c r="C8" s="45">
        <v>59007</v>
      </c>
      <c r="D8" s="45">
        <v>106543</v>
      </c>
      <c r="E8" s="45">
        <v>8082</v>
      </c>
      <c r="F8" s="45">
        <v>229</v>
      </c>
      <c r="G8" s="45" t="s">
        <v>399</v>
      </c>
      <c r="H8" s="229">
        <v>98232</v>
      </c>
    </row>
    <row r="9" spans="1:8">
      <c r="A9" s="37" t="s">
        <v>460</v>
      </c>
      <c r="B9" s="48">
        <v>10243</v>
      </c>
      <c r="C9" s="48">
        <v>38955</v>
      </c>
      <c r="D9" s="48">
        <v>49198</v>
      </c>
      <c r="E9" s="48">
        <v>25136</v>
      </c>
      <c r="F9" s="48" t="s">
        <v>399</v>
      </c>
      <c r="G9" s="48" t="s">
        <v>399</v>
      </c>
      <c r="H9" s="229">
        <v>24062</v>
      </c>
    </row>
    <row r="10" spans="1:8">
      <c r="A10" s="37" t="s">
        <v>461</v>
      </c>
      <c r="B10" s="48">
        <v>160099</v>
      </c>
      <c r="C10" s="48">
        <v>117416</v>
      </c>
      <c r="D10" s="48">
        <v>277515</v>
      </c>
      <c r="E10" s="48">
        <v>144327</v>
      </c>
      <c r="F10" s="48">
        <v>308</v>
      </c>
      <c r="G10" s="48" t="s">
        <v>399</v>
      </c>
      <c r="H10" s="229">
        <v>132880</v>
      </c>
    </row>
    <row r="11" spans="1:8">
      <c r="A11" s="37" t="s">
        <v>462</v>
      </c>
      <c r="B11" s="48">
        <v>481180</v>
      </c>
      <c r="C11" s="48">
        <v>142136</v>
      </c>
      <c r="D11" s="48">
        <v>623316</v>
      </c>
      <c r="E11" s="48">
        <v>221631</v>
      </c>
      <c r="F11" s="48">
        <v>97</v>
      </c>
      <c r="G11" s="48" t="s">
        <v>399</v>
      </c>
      <c r="H11" s="229">
        <v>401588</v>
      </c>
    </row>
    <row r="12" spans="1:8">
      <c r="A12" s="646" t="s">
        <v>463</v>
      </c>
      <c r="B12" s="77">
        <v>699058</v>
      </c>
      <c r="C12" s="77">
        <v>357514</v>
      </c>
      <c r="D12" s="77">
        <v>1056572</v>
      </c>
      <c r="E12" s="77">
        <v>399176</v>
      </c>
      <c r="F12" s="77">
        <v>634</v>
      </c>
      <c r="G12" s="77" t="s">
        <v>399</v>
      </c>
      <c r="H12" s="772">
        <v>656762</v>
      </c>
    </row>
    <row r="13" spans="1:8">
      <c r="A13" s="47"/>
      <c r="B13" s="73"/>
      <c r="C13" s="73"/>
      <c r="D13" s="73"/>
      <c r="E13" s="73"/>
      <c r="F13" s="73"/>
      <c r="G13" s="73"/>
      <c r="H13" s="88"/>
    </row>
    <row r="14" spans="1:8">
      <c r="A14" s="646" t="s">
        <v>464</v>
      </c>
      <c r="B14" s="77">
        <v>394</v>
      </c>
      <c r="C14" s="77">
        <v>906</v>
      </c>
      <c r="D14" s="77">
        <v>1300</v>
      </c>
      <c r="E14" s="77">
        <v>958</v>
      </c>
      <c r="F14" s="77" t="s">
        <v>399</v>
      </c>
      <c r="G14" s="77" t="s">
        <v>399</v>
      </c>
      <c r="H14" s="772">
        <v>342</v>
      </c>
    </row>
    <row r="15" spans="1:8">
      <c r="A15" s="47"/>
      <c r="B15" s="73"/>
      <c r="C15" s="73"/>
      <c r="D15" s="73"/>
      <c r="E15" s="73"/>
      <c r="F15" s="73"/>
      <c r="G15" s="73"/>
      <c r="H15" s="88"/>
    </row>
    <row r="16" spans="1:8">
      <c r="A16" s="646" t="s">
        <v>465</v>
      </c>
      <c r="B16" s="77">
        <v>395</v>
      </c>
      <c r="C16" s="77">
        <v>27</v>
      </c>
      <c r="D16" s="77">
        <v>422</v>
      </c>
      <c r="E16" s="77" t="s">
        <v>399</v>
      </c>
      <c r="F16" s="77" t="s">
        <v>399</v>
      </c>
      <c r="G16" s="77">
        <v>422</v>
      </c>
      <c r="H16" s="772" t="s">
        <v>399</v>
      </c>
    </row>
    <row r="17" spans="1:8">
      <c r="A17" s="37"/>
      <c r="B17" s="48"/>
      <c r="C17" s="48"/>
      <c r="D17" s="48"/>
      <c r="E17" s="48"/>
      <c r="F17" s="48"/>
      <c r="G17" s="48"/>
      <c r="H17" s="229"/>
    </row>
    <row r="18" spans="1:8">
      <c r="A18" s="37" t="s">
        <v>544</v>
      </c>
      <c r="B18" s="48">
        <v>41379</v>
      </c>
      <c r="C18" s="48">
        <v>570558</v>
      </c>
      <c r="D18" s="48">
        <v>611937</v>
      </c>
      <c r="E18" s="48">
        <v>611937</v>
      </c>
      <c r="F18" s="85" t="s">
        <v>399</v>
      </c>
      <c r="G18" s="85" t="s">
        <v>399</v>
      </c>
      <c r="H18" s="229" t="s">
        <v>399</v>
      </c>
    </row>
    <row r="19" spans="1:8">
      <c r="A19" s="37" t="s">
        <v>467</v>
      </c>
      <c r="B19" s="48">
        <v>10210</v>
      </c>
      <c r="C19" s="85" t="s">
        <v>399</v>
      </c>
      <c r="D19" s="48">
        <v>10210</v>
      </c>
      <c r="E19" s="85">
        <v>10210</v>
      </c>
      <c r="F19" s="85" t="s">
        <v>399</v>
      </c>
      <c r="G19" s="85" t="s">
        <v>399</v>
      </c>
      <c r="H19" s="709" t="s">
        <v>399</v>
      </c>
    </row>
    <row r="20" spans="1:8">
      <c r="A20" s="37" t="s">
        <v>468</v>
      </c>
      <c r="B20" s="48">
        <v>8995</v>
      </c>
      <c r="C20" s="48">
        <v>1000</v>
      </c>
      <c r="D20" s="48">
        <v>9995</v>
      </c>
      <c r="E20" s="85">
        <v>9995</v>
      </c>
      <c r="F20" s="85" t="s">
        <v>399</v>
      </c>
      <c r="G20" s="85" t="s">
        <v>399</v>
      </c>
      <c r="H20" s="709" t="s">
        <v>399</v>
      </c>
    </row>
    <row r="21" spans="1:8">
      <c r="A21" s="646" t="s">
        <v>469</v>
      </c>
      <c r="B21" s="77">
        <v>60584</v>
      </c>
      <c r="C21" s="77">
        <v>571558</v>
      </c>
      <c r="D21" s="77">
        <v>632142</v>
      </c>
      <c r="E21" s="77">
        <v>632142</v>
      </c>
      <c r="F21" s="77" t="s">
        <v>399</v>
      </c>
      <c r="G21" s="77" t="s">
        <v>399</v>
      </c>
      <c r="H21" s="772" t="s">
        <v>399</v>
      </c>
    </row>
    <row r="22" spans="1:8">
      <c r="A22" s="47"/>
      <c r="B22" s="73"/>
      <c r="C22" s="73"/>
      <c r="D22" s="73"/>
      <c r="E22" s="73"/>
      <c r="F22" s="73"/>
      <c r="G22" s="73"/>
      <c r="H22" s="88"/>
    </row>
    <row r="23" spans="1:8">
      <c r="A23" s="646" t="s">
        <v>470</v>
      </c>
      <c r="B23" s="77">
        <v>58800</v>
      </c>
      <c r="C23" s="77">
        <v>625085</v>
      </c>
      <c r="D23" s="77">
        <v>683885</v>
      </c>
      <c r="E23" s="77">
        <v>658813</v>
      </c>
      <c r="F23" s="77">
        <v>905</v>
      </c>
      <c r="G23" s="77">
        <v>3</v>
      </c>
      <c r="H23" s="772">
        <v>24164</v>
      </c>
    </row>
    <row r="24" spans="1:8">
      <c r="A24" s="47"/>
      <c r="B24" s="73"/>
      <c r="C24" s="73"/>
      <c r="D24" s="73"/>
      <c r="E24" s="73"/>
      <c r="F24" s="73"/>
      <c r="G24" s="73"/>
      <c r="H24" s="88"/>
    </row>
    <row r="25" spans="1:8">
      <c r="A25" s="646" t="s">
        <v>471</v>
      </c>
      <c r="B25" s="77">
        <v>114981</v>
      </c>
      <c r="C25" s="77">
        <v>1773846</v>
      </c>
      <c r="D25" s="77">
        <v>1888827</v>
      </c>
      <c r="E25" s="77">
        <v>1786932</v>
      </c>
      <c r="F25" s="77">
        <v>2600</v>
      </c>
      <c r="G25" s="77" t="s">
        <v>399</v>
      </c>
      <c r="H25" s="772">
        <v>99295</v>
      </c>
    </row>
    <row r="26" spans="1:8">
      <c r="A26" s="37"/>
      <c r="B26" s="48"/>
      <c r="C26" s="48"/>
      <c r="D26" s="48"/>
      <c r="E26" s="48"/>
      <c r="F26" s="48"/>
      <c r="G26" s="48"/>
      <c r="H26" s="229"/>
    </row>
    <row r="27" spans="1:8">
      <c r="A27" s="37" t="s">
        <v>472</v>
      </c>
      <c r="B27" s="48">
        <v>48952</v>
      </c>
      <c r="C27" s="48">
        <v>127135</v>
      </c>
      <c r="D27" s="48">
        <v>176087</v>
      </c>
      <c r="E27" s="48">
        <v>131651</v>
      </c>
      <c r="F27" s="48">
        <v>39293</v>
      </c>
      <c r="G27" s="48">
        <v>4887</v>
      </c>
      <c r="H27" s="229">
        <v>256</v>
      </c>
    </row>
    <row r="28" spans="1:8">
      <c r="A28" s="37" t="s">
        <v>473</v>
      </c>
      <c r="B28" s="48">
        <v>3279</v>
      </c>
      <c r="C28" s="48">
        <v>15993</v>
      </c>
      <c r="D28" s="48">
        <v>19272</v>
      </c>
      <c r="E28" s="48" t="s">
        <v>399</v>
      </c>
      <c r="F28" s="48">
        <v>10007</v>
      </c>
      <c r="G28" s="48">
        <v>803</v>
      </c>
      <c r="H28" s="229">
        <v>8462</v>
      </c>
    </row>
    <row r="29" spans="1:8">
      <c r="A29" s="37" t="s">
        <v>474</v>
      </c>
      <c r="B29" s="48">
        <v>103089</v>
      </c>
      <c r="C29" s="48">
        <v>728202</v>
      </c>
      <c r="D29" s="48">
        <v>831291</v>
      </c>
      <c r="E29" s="48">
        <v>752428</v>
      </c>
      <c r="F29" s="48">
        <v>20627</v>
      </c>
      <c r="G29" s="48">
        <v>21840</v>
      </c>
      <c r="H29" s="229">
        <v>36396</v>
      </c>
    </row>
    <row r="30" spans="1:8" s="408" customFormat="1">
      <c r="A30" s="646" t="s">
        <v>475</v>
      </c>
      <c r="B30" s="77">
        <v>155320</v>
      </c>
      <c r="C30" s="77">
        <v>871330</v>
      </c>
      <c r="D30" s="77">
        <v>1026650</v>
      </c>
      <c r="E30" s="77">
        <v>884079</v>
      </c>
      <c r="F30" s="77">
        <v>69927</v>
      </c>
      <c r="G30" s="77">
        <v>27530</v>
      </c>
      <c r="H30" s="772">
        <v>45114</v>
      </c>
    </row>
    <row r="31" spans="1:8">
      <c r="A31" s="37"/>
      <c r="B31" s="48"/>
      <c r="C31" s="48"/>
      <c r="D31" s="48"/>
      <c r="E31" s="48"/>
      <c r="F31" s="48"/>
      <c r="G31" s="48"/>
      <c r="H31" s="229"/>
    </row>
    <row r="32" spans="1:8">
      <c r="A32" s="37" t="s">
        <v>476</v>
      </c>
      <c r="B32" s="48">
        <v>1941214</v>
      </c>
      <c r="C32" s="48">
        <v>489663</v>
      </c>
      <c r="D32" s="48">
        <v>2430877</v>
      </c>
      <c r="E32" s="48">
        <v>2126688</v>
      </c>
      <c r="F32" s="48" t="s">
        <v>399</v>
      </c>
      <c r="G32" s="48">
        <v>71116</v>
      </c>
      <c r="H32" s="229">
        <v>233073</v>
      </c>
    </row>
    <row r="33" spans="1:8">
      <c r="A33" s="37" t="s">
        <v>477</v>
      </c>
      <c r="B33" s="48">
        <v>14569</v>
      </c>
      <c r="C33" s="48">
        <v>56341</v>
      </c>
      <c r="D33" s="48">
        <v>70910</v>
      </c>
      <c r="E33" s="48">
        <v>60353</v>
      </c>
      <c r="F33" s="48" t="s">
        <v>399</v>
      </c>
      <c r="G33" s="48">
        <v>1741</v>
      </c>
      <c r="H33" s="229">
        <v>8816</v>
      </c>
    </row>
    <row r="34" spans="1:8">
      <c r="A34" s="37" t="s">
        <v>478</v>
      </c>
      <c r="B34" s="48">
        <v>59397</v>
      </c>
      <c r="C34" s="48">
        <v>46612</v>
      </c>
      <c r="D34" s="48">
        <v>106009</v>
      </c>
      <c r="E34" s="48">
        <v>101626</v>
      </c>
      <c r="F34" s="48" t="s">
        <v>399</v>
      </c>
      <c r="G34" s="48">
        <v>2026</v>
      </c>
      <c r="H34" s="229">
        <v>2357</v>
      </c>
    </row>
    <row r="35" spans="1:8">
      <c r="A35" s="37" t="s">
        <v>479</v>
      </c>
      <c r="B35" s="48">
        <v>700289</v>
      </c>
      <c r="C35" s="48">
        <v>394663</v>
      </c>
      <c r="D35" s="48">
        <v>1094952</v>
      </c>
      <c r="E35" s="48">
        <v>909952</v>
      </c>
      <c r="F35" s="48" t="s">
        <v>399</v>
      </c>
      <c r="G35" s="48">
        <v>23648</v>
      </c>
      <c r="H35" s="229">
        <v>161352</v>
      </c>
    </row>
    <row r="36" spans="1:8">
      <c r="A36" s="646" t="s">
        <v>480</v>
      </c>
      <c r="B36" s="77">
        <v>2715469</v>
      </c>
      <c r="C36" s="77">
        <v>987279</v>
      </c>
      <c r="D36" s="77">
        <v>3702748</v>
      </c>
      <c r="E36" s="77">
        <v>3198619</v>
      </c>
      <c r="F36" s="77" t="s">
        <v>399</v>
      </c>
      <c r="G36" s="77">
        <v>98531</v>
      </c>
      <c r="H36" s="772">
        <v>405598</v>
      </c>
    </row>
    <row r="37" spans="1:8">
      <c r="A37" s="47"/>
      <c r="B37" s="73"/>
      <c r="C37" s="73"/>
      <c r="D37" s="73"/>
      <c r="E37" s="73"/>
      <c r="F37" s="73"/>
      <c r="G37" s="73"/>
      <c r="H37" s="88"/>
    </row>
    <row r="38" spans="1:8">
      <c r="A38" s="646" t="s">
        <v>481</v>
      </c>
      <c r="B38" s="77">
        <v>13029</v>
      </c>
      <c r="C38" s="77">
        <v>32878</v>
      </c>
      <c r="D38" s="77">
        <v>45907</v>
      </c>
      <c r="E38" s="77">
        <v>29522</v>
      </c>
      <c r="F38" s="77">
        <v>16018</v>
      </c>
      <c r="G38" s="77">
        <v>99</v>
      </c>
      <c r="H38" s="772">
        <v>268</v>
      </c>
    </row>
    <row r="39" spans="1:8">
      <c r="A39" s="37"/>
      <c r="B39" s="48"/>
      <c r="C39" s="48"/>
      <c r="D39" s="48"/>
      <c r="E39" s="48"/>
      <c r="F39" s="48"/>
      <c r="G39" s="48"/>
      <c r="H39" s="229"/>
    </row>
    <row r="40" spans="1:8">
      <c r="A40" s="37" t="s">
        <v>545</v>
      </c>
      <c r="B40" s="48">
        <v>804</v>
      </c>
      <c r="C40" s="48">
        <v>23006</v>
      </c>
      <c r="D40" s="48">
        <v>23810</v>
      </c>
      <c r="E40" s="85" t="s">
        <v>399</v>
      </c>
      <c r="F40" s="48">
        <v>2620</v>
      </c>
      <c r="G40" s="48" t="s">
        <v>399</v>
      </c>
      <c r="H40" s="229">
        <v>21190</v>
      </c>
    </row>
    <row r="41" spans="1:8">
      <c r="A41" s="37" t="s">
        <v>483</v>
      </c>
      <c r="B41" s="85">
        <v>2890</v>
      </c>
      <c r="C41" s="48">
        <v>509610</v>
      </c>
      <c r="D41" s="48">
        <v>512500</v>
      </c>
      <c r="E41" s="85">
        <v>497038</v>
      </c>
      <c r="F41" s="48">
        <v>3030</v>
      </c>
      <c r="G41" s="48" t="s">
        <v>399</v>
      </c>
      <c r="H41" s="229">
        <v>12432</v>
      </c>
    </row>
    <row r="42" spans="1:8">
      <c r="A42" s="37" t="s">
        <v>484</v>
      </c>
      <c r="B42" s="48">
        <v>35319</v>
      </c>
      <c r="C42" s="48">
        <v>146138</v>
      </c>
      <c r="D42" s="48">
        <v>181457</v>
      </c>
      <c r="E42" s="48">
        <v>100840</v>
      </c>
      <c r="F42" s="48">
        <v>37480</v>
      </c>
      <c r="G42" s="48" t="s">
        <v>399</v>
      </c>
      <c r="H42" s="229">
        <v>43137</v>
      </c>
    </row>
    <row r="43" spans="1:8">
      <c r="A43" s="37" t="s">
        <v>485</v>
      </c>
      <c r="B43" s="85" t="s">
        <v>399</v>
      </c>
      <c r="C43" s="48">
        <v>12950</v>
      </c>
      <c r="D43" s="48">
        <v>12950</v>
      </c>
      <c r="E43" s="85">
        <v>908</v>
      </c>
      <c r="F43" s="85" t="s">
        <v>399</v>
      </c>
      <c r="G43" s="85" t="s">
        <v>399</v>
      </c>
      <c r="H43" s="709">
        <v>12042</v>
      </c>
    </row>
    <row r="44" spans="1:8">
      <c r="A44" s="37" t="s">
        <v>486</v>
      </c>
      <c r="B44" s="85">
        <v>577</v>
      </c>
      <c r="C44" s="48">
        <v>5019</v>
      </c>
      <c r="D44" s="48">
        <v>5596</v>
      </c>
      <c r="E44" s="85">
        <v>4339</v>
      </c>
      <c r="F44" s="48">
        <v>63</v>
      </c>
      <c r="G44" s="48">
        <v>1194</v>
      </c>
      <c r="H44" s="229" t="s">
        <v>399</v>
      </c>
    </row>
    <row r="45" spans="1:8">
      <c r="A45" s="37" t="s">
        <v>487</v>
      </c>
      <c r="B45" s="48">
        <v>86086</v>
      </c>
      <c r="C45" s="48">
        <v>11176</v>
      </c>
      <c r="D45" s="48">
        <v>97262</v>
      </c>
      <c r="E45" s="48">
        <v>88435</v>
      </c>
      <c r="F45" s="48">
        <v>8827</v>
      </c>
      <c r="G45" s="48" t="s">
        <v>399</v>
      </c>
      <c r="H45" s="229" t="s">
        <v>399</v>
      </c>
    </row>
    <row r="46" spans="1:8">
      <c r="A46" s="37" t="s">
        <v>488</v>
      </c>
      <c r="B46" s="85">
        <v>48</v>
      </c>
      <c r="C46" s="48">
        <v>19483</v>
      </c>
      <c r="D46" s="48">
        <v>19531</v>
      </c>
      <c r="E46" s="85">
        <v>19473</v>
      </c>
      <c r="F46" s="48">
        <v>16</v>
      </c>
      <c r="G46" s="48" t="s">
        <v>399</v>
      </c>
      <c r="H46" s="229">
        <v>42</v>
      </c>
    </row>
    <row r="47" spans="1:8">
      <c r="A47" s="37" t="s">
        <v>489</v>
      </c>
      <c r="B47" s="48">
        <v>689698</v>
      </c>
      <c r="C47" s="48">
        <v>358161</v>
      </c>
      <c r="D47" s="48">
        <v>1047859</v>
      </c>
      <c r="E47" s="48">
        <v>918983</v>
      </c>
      <c r="F47" s="48">
        <v>87206</v>
      </c>
      <c r="G47" s="48">
        <v>24095</v>
      </c>
      <c r="H47" s="229">
        <v>17575</v>
      </c>
    </row>
    <row r="48" spans="1:8">
      <c r="A48" s="37" t="s">
        <v>490</v>
      </c>
      <c r="B48" s="48">
        <v>16686</v>
      </c>
      <c r="C48" s="48">
        <v>183832</v>
      </c>
      <c r="D48" s="48">
        <v>200518</v>
      </c>
      <c r="E48" s="48">
        <v>143153</v>
      </c>
      <c r="F48" s="48">
        <v>48697</v>
      </c>
      <c r="G48" s="48">
        <v>8668</v>
      </c>
      <c r="H48" s="229" t="s">
        <v>399</v>
      </c>
    </row>
    <row r="49" spans="1:8">
      <c r="A49" s="646" t="s">
        <v>491</v>
      </c>
      <c r="B49" s="77">
        <v>832108</v>
      </c>
      <c r="C49" s="77">
        <v>1269375</v>
      </c>
      <c r="D49" s="77">
        <v>2101483</v>
      </c>
      <c r="E49" s="77">
        <v>1773169</v>
      </c>
      <c r="F49" s="77">
        <v>187939</v>
      </c>
      <c r="G49" s="77">
        <v>33957</v>
      </c>
      <c r="H49" s="772">
        <v>106418</v>
      </c>
    </row>
    <row r="50" spans="1:8">
      <c r="A50" s="47"/>
      <c r="B50" s="73"/>
      <c r="C50" s="73"/>
      <c r="D50" s="73"/>
      <c r="E50" s="73"/>
      <c r="F50" s="73"/>
      <c r="G50" s="73"/>
      <c r="H50" s="88"/>
    </row>
    <row r="51" spans="1:8">
      <c r="A51" s="646" t="s">
        <v>492</v>
      </c>
      <c r="B51" s="77">
        <v>80072</v>
      </c>
      <c r="C51" s="77">
        <v>97552</v>
      </c>
      <c r="D51" s="77">
        <v>177624</v>
      </c>
      <c r="E51" s="77">
        <v>51507</v>
      </c>
      <c r="F51" s="77" t="s">
        <v>399</v>
      </c>
      <c r="G51" s="77">
        <v>1576</v>
      </c>
      <c r="H51" s="772">
        <v>124541</v>
      </c>
    </row>
    <row r="52" spans="1:8">
      <c r="A52" s="37"/>
      <c r="B52" s="48"/>
      <c r="C52" s="48"/>
      <c r="D52" s="48"/>
      <c r="E52" s="48"/>
      <c r="F52" s="48"/>
      <c r="G52" s="48"/>
      <c r="H52" s="229"/>
    </row>
    <row r="53" spans="1:8">
      <c r="A53" s="37" t="s">
        <v>493</v>
      </c>
      <c r="B53" s="48">
        <v>915995</v>
      </c>
      <c r="C53" s="48">
        <v>2950968</v>
      </c>
      <c r="D53" s="48">
        <v>3866963</v>
      </c>
      <c r="E53" s="48">
        <v>732596</v>
      </c>
      <c r="F53" s="48">
        <v>726577</v>
      </c>
      <c r="G53" s="48">
        <v>720690</v>
      </c>
      <c r="H53" s="229">
        <v>1687100</v>
      </c>
    </row>
    <row r="54" spans="1:8">
      <c r="A54" s="37" t="s">
        <v>494</v>
      </c>
      <c r="B54" s="48">
        <v>7920434</v>
      </c>
      <c r="C54" s="48">
        <v>3654142</v>
      </c>
      <c r="D54" s="48">
        <v>11574576</v>
      </c>
      <c r="E54" s="48">
        <v>1411541</v>
      </c>
      <c r="F54" s="48">
        <v>587660</v>
      </c>
      <c r="G54" s="48">
        <v>2857407</v>
      </c>
      <c r="H54" s="229">
        <v>6717968</v>
      </c>
    </row>
    <row r="55" spans="1:8">
      <c r="A55" s="37" t="s">
        <v>495</v>
      </c>
      <c r="B55" s="48">
        <v>1418388</v>
      </c>
      <c r="C55" s="48">
        <v>2051255</v>
      </c>
      <c r="D55" s="48">
        <v>3469643</v>
      </c>
      <c r="E55" s="48">
        <v>416219</v>
      </c>
      <c r="F55" s="48">
        <v>539720</v>
      </c>
      <c r="G55" s="48">
        <v>2513704</v>
      </c>
      <c r="H55" s="229" t="s">
        <v>399</v>
      </c>
    </row>
    <row r="56" spans="1:8">
      <c r="A56" s="37" t="s">
        <v>496</v>
      </c>
      <c r="B56" s="48">
        <v>8498</v>
      </c>
      <c r="C56" s="48">
        <v>10380</v>
      </c>
      <c r="D56" s="48">
        <v>18878</v>
      </c>
      <c r="E56" s="48">
        <v>1462</v>
      </c>
      <c r="F56" s="48">
        <v>1420</v>
      </c>
      <c r="G56" s="48">
        <v>15996</v>
      </c>
      <c r="H56" s="229" t="s">
        <v>399</v>
      </c>
    </row>
    <row r="57" spans="1:8">
      <c r="A57" s="37" t="s">
        <v>497</v>
      </c>
      <c r="B57" s="48">
        <v>4284946</v>
      </c>
      <c r="C57" s="48">
        <v>2600185</v>
      </c>
      <c r="D57" s="48">
        <v>6885131</v>
      </c>
      <c r="E57" s="48">
        <v>600187</v>
      </c>
      <c r="F57" s="48">
        <v>1396965</v>
      </c>
      <c r="G57" s="48">
        <v>1725858</v>
      </c>
      <c r="H57" s="229">
        <v>3162121</v>
      </c>
    </row>
    <row r="58" spans="1:8" s="408" customFormat="1">
      <c r="A58" s="646" t="s">
        <v>573</v>
      </c>
      <c r="B58" s="77">
        <v>14548261</v>
      </c>
      <c r="C58" s="77">
        <v>11266930</v>
      </c>
      <c r="D58" s="77">
        <v>25815191</v>
      </c>
      <c r="E58" s="77">
        <v>3162005</v>
      </c>
      <c r="F58" s="77">
        <v>3252342</v>
      </c>
      <c r="G58" s="77">
        <v>7833655</v>
      </c>
      <c r="H58" s="772">
        <v>11567189</v>
      </c>
    </row>
    <row r="59" spans="1:8">
      <c r="A59" s="37"/>
      <c r="B59" s="48"/>
      <c r="C59" s="48"/>
      <c r="D59" s="48"/>
      <c r="E59" s="48"/>
      <c r="F59" s="48"/>
      <c r="G59" s="48"/>
      <c r="H59" s="229"/>
    </row>
    <row r="60" spans="1:8">
      <c r="A60" s="37" t="s">
        <v>499</v>
      </c>
      <c r="B60" s="48">
        <v>93769</v>
      </c>
      <c r="C60" s="48">
        <v>215006</v>
      </c>
      <c r="D60" s="48">
        <v>308775</v>
      </c>
      <c r="E60" s="48">
        <v>236107</v>
      </c>
      <c r="F60" s="48">
        <v>459</v>
      </c>
      <c r="G60" s="48" t="s">
        <v>399</v>
      </c>
      <c r="H60" s="229">
        <v>72209</v>
      </c>
    </row>
    <row r="61" spans="1:8">
      <c r="A61" s="37" t="s">
        <v>500</v>
      </c>
      <c r="B61" s="48">
        <v>921</v>
      </c>
      <c r="C61" s="48">
        <v>4190</v>
      </c>
      <c r="D61" s="48">
        <v>5111</v>
      </c>
      <c r="E61" s="48" t="s">
        <v>399</v>
      </c>
      <c r="F61" s="48">
        <v>4510</v>
      </c>
      <c r="G61" s="48" t="s">
        <v>399</v>
      </c>
      <c r="H61" s="229">
        <v>601</v>
      </c>
    </row>
    <row r="62" spans="1:8">
      <c r="A62" s="37" t="s">
        <v>501</v>
      </c>
      <c r="B62" s="48">
        <v>398096</v>
      </c>
      <c r="C62" s="48">
        <v>1845347</v>
      </c>
      <c r="D62" s="48">
        <v>2243443</v>
      </c>
      <c r="E62" s="48">
        <v>1046273</v>
      </c>
      <c r="F62" s="48" t="s">
        <v>399</v>
      </c>
      <c r="G62" s="48">
        <v>282338</v>
      </c>
      <c r="H62" s="229">
        <v>914832</v>
      </c>
    </row>
    <row r="63" spans="1:8">
      <c r="A63" s="646" t="s">
        <v>502</v>
      </c>
      <c r="B63" s="77">
        <v>492786</v>
      </c>
      <c r="C63" s="77">
        <v>2064543</v>
      </c>
      <c r="D63" s="77">
        <v>2557329</v>
      </c>
      <c r="E63" s="77">
        <v>1282380</v>
      </c>
      <c r="F63" s="77">
        <v>4969</v>
      </c>
      <c r="G63" s="77">
        <v>282338</v>
      </c>
      <c r="H63" s="772">
        <v>987642</v>
      </c>
    </row>
    <row r="64" spans="1:8">
      <c r="A64" s="47"/>
      <c r="B64" s="73"/>
      <c r="C64" s="73"/>
      <c r="D64" s="73"/>
      <c r="E64" s="73"/>
      <c r="F64" s="73"/>
      <c r="G64" s="73"/>
      <c r="H64" s="88"/>
    </row>
    <row r="65" spans="1:8">
      <c r="A65" s="646" t="s">
        <v>503</v>
      </c>
      <c r="B65" s="77">
        <v>23677</v>
      </c>
      <c r="C65" s="77">
        <v>863098</v>
      </c>
      <c r="D65" s="77">
        <v>886775</v>
      </c>
      <c r="E65" s="77">
        <v>418391</v>
      </c>
      <c r="F65" s="77">
        <v>13190</v>
      </c>
      <c r="G65" s="77">
        <v>68294</v>
      </c>
      <c r="H65" s="772">
        <v>386900</v>
      </c>
    </row>
    <row r="66" spans="1:8">
      <c r="A66" s="37"/>
      <c r="B66" s="48"/>
      <c r="C66" s="48"/>
      <c r="D66" s="48"/>
      <c r="E66" s="48"/>
      <c r="F66" s="48"/>
      <c r="G66" s="48"/>
      <c r="H66" s="229"/>
    </row>
    <row r="67" spans="1:8">
      <c r="A67" s="37" t="s">
        <v>504</v>
      </c>
      <c r="B67" s="48">
        <v>2230088</v>
      </c>
      <c r="C67" s="48">
        <v>1666865</v>
      </c>
      <c r="D67" s="48">
        <v>3896953</v>
      </c>
      <c r="E67" s="48">
        <v>127553</v>
      </c>
      <c r="F67" s="48">
        <v>737103</v>
      </c>
      <c r="G67" s="48">
        <v>96180</v>
      </c>
      <c r="H67" s="229">
        <v>2936117</v>
      </c>
    </row>
    <row r="68" spans="1:8">
      <c r="A68" s="37" t="s">
        <v>505</v>
      </c>
      <c r="B68" s="48">
        <v>19622</v>
      </c>
      <c r="C68" s="48">
        <v>36440</v>
      </c>
      <c r="D68" s="48">
        <v>56062</v>
      </c>
      <c r="E68" s="48">
        <v>3527</v>
      </c>
      <c r="F68" s="48">
        <v>13592</v>
      </c>
      <c r="G68" s="48">
        <v>5</v>
      </c>
      <c r="H68" s="229">
        <v>38938</v>
      </c>
    </row>
    <row r="69" spans="1:8" s="408" customFormat="1">
      <c r="A69" s="646" t="s">
        <v>506</v>
      </c>
      <c r="B69" s="77">
        <v>2249710</v>
      </c>
      <c r="C69" s="77">
        <v>1703305</v>
      </c>
      <c r="D69" s="77">
        <v>3953015</v>
      </c>
      <c r="E69" s="77">
        <v>131080</v>
      </c>
      <c r="F69" s="77">
        <v>750695</v>
      </c>
      <c r="G69" s="77">
        <v>96185</v>
      </c>
      <c r="H69" s="772">
        <v>2975055</v>
      </c>
    </row>
    <row r="70" spans="1:8">
      <c r="A70" s="37"/>
      <c r="B70" s="48"/>
      <c r="C70" s="48"/>
      <c r="D70" s="48"/>
      <c r="E70" s="48"/>
      <c r="F70" s="48"/>
      <c r="G70" s="48"/>
      <c r="H70" s="229"/>
    </row>
    <row r="71" spans="1:8">
      <c r="A71" s="37" t="s">
        <v>507</v>
      </c>
      <c r="B71" s="85">
        <v>5667</v>
      </c>
      <c r="C71" s="48">
        <v>13224</v>
      </c>
      <c r="D71" s="48">
        <v>18891</v>
      </c>
      <c r="E71" s="85" t="s">
        <v>399</v>
      </c>
      <c r="F71" s="48">
        <v>11334</v>
      </c>
      <c r="G71" s="48" t="s">
        <v>399</v>
      </c>
      <c r="H71" s="229">
        <v>7557</v>
      </c>
    </row>
    <row r="72" spans="1:8">
      <c r="A72" s="37" t="s">
        <v>508</v>
      </c>
      <c r="B72" s="48">
        <v>521576</v>
      </c>
      <c r="C72" s="48">
        <v>10877</v>
      </c>
      <c r="D72" s="48">
        <v>532453</v>
      </c>
      <c r="E72" s="48">
        <v>410426</v>
      </c>
      <c r="F72" s="85">
        <v>54746</v>
      </c>
      <c r="G72" s="85" t="s">
        <v>399</v>
      </c>
      <c r="H72" s="229">
        <v>67281</v>
      </c>
    </row>
    <row r="73" spans="1:8">
      <c r="A73" s="37" t="s">
        <v>509</v>
      </c>
      <c r="B73" s="48">
        <v>409776</v>
      </c>
      <c r="C73" s="85">
        <v>64627</v>
      </c>
      <c r="D73" s="48">
        <v>474403</v>
      </c>
      <c r="E73" s="48">
        <v>302240</v>
      </c>
      <c r="F73" s="85">
        <v>12725</v>
      </c>
      <c r="G73" s="85">
        <v>93478</v>
      </c>
      <c r="H73" s="229">
        <v>65960</v>
      </c>
    </row>
    <row r="74" spans="1:8">
      <c r="A74" s="37" t="s">
        <v>510</v>
      </c>
      <c r="B74" s="48">
        <v>10710</v>
      </c>
      <c r="C74" s="48">
        <v>60692</v>
      </c>
      <c r="D74" s="48">
        <v>71402</v>
      </c>
      <c r="E74" s="48">
        <v>6306</v>
      </c>
      <c r="F74" s="48">
        <v>4015</v>
      </c>
      <c r="G74" s="48">
        <v>2640</v>
      </c>
      <c r="H74" s="229">
        <v>58441</v>
      </c>
    </row>
    <row r="75" spans="1:8">
      <c r="A75" s="37" t="s">
        <v>511</v>
      </c>
      <c r="B75" s="48">
        <v>196861</v>
      </c>
      <c r="C75" s="85">
        <v>5804</v>
      </c>
      <c r="D75" s="48">
        <v>202665</v>
      </c>
      <c r="E75" s="48">
        <v>85153</v>
      </c>
      <c r="F75" s="85" t="s">
        <v>399</v>
      </c>
      <c r="G75" s="85">
        <v>18010</v>
      </c>
      <c r="H75" s="229">
        <v>99502</v>
      </c>
    </row>
    <row r="76" spans="1:8">
      <c r="A76" s="37" t="s">
        <v>512</v>
      </c>
      <c r="B76" s="48">
        <v>4464</v>
      </c>
      <c r="C76" s="48">
        <v>3260</v>
      </c>
      <c r="D76" s="48">
        <v>7724</v>
      </c>
      <c r="E76" s="48" t="s">
        <v>399</v>
      </c>
      <c r="F76" s="48">
        <v>4109</v>
      </c>
      <c r="G76" s="48">
        <v>3505</v>
      </c>
      <c r="H76" s="229">
        <v>110</v>
      </c>
    </row>
    <row r="77" spans="1:8">
      <c r="A77" s="37" t="s">
        <v>513</v>
      </c>
      <c r="B77" s="48">
        <v>56124</v>
      </c>
      <c r="C77" s="48">
        <v>8290</v>
      </c>
      <c r="D77" s="48">
        <v>64414</v>
      </c>
      <c r="E77" s="48">
        <v>30556</v>
      </c>
      <c r="F77" s="48" t="s">
        <v>399</v>
      </c>
      <c r="G77" s="48">
        <v>416</v>
      </c>
      <c r="H77" s="229">
        <v>33442</v>
      </c>
    </row>
    <row r="78" spans="1:8">
      <c r="A78" s="37" t="s">
        <v>514</v>
      </c>
      <c r="B78" s="48">
        <v>34140</v>
      </c>
      <c r="C78" s="85">
        <v>7306</v>
      </c>
      <c r="D78" s="48">
        <v>41446</v>
      </c>
      <c r="E78" s="48">
        <v>20267</v>
      </c>
      <c r="F78" s="85">
        <v>1340</v>
      </c>
      <c r="G78" s="85" t="s">
        <v>399</v>
      </c>
      <c r="H78" s="229">
        <v>19839</v>
      </c>
    </row>
    <row r="79" spans="1:8" s="408" customFormat="1">
      <c r="A79" s="646" t="s">
        <v>515</v>
      </c>
      <c r="B79" s="77">
        <v>1239318</v>
      </c>
      <c r="C79" s="77">
        <v>174080</v>
      </c>
      <c r="D79" s="77">
        <v>1413398</v>
      </c>
      <c r="E79" s="77">
        <v>854948</v>
      </c>
      <c r="F79" s="77">
        <v>88269</v>
      </c>
      <c r="G79" s="77">
        <v>118049</v>
      </c>
      <c r="H79" s="772">
        <v>352132</v>
      </c>
    </row>
    <row r="80" spans="1:8">
      <c r="A80" s="37"/>
      <c r="B80" s="48"/>
      <c r="C80" s="48"/>
      <c r="D80" s="48"/>
      <c r="E80" s="48"/>
      <c r="F80" s="48"/>
      <c r="G80" s="48"/>
      <c r="H80" s="229"/>
    </row>
    <row r="81" spans="1:8">
      <c r="A81" s="37" t="s">
        <v>516</v>
      </c>
      <c r="B81" s="48">
        <v>13859</v>
      </c>
      <c r="C81" s="48">
        <v>5466</v>
      </c>
      <c r="D81" s="48">
        <v>19325</v>
      </c>
      <c r="E81" s="48">
        <v>17324</v>
      </c>
      <c r="F81" s="48" t="s">
        <v>399</v>
      </c>
      <c r="G81" s="48" t="s">
        <v>399</v>
      </c>
      <c r="H81" s="229">
        <v>2001</v>
      </c>
    </row>
    <row r="82" spans="1:8">
      <c r="A82" s="37" t="s">
        <v>517</v>
      </c>
      <c r="B82" s="48">
        <v>45550.84</v>
      </c>
      <c r="C82" s="48">
        <v>70400.97</v>
      </c>
      <c r="D82" s="48">
        <v>115951.81</v>
      </c>
      <c r="E82" s="48">
        <v>51085.13</v>
      </c>
      <c r="F82" s="48" t="s">
        <v>399</v>
      </c>
      <c r="G82" s="48" t="s">
        <v>399</v>
      </c>
      <c r="H82" s="229">
        <v>64866.68</v>
      </c>
    </row>
    <row r="83" spans="1:8" s="408" customFormat="1">
      <c r="A83" s="646" t="s">
        <v>518</v>
      </c>
      <c r="B83" s="77">
        <v>59409.84</v>
      </c>
      <c r="C83" s="77">
        <v>75866.97</v>
      </c>
      <c r="D83" s="77">
        <v>135276.81</v>
      </c>
      <c r="E83" s="77">
        <v>68409.13</v>
      </c>
      <c r="F83" s="77" t="s">
        <v>399</v>
      </c>
      <c r="G83" s="77" t="s">
        <v>399</v>
      </c>
      <c r="H83" s="772">
        <v>66867.679999999993</v>
      </c>
    </row>
    <row r="84" spans="1:8">
      <c r="A84" s="37"/>
      <c r="B84" s="48"/>
      <c r="C84" s="48"/>
      <c r="D84" s="48"/>
      <c r="E84" s="48"/>
      <c r="F84" s="48"/>
      <c r="G84" s="48"/>
      <c r="H84" s="229"/>
    </row>
    <row r="85" spans="1:8" ht="13.5" thickBot="1">
      <c r="A85" s="54" t="s">
        <v>519</v>
      </c>
      <c r="B85" s="55">
        <v>23343371.84</v>
      </c>
      <c r="C85" s="55">
        <v>22735172.969999999</v>
      </c>
      <c r="D85" s="55">
        <v>46078544.810000002</v>
      </c>
      <c r="E85" s="55">
        <v>15332130.130000001</v>
      </c>
      <c r="F85" s="55">
        <v>4387488</v>
      </c>
      <c r="G85" s="55">
        <v>8560639</v>
      </c>
      <c r="H85" s="752">
        <v>17798287.68</v>
      </c>
    </row>
    <row r="86" spans="1:8">
      <c r="A86" s="37" t="s">
        <v>29</v>
      </c>
      <c r="B86" s="37"/>
      <c r="C86" s="231"/>
      <c r="D86" s="747"/>
      <c r="E86" s="37"/>
    </row>
    <row r="87" spans="1:8">
      <c r="A87" s="271" t="s">
        <v>30</v>
      </c>
    </row>
  </sheetData>
  <mergeCells count="7">
    <mergeCell ref="A3:H3"/>
    <mergeCell ref="A1:H1"/>
    <mergeCell ref="H5:H7"/>
    <mergeCell ref="F5:F7"/>
    <mergeCell ref="G5:G7"/>
    <mergeCell ref="B5:D5"/>
    <mergeCell ref="E5:E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324.xml><?xml version="1.0" encoding="utf-8"?>
<worksheet xmlns="http://schemas.openxmlformats.org/spreadsheetml/2006/main" xmlns:r="http://schemas.openxmlformats.org/officeDocument/2006/relationships">
  <sheetPr codeName="Hoja321">
    <pageSetUpPr fitToPage="1"/>
  </sheetPr>
  <dimension ref="A1:Q89"/>
  <sheetViews>
    <sheetView view="pageBreakPreview" topLeftCell="A34" zoomScale="75" zoomScaleNormal="75" zoomScaleSheetLayoutView="75" workbookViewId="0">
      <selection activeCell="H84" sqref="H84"/>
    </sheetView>
  </sheetViews>
  <sheetFormatPr baseColWidth="10" defaultRowHeight="12.75"/>
  <cols>
    <col min="1" max="1" width="38.140625" style="271" customWidth="1"/>
    <col min="2" max="9" width="16" style="271" customWidth="1"/>
    <col min="10" max="16384" width="11.42578125" style="271"/>
  </cols>
  <sheetData>
    <row r="1" spans="1:17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17">
      <c r="A2" s="743"/>
    </row>
    <row r="3" spans="1:17" ht="26.25" customHeight="1">
      <c r="A3" s="1523" t="s">
        <v>1361</v>
      </c>
      <c r="B3" s="1523"/>
      <c r="C3" s="1523"/>
      <c r="D3" s="1523"/>
      <c r="E3" s="1523"/>
      <c r="F3" s="1523"/>
      <c r="G3" s="1523"/>
      <c r="H3" s="1523"/>
      <c r="I3" s="1782"/>
    </row>
    <row r="4" spans="1:17" ht="13.5" customHeight="1" thickBot="1">
      <c r="A4" s="5"/>
      <c r="B4" s="240"/>
      <c r="C4" s="240"/>
      <c r="D4" s="240"/>
      <c r="E4" s="240"/>
      <c r="F4" s="240"/>
      <c r="G4" s="240"/>
      <c r="H4" s="240"/>
      <c r="I4" s="773"/>
    </row>
    <row r="5" spans="1:17" ht="38.25" customHeight="1">
      <c r="A5" s="1573" t="s">
        <v>455</v>
      </c>
      <c r="B5" s="1199"/>
      <c r="C5" s="1156" t="s">
        <v>116</v>
      </c>
      <c r="D5" s="851"/>
      <c r="E5" s="128" t="s">
        <v>117</v>
      </c>
      <c r="F5" s="128" t="s">
        <v>117</v>
      </c>
      <c r="G5" s="1746" t="s">
        <v>118</v>
      </c>
      <c r="H5" s="1733"/>
      <c r="I5" s="1490"/>
    </row>
    <row r="6" spans="1:17" ht="24.75" customHeight="1">
      <c r="A6" s="1574"/>
      <c r="B6" s="1200"/>
      <c r="C6" s="299" t="s">
        <v>114</v>
      </c>
      <c r="D6" s="1201"/>
      <c r="E6" s="299" t="s">
        <v>119</v>
      </c>
      <c r="F6" s="1201" t="s">
        <v>120</v>
      </c>
      <c r="G6" s="1200"/>
      <c r="H6" s="299" t="s">
        <v>114</v>
      </c>
      <c r="I6" s="1202"/>
    </row>
    <row r="7" spans="1:17" ht="38.25" customHeight="1" thickBot="1">
      <c r="A7" s="1575"/>
      <c r="B7" s="879" t="s">
        <v>38</v>
      </c>
      <c r="C7" s="879" t="s">
        <v>115</v>
      </c>
      <c r="D7" s="879" t="s">
        <v>395</v>
      </c>
      <c r="E7" s="879" t="s">
        <v>121</v>
      </c>
      <c r="F7" s="879" t="s">
        <v>121</v>
      </c>
      <c r="G7" s="879" t="s">
        <v>38</v>
      </c>
      <c r="H7" s="879" t="s">
        <v>115</v>
      </c>
      <c r="I7" s="880" t="s">
        <v>395</v>
      </c>
    </row>
    <row r="8" spans="1:17" ht="24.75" customHeight="1">
      <c r="A8" s="37" t="s">
        <v>459</v>
      </c>
      <c r="B8" s="85">
        <v>8025</v>
      </c>
      <c r="C8" s="85">
        <v>57</v>
      </c>
      <c r="D8" s="85">
        <v>8082</v>
      </c>
      <c r="E8" s="85" t="s">
        <v>399</v>
      </c>
      <c r="F8" s="85" t="s">
        <v>399</v>
      </c>
      <c r="G8" s="85">
        <v>8025</v>
      </c>
      <c r="H8" s="85">
        <v>57</v>
      </c>
      <c r="I8" s="133">
        <v>8082</v>
      </c>
      <c r="J8" s="349"/>
      <c r="K8" s="281"/>
      <c r="P8" s="677"/>
      <c r="Q8" s="677"/>
    </row>
    <row r="9" spans="1:17">
      <c r="A9" s="37" t="s">
        <v>460</v>
      </c>
      <c r="B9" s="48">
        <v>1821</v>
      </c>
      <c r="C9" s="48">
        <v>23315</v>
      </c>
      <c r="D9" s="85">
        <v>25136</v>
      </c>
      <c r="E9" s="85" t="s">
        <v>399</v>
      </c>
      <c r="F9" s="85" t="s">
        <v>399</v>
      </c>
      <c r="G9" s="48">
        <v>1821</v>
      </c>
      <c r="H9" s="48">
        <v>23315</v>
      </c>
      <c r="I9" s="133">
        <v>25136</v>
      </c>
      <c r="J9" s="349"/>
      <c r="K9" s="281"/>
      <c r="P9" s="677"/>
      <c r="Q9" s="677"/>
    </row>
    <row r="10" spans="1:17">
      <c r="A10" s="37" t="s">
        <v>461</v>
      </c>
      <c r="B10" s="48">
        <v>113446</v>
      </c>
      <c r="C10" s="48">
        <v>30881</v>
      </c>
      <c r="D10" s="48">
        <v>144327</v>
      </c>
      <c r="E10" s="85" t="s">
        <v>399</v>
      </c>
      <c r="F10" s="85" t="s">
        <v>399</v>
      </c>
      <c r="G10" s="48">
        <v>113446</v>
      </c>
      <c r="H10" s="48">
        <v>30881</v>
      </c>
      <c r="I10" s="49">
        <v>144327</v>
      </c>
      <c r="J10" s="349"/>
      <c r="K10" s="281"/>
      <c r="P10" s="677"/>
      <c r="Q10" s="677"/>
    </row>
    <row r="11" spans="1:17">
      <c r="A11" s="37" t="s">
        <v>462</v>
      </c>
      <c r="B11" s="48">
        <v>220057</v>
      </c>
      <c r="C11" s="85">
        <v>1574</v>
      </c>
      <c r="D11" s="48">
        <v>221631</v>
      </c>
      <c r="E11" s="85" t="s">
        <v>399</v>
      </c>
      <c r="F11" s="85" t="s">
        <v>399</v>
      </c>
      <c r="G11" s="48">
        <v>220057</v>
      </c>
      <c r="H11" s="85">
        <v>1574</v>
      </c>
      <c r="I11" s="49">
        <v>221631</v>
      </c>
      <c r="J11" s="349"/>
      <c r="K11" s="281"/>
      <c r="P11" s="677"/>
      <c r="Q11" s="677"/>
    </row>
    <row r="12" spans="1:17">
      <c r="A12" s="646" t="s">
        <v>463</v>
      </c>
      <c r="B12" s="77">
        <v>343349</v>
      </c>
      <c r="C12" s="77">
        <v>55827</v>
      </c>
      <c r="D12" s="77">
        <v>399176</v>
      </c>
      <c r="E12" s="377" t="s">
        <v>399</v>
      </c>
      <c r="F12" s="377" t="s">
        <v>399</v>
      </c>
      <c r="G12" s="77">
        <v>343349</v>
      </c>
      <c r="H12" s="77">
        <v>55827</v>
      </c>
      <c r="I12" s="78">
        <v>399176</v>
      </c>
      <c r="J12" s="349"/>
      <c r="K12" s="281"/>
      <c r="P12" s="677"/>
      <c r="Q12" s="677"/>
    </row>
    <row r="13" spans="1:17">
      <c r="A13" s="47"/>
      <c r="B13" s="73"/>
      <c r="C13" s="73"/>
      <c r="D13" s="73"/>
      <c r="E13" s="73"/>
      <c r="F13" s="73"/>
      <c r="G13" s="73"/>
      <c r="H13" s="73"/>
      <c r="I13" s="74"/>
      <c r="J13" s="349"/>
      <c r="K13" s="281"/>
      <c r="P13" s="677"/>
      <c r="Q13" s="677"/>
    </row>
    <row r="14" spans="1:17">
      <c r="A14" s="646" t="s">
        <v>464</v>
      </c>
      <c r="B14" s="377">
        <v>330</v>
      </c>
      <c r="C14" s="377">
        <v>628</v>
      </c>
      <c r="D14" s="377">
        <v>958</v>
      </c>
      <c r="E14" s="377" t="s">
        <v>399</v>
      </c>
      <c r="F14" s="377" t="s">
        <v>399</v>
      </c>
      <c r="G14" s="377">
        <v>330</v>
      </c>
      <c r="H14" s="377">
        <v>628</v>
      </c>
      <c r="I14" s="479">
        <v>958</v>
      </c>
      <c r="J14" s="349"/>
      <c r="K14" s="281"/>
      <c r="P14" s="677"/>
      <c r="Q14" s="677"/>
    </row>
    <row r="15" spans="1:17">
      <c r="A15" s="47"/>
      <c r="B15" s="73"/>
      <c r="C15" s="73"/>
      <c r="D15" s="73"/>
      <c r="E15" s="73"/>
      <c r="F15" s="73"/>
      <c r="G15" s="73"/>
      <c r="H15" s="73"/>
      <c r="I15" s="74"/>
      <c r="J15" s="349"/>
      <c r="K15" s="281"/>
      <c r="P15" s="677"/>
      <c r="Q15" s="677"/>
    </row>
    <row r="16" spans="1:17">
      <c r="A16" s="646" t="s">
        <v>465</v>
      </c>
      <c r="B16" s="377" t="s">
        <v>399</v>
      </c>
      <c r="C16" s="377" t="s">
        <v>399</v>
      </c>
      <c r="D16" s="377" t="s">
        <v>399</v>
      </c>
      <c r="E16" s="377" t="s">
        <v>399</v>
      </c>
      <c r="F16" s="377" t="s">
        <v>399</v>
      </c>
      <c r="G16" s="377" t="s">
        <v>399</v>
      </c>
      <c r="H16" s="377" t="s">
        <v>399</v>
      </c>
      <c r="I16" s="479" t="s">
        <v>399</v>
      </c>
      <c r="J16" s="349"/>
      <c r="K16" s="281"/>
      <c r="P16" s="677"/>
      <c r="Q16" s="677"/>
    </row>
    <row r="17" spans="1:17">
      <c r="A17" s="37"/>
      <c r="B17" s="48"/>
      <c r="C17" s="48"/>
      <c r="D17" s="48"/>
      <c r="E17" s="48"/>
      <c r="F17" s="48"/>
      <c r="G17" s="48"/>
      <c r="H17" s="48"/>
      <c r="I17" s="49"/>
      <c r="J17" s="349"/>
      <c r="K17" s="281"/>
      <c r="P17" s="677"/>
      <c r="Q17" s="677"/>
    </row>
    <row r="18" spans="1:17">
      <c r="A18" s="37" t="s">
        <v>544</v>
      </c>
      <c r="B18" s="48">
        <v>41379</v>
      </c>
      <c r="C18" s="48">
        <v>570558</v>
      </c>
      <c r="D18" s="48">
        <v>611937</v>
      </c>
      <c r="E18" s="85">
        <v>850</v>
      </c>
      <c r="F18" s="85" t="s">
        <v>399</v>
      </c>
      <c r="G18" s="48">
        <v>40529</v>
      </c>
      <c r="H18" s="48">
        <v>570558</v>
      </c>
      <c r="I18" s="49">
        <v>611087</v>
      </c>
      <c r="J18" s="349"/>
      <c r="K18" s="281"/>
      <c r="P18" s="677"/>
      <c r="Q18" s="677"/>
    </row>
    <row r="19" spans="1:17">
      <c r="A19" s="37" t="s">
        <v>467</v>
      </c>
      <c r="B19" s="48">
        <v>10210</v>
      </c>
      <c r="C19" s="85" t="s">
        <v>399</v>
      </c>
      <c r="D19" s="48">
        <v>10210</v>
      </c>
      <c r="E19" s="85" t="s">
        <v>399</v>
      </c>
      <c r="F19" s="85" t="s">
        <v>399</v>
      </c>
      <c r="G19" s="48">
        <v>10210</v>
      </c>
      <c r="H19" s="85" t="s">
        <v>399</v>
      </c>
      <c r="I19" s="49">
        <v>10210</v>
      </c>
      <c r="J19" s="349"/>
      <c r="K19" s="281"/>
      <c r="P19" s="677"/>
      <c r="Q19" s="677"/>
    </row>
    <row r="20" spans="1:17">
      <c r="A20" s="37" t="s">
        <v>468</v>
      </c>
      <c r="B20" s="48">
        <v>8995</v>
      </c>
      <c r="C20" s="48">
        <v>1000</v>
      </c>
      <c r="D20" s="48">
        <v>9995</v>
      </c>
      <c r="E20" s="85" t="s">
        <v>399</v>
      </c>
      <c r="F20" s="85" t="s">
        <v>399</v>
      </c>
      <c r="G20" s="48">
        <v>8995</v>
      </c>
      <c r="H20" s="48">
        <v>1000</v>
      </c>
      <c r="I20" s="49">
        <v>9995</v>
      </c>
      <c r="J20" s="349"/>
      <c r="K20" s="281"/>
      <c r="P20" s="677"/>
      <c r="Q20" s="677"/>
    </row>
    <row r="21" spans="1:17">
      <c r="A21" s="646" t="s">
        <v>469</v>
      </c>
      <c r="B21" s="77">
        <v>60584</v>
      </c>
      <c r="C21" s="77">
        <v>571558</v>
      </c>
      <c r="D21" s="77">
        <v>632142</v>
      </c>
      <c r="E21" s="377">
        <v>850</v>
      </c>
      <c r="F21" s="377" t="s">
        <v>399</v>
      </c>
      <c r="G21" s="77">
        <v>59734</v>
      </c>
      <c r="H21" s="77">
        <v>571558</v>
      </c>
      <c r="I21" s="78">
        <v>631292</v>
      </c>
      <c r="J21" s="349"/>
      <c r="K21" s="281"/>
      <c r="P21" s="677"/>
      <c r="Q21" s="677"/>
    </row>
    <row r="22" spans="1:17">
      <c r="A22" s="47"/>
      <c r="B22" s="73"/>
      <c r="C22" s="73"/>
      <c r="D22" s="73"/>
      <c r="E22" s="73"/>
      <c r="F22" s="73"/>
      <c r="G22" s="73"/>
      <c r="H22" s="73"/>
      <c r="I22" s="74"/>
      <c r="J22" s="349"/>
      <c r="K22" s="281"/>
      <c r="P22" s="677"/>
      <c r="Q22" s="677"/>
    </row>
    <row r="23" spans="1:17">
      <c r="A23" s="646" t="s">
        <v>470</v>
      </c>
      <c r="B23" s="77">
        <v>58154</v>
      </c>
      <c r="C23" s="77">
        <v>600659</v>
      </c>
      <c r="D23" s="77">
        <v>658813</v>
      </c>
      <c r="E23" s="77">
        <v>1225</v>
      </c>
      <c r="F23" s="77">
        <v>838</v>
      </c>
      <c r="G23" s="77">
        <v>56166</v>
      </c>
      <c r="H23" s="77">
        <v>600584</v>
      </c>
      <c r="I23" s="78">
        <v>656750</v>
      </c>
      <c r="J23" s="349"/>
      <c r="K23" s="281"/>
      <c r="P23" s="677"/>
      <c r="Q23" s="677"/>
    </row>
    <row r="24" spans="1:17">
      <c r="A24" s="47"/>
      <c r="B24" s="73"/>
      <c r="C24" s="73"/>
      <c r="D24" s="73"/>
      <c r="E24" s="73"/>
      <c r="F24" s="73"/>
      <c r="G24" s="73"/>
      <c r="H24" s="73"/>
      <c r="I24" s="74"/>
      <c r="J24" s="349"/>
      <c r="K24" s="281"/>
      <c r="P24" s="677"/>
      <c r="Q24" s="677"/>
    </row>
    <row r="25" spans="1:17" s="408" customFormat="1">
      <c r="A25" s="646" t="s">
        <v>471</v>
      </c>
      <c r="B25" s="77">
        <v>107044</v>
      </c>
      <c r="C25" s="77">
        <v>1679888</v>
      </c>
      <c r="D25" s="77">
        <v>1786932</v>
      </c>
      <c r="E25" s="77">
        <v>2072</v>
      </c>
      <c r="F25" s="377" t="s">
        <v>399</v>
      </c>
      <c r="G25" s="77">
        <v>104972</v>
      </c>
      <c r="H25" s="77">
        <v>1679888</v>
      </c>
      <c r="I25" s="78">
        <v>1784860</v>
      </c>
      <c r="J25" s="682"/>
      <c r="K25" s="774"/>
      <c r="P25" s="766"/>
      <c r="Q25" s="766"/>
    </row>
    <row r="26" spans="1:17">
      <c r="A26" s="37"/>
      <c r="B26" s="48"/>
      <c r="C26" s="48"/>
      <c r="D26" s="48"/>
      <c r="E26" s="48"/>
      <c r="F26" s="48"/>
      <c r="G26" s="48"/>
      <c r="H26" s="48"/>
      <c r="I26" s="49"/>
      <c r="J26" s="349"/>
      <c r="K26" s="281"/>
      <c r="P26" s="677"/>
      <c r="Q26" s="677"/>
    </row>
    <row r="27" spans="1:17">
      <c r="A27" s="37" t="s">
        <v>472</v>
      </c>
      <c r="B27" s="48">
        <v>35414</v>
      </c>
      <c r="C27" s="48">
        <v>96237</v>
      </c>
      <c r="D27" s="48">
        <v>131651</v>
      </c>
      <c r="E27" s="85" t="s">
        <v>399</v>
      </c>
      <c r="F27" s="85" t="s">
        <v>399</v>
      </c>
      <c r="G27" s="48">
        <v>35414</v>
      </c>
      <c r="H27" s="48">
        <v>96237</v>
      </c>
      <c r="I27" s="49">
        <v>131651</v>
      </c>
      <c r="J27" s="349"/>
      <c r="K27" s="281"/>
      <c r="P27" s="677"/>
      <c r="Q27" s="677"/>
    </row>
    <row r="28" spans="1:17">
      <c r="A28" s="37" t="s">
        <v>473</v>
      </c>
      <c r="B28" s="85" t="s">
        <v>399</v>
      </c>
      <c r="C28" s="85" t="s">
        <v>399</v>
      </c>
      <c r="D28" s="85" t="s">
        <v>399</v>
      </c>
      <c r="E28" s="85" t="s">
        <v>399</v>
      </c>
      <c r="F28" s="85" t="s">
        <v>399</v>
      </c>
      <c r="G28" s="85" t="s">
        <v>399</v>
      </c>
      <c r="H28" s="85" t="s">
        <v>399</v>
      </c>
      <c r="I28" s="133" t="s">
        <v>399</v>
      </c>
      <c r="J28" s="349"/>
      <c r="K28" s="281"/>
      <c r="P28" s="677"/>
      <c r="Q28" s="677"/>
    </row>
    <row r="29" spans="1:17">
      <c r="A29" s="37" t="s">
        <v>474</v>
      </c>
      <c r="B29" s="48">
        <v>66214</v>
      </c>
      <c r="C29" s="48">
        <v>686214</v>
      </c>
      <c r="D29" s="48">
        <v>752428</v>
      </c>
      <c r="E29" s="48" t="s">
        <v>399</v>
      </c>
      <c r="F29" s="48" t="s">
        <v>399</v>
      </c>
      <c r="G29" s="48">
        <v>66214</v>
      </c>
      <c r="H29" s="48">
        <v>686214</v>
      </c>
      <c r="I29" s="49">
        <v>752428</v>
      </c>
      <c r="J29" s="349"/>
      <c r="K29" s="281"/>
      <c r="P29" s="677"/>
      <c r="Q29" s="677"/>
    </row>
    <row r="30" spans="1:17">
      <c r="A30" s="646" t="s">
        <v>475</v>
      </c>
      <c r="B30" s="77">
        <v>101628</v>
      </c>
      <c r="C30" s="77">
        <v>782451</v>
      </c>
      <c r="D30" s="77">
        <v>884079</v>
      </c>
      <c r="E30" s="77" t="s">
        <v>399</v>
      </c>
      <c r="F30" s="77" t="s">
        <v>399</v>
      </c>
      <c r="G30" s="77">
        <v>101628</v>
      </c>
      <c r="H30" s="77">
        <v>782451</v>
      </c>
      <c r="I30" s="78">
        <v>884079</v>
      </c>
      <c r="J30" s="349"/>
      <c r="K30" s="281"/>
      <c r="P30" s="677"/>
      <c r="Q30" s="677"/>
    </row>
    <row r="31" spans="1:17">
      <c r="A31" s="37"/>
      <c r="B31" s="48"/>
      <c r="C31" s="48"/>
      <c r="D31" s="48"/>
      <c r="E31" s="48"/>
      <c r="F31" s="48"/>
      <c r="G31" s="48"/>
      <c r="H31" s="48"/>
      <c r="I31" s="49"/>
      <c r="J31" s="349"/>
      <c r="K31" s="281"/>
      <c r="P31" s="677"/>
      <c r="Q31" s="677"/>
    </row>
    <row r="32" spans="1:17">
      <c r="A32" s="37" t="s">
        <v>476</v>
      </c>
      <c r="B32" s="48">
        <v>1692997</v>
      </c>
      <c r="C32" s="48">
        <v>433691</v>
      </c>
      <c r="D32" s="48">
        <v>2126688</v>
      </c>
      <c r="E32" s="48">
        <v>1279777</v>
      </c>
      <c r="F32" s="48" t="s">
        <v>399</v>
      </c>
      <c r="G32" s="48">
        <v>457109</v>
      </c>
      <c r="H32" s="48">
        <v>389802</v>
      </c>
      <c r="I32" s="49">
        <v>846911</v>
      </c>
      <c r="J32" s="349"/>
      <c r="K32" s="281"/>
      <c r="P32" s="677"/>
      <c r="Q32" s="677"/>
    </row>
    <row r="33" spans="1:17">
      <c r="A33" s="37" t="s">
        <v>477</v>
      </c>
      <c r="B33" s="48">
        <v>12894</v>
      </c>
      <c r="C33" s="48">
        <v>47459</v>
      </c>
      <c r="D33" s="48">
        <v>60353</v>
      </c>
      <c r="E33" s="48" t="s">
        <v>399</v>
      </c>
      <c r="F33" s="48" t="s">
        <v>399</v>
      </c>
      <c r="G33" s="48">
        <v>12894</v>
      </c>
      <c r="H33" s="48">
        <v>47459</v>
      </c>
      <c r="I33" s="49">
        <v>60353</v>
      </c>
      <c r="J33" s="349"/>
      <c r="K33" s="281"/>
      <c r="P33" s="677"/>
      <c r="Q33" s="677"/>
    </row>
    <row r="34" spans="1:17">
      <c r="A34" s="37" t="s">
        <v>478</v>
      </c>
      <c r="B34" s="48">
        <v>57811</v>
      </c>
      <c r="C34" s="48">
        <v>43815</v>
      </c>
      <c r="D34" s="48">
        <v>101626</v>
      </c>
      <c r="E34" s="48" t="s">
        <v>399</v>
      </c>
      <c r="F34" s="85" t="s">
        <v>399</v>
      </c>
      <c r="G34" s="48">
        <v>57811</v>
      </c>
      <c r="H34" s="48">
        <v>43815</v>
      </c>
      <c r="I34" s="49">
        <v>101626</v>
      </c>
      <c r="J34" s="349"/>
      <c r="K34" s="281"/>
      <c r="P34" s="677"/>
      <c r="Q34" s="677"/>
    </row>
    <row r="35" spans="1:17">
      <c r="A35" s="37" t="s">
        <v>479</v>
      </c>
      <c r="B35" s="48">
        <v>579807</v>
      </c>
      <c r="C35" s="48">
        <v>330145</v>
      </c>
      <c r="D35" s="48">
        <v>909952</v>
      </c>
      <c r="E35" s="48">
        <v>535618</v>
      </c>
      <c r="F35" s="48" t="s">
        <v>399</v>
      </c>
      <c r="G35" s="48">
        <v>69577</v>
      </c>
      <c r="H35" s="48">
        <v>304757</v>
      </c>
      <c r="I35" s="49">
        <v>374334</v>
      </c>
      <c r="J35" s="349"/>
      <c r="K35" s="281"/>
      <c r="P35" s="677"/>
      <c r="Q35" s="677"/>
    </row>
    <row r="36" spans="1:17">
      <c r="A36" s="646" t="s">
        <v>480</v>
      </c>
      <c r="B36" s="77">
        <v>2343509</v>
      </c>
      <c r="C36" s="77">
        <v>855110</v>
      </c>
      <c r="D36" s="77">
        <v>3198619</v>
      </c>
      <c r="E36" s="77">
        <v>1815395</v>
      </c>
      <c r="F36" s="77" t="s">
        <v>399</v>
      </c>
      <c r="G36" s="77">
        <v>597391</v>
      </c>
      <c r="H36" s="77">
        <v>785833</v>
      </c>
      <c r="I36" s="78">
        <v>1383224</v>
      </c>
      <c r="J36" s="349"/>
      <c r="K36" s="281"/>
      <c r="P36" s="677"/>
      <c r="Q36" s="677"/>
    </row>
    <row r="37" spans="1:17">
      <c r="A37" s="47"/>
      <c r="B37" s="73"/>
      <c r="C37" s="73"/>
      <c r="D37" s="73"/>
      <c r="E37" s="73"/>
      <c r="F37" s="73"/>
      <c r="G37" s="73"/>
      <c r="H37" s="73"/>
      <c r="I37" s="74"/>
      <c r="J37" s="349"/>
      <c r="K37" s="281"/>
      <c r="P37" s="677"/>
      <c r="Q37" s="677"/>
    </row>
    <row r="38" spans="1:17">
      <c r="A38" s="646" t="s">
        <v>481</v>
      </c>
      <c r="B38" s="77">
        <v>7354</v>
      </c>
      <c r="C38" s="77">
        <v>22168</v>
      </c>
      <c r="D38" s="77">
        <v>29522</v>
      </c>
      <c r="E38" s="377" t="s">
        <v>399</v>
      </c>
      <c r="F38" s="377" t="s">
        <v>399</v>
      </c>
      <c r="G38" s="77">
        <v>7354</v>
      </c>
      <c r="H38" s="77">
        <v>22168</v>
      </c>
      <c r="I38" s="78">
        <v>29522</v>
      </c>
      <c r="J38" s="349"/>
      <c r="K38" s="281"/>
      <c r="P38" s="677"/>
      <c r="Q38" s="677"/>
    </row>
    <row r="39" spans="1:17">
      <c r="A39" s="37"/>
      <c r="B39" s="48"/>
      <c r="C39" s="48"/>
      <c r="D39" s="48"/>
      <c r="E39" s="48"/>
      <c r="F39" s="48"/>
      <c r="G39" s="48"/>
      <c r="H39" s="48"/>
      <c r="I39" s="49"/>
      <c r="J39" s="349"/>
      <c r="K39" s="281"/>
      <c r="P39" s="677"/>
      <c r="Q39" s="677"/>
    </row>
    <row r="40" spans="1:17">
      <c r="A40" s="37" t="s">
        <v>545</v>
      </c>
      <c r="B40" s="85" t="s">
        <v>399</v>
      </c>
      <c r="C40" s="85" t="s">
        <v>399</v>
      </c>
      <c r="D40" s="85" t="s">
        <v>399</v>
      </c>
      <c r="E40" s="85" t="s">
        <v>399</v>
      </c>
      <c r="F40" s="85" t="s">
        <v>399</v>
      </c>
      <c r="G40" s="85" t="s">
        <v>399</v>
      </c>
      <c r="H40" s="85" t="s">
        <v>399</v>
      </c>
      <c r="I40" s="133" t="s">
        <v>399</v>
      </c>
      <c r="J40" s="349"/>
      <c r="K40" s="281"/>
      <c r="P40" s="677"/>
      <c r="Q40" s="677"/>
    </row>
    <row r="41" spans="1:17">
      <c r="A41" s="37" t="s">
        <v>483</v>
      </c>
      <c r="B41" s="85">
        <v>2350</v>
      </c>
      <c r="C41" s="48">
        <v>494688</v>
      </c>
      <c r="D41" s="48">
        <v>497038</v>
      </c>
      <c r="E41" s="85" t="s">
        <v>399</v>
      </c>
      <c r="F41" s="85" t="s">
        <v>399</v>
      </c>
      <c r="G41" s="85">
        <v>2350</v>
      </c>
      <c r="H41" s="48">
        <v>494688</v>
      </c>
      <c r="I41" s="49">
        <v>497038</v>
      </c>
      <c r="J41" s="349"/>
      <c r="K41" s="281"/>
      <c r="P41" s="677"/>
      <c r="Q41" s="677"/>
    </row>
    <row r="42" spans="1:17">
      <c r="A42" s="37" t="s">
        <v>484</v>
      </c>
      <c r="B42" s="48">
        <v>11847</v>
      </c>
      <c r="C42" s="48">
        <v>88993</v>
      </c>
      <c r="D42" s="48">
        <v>100840</v>
      </c>
      <c r="E42" s="85" t="s">
        <v>399</v>
      </c>
      <c r="F42" s="85" t="s">
        <v>399</v>
      </c>
      <c r="G42" s="48">
        <v>11847</v>
      </c>
      <c r="H42" s="48">
        <v>88993</v>
      </c>
      <c r="I42" s="49">
        <v>100840</v>
      </c>
      <c r="J42" s="349"/>
      <c r="K42" s="281"/>
      <c r="P42" s="677"/>
      <c r="Q42" s="677"/>
    </row>
    <row r="43" spans="1:17">
      <c r="A43" s="37" t="s">
        <v>485</v>
      </c>
      <c r="B43" s="85" t="s">
        <v>399</v>
      </c>
      <c r="C43" s="48">
        <v>908</v>
      </c>
      <c r="D43" s="48">
        <v>908</v>
      </c>
      <c r="E43" s="85" t="s">
        <v>399</v>
      </c>
      <c r="F43" s="85" t="s">
        <v>399</v>
      </c>
      <c r="G43" s="85" t="s">
        <v>399</v>
      </c>
      <c r="H43" s="48">
        <v>908</v>
      </c>
      <c r="I43" s="49">
        <v>908</v>
      </c>
      <c r="J43" s="349"/>
      <c r="K43" s="281"/>
      <c r="P43" s="677"/>
      <c r="Q43" s="677"/>
    </row>
    <row r="44" spans="1:17">
      <c r="A44" s="37" t="s">
        <v>486</v>
      </c>
      <c r="B44" s="85">
        <v>437</v>
      </c>
      <c r="C44" s="85">
        <v>3902</v>
      </c>
      <c r="D44" s="85">
        <v>4339</v>
      </c>
      <c r="E44" s="85" t="s">
        <v>399</v>
      </c>
      <c r="F44" s="85" t="s">
        <v>399</v>
      </c>
      <c r="G44" s="85">
        <v>437</v>
      </c>
      <c r="H44" s="85">
        <v>3902</v>
      </c>
      <c r="I44" s="133">
        <v>4339</v>
      </c>
      <c r="J44" s="349"/>
      <c r="K44" s="281"/>
      <c r="P44" s="677"/>
      <c r="Q44" s="677"/>
    </row>
    <row r="45" spans="1:17">
      <c r="A45" s="37" t="s">
        <v>487</v>
      </c>
      <c r="B45" s="48">
        <v>83029</v>
      </c>
      <c r="C45" s="48">
        <v>5406</v>
      </c>
      <c r="D45" s="48">
        <v>88435</v>
      </c>
      <c r="E45" s="85" t="s">
        <v>399</v>
      </c>
      <c r="F45" s="85" t="s">
        <v>399</v>
      </c>
      <c r="G45" s="48">
        <v>83029</v>
      </c>
      <c r="H45" s="48">
        <v>5406</v>
      </c>
      <c r="I45" s="49">
        <v>88435</v>
      </c>
      <c r="J45" s="349"/>
      <c r="K45" s="281"/>
      <c r="P45" s="677"/>
      <c r="Q45" s="677"/>
    </row>
    <row r="46" spans="1:17">
      <c r="A46" s="37" t="s">
        <v>488</v>
      </c>
      <c r="B46" s="85" t="s">
        <v>399</v>
      </c>
      <c r="C46" s="48">
        <v>19473</v>
      </c>
      <c r="D46" s="48">
        <v>19473</v>
      </c>
      <c r="E46" s="85" t="s">
        <v>399</v>
      </c>
      <c r="F46" s="85" t="s">
        <v>399</v>
      </c>
      <c r="G46" s="85" t="s">
        <v>399</v>
      </c>
      <c r="H46" s="48">
        <v>19473</v>
      </c>
      <c r="I46" s="49">
        <v>19473</v>
      </c>
      <c r="J46" s="349"/>
      <c r="K46" s="281"/>
      <c r="P46" s="677"/>
      <c r="Q46" s="677"/>
    </row>
    <row r="47" spans="1:17">
      <c r="A47" s="37" t="s">
        <v>489</v>
      </c>
      <c r="B47" s="48">
        <v>650277</v>
      </c>
      <c r="C47" s="48">
        <v>268706</v>
      </c>
      <c r="D47" s="48">
        <v>918983</v>
      </c>
      <c r="E47" s="48">
        <v>4500</v>
      </c>
      <c r="F47" s="85" t="s">
        <v>399</v>
      </c>
      <c r="G47" s="48">
        <v>645777</v>
      </c>
      <c r="H47" s="48">
        <v>268706</v>
      </c>
      <c r="I47" s="49">
        <v>914483</v>
      </c>
      <c r="J47" s="349"/>
      <c r="K47" s="281"/>
      <c r="P47" s="677"/>
      <c r="Q47" s="677"/>
    </row>
    <row r="48" spans="1:17">
      <c r="A48" s="37" t="s">
        <v>490</v>
      </c>
      <c r="B48" s="48">
        <v>9513</v>
      </c>
      <c r="C48" s="48">
        <v>133640</v>
      </c>
      <c r="D48" s="48">
        <v>143153</v>
      </c>
      <c r="E48" s="85" t="s">
        <v>399</v>
      </c>
      <c r="F48" s="85" t="s">
        <v>399</v>
      </c>
      <c r="G48" s="48">
        <v>9513</v>
      </c>
      <c r="H48" s="48">
        <v>133640</v>
      </c>
      <c r="I48" s="49">
        <v>143153</v>
      </c>
      <c r="J48" s="349"/>
      <c r="K48" s="281"/>
      <c r="P48" s="677"/>
      <c r="Q48" s="677"/>
    </row>
    <row r="49" spans="1:17">
      <c r="A49" s="646" t="s">
        <v>491</v>
      </c>
      <c r="B49" s="77">
        <v>757453</v>
      </c>
      <c r="C49" s="77">
        <v>1015716</v>
      </c>
      <c r="D49" s="77">
        <v>1773169</v>
      </c>
      <c r="E49" s="77">
        <v>4500</v>
      </c>
      <c r="F49" s="377" t="s">
        <v>399</v>
      </c>
      <c r="G49" s="77">
        <v>752953</v>
      </c>
      <c r="H49" s="77">
        <v>1015716</v>
      </c>
      <c r="I49" s="78">
        <v>1768669</v>
      </c>
      <c r="J49" s="349"/>
      <c r="K49" s="281"/>
      <c r="P49" s="677"/>
      <c r="Q49" s="677"/>
    </row>
    <row r="50" spans="1:17">
      <c r="A50" s="47"/>
      <c r="B50" s="73"/>
      <c r="C50" s="73"/>
      <c r="D50" s="73"/>
      <c r="E50" s="73"/>
      <c r="F50" s="73"/>
      <c r="G50" s="73"/>
      <c r="H50" s="73"/>
      <c r="I50" s="74"/>
      <c r="J50" s="349"/>
      <c r="K50" s="281"/>
      <c r="P50" s="677"/>
      <c r="Q50" s="677"/>
    </row>
    <row r="51" spans="1:17">
      <c r="A51" s="646" t="s">
        <v>492</v>
      </c>
      <c r="B51" s="77">
        <v>11537</v>
      </c>
      <c r="C51" s="77">
        <v>39970</v>
      </c>
      <c r="D51" s="77">
        <v>51507</v>
      </c>
      <c r="E51" s="377" t="s">
        <v>399</v>
      </c>
      <c r="F51" s="377" t="s">
        <v>399</v>
      </c>
      <c r="G51" s="77">
        <v>11537</v>
      </c>
      <c r="H51" s="77">
        <v>39970</v>
      </c>
      <c r="I51" s="78">
        <v>51507</v>
      </c>
      <c r="J51" s="349"/>
      <c r="K51" s="281"/>
      <c r="P51" s="677"/>
      <c r="Q51" s="677"/>
    </row>
    <row r="52" spans="1:17">
      <c r="A52" s="37"/>
      <c r="B52" s="48"/>
      <c r="C52" s="48"/>
      <c r="D52" s="48"/>
      <c r="E52" s="48"/>
      <c r="F52" s="48"/>
      <c r="G52" s="48"/>
      <c r="H52" s="48"/>
      <c r="I52" s="49"/>
      <c r="J52" s="349"/>
      <c r="K52" s="281"/>
      <c r="P52" s="677"/>
      <c r="Q52" s="677"/>
    </row>
    <row r="53" spans="1:17" s="408" customFormat="1">
      <c r="A53" s="37" t="s">
        <v>493</v>
      </c>
      <c r="B53" s="48">
        <v>110857</v>
      </c>
      <c r="C53" s="48">
        <v>621739</v>
      </c>
      <c r="D53" s="48">
        <v>732596</v>
      </c>
      <c r="E53" s="85" t="s">
        <v>399</v>
      </c>
      <c r="F53" s="85" t="s">
        <v>399</v>
      </c>
      <c r="G53" s="48">
        <v>110857</v>
      </c>
      <c r="H53" s="48">
        <v>621739</v>
      </c>
      <c r="I53" s="49">
        <v>732596</v>
      </c>
      <c r="J53" s="682"/>
      <c r="K53" s="774"/>
      <c r="P53" s="766"/>
      <c r="Q53" s="766"/>
    </row>
    <row r="54" spans="1:17">
      <c r="A54" s="37" t="s">
        <v>494</v>
      </c>
      <c r="B54" s="48">
        <v>480466</v>
      </c>
      <c r="C54" s="48">
        <v>931075</v>
      </c>
      <c r="D54" s="48">
        <v>1411541</v>
      </c>
      <c r="E54" s="85" t="s">
        <v>399</v>
      </c>
      <c r="F54" s="85" t="s">
        <v>399</v>
      </c>
      <c r="G54" s="48">
        <v>480466</v>
      </c>
      <c r="H54" s="48">
        <v>931075</v>
      </c>
      <c r="I54" s="49">
        <v>1411541</v>
      </c>
      <c r="J54" s="349"/>
      <c r="K54" s="281"/>
      <c r="P54" s="677"/>
      <c r="Q54" s="677"/>
    </row>
    <row r="55" spans="1:17">
      <c r="A55" s="37" t="s">
        <v>495</v>
      </c>
      <c r="B55" s="48">
        <v>104844</v>
      </c>
      <c r="C55" s="48">
        <v>311375</v>
      </c>
      <c r="D55" s="48">
        <v>416219</v>
      </c>
      <c r="E55" s="85" t="s">
        <v>399</v>
      </c>
      <c r="F55" s="85" t="s">
        <v>399</v>
      </c>
      <c r="G55" s="48">
        <v>104844</v>
      </c>
      <c r="H55" s="48">
        <v>311375</v>
      </c>
      <c r="I55" s="49">
        <v>416219</v>
      </c>
      <c r="J55" s="349"/>
      <c r="K55" s="281"/>
      <c r="P55" s="677"/>
      <c r="Q55" s="677"/>
    </row>
    <row r="56" spans="1:17">
      <c r="A56" s="37" t="s">
        <v>496</v>
      </c>
      <c r="B56" s="48">
        <v>483</v>
      </c>
      <c r="C56" s="48">
        <v>979</v>
      </c>
      <c r="D56" s="48">
        <v>1462</v>
      </c>
      <c r="E56" s="85" t="s">
        <v>399</v>
      </c>
      <c r="F56" s="85" t="s">
        <v>399</v>
      </c>
      <c r="G56" s="48">
        <v>483</v>
      </c>
      <c r="H56" s="48">
        <v>979</v>
      </c>
      <c r="I56" s="49">
        <v>1462</v>
      </c>
      <c r="J56" s="349"/>
      <c r="K56" s="281"/>
      <c r="P56" s="677"/>
      <c r="Q56" s="677"/>
    </row>
    <row r="57" spans="1:17">
      <c r="A57" s="37" t="s">
        <v>497</v>
      </c>
      <c r="B57" s="48">
        <v>197037</v>
      </c>
      <c r="C57" s="48">
        <v>403150</v>
      </c>
      <c r="D57" s="48">
        <v>600187</v>
      </c>
      <c r="E57" s="85" t="s">
        <v>399</v>
      </c>
      <c r="F57" s="85" t="s">
        <v>399</v>
      </c>
      <c r="G57" s="48">
        <v>197037</v>
      </c>
      <c r="H57" s="48">
        <v>403150</v>
      </c>
      <c r="I57" s="49">
        <v>600187</v>
      </c>
      <c r="J57" s="349"/>
      <c r="K57" s="281"/>
      <c r="P57" s="677"/>
      <c r="Q57" s="677"/>
    </row>
    <row r="58" spans="1:17">
      <c r="A58" s="646" t="s">
        <v>573</v>
      </c>
      <c r="B58" s="77">
        <v>893687</v>
      </c>
      <c r="C58" s="77">
        <v>2268318</v>
      </c>
      <c r="D58" s="77">
        <v>3162005</v>
      </c>
      <c r="E58" s="377" t="s">
        <v>399</v>
      </c>
      <c r="F58" s="377" t="s">
        <v>399</v>
      </c>
      <c r="G58" s="77">
        <v>893687</v>
      </c>
      <c r="H58" s="77">
        <v>2268318</v>
      </c>
      <c r="I58" s="78">
        <v>3162005</v>
      </c>
      <c r="J58" s="349"/>
      <c r="K58" s="281"/>
      <c r="P58" s="677"/>
      <c r="Q58" s="677"/>
    </row>
    <row r="59" spans="1:17">
      <c r="A59" s="37"/>
      <c r="B59" s="48"/>
      <c r="C59" s="48"/>
      <c r="D59" s="48"/>
      <c r="E59" s="48"/>
      <c r="F59" s="48"/>
      <c r="G59" s="48"/>
      <c r="H59" s="48"/>
      <c r="I59" s="49"/>
      <c r="J59" s="349"/>
      <c r="K59" s="281"/>
      <c r="P59" s="677"/>
      <c r="Q59" s="677"/>
    </row>
    <row r="60" spans="1:17">
      <c r="A60" s="37" t="s">
        <v>499</v>
      </c>
      <c r="B60" s="48">
        <v>36688</v>
      </c>
      <c r="C60" s="48">
        <v>199419</v>
      </c>
      <c r="D60" s="48">
        <v>236107</v>
      </c>
      <c r="E60" s="85" t="s">
        <v>399</v>
      </c>
      <c r="F60" s="48" t="s">
        <v>399</v>
      </c>
      <c r="G60" s="48">
        <v>36688</v>
      </c>
      <c r="H60" s="48">
        <v>199419</v>
      </c>
      <c r="I60" s="49">
        <v>236107</v>
      </c>
      <c r="J60" s="349"/>
      <c r="K60" s="281"/>
      <c r="P60" s="677"/>
      <c r="Q60" s="677"/>
    </row>
    <row r="61" spans="1:17">
      <c r="A61" s="37" t="s">
        <v>500</v>
      </c>
      <c r="B61" s="85" t="s">
        <v>399</v>
      </c>
      <c r="C61" s="85" t="s">
        <v>399</v>
      </c>
      <c r="D61" s="85" t="s">
        <v>399</v>
      </c>
      <c r="E61" s="85" t="s">
        <v>399</v>
      </c>
      <c r="F61" s="85" t="s">
        <v>399</v>
      </c>
      <c r="G61" s="85" t="s">
        <v>399</v>
      </c>
      <c r="H61" s="85" t="s">
        <v>399</v>
      </c>
      <c r="I61" s="133" t="s">
        <v>399</v>
      </c>
      <c r="J61" s="349"/>
      <c r="K61" s="281"/>
      <c r="P61" s="677"/>
      <c r="Q61" s="677"/>
    </row>
    <row r="62" spans="1:17">
      <c r="A62" s="37" t="s">
        <v>501</v>
      </c>
      <c r="B62" s="48">
        <v>306982</v>
      </c>
      <c r="C62" s="48">
        <v>739291</v>
      </c>
      <c r="D62" s="48">
        <v>1046273</v>
      </c>
      <c r="E62" s="48">
        <v>8060</v>
      </c>
      <c r="F62" s="48">
        <v>55409</v>
      </c>
      <c r="G62" s="48">
        <v>244026</v>
      </c>
      <c r="H62" s="48">
        <v>738778</v>
      </c>
      <c r="I62" s="49">
        <v>982804</v>
      </c>
      <c r="J62" s="349"/>
      <c r="K62" s="281"/>
      <c r="P62" s="677"/>
      <c r="Q62" s="677"/>
    </row>
    <row r="63" spans="1:17">
      <c r="A63" s="646" t="s">
        <v>502</v>
      </c>
      <c r="B63" s="77">
        <v>343670</v>
      </c>
      <c r="C63" s="77">
        <v>938710</v>
      </c>
      <c r="D63" s="77">
        <v>1282380</v>
      </c>
      <c r="E63" s="77">
        <v>8060</v>
      </c>
      <c r="F63" s="77">
        <v>55409</v>
      </c>
      <c r="G63" s="77">
        <v>280714</v>
      </c>
      <c r="H63" s="77">
        <v>938197</v>
      </c>
      <c r="I63" s="78">
        <v>1218911</v>
      </c>
      <c r="J63" s="349"/>
      <c r="K63" s="281"/>
      <c r="P63" s="677"/>
      <c r="Q63" s="677"/>
    </row>
    <row r="64" spans="1:17">
      <c r="A64" s="37"/>
      <c r="B64" s="73"/>
      <c r="C64" s="73"/>
      <c r="D64" s="73"/>
      <c r="E64" s="73"/>
      <c r="F64" s="73"/>
      <c r="G64" s="73"/>
      <c r="H64" s="73"/>
      <c r="I64" s="74"/>
      <c r="J64" s="349"/>
      <c r="K64" s="281"/>
      <c r="P64" s="677"/>
      <c r="Q64" s="677"/>
    </row>
    <row r="65" spans="1:17" s="408" customFormat="1">
      <c r="A65" s="646" t="s">
        <v>503</v>
      </c>
      <c r="B65" s="77">
        <v>17957</v>
      </c>
      <c r="C65" s="77">
        <v>400434</v>
      </c>
      <c r="D65" s="77">
        <v>418391</v>
      </c>
      <c r="E65" s="377" t="s">
        <v>399</v>
      </c>
      <c r="F65" s="377" t="s">
        <v>399</v>
      </c>
      <c r="G65" s="77">
        <v>17957</v>
      </c>
      <c r="H65" s="77">
        <v>400434</v>
      </c>
      <c r="I65" s="78">
        <v>418391</v>
      </c>
      <c r="J65" s="682"/>
      <c r="K65" s="774"/>
      <c r="P65" s="766"/>
      <c r="Q65" s="766"/>
    </row>
    <row r="66" spans="1:17">
      <c r="A66" s="37"/>
      <c r="B66" s="48"/>
      <c r="C66" s="48"/>
      <c r="D66" s="48"/>
      <c r="E66" s="48"/>
      <c r="F66" s="48"/>
      <c r="G66" s="48"/>
      <c r="H66" s="48"/>
      <c r="I66" s="49"/>
      <c r="J66" s="349"/>
      <c r="K66" s="281"/>
      <c r="P66" s="677"/>
      <c r="Q66" s="677"/>
    </row>
    <row r="67" spans="1:17">
      <c r="A67" s="37" t="s">
        <v>504</v>
      </c>
      <c r="B67" s="85">
        <v>56548</v>
      </c>
      <c r="C67" s="85">
        <v>71005</v>
      </c>
      <c r="D67" s="85">
        <v>127553</v>
      </c>
      <c r="E67" s="85">
        <v>13662</v>
      </c>
      <c r="F67" s="85" t="s">
        <v>399</v>
      </c>
      <c r="G67" s="85">
        <v>42886</v>
      </c>
      <c r="H67" s="85">
        <v>71005</v>
      </c>
      <c r="I67" s="133">
        <v>113891</v>
      </c>
      <c r="J67" s="349"/>
      <c r="K67" s="281"/>
      <c r="P67" s="677"/>
      <c r="Q67" s="677"/>
    </row>
    <row r="68" spans="1:17">
      <c r="A68" s="37" t="s">
        <v>505</v>
      </c>
      <c r="B68" s="85" t="s">
        <v>399</v>
      </c>
      <c r="C68" s="85">
        <v>3527</v>
      </c>
      <c r="D68" s="85">
        <v>3527</v>
      </c>
      <c r="E68" s="85" t="s">
        <v>399</v>
      </c>
      <c r="F68" s="85" t="s">
        <v>399</v>
      </c>
      <c r="G68" s="85" t="s">
        <v>399</v>
      </c>
      <c r="H68" s="85">
        <v>3527</v>
      </c>
      <c r="I68" s="133">
        <v>3527</v>
      </c>
      <c r="J68" s="349"/>
      <c r="K68" s="281"/>
      <c r="P68" s="677"/>
      <c r="Q68" s="677"/>
    </row>
    <row r="69" spans="1:17" s="408" customFormat="1">
      <c r="A69" s="646" t="s">
        <v>506</v>
      </c>
      <c r="B69" s="377">
        <v>56548</v>
      </c>
      <c r="C69" s="377">
        <v>74532</v>
      </c>
      <c r="D69" s="377">
        <v>131080</v>
      </c>
      <c r="E69" s="377">
        <v>13662</v>
      </c>
      <c r="F69" s="377" t="s">
        <v>399</v>
      </c>
      <c r="G69" s="377">
        <v>42886</v>
      </c>
      <c r="H69" s="377">
        <v>74532</v>
      </c>
      <c r="I69" s="479">
        <v>117418</v>
      </c>
      <c r="J69" s="682"/>
      <c r="K69" s="774"/>
      <c r="P69" s="766"/>
      <c r="Q69" s="766"/>
    </row>
    <row r="70" spans="1:17">
      <c r="A70" s="37"/>
      <c r="B70" s="48"/>
      <c r="C70" s="48"/>
      <c r="D70" s="48"/>
      <c r="E70" s="48"/>
      <c r="F70" s="48"/>
      <c r="G70" s="48"/>
      <c r="H70" s="48"/>
      <c r="I70" s="49"/>
      <c r="J70" s="349"/>
      <c r="K70" s="281"/>
      <c r="P70" s="677"/>
      <c r="Q70" s="677"/>
    </row>
    <row r="71" spans="1:17">
      <c r="A71" s="37" t="s">
        <v>507</v>
      </c>
      <c r="B71" s="85" t="s">
        <v>399</v>
      </c>
      <c r="C71" s="85" t="s">
        <v>399</v>
      </c>
      <c r="D71" s="85" t="s">
        <v>399</v>
      </c>
      <c r="E71" s="85" t="s">
        <v>399</v>
      </c>
      <c r="F71" s="85" t="s">
        <v>399</v>
      </c>
      <c r="G71" s="85" t="s">
        <v>399</v>
      </c>
      <c r="H71" s="85" t="s">
        <v>399</v>
      </c>
      <c r="I71" s="133" t="s">
        <v>399</v>
      </c>
      <c r="J71" s="349"/>
      <c r="K71" s="281"/>
    </row>
    <row r="72" spans="1:17">
      <c r="A72" s="37" t="s">
        <v>508</v>
      </c>
      <c r="B72" s="48">
        <v>410426</v>
      </c>
      <c r="C72" s="85" t="s">
        <v>399</v>
      </c>
      <c r="D72" s="48">
        <v>410426</v>
      </c>
      <c r="E72" s="85" t="s">
        <v>399</v>
      </c>
      <c r="F72" s="48" t="s">
        <v>399</v>
      </c>
      <c r="G72" s="48">
        <v>410426</v>
      </c>
      <c r="H72" s="85" t="s">
        <v>399</v>
      </c>
      <c r="I72" s="49">
        <v>410426</v>
      </c>
      <c r="K72" s="281"/>
    </row>
    <row r="73" spans="1:17">
      <c r="A73" s="37" t="s">
        <v>509</v>
      </c>
      <c r="B73" s="48">
        <v>302240</v>
      </c>
      <c r="C73" s="85" t="s">
        <v>399</v>
      </c>
      <c r="D73" s="48">
        <v>302240</v>
      </c>
      <c r="E73" s="85" t="s">
        <v>399</v>
      </c>
      <c r="F73" s="48" t="s">
        <v>399</v>
      </c>
      <c r="G73" s="85">
        <v>302240</v>
      </c>
      <c r="H73" s="85" t="s">
        <v>399</v>
      </c>
      <c r="I73" s="49">
        <v>302240</v>
      </c>
      <c r="K73" s="281"/>
    </row>
    <row r="74" spans="1:17">
      <c r="A74" s="37" t="s">
        <v>510</v>
      </c>
      <c r="B74" s="85">
        <v>946</v>
      </c>
      <c r="C74" s="85">
        <v>5360</v>
      </c>
      <c r="D74" s="85">
        <v>6306</v>
      </c>
      <c r="E74" s="85" t="s">
        <v>399</v>
      </c>
      <c r="F74" s="85" t="s">
        <v>399</v>
      </c>
      <c r="G74" s="85">
        <v>946</v>
      </c>
      <c r="H74" s="85">
        <v>5360</v>
      </c>
      <c r="I74" s="133">
        <v>6306</v>
      </c>
      <c r="K74" s="281"/>
      <c r="P74" s="677"/>
      <c r="Q74" s="677"/>
    </row>
    <row r="75" spans="1:17">
      <c r="A75" s="37" t="s">
        <v>511</v>
      </c>
      <c r="B75" s="48">
        <v>83334</v>
      </c>
      <c r="C75" s="85">
        <v>1819</v>
      </c>
      <c r="D75" s="48">
        <v>85153</v>
      </c>
      <c r="E75" s="85" t="s">
        <v>399</v>
      </c>
      <c r="F75" s="48">
        <v>835</v>
      </c>
      <c r="G75" s="48">
        <v>82499</v>
      </c>
      <c r="H75" s="85">
        <v>1819</v>
      </c>
      <c r="I75" s="49">
        <v>84318</v>
      </c>
    </row>
    <row r="76" spans="1:17">
      <c r="A76" s="37" t="s">
        <v>512</v>
      </c>
      <c r="B76" s="85" t="s">
        <v>399</v>
      </c>
      <c r="C76" s="85" t="s">
        <v>399</v>
      </c>
      <c r="D76" s="85" t="s">
        <v>399</v>
      </c>
      <c r="E76" s="85" t="s">
        <v>399</v>
      </c>
      <c r="F76" s="85" t="s">
        <v>399</v>
      </c>
      <c r="G76" s="85" t="s">
        <v>399</v>
      </c>
      <c r="H76" s="85" t="s">
        <v>399</v>
      </c>
      <c r="I76" s="133" t="s">
        <v>399</v>
      </c>
    </row>
    <row r="77" spans="1:17">
      <c r="A77" s="37" t="s">
        <v>513</v>
      </c>
      <c r="B77" s="48">
        <v>25141</v>
      </c>
      <c r="C77" s="85">
        <v>5415</v>
      </c>
      <c r="D77" s="48">
        <v>30556</v>
      </c>
      <c r="E77" s="85" t="s">
        <v>399</v>
      </c>
      <c r="F77" s="48" t="s">
        <v>399</v>
      </c>
      <c r="G77" s="85">
        <v>25141</v>
      </c>
      <c r="H77" s="85">
        <v>5415</v>
      </c>
      <c r="I77" s="133">
        <v>30556</v>
      </c>
    </row>
    <row r="78" spans="1:17">
      <c r="A78" s="37" t="s">
        <v>514</v>
      </c>
      <c r="B78" s="48">
        <v>17275</v>
      </c>
      <c r="C78" s="85">
        <v>2992</v>
      </c>
      <c r="D78" s="48">
        <v>20267</v>
      </c>
      <c r="E78" s="85" t="s">
        <v>399</v>
      </c>
      <c r="F78" s="85" t="s">
        <v>399</v>
      </c>
      <c r="G78" s="48">
        <v>17275</v>
      </c>
      <c r="H78" s="85">
        <v>2992</v>
      </c>
      <c r="I78" s="49">
        <v>20267</v>
      </c>
    </row>
    <row r="79" spans="1:17">
      <c r="A79" s="646" t="s">
        <v>515</v>
      </c>
      <c r="B79" s="77">
        <v>839362</v>
      </c>
      <c r="C79" s="377">
        <v>15586</v>
      </c>
      <c r="D79" s="377">
        <v>854948</v>
      </c>
      <c r="E79" s="377" t="s">
        <v>399</v>
      </c>
      <c r="F79" s="77">
        <v>835</v>
      </c>
      <c r="G79" s="77">
        <v>838527</v>
      </c>
      <c r="H79" s="377">
        <v>15586</v>
      </c>
      <c r="I79" s="479">
        <v>854113</v>
      </c>
    </row>
    <row r="80" spans="1:17">
      <c r="A80" s="37"/>
      <c r="B80" s="48"/>
      <c r="C80" s="48"/>
      <c r="D80" s="48"/>
      <c r="E80" s="48"/>
      <c r="F80" s="48"/>
      <c r="G80" s="48"/>
      <c r="H80" s="48"/>
      <c r="I80" s="49"/>
    </row>
    <row r="81" spans="1:9">
      <c r="A81" s="37" t="s">
        <v>516</v>
      </c>
      <c r="B81" s="48">
        <v>12735</v>
      </c>
      <c r="C81" s="48">
        <v>4589</v>
      </c>
      <c r="D81" s="85">
        <v>17324</v>
      </c>
      <c r="E81" s="85" t="s">
        <v>399</v>
      </c>
      <c r="F81" s="85">
        <v>53</v>
      </c>
      <c r="G81" s="48">
        <v>12682</v>
      </c>
      <c r="H81" s="48">
        <v>4589</v>
      </c>
      <c r="I81" s="133">
        <v>17271</v>
      </c>
    </row>
    <row r="82" spans="1:9">
      <c r="A82" s="37" t="s">
        <v>517</v>
      </c>
      <c r="B82" s="48">
        <v>20150.3</v>
      </c>
      <c r="C82" s="48">
        <v>30934.83</v>
      </c>
      <c r="D82" s="48">
        <v>51085.13</v>
      </c>
      <c r="E82" s="85" t="s">
        <v>399</v>
      </c>
      <c r="F82" s="85" t="s">
        <v>399</v>
      </c>
      <c r="G82" s="48">
        <v>20150.3</v>
      </c>
      <c r="H82" s="48">
        <v>30934.83</v>
      </c>
      <c r="I82" s="49">
        <v>51085.13</v>
      </c>
    </row>
    <row r="83" spans="1:9">
      <c r="A83" s="646" t="s">
        <v>518</v>
      </c>
      <c r="B83" s="77">
        <v>32885.300000000003</v>
      </c>
      <c r="C83" s="77">
        <v>35523.83</v>
      </c>
      <c r="D83" s="77">
        <v>68409.13</v>
      </c>
      <c r="E83" s="377" t="s">
        <v>399</v>
      </c>
      <c r="F83" s="377">
        <v>53</v>
      </c>
      <c r="G83" s="77">
        <v>32832.300000000003</v>
      </c>
      <c r="H83" s="77">
        <v>35523.83</v>
      </c>
      <c r="I83" s="78">
        <v>68356.13</v>
      </c>
    </row>
    <row r="84" spans="1:9">
      <c r="A84" s="37"/>
      <c r="B84" s="48"/>
      <c r="C84" s="48"/>
      <c r="D84" s="48"/>
      <c r="E84" s="48"/>
      <c r="F84" s="48"/>
      <c r="G84" s="48"/>
      <c r="H84" s="48"/>
      <c r="I84" s="49"/>
    </row>
    <row r="85" spans="1:9" ht="13.5" thickBot="1">
      <c r="A85" s="54" t="s">
        <v>519</v>
      </c>
      <c r="B85" s="55">
        <v>5975051.2999999998</v>
      </c>
      <c r="C85" s="55">
        <v>9357078.8300000001</v>
      </c>
      <c r="D85" s="55">
        <v>15332130.130000001</v>
      </c>
      <c r="E85" s="55">
        <v>1845764</v>
      </c>
      <c r="F85" s="55">
        <v>57135</v>
      </c>
      <c r="G85" s="55">
        <v>4142017.3</v>
      </c>
      <c r="H85" s="55">
        <v>9287213.8300000001</v>
      </c>
      <c r="I85" s="56">
        <v>13429231.130000001</v>
      </c>
    </row>
    <row r="86" spans="1:9">
      <c r="A86" s="1780" t="s">
        <v>122</v>
      </c>
      <c r="B86" s="1780"/>
      <c r="C86" s="1780"/>
      <c r="D86" s="1780"/>
      <c r="E86" s="1780"/>
      <c r="F86" s="1780"/>
      <c r="G86" s="1780"/>
      <c r="H86" s="1780"/>
      <c r="I86" s="1780"/>
    </row>
    <row r="87" spans="1:9">
      <c r="A87" s="1583" t="s">
        <v>123</v>
      </c>
      <c r="B87" s="1781"/>
      <c r="C87" s="1781"/>
      <c r="D87" s="1781"/>
      <c r="E87" s="1781"/>
      <c r="F87" s="1781"/>
    </row>
    <row r="88" spans="1:9">
      <c r="A88" s="37" t="s">
        <v>29</v>
      </c>
      <c r="B88" s="37"/>
      <c r="C88" s="231"/>
      <c r="D88" s="747"/>
      <c r="E88" s="37"/>
    </row>
    <row r="89" spans="1:9">
      <c r="A89" s="271" t="s">
        <v>30</v>
      </c>
    </row>
  </sheetData>
  <mergeCells count="6">
    <mergeCell ref="A86:I86"/>
    <mergeCell ref="A87:F87"/>
    <mergeCell ref="A1:I1"/>
    <mergeCell ref="A3:I3"/>
    <mergeCell ref="G5:I5"/>
    <mergeCell ref="A5:A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325.xml><?xml version="1.0" encoding="utf-8"?>
<worksheet xmlns="http://schemas.openxmlformats.org/spreadsheetml/2006/main" xmlns:r="http://schemas.openxmlformats.org/officeDocument/2006/relationships">
  <sheetPr codeName="Hoja342">
    <pageSetUpPr fitToPage="1"/>
  </sheetPr>
  <dimension ref="A1:I91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6.140625" style="24" customWidth="1"/>
    <col min="2" max="4" width="18.5703125" style="24" customWidth="1"/>
    <col min="5" max="16384" width="11.42578125" style="24"/>
  </cols>
  <sheetData>
    <row r="1" spans="1:9" s="90" customFormat="1" ht="18">
      <c r="A1" s="1519" t="s">
        <v>375</v>
      </c>
      <c r="B1" s="1519"/>
      <c r="C1" s="1519"/>
      <c r="D1" s="1519"/>
      <c r="E1" s="737"/>
      <c r="F1" s="737"/>
      <c r="G1" s="737"/>
      <c r="H1" s="737"/>
      <c r="I1" s="737"/>
    </row>
    <row r="2" spans="1:9" s="271" customFormat="1">
      <c r="A2" s="743"/>
    </row>
    <row r="3" spans="1:9" s="271" customFormat="1" ht="21.75" customHeight="1">
      <c r="A3" s="1560" t="s">
        <v>1362</v>
      </c>
      <c r="B3" s="1560"/>
      <c r="C3" s="1560"/>
      <c r="D3" s="1560"/>
      <c r="E3" s="282"/>
      <c r="F3" s="282"/>
      <c r="G3" s="282"/>
      <c r="H3" s="282"/>
      <c r="I3" s="282"/>
    </row>
    <row r="4" spans="1:9" s="271" customFormat="1" ht="23.25" customHeight="1">
      <c r="A4" s="1523" t="s">
        <v>1363</v>
      </c>
      <c r="B4" s="1523"/>
      <c r="C4" s="1523"/>
      <c r="D4" s="1523"/>
      <c r="E4" s="282"/>
      <c r="F4" s="282"/>
      <c r="G4" s="282"/>
      <c r="H4" s="282"/>
      <c r="I4" s="282"/>
    </row>
    <row r="5" spans="1:9" ht="13.5" thickBot="1"/>
    <row r="6" spans="1:9" ht="25.5" customHeight="1">
      <c r="A6" s="1515" t="s">
        <v>455</v>
      </c>
      <c r="B6" s="1199"/>
      <c r="C6" s="1156" t="s">
        <v>395</v>
      </c>
      <c r="D6" s="850"/>
    </row>
    <row r="7" spans="1:9" ht="27.75" customHeight="1">
      <c r="A7" s="1516"/>
      <c r="B7" s="1003"/>
      <c r="C7" s="298" t="s">
        <v>114</v>
      </c>
      <c r="D7" s="1203"/>
    </row>
    <row r="8" spans="1:9" ht="25.5" customHeight="1" thickBot="1">
      <c r="A8" s="1517"/>
      <c r="B8" s="300" t="s">
        <v>38</v>
      </c>
      <c r="C8" s="300" t="s">
        <v>115</v>
      </c>
      <c r="D8" s="309" t="s">
        <v>395</v>
      </c>
    </row>
    <row r="9" spans="1:9" ht="21" customHeight="1">
      <c r="A9" s="37" t="s">
        <v>459</v>
      </c>
      <c r="B9" s="45">
        <v>218</v>
      </c>
      <c r="C9" s="45">
        <v>11</v>
      </c>
      <c r="D9" s="46">
        <v>229</v>
      </c>
    </row>
    <row r="10" spans="1:9">
      <c r="A10" s="37" t="s">
        <v>460</v>
      </c>
      <c r="B10" s="48" t="s">
        <v>399</v>
      </c>
      <c r="C10" s="48" t="s">
        <v>399</v>
      </c>
      <c r="D10" s="49" t="s">
        <v>399</v>
      </c>
    </row>
    <row r="11" spans="1:9">
      <c r="A11" s="37" t="s">
        <v>461</v>
      </c>
      <c r="B11" s="48">
        <v>145</v>
      </c>
      <c r="C11" s="48">
        <v>163</v>
      </c>
      <c r="D11" s="49">
        <v>308</v>
      </c>
    </row>
    <row r="12" spans="1:9">
      <c r="A12" s="37" t="s">
        <v>462</v>
      </c>
      <c r="B12" s="48">
        <v>92</v>
      </c>
      <c r="C12" s="48">
        <v>5</v>
      </c>
      <c r="D12" s="49">
        <v>97</v>
      </c>
    </row>
    <row r="13" spans="1:9">
      <c r="A13" s="646" t="s">
        <v>463</v>
      </c>
      <c r="B13" s="77">
        <v>455</v>
      </c>
      <c r="C13" s="77">
        <v>179</v>
      </c>
      <c r="D13" s="78">
        <v>634</v>
      </c>
    </row>
    <row r="14" spans="1:9">
      <c r="A14" s="47"/>
      <c r="B14" s="73"/>
      <c r="C14" s="73"/>
      <c r="D14" s="74"/>
    </row>
    <row r="15" spans="1:9">
      <c r="A15" s="646" t="s">
        <v>464</v>
      </c>
      <c r="B15" s="77" t="s">
        <v>399</v>
      </c>
      <c r="C15" s="77" t="s">
        <v>399</v>
      </c>
      <c r="D15" s="78" t="s">
        <v>399</v>
      </c>
    </row>
    <row r="16" spans="1:9">
      <c r="A16" s="47"/>
      <c r="B16" s="73"/>
      <c r="C16" s="73"/>
      <c r="D16" s="74"/>
    </row>
    <row r="17" spans="1:4">
      <c r="A17" s="646" t="s">
        <v>465</v>
      </c>
      <c r="B17" s="77" t="s">
        <v>399</v>
      </c>
      <c r="C17" s="77" t="s">
        <v>399</v>
      </c>
      <c r="D17" s="78" t="s">
        <v>399</v>
      </c>
    </row>
    <row r="18" spans="1:4">
      <c r="A18" s="37"/>
      <c r="B18" s="73"/>
      <c r="C18" s="73"/>
      <c r="D18" s="74"/>
    </row>
    <row r="19" spans="1:4">
      <c r="A19" s="37" t="s">
        <v>544</v>
      </c>
      <c r="B19" s="48" t="s">
        <v>399</v>
      </c>
      <c r="C19" s="48" t="s">
        <v>399</v>
      </c>
      <c r="D19" s="49" t="s">
        <v>399</v>
      </c>
    </row>
    <row r="20" spans="1:4">
      <c r="A20" s="37" t="s">
        <v>467</v>
      </c>
      <c r="B20" s="48" t="s">
        <v>399</v>
      </c>
      <c r="C20" s="48" t="s">
        <v>399</v>
      </c>
      <c r="D20" s="49" t="s">
        <v>399</v>
      </c>
    </row>
    <row r="21" spans="1:4">
      <c r="A21" s="37" t="s">
        <v>468</v>
      </c>
      <c r="B21" s="48" t="s">
        <v>399</v>
      </c>
      <c r="C21" s="48" t="s">
        <v>399</v>
      </c>
      <c r="D21" s="49" t="s">
        <v>399</v>
      </c>
    </row>
    <row r="22" spans="1:4">
      <c r="A22" s="646" t="s">
        <v>469</v>
      </c>
      <c r="B22" s="77" t="s">
        <v>399</v>
      </c>
      <c r="C22" s="77" t="s">
        <v>399</v>
      </c>
      <c r="D22" s="78" t="s">
        <v>399</v>
      </c>
    </row>
    <row r="23" spans="1:4">
      <c r="A23" s="775"/>
      <c r="B23" s="703"/>
      <c r="C23" s="703"/>
      <c r="D23" s="776"/>
    </row>
    <row r="24" spans="1:4">
      <c r="A24" s="646" t="s">
        <v>470</v>
      </c>
      <c r="B24" s="77">
        <v>205</v>
      </c>
      <c r="C24" s="77">
        <v>700</v>
      </c>
      <c r="D24" s="78">
        <v>905</v>
      </c>
    </row>
    <row r="25" spans="1:4">
      <c r="A25" s="775"/>
      <c r="B25" s="703"/>
      <c r="C25" s="703"/>
      <c r="D25" s="776"/>
    </row>
    <row r="26" spans="1:4">
      <c r="A26" s="646" t="s">
        <v>471</v>
      </c>
      <c r="B26" s="77">
        <v>2600</v>
      </c>
      <c r="C26" s="77" t="s">
        <v>399</v>
      </c>
      <c r="D26" s="78">
        <v>2600</v>
      </c>
    </row>
    <row r="27" spans="1:4">
      <c r="A27" s="37"/>
      <c r="B27" s="73"/>
      <c r="C27" s="73"/>
      <c r="D27" s="74"/>
    </row>
    <row r="28" spans="1:4">
      <c r="A28" s="37" t="s">
        <v>472</v>
      </c>
      <c r="B28" s="48">
        <v>12888</v>
      </c>
      <c r="C28" s="48">
        <v>26405</v>
      </c>
      <c r="D28" s="49">
        <v>39293</v>
      </c>
    </row>
    <row r="29" spans="1:4">
      <c r="A29" s="37" t="s">
        <v>473</v>
      </c>
      <c r="B29" s="48">
        <v>2951</v>
      </c>
      <c r="C29" s="48">
        <v>7056</v>
      </c>
      <c r="D29" s="49">
        <v>10007</v>
      </c>
    </row>
    <row r="30" spans="1:4">
      <c r="A30" s="37" t="s">
        <v>474</v>
      </c>
      <c r="B30" s="48">
        <v>3238</v>
      </c>
      <c r="C30" s="48">
        <v>17389</v>
      </c>
      <c r="D30" s="49">
        <v>20627</v>
      </c>
    </row>
    <row r="31" spans="1:4">
      <c r="A31" s="646" t="s">
        <v>475</v>
      </c>
      <c r="B31" s="77">
        <v>19077</v>
      </c>
      <c r="C31" s="77">
        <v>50850</v>
      </c>
      <c r="D31" s="78">
        <v>69927</v>
      </c>
    </row>
    <row r="32" spans="1:4">
      <c r="A32" s="37"/>
      <c r="B32" s="73"/>
      <c r="C32" s="73"/>
      <c r="D32" s="74"/>
    </row>
    <row r="33" spans="1:4">
      <c r="A33" s="37" t="s">
        <v>476</v>
      </c>
      <c r="B33" s="48" t="s">
        <v>399</v>
      </c>
      <c r="C33" s="48" t="s">
        <v>399</v>
      </c>
      <c r="D33" s="49" t="s">
        <v>399</v>
      </c>
    </row>
    <row r="34" spans="1:4">
      <c r="A34" s="37" t="s">
        <v>477</v>
      </c>
      <c r="B34" s="48" t="s">
        <v>399</v>
      </c>
      <c r="C34" s="48" t="s">
        <v>399</v>
      </c>
      <c r="D34" s="49" t="s">
        <v>399</v>
      </c>
    </row>
    <row r="35" spans="1:4">
      <c r="A35" s="37" t="s">
        <v>478</v>
      </c>
      <c r="B35" s="48" t="s">
        <v>399</v>
      </c>
      <c r="C35" s="48" t="s">
        <v>399</v>
      </c>
      <c r="D35" s="49" t="s">
        <v>399</v>
      </c>
    </row>
    <row r="36" spans="1:4">
      <c r="A36" s="37" t="s">
        <v>479</v>
      </c>
      <c r="B36" s="48" t="s">
        <v>399</v>
      </c>
      <c r="C36" s="48" t="s">
        <v>399</v>
      </c>
      <c r="D36" s="49" t="s">
        <v>399</v>
      </c>
    </row>
    <row r="37" spans="1:4">
      <c r="A37" s="646" t="s">
        <v>480</v>
      </c>
      <c r="B37" s="77" t="s">
        <v>399</v>
      </c>
      <c r="C37" s="77" t="s">
        <v>399</v>
      </c>
      <c r="D37" s="78" t="s">
        <v>399</v>
      </c>
    </row>
    <row r="38" spans="1:4">
      <c r="A38" s="47"/>
      <c r="B38" s="73"/>
      <c r="C38" s="73"/>
      <c r="D38" s="74"/>
    </row>
    <row r="39" spans="1:4">
      <c r="A39" s="646" t="s">
        <v>481</v>
      </c>
      <c r="B39" s="77">
        <v>5627</v>
      </c>
      <c r="C39" s="77">
        <v>10391</v>
      </c>
      <c r="D39" s="78">
        <v>16018</v>
      </c>
    </row>
    <row r="40" spans="1:4">
      <c r="A40" s="37"/>
      <c r="B40" s="73"/>
      <c r="C40" s="73"/>
      <c r="D40" s="74"/>
    </row>
    <row r="41" spans="1:4">
      <c r="A41" s="37" t="s">
        <v>545</v>
      </c>
      <c r="B41" s="48" t="s">
        <v>399</v>
      </c>
      <c r="C41" s="48">
        <v>2620</v>
      </c>
      <c r="D41" s="49">
        <v>2620</v>
      </c>
    </row>
    <row r="42" spans="1:4">
      <c r="A42" s="37" t="s">
        <v>483</v>
      </c>
      <c r="B42" s="48">
        <v>368</v>
      </c>
      <c r="C42" s="48">
        <v>2662</v>
      </c>
      <c r="D42" s="49">
        <v>3030</v>
      </c>
    </row>
    <row r="43" spans="1:4">
      <c r="A43" s="37" t="s">
        <v>484</v>
      </c>
      <c r="B43" s="48">
        <v>10689</v>
      </c>
      <c r="C43" s="48">
        <v>26791</v>
      </c>
      <c r="D43" s="49">
        <v>37480</v>
      </c>
    </row>
    <row r="44" spans="1:4">
      <c r="A44" s="37" t="s">
        <v>485</v>
      </c>
      <c r="B44" s="48" t="s">
        <v>399</v>
      </c>
      <c r="C44" s="48" t="s">
        <v>399</v>
      </c>
      <c r="D44" s="49" t="s">
        <v>399</v>
      </c>
    </row>
    <row r="45" spans="1:4">
      <c r="A45" s="37" t="s">
        <v>486</v>
      </c>
      <c r="B45" s="48">
        <v>10</v>
      </c>
      <c r="C45" s="48">
        <v>53</v>
      </c>
      <c r="D45" s="49">
        <v>63</v>
      </c>
    </row>
    <row r="46" spans="1:4">
      <c r="A46" s="37" t="s">
        <v>487</v>
      </c>
      <c r="B46" s="48">
        <v>3057</v>
      </c>
      <c r="C46" s="48">
        <v>5770</v>
      </c>
      <c r="D46" s="49">
        <v>8827</v>
      </c>
    </row>
    <row r="47" spans="1:4">
      <c r="A47" s="37" t="s">
        <v>488</v>
      </c>
      <c r="B47" s="48">
        <v>16</v>
      </c>
      <c r="C47" s="48" t="s">
        <v>399</v>
      </c>
      <c r="D47" s="49">
        <v>16</v>
      </c>
    </row>
    <row r="48" spans="1:4">
      <c r="A48" s="37" t="s">
        <v>489</v>
      </c>
      <c r="B48" s="48">
        <v>16392</v>
      </c>
      <c r="C48" s="48">
        <v>70814</v>
      </c>
      <c r="D48" s="49">
        <v>87206</v>
      </c>
    </row>
    <row r="49" spans="1:4">
      <c r="A49" s="37" t="s">
        <v>490</v>
      </c>
      <c r="B49" s="48">
        <v>6894</v>
      </c>
      <c r="C49" s="48">
        <v>41803</v>
      </c>
      <c r="D49" s="49">
        <v>48697</v>
      </c>
    </row>
    <row r="50" spans="1:4">
      <c r="A50" s="646" t="s">
        <v>491</v>
      </c>
      <c r="B50" s="77">
        <v>37426</v>
      </c>
      <c r="C50" s="77">
        <v>150513</v>
      </c>
      <c r="D50" s="78">
        <v>187939</v>
      </c>
    </row>
    <row r="51" spans="1:4">
      <c r="A51" s="47"/>
      <c r="B51" s="73"/>
      <c r="C51" s="73"/>
      <c r="D51" s="74"/>
    </row>
    <row r="52" spans="1:4">
      <c r="A52" s="646" t="s">
        <v>492</v>
      </c>
      <c r="B52" s="77" t="s">
        <v>399</v>
      </c>
      <c r="C52" s="77" t="s">
        <v>399</v>
      </c>
      <c r="D52" s="78" t="s">
        <v>399</v>
      </c>
    </row>
    <row r="53" spans="1:4">
      <c r="A53" s="37"/>
      <c r="B53" s="73"/>
      <c r="C53" s="73"/>
      <c r="D53" s="74"/>
    </row>
    <row r="54" spans="1:4">
      <c r="A54" s="37" t="s">
        <v>493</v>
      </c>
      <c r="B54" s="48">
        <v>142280</v>
      </c>
      <c r="C54" s="48">
        <v>584297</v>
      </c>
      <c r="D54" s="49">
        <v>726577</v>
      </c>
    </row>
    <row r="55" spans="1:4">
      <c r="A55" s="37" t="s">
        <v>494</v>
      </c>
      <c r="B55" s="48">
        <v>248077</v>
      </c>
      <c r="C55" s="48">
        <v>339583</v>
      </c>
      <c r="D55" s="49">
        <v>587660</v>
      </c>
    </row>
    <row r="56" spans="1:4">
      <c r="A56" s="37" t="s">
        <v>495</v>
      </c>
      <c r="B56" s="48">
        <v>86987</v>
      </c>
      <c r="C56" s="48">
        <v>452733</v>
      </c>
      <c r="D56" s="49">
        <v>539720</v>
      </c>
    </row>
    <row r="57" spans="1:4">
      <c r="A57" s="37" t="s">
        <v>496</v>
      </c>
      <c r="B57" s="48">
        <v>245</v>
      </c>
      <c r="C57" s="48">
        <v>1175</v>
      </c>
      <c r="D57" s="49">
        <v>1420</v>
      </c>
    </row>
    <row r="58" spans="1:4">
      <c r="A58" s="37" t="s">
        <v>497</v>
      </c>
      <c r="B58" s="48">
        <v>545126</v>
      </c>
      <c r="C58" s="48">
        <v>851839</v>
      </c>
      <c r="D58" s="49">
        <v>1396965</v>
      </c>
    </row>
    <row r="59" spans="1:4">
      <c r="A59" s="646" t="s">
        <v>573</v>
      </c>
      <c r="B59" s="77">
        <v>1022715</v>
      </c>
      <c r="C59" s="77">
        <v>2229627</v>
      </c>
      <c r="D59" s="78">
        <v>3252342</v>
      </c>
    </row>
    <row r="60" spans="1:4">
      <c r="A60" s="37"/>
      <c r="B60" s="73"/>
      <c r="C60" s="73"/>
      <c r="D60" s="74"/>
    </row>
    <row r="61" spans="1:4">
      <c r="A61" s="37" t="s">
        <v>499</v>
      </c>
      <c r="B61" s="48" t="s">
        <v>399</v>
      </c>
      <c r="C61" s="48">
        <v>459</v>
      </c>
      <c r="D61" s="49">
        <v>459</v>
      </c>
    </row>
    <row r="62" spans="1:4">
      <c r="A62" s="37" t="s">
        <v>500</v>
      </c>
      <c r="B62" s="48">
        <v>853</v>
      </c>
      <c r="C62" s="48">
        <v>3657</v>
      </c>
      <c r="D62" s="49">
        <v>4510</v>
      </c>
    </row>
    <row r="63" spans="1:4">
      <c r="A63" s="37" t="s">
        <v>501</v>
      </c>
      <c r="B63" s="48" t="s">
        <v>399</v>
      </c>
      <c r="C63" s="48" t="s">
        <v>399</v>
      </c>
      <c r="D63" s="49" t="s">
        <v>399</v>
      </c>
    </row>
    <row r="64" spans="1:4">
      <c r="A64" s="646" t="s">
        <v>502</v>
      </c>
      <c r="B64" s="77">
        <v>853</v>
      </c>
      <c r="C64" s="77">
        <v>4116</v>
      </c>
      <c r="D64" s="78">
        <v>4969</v>
      </c>
    </row>
    <row r="65" spans="1:4">
      <c r="A65" s="37"/>
      <c r="B65" s="73"/>
      <c r="C65" s="73"/>
      <c r="D65" s="74"/>
    </row>
    <row r="66" spans="1:4">
      <c r="A66" s="646" t="s">
        <v>503</v>
      </c>
      <c r="B66" s="77">
        <v>246</v>
      </c>
      <c r="C66" s="77">
        <v>12944</v>
      </c>
      <c r="D66" s="78">
        <v>13190</v>
      </c>
    </row>
    <row r="67" spans="1:4">
      <c r="A67" s="37"/>
      <c r="B67" s="73"/>
      <c r="C67" s="73"/>
      <c r="D67" s="74"/>
    </row>
    <row r="68" spans="1:4">
      <c r="A68" s="37" t="s">
        <v>504</v>
      </c>
      <c r="B68" s="48">
        <v>355954</v>
      </c>
      <c r="C68" s="48">
        <v>381149</v>
      </c>
      <c r="D68" s="49">
        <v>737103</v>
      </c>
    </row>
    <row r="69" spans="1:4">
      <c r="A69" s="37" t="s">
        <v>505</v>
      </c>
      <c r="B69" s="48">
        <v>4438</v>
      </c>
      <c r="C69" s="48">
        <v>9154</v>
      </c>
      <c r="D69" s="49">
        <v>13592</v>
      </c>
    </row>
    <row r="70" spans="1:4">
      <c r="A70" s="646" t="s">
        <v>506</v>
      </c>
      <c r="B70" s="77">
        <v>360392</v>
      </c>
      <c r="C70" s="77">
        <v>390303</v>
      </c>
      <c r="D70" s="78">
        <v>750695</v>
      </c>
    </row>
    <row r="71" spans="1:4">
      <c r="A71" s="37"/>
      <c r="B71" s="73"/>
      <c r="C71" s="73"/>
      <c r="D71" s="74"/>
    </row>
    <row r="72" spans="1:4">
      <c r="A72" s="37" t="s">
        <v>507</v>
      </c>
      <c r="B72" s="48">
        <v>3400</v>
      </c>
      <c r="C72" s="48">
        <v>7934</v>
      </c>
      <c r="D72" s="49">
        <v>11334</v>
      </c>
    </row>
    <row r="73" spans="1:4">
      <c r="A73" s="37" t="s">
        <v>508</v>
      </c>
      <c r="B73" s="48">
        <v>46360</v>
      </c>
      <c r="C73" s="48">
        <v>8386</v>
      </c>
      <c r="D73" s="49">
        <v>54746</v>
      </c>
    </row>
    <row r="74" spans="1:4">
      <c r="A74" s="37" t="s">
        <v>509</v>
      </c>
      <c r="B74" s="48" t="s">
        <v>399</v>
      </c>
      <c r="C74" s="48">
        <v>12725</v>
      </c>
      <c r="D74" s="49">
        <v>12725</v>
      </c>
    </row>
    <row r="75" spans="1:4">
      <c r="A75" s="37" t="s">
        <v>510</v>
      </c>
      <c r="B75" s="48">
        <v>602</v>
      </c>
      <c r="C75" s="48">
        <v>3413</v>
      </c>
      <c r="D75" s="49">
        <v>4015</v>
      </c>
    </row>
    <row r="76" spans="1:4">
      <c r="A76" s="37" t="s">
        <v>511</v>
      </c>
      <c r="B76" s="48" t="s">
        <v>399</v>
      </c>
      <c r="C76" s="48" t="s">
        <v>399</v>
      </c>
      <c r="D76" s="49" t="s">
        <v>399</v>
      </c>
    </row>
    <row r="77" spans="1:4">
      <c r="A77" s="37" t="s">
        <v>512</v>
      </c>
      <c r="B77" s="48">
        <v>2557</v>
      </c>
      <c r="C77" s="48">
        <v>1552</v>
      </c>
      <c r="D77" s="49">
        <v>4109</v>
      </c>
    </row>
    <row r="78" spans="1:4">
      <c r="A78" s="37" t="s">
        <v>513</v>
      </c>
      <c r="B78" s="48" t="s">
        <v>399</v>
      </c>
      <c r="C78" s="48" t="s">
        <v>399</v>
      </c>
      <c r="D78" s="49" t="s">
        <v>399</v>
      </c>
    </row>
    <row r="79" spans="1:4">
      <c r="A79" s="37" t="s">
        <v>514</v>
      </c>
      <c r="B79" s="48">
        <v>216</v>
      </c>
      <c r="C79" s="48">
        <v>1124</v>
      </c>
      <c r="D79" s="49">
        <v>1340</v>
      </c>
    </row>
    <row r="80" spans="1:4">
      <c r="A80" s="646" t="s">
        <v>515</v>
      </c>
      <c r="B80" s="77">
        <v>53135</v>
      </c>
      <c r="C80" s="77">
        <v>35134</v>
      </c>
      <c r="D80" s="78">
        <v>88269</v>
      </c>
    </row>
    <row r="81" spans="1:5">
      <c r="A81" s="37"/>
      <c r="B81" s="73"/>
      <c r="C81" s="73"/>
      <c r="D81" s="74"/>
    </row>
    <row r="82" spans="1:5">
      <c r="A82" s="37" t="s">
        <v>516</v>
      </c>
      <c r="B82" s="48" t="s">
        <v>399</v>
      </c>
      <c r="C82" s="48" t="s">
        <v>399</v>
      </c>
      <c r="D82" s="49" t="s">
        <v>399</v>
      </c>
    </row>
    <row r="83" spans="1:5">
      <c r="A83" s="37" t="s">
        <v>517</v>
      </c>
      <c r="B83" s="48" t="s">
        <v>399</v>
      </c>
      <c r="C83" s="48" t="s">
        <v>399</v>
      </c>
      <c r="D83" s="49" t="s">
        <v>399</v>
      </c>
    </row>
    <row r="84" spans="1:5">
      <c r="A84" s="646" t="s">
        <v>518</v>
      </c>
      <c r="B84" s="77" t="s">
        <v>399</v>
      </c>
      <c r="C84" s="77" t="s">
        <v>399</v>
      </c>
      <c r="D84" s="78" t="s">
        <v>399</v>
      </c>
    </row>
    <row r="85" spans="1:5">
      <c r="A85" s="37"/>
      <c r="B85" s="73"/>
      <c r="C85" s="73"/>
      <c r="D85" s="74"/>
    </row>
    <row r="86" spans="1:5" ht="13.5" thickBot="1">
      <c r="A86" s="54" t="s">
        <v>519</v>
      </c>
      <c r="B86" s="55">
        <v>1502731</v>
      </c>
      <c r="C86" s="55">
        <v>2884757</v>
      </c>
      <c r="D86" s="56">
        <v>4387488</v>
      </c>
    </row>
    <row r="87" spans="1:5">
      <c r="A87" s="1536" t="s">
        <v>124</v>
      </c>
      <c r="B87" s="1536"/>
      <c r="C87" s="1536"/>
      <c r="D87" s="1536"/>
    </row>
    <row r="88" spans="1:5">
      <c r="A88" s="1783" t="s">
        <v>125</v>
      </c>
      <c r="B88" s="1783"/>
      <c r="C88" s="1783"/>
      <c r="D88" s="1783"/>
    </row>
    <row r="89" spans="1:5">
      <c r="A89" s="1783" t="s">
        <v>126</v>
      </c>
      <c r="B89" s="1783"/>
      <c r="C89" s="1783"/>
      <c r="D89" s="1783"/>
    </row>
    <row r="90" spans="1:5" s="271" customFormat="1">
      <c r="A90" s="1489" t="s">
        <v>29</v>
      </c>
      <c r="B90" s="1489"/>
      <c r="C90" s="1489"/>
      <c r="D90" s="1489"/>
      <c r="E90" s="37"/>
    </row>
    <row r="91" spans="1:5" s="271" customFormat="1">
      <c r="A91" s="1583" t="s">
        <v>30</v>
      </c>
      <c r="B91" s="1583"/>
      <c r="C91" s="1583"/>
      <c r="D91" s="1583"/>
    </row>
  </sheetData>
  <mergeCells count="9">
    <mergeCell ref="A1:D1"/>
    <mergeCell ref="A3:D3"/>
    <mergeCell ref="A4:D4"/>
    <mergeCell ref="A90:D90"/>
    <mergeCell ref="A91:D91"/>
    <mergeCell ref="A6:A8"/>
    <mergeCell ref="A87:D87"/>
    <mergeCell ref="A88:D88"/>
    <mergeCell ref="A89:D89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57" orientation="portrait" r:id="rId1"/>
  <headerFooter alignWithMargins="0"/>
</worksheet>
</file>

<file path=xl/worksheets/sheet326.xml><?xml version="1.0" encoding="utf-8"?>
<worksheet xmlns="http://schemas.openxmlformats.org/spreadsheetml/2006/main" xmlns:r="http://schemas.openxmlformats.org/officeDocument/2006/relationships">
  <sheetPr codeName="Hoja343">
    <pageSetUpPr fitToPage="1"/>
  </sheetPr>
  <dimension ref="A1:I89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40.5703125" style="24" customWidth="1"/>
    <col min="2" max="4" width="19.42578125" style="24" customWidth="1"/>
    <col min="5" max="16384" width="11.42578125" style="24"/>
  </cols>
  <sheetData>
    <row r="1" spans="1:9" s="90" customFormat="1" ht="18">
      <c r="A1" s="1519" t="s">
        <v>375</v>
      </c>
      <c r="B1" s="1519"/>
      <c r="C1" s="1519"/>
      <c r="D1" s="1519"/>
      <c r="E1" s="737"/>
      <c r="F1" s="737"/>
      <c r="G1" s="737"/>
      <c r="H1" s="737"/>
      <c r="I1" s="737"/>
    </row>
    <row r="2" spans="1:9" s="271" customFormat="1">
      <c r="A2" s="743"/>
    </row>
    <row r="3" spans="1:9" s="271" customFormat="1" ht="16.5" customHeight="1">
      <c r="A3" s="1560" t="s">
        <v>1364</v>
      </c>
      <c r="B3" s="1560"/>
      <c r="C3" s="1560"/>
      <c r="D3" s="1560"/>
      <c r="E3" s="282"/>
      <c r="F3" s="282"/>
      <c r="G3" s="282"/>
      <c r="H3" s="282"/>
      <c r="I3" s="282"/>
    </row>
    <row r="4" spans="1:9" s="271" customFormat="1" ht="29.25" customHeight="1">
      <c r="A4" s="1523" t="s">
        <v>1365</v>
      </c>
      <c r="B4" s="1523"/>
      <c r="C4" s="1523"/>
      <c r="D4" s="1523"/>
      <c r="E4" s="282"/>
      <c r="F4" s="282"/>
      <c r="G4" s="282"/>
      <c r="H4" s="282"/>
      <c r="I4" s="282"/>
    </row>
    <row r="5" spans="1:9" ht="13.5" thickBot="1"/>
    <row r="6" spans="1:9" ht="30" customHeight="1">
      <c r="A6" s="1515" t="s">
        <v>455</v>
      </c>
      <c r="B6" s="1199"/>
      <c r="C6" s="1156" t="s">
        <v>395</v>
      </c>
      <c r="D6" s="850"/>
    </row>
    <row r="7" spans="1:9" ht="24.75" customHeight="1">
      <c r="A7" s="1516"/>
      <c r="B7" s="1003"/>
      <c r="C7" s="298" t="s">
        <v>114</v>
      </c>
      <c r="D7" s="1203"/>
    </row>
    <row r="8" spans="1:9" ht="28.5" customHeight="1" thickBot="1">
      <c r="A8" s="1517"/>
      <c r="B8" s="300" t="s">
        <v>38</v>
      </c>
      <c r="C8" s="300" t="s">
        <v>115</v>
      </c>
      <c r="D8" s="309" t="s">
        <v>395</v>
      </c>
    </row>
    <row r="9" spans="1:9" ht="24" customHeight="1">
      <c r="A9" s="37" t="s">
        <v>459</v>
      </c>
      <c r="B9" s="45" t="s">
        <v>399</v>
      </c>
      <c r="C9" s="45" t="s">
        <v>399</v>
      </c>
      <c r="D9" s="46" t="s">
        <v>399</v>
      </c>
    </row>
    <row r="10" spans="1:9">
      <c r="A10" s="37" t="s">
        <v>460</v>
      </c>
      <c r="B10" s="48" t="s">
        <v>399</v>
      </c>
      <c r="C10" s="48" t="s">
        <v>399</v>
      </c>
      <c r="D10" s="49" t="s">
        <v>399</v>
      </c>
    </row>
    <row r="11" spans="1:9">
      <c r="A11" s="37" t="s">
        <v>461</v>
      </c>
      <c r="B11" s="48" t="s">
        <v>399</v>
      </c>
      <c r="C11" s="48" t="s">
        <v>399</v>
      </c>
      <c r="D11" s="49" t="s">
        <v>399</v>
      </c>
    </row>
    <row r="12" spans="1:9">
      <c r="A12" s="37" t="s">
        <v>462</v>
      </c>
      <c r="B12" s="48" t="s">
        <v>399</v>
      </c>
      <c r="C12" s="48" t="s">
        <v>399</v>
      </c>
      <c r="D12" s="49" t="s">
        <v>399</v>
      </c>
    </row>
    <row r="13" spans="1:9">
      <c r="A13" s="646" t="s">
        <v>463</v>
      </c>
      <c r="B13" s="77" t="s">
        <v>399</v>
      </c>
      <c r="C13" s="77" t="s">
        <v>399</v>
      </c>
      <c r="D13" s="78" t="s">
        <v>399</v>
      </c>
    </row>
    <row r="14" spans="1:9">
      <c r="A14" s="47"/>
      <c r="B14" s="73"/>
      <c r="C14" s="73"/>
      <c r="D14" s="74"/>
    </row>
    <row r="15" spans="1:9">
      <c r="A15" s="646" t="s">
        <v>464</v>
      </c>
      <c r="B15" s="77" t="s">
        <v>399</v>
      </c>
      <c r="C15" s="77" t="s">
        <v>399</v>
      </c>
      <c r="D15" s="78" t="s">
        <v>399</v>
      </c>
    </row>
    <row r="16" spans="1:9">
      <c r="A16" s="47"/>
      <c r="B16" s="73"/>
      <c r="C16" s="73"/>
      <c r="D16" s="74"/>
    </row>
    <row r="17" spans="1:4">
      <c r="A17" s="646" t="s">
        <v>465</v>
      </c>
      <c r="B17" s="77">
        <v>395</v>
      </c>
      <c r="C17" s="77">
        <v>27</v>
      </c>
      <c r="D17" s="78">
        <v>422</v>
      </c>
    </row>
    <row r="18" spans="1:4">
      <c r="A18" s="37"/>
      <c r="B18" s="73"/>
      <c r="C18" s="73"/>
      <c r="D18" s="74"/>
    </row>
    <row r="19" spans="1:4">
      <c r="A19" s="37" t="s">
        <v>544</v>
      </c>
      <c r="B19" s="48" t="s">
        <v>399</v>
      </c>
      <c r="C19" s="48" t="s">
        <v>399</v>
      </c>
      <c r="D19" s="49" t="s">
        <v>399</v>
      </c>
    </row>
    <row r="20" spans="1:4">
      <c r="A20" s="37" t="s">
        <v>467</v>
      </c>
      <c r="B20" s="48" t="s">
        <v>399</v>
      </c>
      <c r="C20" s="48" t="s">
        <v>399</v>
      </c>
      <c r="D20" s="49" t="s">
        <v>399</v>
      </c>
    </row>
    <row r="21" spans="1:4">
      <c r="A21" s="37" t="s">
        <v>468</v>
      </c>
      <c r="B21" s="48" t="s">
        <v>399</v>
      </c>
      <c r="C21" s="48" t="s">
        <v>399</v>
      </c>
      <c r="D21" s="49" t="s">
        <v>399</v>
      </c>
    </row>
    <row r="22" spans="1:4">
      <c r="A22" s="646" t="s">
        <v>469</v>
      </c>
      <c r="B22" s="77" t="s">
        <v>399</v>
      </c>
      <c r="C22" s="77" t="s">
        <v>399</v>
      </c>
      <c r="D22" s="78" t="s">
        <v>399</v>
      </c>
    </row>
    <row r="23" spans="1:4">
      <c r="A23" s="775"/>
      <c r="B23" s="703"/>
      <c r="C23" s="703"/>
      <c r="D23" s="776"/>
    </row>
    <row r="24" spans="1:4">
      <c r="A24" s="646" t="s">
        <v>470</v>
      </c>
      <c r="B24" s="77">
        <v>3</v>
      </c>
      <c r="C24" s="77" t="s">
        <v>399</v>
      </c>
      <c r="D24" s="78">
        <v>3</v>
      </c>
    </row>
    <row r="25" spans="1:4">
      <c r="A25" s="775"/>
      <c r="B25" s="703"/>
      <c r="C25" s="703"/>
      <c r="D25" s="776"/>
    </row>
    <row r="26" spans="1:4">
      <c r="A26" s="646" t="s">
        <v>471</v>
      </c>
      <c r="B26" s="77" t="s">
        <v>399</v>
      </c>
      <c r="C26" s="77" t="s">
        <v>399</v>
      </c>
      <c r="D26" s="78" t="s">
        <v>399</v>
      </c>
    </row>
    <row r="27" spans="1:4">
      <c r="A27" s="37"/>
      <c r="B27" s="73"/>
      <c r="C27" s="73"/>
      <c r="D27" s="74"/>
    </row>
    <row r="28" spans="1:4">
      <c r="A28" s="37" t="s">
        <v>472</v>
      </c>
      <c r="B28" s="48">
        <v>650</v>
      </c>
      <c r="C28" s="48">
        <v>4237</v>
      </c>
      <c r="D28" s="49">
        <v>4887</v>
      </c>
    </row>
    <row r="29" spans="1:4">
      <c r="A29" s="37" t="s">
        <v>473</v>
      </c>
      <c r="B29" s="48">
        <v>328</v>
      </c>
      <c r="C29" s="48">
        <v>475</v>
      </c>
      <c r="D29" s="49">
        <v>803</v>
      </c>
    </row>
    <row r="30" spans="1:4">
      <c r="A30" s="37" t="s">
        <v>474</v>
      </c>
      <c r="B30" s="48">
        <v>1245</v>
      </c>
      <c r="C30" s="48">
        <v>20595</v>
      </c>
      <c r="D30" s="49">
        <v>21840</v>
      </c>
    </row>
    <row r="31" spans="1:4">
      <c r="A31" s="646" t="s">
        <v>475</v>
      </c>
      <c r="B31" s="77">
        <v>2223</v>
      </c>
      <c r="C31" s="77">
        <v>25307</v>
      </c>
      <c r="D31" s="78">
        <v>27530</v>
      </c>
    </row>
    <row r="32" spans="1:4">
      <c r="A32" s="37"/>
      <c r="B32" s="73"/>
      <c r="C32" s="73"/>
      <c r="D32" s="74"/>
    </row>
    <row r="33" spans="1:4">
      <c r="A33" s="37" t="s">
        <v>476</v>
      </c>
      <c r="B33" s="48">
        <v>52674</v>
      </c>
      <c r="C33" s="48">
        <v>18442</v>
      </c>
      <c r="D33" s="49">
        <v>71116</v>
      </c>
    </row>
    <row r="34" spans="1:4">
      <c r="A34" s="37" t="s">
        <v>477</v>
      </c>
      <c r="B34" s="48">
        <v>232</v>
      </c>
      <c r="C34" s="48">
        <v>1509</v>
      </c>
      <c r="D34" s="49">
        <v>1741</v>
      </c>
    </row>
    <row r="35" spans="1:4">
      <c r="A35" s="37" t="s">
        <v>478</v>
      </c>
      <c r="B35" s="48">
        <v>5</v>
      </c>
      <c r="C35" s="48">
        <v>2021</v>
      </c>
      <c r="D35" s="49">
        <v>2026</v>
      </c>
    </row>
    <row r="36" spans="1:4">
      <c r="A36" s="37" t="s">
        <v>479</v>
      </c>
      <c r="B36" s="48">
        <v>14773</v>
      </c>
      <c r="C36" s="48">
        <v>8875</v>
      </c>
      <c r="D36" s="49">
        <v>23648</v>
      </c>
    </row>
    <row r="37" spans="1:4">
      <c r="A37" s="646" t="s">
        <v>480</v>
      </c>
      <c r="B37" s="77">
        <v>67684</v>
      </c>
      <c r="C37" s="77">
        <v>30847</v>
      </c>
      <c r="D37" s="78">
        <v>98531</v>
      </c>
    </row>
    <row r="38" spans="1:4">
      <c r="A38" s="47"/>
      <c r="B38" s="73"/>
      <c r="C38" s="73"/>
      <c r="D38" s="74"/>
    </row>
    <row r="39" spans="1:4">
      <c r="A39" s="646" t="s">
        <v>481</v>
      </c>
      <c r="B39" s="77">
        <v>14</v>
      </c>
      <c r="C39" s="77">
        <v>85</v>
      </c>
      <c r="D39" s="78">
        <v>99</v>
      </c>
    </row>
    <row r="40" spans="1:4">
      <c r="A40" s="37"/>
      <c r="B40" s="73"/>
      <c r="C40" s="73"/>
      <c r="D40" s="74"/>
    </row>
    <row r="41" spans="1:4">
      <c r="A41" s="37" t="s">
        <v>545</v>
      </c>
      <c r="B41" s="48" t="s">
        <v>399</v>
      </c>
      <c r="C41" s="48" t="s">
        <v>399</v>
      </c>
      <c r="D41" s="49" t="s">
        <v>399</v>
      </c>
    </row>
    <row r="42" spans="1:4">
      <c r="A42" s="37" t="s">
        <v>483</v>
      </c>
      <c r="B42" s="48" t="s">
        <v>399</v>
      </c>
      <c r="C42" s="48" t="s">
        <v>399</v>
      </c>
      <c r="D42" s="49" t="s">
        <v>399</v>
      </c>
    </row>
    <row r="43" spans="1:4">
      <c r="A43" s="37" t="s">
        <v>484</v>
      </c>
      <c r="B43" s="48" t="s">
        <v>399</v>
      </c>
      <c r="C43" s="48" t="s">
        <v>399</v>
      </c>
      <c r="D43" s="49" t="s">
        <v>399</v>
      </c>
    </row>
    <row r="44" spans="1:4">
      <c r="A44" s="37" t="s">
        <v>485</v>
      </c>
      <c r="B44" s="48" t="s">
        <v>399</v>
      </c>
      <c r="C44" s="48" t="s">
        <v>399</v>
      </c>
      <c r="D44" s="49" t="s">
        <v>399</v>
      </c>
    </row>
    <row r="45" spans="1:4">
      <c r="A45" s="37" t="s">
        <v>486</v>
      </c>
      <c r="B45" s="48">
        <v>130</v>
      </c>
      <c r="C45" s="48">
        <v>1064</v>
      </c>
      <c r="D45" s="49">
        <v>1194</v>
      </c>
    </row>
    <row r="46" spans="1:4">
      <c r="A46" s="37" t="s">
        <v>487</v>
      </c>
      <c r="B46" s="48" t="s">
        <v>399</v>
      </c>
      <c r="C46" s="48" t="s">
        <v>399</v>
      </c>
      <c r="D46" s="49" t="s">
        <v>399</v>
      </c>
    </row>
    <row r="47" spans="1:4">
      <c r="A47" s="37" t="s">
        <v>488</v>
      </c>
      <c r="B47" s="48" t="s">
        <v>399</v>
      </c>
      <c r="C47" s="48" t="s">
        <v>399</v>
      </c>
      <c r="D47" s="49" t="s">
        <v>399</v>
      </c>
    </row>
    <row r="48" spans="1:4">
      <c r="A48" s="37" t="s">
        <v>489</v>
      </c>
      <c r="B48" s="48">
        <v>7127</v>
      </c>
      <c r="C48" s="48">
        <v>16968</v>
      </c>
      <c r="D48" s="49">
        <v>24095</v>
      </c>
    </row>
    <row r="49" spans="1:4">
      <c r="A49" s="37" t="s">
        <v>490</v>
      </c>
      <c r="B49" s="48">
        <v>279</v>
      </c>
      <c r="C49" s="48">
        <v>8389</v>
      </c>
      <c r="D49" s="49">
        <v>8668</v>
      </c>
    </row>
    <row r="50" spans="1:4">
      <c r="A50" s="646" t="s">
        <v>491</v>
      </c>
      <c r="B50" s="77">
        <v>7536</v>
      </c>
      <c r="C50" s="77">
        <v>26421</v>
      </c>
      <c r="D50" s="78">
        <v>33957</v>
      </c>
    </row>
    <row r="51" spans="1:4">
      <c r="A51" s="47"/>
      <c r="B51" s="73"/>
      <c r="C51" s="73"/>
      <c r="D51" s="74"/>
    </row>
    <row r="52" spans="1:4">
      <c r="A52" s="646" t="s">
        <v>492</v>
      </c>
      <c r="B52" s="77" t="s">
        <v>399</v>
      </c>
      <c r="C52" s="77">
        <v>1576</v>
      </c>
      <c r="D52" s="78">
        <v>1576</v>
      </c>
    </row>
    <row r="53" spans="1:4">
      <c r="A53" s="37"/>
      <c r="B53" s="73"/>
      <c r="C53" s="73"/>
      <c r="D53" s="74"/>
    </row>
    <row r="54" spans="1:4">
      <c r="A54" s="37" t="s">
        <v>493</v>
      </c>
      <c r="B54" s="48">
        <v>370272</v>
      </c>
      <c r="C54" s="48">
        <v>350418</v>
      </c>
      <c r="D54" s="49">
        <v>720690</v>
      </c>
    </row>
    <row r="55" spans="1:4">
      <c r="A55" s="37" t="s">
        <v>494</v>
      </c>
      <c r="B55" s="48">
        <v>1905544</v>
      </c>
      <c r="C55" s="48">
        <v>951863</v>
      </c>
      <c r="D55" s="49">
        <v>2857407</v>
      </c>
    </row>
    <row r="56" spans="1:4">
      <c r="A56" s="37" t="s">
        <v>495</v>
      </c>
      <c r="B56" s="48">
        <v>1226557</v>
      </c>
      <c r="C56" s="48">
        <v>1287147</v>
      </c>
      <c r="D56" s="49">
        <v>2513704</v>
      </c>
    </row>
    <row r="57" spans="1:4">
      <c r="A57" s="37" t="s">
        <v>496</v>
      </c>
      <c r="B57" s="48">
        <v>7770</v>
      </c>
      <c r="C57" s="48">
        <v>8226</v>
      </c>
      <c r="D57" s="49">
        <v>15996</v>
      </c>
    </row>
    <row r="58" spans="1:4">
      <c r="A58" s="37" t="s">
        <v>497</v>
      </c>
      <c r="B58" s="48">
        <v>1235683</v>
      </c>
      <c r="C58" s="48">
        <v>490175</v>
      </c>
      <c r="D58" s="49">
        <v>1725858</v>
      </c>
    </row>
    <row r="59" spans="1:4">
      <c r="A59" s="646" t="s">
        <v>573</v>
      </c>
      <c r="B59" s="77">
        <v>4745826</v>
      </c>
      <c r="C59" s="77">
        <v>3087829</v>
      </c>
      <c r="D59" s="78">
        <v>7833655</v>
      </c>
    </row>
    <row r="60" spans="1:4">
      <c r="A60" s="37"/>
      <c r="B60" s="73"/>
      <c r="C60" s="73"/>
      <c r="D60" s="74"/>
    </row>
    <row r="61" spans="1:4">
      <c r="A61" s="37" t="s">
        <v>499</v>
      </c>
      <c r="B61" s="48" t="s">
        <v>399</v>
      </c>
      <c r="C61" s="48" t="s">
        <v>399</v>
      </c>
      <c r="D61" s="49" t="s">
        <v>399</v>
      </c>
    </row>
    <row r="62" spans="1:4">
      <c r="A62" s="37" t="s">
        <v>500</v>
      </c>
      <c r="B62" s="48" t="s">
        <v>399</v>
      </c>
      <c r="C62" s="48" t="s">
        <v>399</v>
      </c>
      <c r="D62" s="49" t="s">
        <v>399</v>
      </c>
    </row>
    <row r="63" spans="1:4">
      <c r="A63" s="37" t="s">
        <v>501</v>
      </c>
      <c r="B63" s="48">
        <v>21488</v>
      </c>
      <c r="C63" s="48">
        <v>260850</v>
      </c>
      <c r="D63" s="49">
        <v>282338</v>
      </c>
    </row>
    <row r="64" spans="1:4">
      <c r="A64" s="646" t="s">
        <v>502</v>
      </c>
      <c r="B64" s="77">
        <v>21488</v>
      </c>
      <c r="C64" s="77">
        <v>260850</v>
      </c>
      <c r="D64" s="78">
        <v>282338</v>
      </c>
    </row>
    <row r="65" spans="1:4">
      <c r="A65" s="37"/>
      <c r="B65" s="73"/>
      <c r="C65" s="73"/>
      <c r="D65" s="74"/>
    </row>
    <row r="66" spans="1:4">
      <c r="A66" s="646" t="s">
        <v>503</v>
      </c>
      <c r="B66" s="77">
        <v>703</v>
      </c>
      <c r="C66" s="77">
        <v>67591</v>
      </c>
      <c r="D66" s="78">
        <v>68294</v>
      </c>
    </row>
    <row r="67" spans="1:4">
      <c r="A67" s="37"/>
      <c r="B67" s="73"/>
      <c r="C67" s="73"/>
      <c r="D67" s="74"/>
    </row>
    <row r="68" spans="1:4">
      <c r="A68" s="37" t="s">
        <v>504</v>
      </c>
      <c r="B68" s="48">
        <v>265</v>
      </c>
      <c r="C68" s="48">
        <v>95915</v>
      </c>
      <c r="D68" s="49">
        <v>96180</v>
      </c>
    </row>
    <row r="69" spans="1:4">
      <c r="A69" s="37" t="s">
        <v>505</v>
      </c>
      <c r="B69" s="48" t="s">
        <v>399</v>
      </c>
      <c r="C69" s="48">
        <v>5</v>
      </c>
      <c r="D69" s="49">
        <v>5</v>
      </c>
    </row>
    <row r="70" spans="1:4">
      <c r="A70" s="646" t="s">
        <v>506</v>
      </c>
      <c r="B70" s="77">
        <v>265</v>
      </c>
      <c r="C70" s="77">
        <v>95920</v>
      </c>
      <c r="D70" s="78">
        <v>96185</v>
      </c>
    </row>
    <row r="71" spans="1:4">
      <c r="A71" s="37"/>
      <c r="B71" s="73"/>
      <c r="C71" s="73"/>
      <c r="D71" s="74"/>
    </row>
    <row r="72" spans="1:4">
      <c r="A72" s="37" t="s">
        <v>507</v>
      </c>
      <c r="B72" s="48" t="s">
        <v>399</v>
      </c>
      <c r="C72" s="48" t="s">
        <v>399</v>
      </c>
      <c r="D72" s="49" t="s">
        <v>399</v>
      </c>
    </row>
    <row r="73" spans="1:4">
      <c r="A73" s="37" t="s">
        <v>508</v>
      </c>
      <c r="B73" s="48" t="s">
        <v>399</v>
      </c>
      <c r="C73" s="48" t="s">
        <v>399</v>
      </c>
      <c r="D73" s="49" t="s">
        <v>399</v>
      </c>
    </row>
    <row r="74" spans="1:4">
      <c r="A74" s="37" t="s">
        <v>509</v>
      </c>
      <c r="B74" s="48">
        <v>41576</v>
      </c>
      <c r="C74" s="48">
        <v>51902</v>
      </c>
      <c r="D74" s="49">
        <v>93478</v>
      </c>
    </row>
    <row r="75" spans="1:4">
      <c r="A75" s="37" t="s">
        <v>510</v>
      </c>
      <c r="B75" s="48">
        <v>396</v>
      </c>
      <c r="C75" s="48">
        <v>2244</v>
      </c>
      <c r="D75" s="49">
        <v>2640</v>
      </c>
    </row>
    <row r="76" spans="1:4">
      <c r="A76" s="37" t="s">
        <v>511</v>
      </c>
      <c r="B76" s="48">
        <v>17726</v>
      </c>
      <c r="C76" s="48">
        <v>284</v>
      </c>
      <c r="D76" s="49">
        <v>18010</v>
      </c>
    </row>
    <row r="77" spans="1:4">
      <c r="A77" s="37" t="s">
        <v>512</v>
      </c>
      <c r="B77" s="48">
        <v>1864</v>
      </c>
      <c r="C77" s="48">
        <v>1641</v>
      </c>
      <c r="D77" s="49">
        <v>3505</v>
      </c>
    </row>
    <row r="78" spans="1:4">
      <c r="A78" s="37" t="s">
        <v>513</v>
      </c>
      <c r="B78" s="48">
        <v>368</v>
      </c>
      <c r="C78" s="48">
        <v>48</v>
      </c>
      <c r="D78" s="49">
        <v>416</v>
      </c>
    </row>
    <row r="79" spans="1:4">
      <c r="A79" s="37" t="s">
        <v>514</v>
      </c>
      <c r="B79" s="48" t="s">
        <v>399</v>
      </c>
      <c r="C79" s="48" t="s">
        <v>399</v>
      </c>
      <c r="D79" s="49" t="s">
        <v>399</v>
      </c>
    </row>
    <row r="80" spans="1:4">
      <c r="A80" s="646" t="s">
        <v>515</v>
      </c>
      <c r="B80" s="77">
        <v>61930</v>
      </c>
      <c r="C80" s="77">
        <v>56119</v>
      </c>
      <c r="D80" s="78">
        <v>118049</v>
      </c>
    </row>
    <row r="81" spans="1:5">
      <c r="A81" s="37"/>
      <c r="B81" s="73"/>
      <c r="C81" s="73"/>
      <c r="D81" s="74"/>
    </row>
    <row r="82" spans="1:5">
      <c r="A82" s="37" t="s">
        <v>516</v>
      </c>
      <c r="B82" s="48" t="s">
        <v>399</v>
      </c>
      <c r="C82" s="48" t="s">
        <v>399</v>
      </c>
      <c r="D82" s="49" t="s">
        <v>399</v>
      </c>
    </row>
    <row r="83" spans="1:5">
      <c r="A83" s="37" t="s">
        <v>517</v>
      </c>
      <c r="B83" s="48" t="s">
        <v>399</v>
      </c>
      <c r="C83" s="48" t="s">
        <v>399</v>
      </c>
      <c r="D83" s="49" t="s">
        <v>399</v>
      </c>
    </row>
    <row r="84" spans="1:5">
      <c r="A84" s="646" t="s">
        <v>518</v>
      </c>
      <c r="B84" s="77" t="s">
        <v>399</v>
      </c>
      <c r="C84" s="77" t="s">
        <v>399</v>
      </c>
      <c r="D84" s="78" t="s">
        <v>399</v>
      </c>
    </row>
    <row r="85" spans="1:5">
      <c r="A85" s="37"/>
      <c r="B85" s="73"/>
      <c r="C85" s="73"/>
      <c r="D85" s="74"/>
    </row>
    <row r="86" spans="1:5" ht="13.5" thickBot="1">
      <c r="A86" s="54" t="s">
        <v>519</v>
      </c>
      <c r="B86" s="55">
        <v>4908067</v>
      </c>
      <c r="C86" s="55">
        <v>3652572</v>
      </c>
      <c r="D86" s="56">
        <v>8560639</v>
      </c>
    </row>
    <row r="87" spans="1:5">
      <c r="A87" s="37"/>
    </row>
    <row r="88" spans="1:5" s="271" customFormat="1">
      <c r="A88" s="37" t="s">
        <v>29</v>
      </c>
      <c r="B88" s="37"/>
      <c r="C88" s="231"/>
      <c r="D88" s="747"/>
      <c r="E88" s="37"/>
    </row>
    <row r="89" spans="1:5" s="271" customFormat="1">
      <c r="A89" s="271" t="s">
        <v>30</v>
      </c>
    </row>
  </sheetData>
  <mergeCells count="4">
    <mergeCell ref="A6:A8"/>
    <mergeCell ref="A1:D1"/>
    <mergeCell ref="A4:D4"/>
    <mergeCell ref="A3:D3"/>
  </mergeCells>
  <phoneticPr fontId="6" type="noConversion"/>
  <printOptions horizontalCentered="1"/>
  <pageMargins left="0.74803149606299213" right="0.74803149606299213" top="0.98425196850393704" bottom="0.98425196850393704" header="0" footer="0"/>
  <pageSetup paperSize="9" scale="57" orientation="portrait" r:id="rId1"/>
  <headerFooter alignWithMargins="0"/>
</worksheet>
</file>

<file path=xl/worksheets/sheet327.xml><?xml version="1.0" encoding="utf-8"?>
<worksheet xmlns="http://schemas.openxmlformats.org/spreadsheetml/2006/main" xmlns:r="http://schemas.openxmlformats.org/officeDocument/2006/relationships">
  <sheetPr codeName="Hoja322">
    <pageSetUpPr fitToPage="1"/>
  </sheetPr>
  <dimension ref="A1:I88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7.140625" style="271" customWidth="1"/>
    <col min="2" max="9" width="14.28515625" style="271" customWidth="1"/>
    <col min="10" max="16384" width="11.42578125" style="271"/>
  </cols>
  <sheetData>
    <row r="1" spans="1:9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9">
      <c r="A2" s="743"/>
    </row>
    <row r="3" spans="1:9" ht="29.25" customHeight="1">
      <c r="A3" s="1527" t="s">
        <v>1366</v>
      </c>
      <c r="B3" s="1527"/>
      <c r="C3" s="1527"/>
      <c r="D3" s="1527"/>
      <c r="E3" s="1527"/>
      <c r="F3" s="1527"/>
      <c r="G3" s="1527"/>
      <c r="H3" s="1527"/>
      <c r="I3" s="1527"/>
    </row>
    <row r="4" spans="1:9" ht="13.5" customHeight="1" thickBot="1">
      <c r="A4" s="239"/>
      <c r="B4" s="240"/>
      <c r="C4" s="240"/>
      <c r="D4" s="240"/>
      <c r="E4" s="240"/>
      <c r="F4" s="240"/>
      <c r="G4" s="240"/>
      <c r="H4" s="240"/>
      <c r="I4" s="773"/>
    </row>
    <row r="5" spans="1:9" ht="36" customHeight="1">
      <c r="A5" s="327" t="s">
        <v>560</v>
      </c>
      <c r="B5" s="1199"/>
      <c r="C5" s="1156" t="s">
        <v>395</v>
      </c>
      <c r="D5" s="1157"/>
      <c r="E5" s="128" t="s">
        <v>127</v>
      </c>
      <c r="F5" s="857"/>
      <c r="G5" s="857"/>
      <c r="H5" s="857"/>
      <c r="I5" s="859"/>
    </row>
    <row r="6" spans="1:9" ht="22.5" customHeight="1">
      <c r="A6" s="856" t="s">
        <v>538</v>
      </c>
      <c r="B6" s="1003"/>
      <c r="C6" s="298" t="s">
        <v>114</v>
      </c>
      <c r="D6" s="298"/>
      <c r="E6" s="299" t="s">
        <v>128</v>
      </c>
      <c r="F6" s="299" t="s">
        <v>129</v>
      </c>
      <c r="G6" s="299" t="s">
        <v>130</v>
      </c>
      <c r="H6" s="299" t="s">
        <v>819</v>
      </c>
      <c r="I6" s="308" t="s">
        <v>131</v>
      </c>
    </row>
    <row r="7" spans="1:9" ht="38.25" customHeight="1" thickBot="1">
      <c r="A7" s="1103"/>
      <c r="B7" s="879" t="s">
        <v>38</v>
      </c>
      <c r="C7" s="879" t="s">
        <v>115</v>
      </c>
      <c r="D7" s="879" t="s">
        <v>395</v>
      </c>
      <c r="E7" s="879" t="s">
        <v>132</v>
      </c>
      <c r="F7" s="879"/>
      <c r="G7" s="879" t="s">
        <v>133</v>
      </c>
      <c r="H7" s="879" t="s">
        <v>134</v>
      </c>
      <c r="I7" s="880"/>
    </row>
    <row r="8" spans="1:9" s="408" customFormat="1" ht="30.75" customHeight="1">
      <c r="A8" s="75" t="s">
        <v>459</v>
      </c>
      <c r="B8" s="45">
        <v>39293</v>
      </c>
      <c r="C8" s="45">
        <v>58939</v>
      </c>
      <c r="D8" s="45">
        <v>98232</v>
      </c>
      <c r="E8" s="256" t="s">
        <v>399</v>
      </c>
      <c r="F8" s="256" t="s">
        <v>399</v>
      </c>
      <c r="G8" s="256" t="s">
        <v>399</v>
      </c>
      <c r="H8" s="45" t="s">
        <v>399</v>
      </c>
      <c r="I8" s="46">
        <v>98232</v>
      </c>
    </row>
    <row r="9" spans="1:9">
      <c r="A9" s="66" t="s">
        <v>460</v>
      </c>
      <c r="B9" s="48">
        <v>8422</v>
      </c>
      <c r="C9" s="48">
        <v>15640</v>
      </c>
      <c r="D9" s="48">
        <v>24062</v>
      </c>
      <c r="E9" s="48" t="s">
        <v>399</v>
      </c>
      <c r="F9" s="48" t="s">
        <v>399</v>
      </c>
      <c r="G9" s="85" t="s">
        <v>399</v>
      </c>
      <c r="H9" s="48" t="s">
        <v>399</v>
      </c>
      <c r="I9" s="49">
        <v>24062</v>
      </c>
    </row>
    <row r="10" spans="1:9">
      <c r="A10" s="66" t="s">
        <v>461</v>
      </c>
      <c r="B10" s="48">
        <v>46508</v>
      </c>
      <c r="C10" s="48">
        <v>86372</v>
      </c>
      <c r="D10" s="48">
        <v>132880</v>
      </c>
      <c r="E10" s="48" t="s">
        <v>399</v>
      </c>
      <c r="F10" s="48" t="s">
        <v>399</v>
      </c>
      <c r="G10" s="48" t="s">
        <v>399</v>
      </c>
      <c r="H10" s="48" t="s">
        <v>399</v>
      </c>
      <c r="I10" s="49">
        <v>132880</v>
      </c>
    </row>
    <row r="11" spans="1:9">
      <c r="A11" s="66" t="s">
        <v>462</v>
      </c>
      <c r="B11" s="48">
        <v>261031</v>
      </c>
      <c r="C11" s="48">
        <v>140557</v>
      </c>
      <c r="D11" s="48">
        <v>401588</v>
      </c>
      <c r="E11" s="48" t="s">
        <v>399</v>
      </c>
      <c r="F11" s="85" t="s">
        <v>399</v>
      </c>
      <c r="G11" s="48" t="s">
        <v>399</v>
      </c>
      <c r="H11" s="48" t="s">
        <v>399</v>
      </c>
      <c r="I11" s="49">
        <v>401588</v>
      </c>
    </row>
    <row r="12" spans="1:9">
      <c r="A12" s="76" t="s">
        <v>463</v>
      </c>
      <c r="B12" s="77">
        <v>355254</v>
      </c>
      <c r="C12" s="77">
        <v>301508</v>
      </c>
      <c r="D12" s="77">
        <v>656762</v>
      </c>
      <c r="E12" s="77" t="s">
        <v>399</v>
      </c>
      <c r="F12" s="77" t="s">
        <v>399</v>
      </c>
      <c r="G12" s="77" t="s">
        <v>399</v>
      </c>
      <c r="H12" s="77" t="s">
        <v>399</v>
      </c>
      <c r="I12" s="78">
        <v>656762</v>
      </c>
    </row>
    <row r="13" spans="1:9">
      <c r="A13" s="68"/>
      <c r="B13" s="73"/>
      <c r="C13" s="73"/>
      <c r="D13" s="73"/>
      <c r="E13" s="73"/>
      <c r="F13" s="73"/>
      <c r="G13" s="73"/>
      <c r="H13" s="73"/>
      <c r="I13" s="74"/>
    </row>
    <row r="14" spans="1:9">
      <c r="A14" s="76" t="s">
        <v>464</v>
      </c>
      <c r="B14" s="77">
        <v>64</v>
      </c>
      <c r="C14" s="77">
        <v>278</v>
      </c>
      <c r="D14" s="77">
        <v>342</v>
      </c>
      <c r="E14" s="377" t="s">
        <v>399</v>
      </c>
      <c r="F14" s="377" t="s">
        <v>399</v>
      </c>
      <c r="G14" s="377" t="s">
        <v>399</v>
      </c>
      <c r="H14" s="77" t="s">
        <v>399</v>
      </c>
      <c r="I14" s="78">
        <v>342</v>
      </c>
    </row>
    <row r="15" spans="1:9">
      <c r="A15" s="68"/>
      <c r="B15" s="73"/>
      <c r="C15" s="73"/>
      <c r="D15" s="73"/>
      <c r="E15" s="73"/>
      <c r="F15" s="73"/>
      <c r="G15" s="73"/>
      <c r="H15" s="73"/>
      <c r="I15" s="74"/>
    </row>
    <row r="16" spans="1:9">
      <c r="A16" s="76" t="s">
        <v>465</v>
      </c>
      <c r="B16" s="77" t="s">
        <v>399</v>
      </c>
      <c r="C16" s="77" t="s">
        <v>399</v>
      </c>
      <c r="D16" s="77" t="s">
        <v>399</v>
      </c>
      <c r="E16" s="377" t="s">
        <v>399</v>
      </c>
      <c r="F16" s="377" t="s">
        <v>399</v>
      </c>
      <c r="G16" s="377" t="s">
        <v>399</v>
      </c>
      <c r="H16" s="77" t="s">
        <v>399</v>
      </c>
      <c r="I16" s="78" t="s">
        <v>399</v>
      </c>
    </row>
    <row r="17" spans="1:9">
      <c r="A17" s="66"/>
      <c r="B17" s="73"/>
      <c r="C17" s="73"/>
      <c r="D17" s="73"/>
      <c r="E17" s="48"/>
      <c r="F17" s="48"/>
      <c r="G17" s="48"/>
      <c r="H17" s="73"/>
      <c r="I17" s="74"/>
    </row>
    <row r="18" spans="1:9">
      <c r="A18" s="66" t="s">
        <v>544</v>
      </c>
      <c r="B18" s="73" t="s">
        <v>399</v>
      </c>
      <c r="C18" s="73" t="s">
        <v>399</v>
      </c>
      <c r="D18" s="73" t="s">
        <v>399</v>
      </c>
      <c r="E18" s="48" t="s">
        <v>399</v>
      </c>
      <c r="F18" s="48" t="s">
        <v>399</v>
      </c>
      <c r="G18" s="48" t="s">
        <v>399</v>
      </c>
      <c r="H18" s="48" t="s">
        <v>399</v>
      </c>
      <c r="I18" s="74" t="s">
        <v>399</v>
      </c>
    </row>
    <row r="19" spans="1:9">
      <c r="A19" s="66" t="s">
        <v>467</v>
      </c>
      <c r="B19" s="73" t="s">
        <v>399</v>
      </c>
      <c r="C19" s="73" t="s">
        <v>399</v>
      </c>
      <c r="D19" s="73" t="s">
        <v>399</v>
      </c>
      <c r="E19" s="48" t="s">
        <v>399</v>
      </c>
      <c r="F19" s="85" t="s">
        <v>399</v>
      </c>
      <c r="G19" s="48" t="s">
        <v>399</v>
      </c>
      <c r="H19" s="48" t="s">
        <v>399</v>
      </c>
      <c r="I19" s="74" t="s">
        <v>399</v>
      </c>
    </row>
    <row r="20" spans="1:9">
      <c r="A20" s="66" t="s">
        <v>468</v>
      </c>
      <c r="B20" s="73" t="s">
        <v>399</v>
      </c>
      <c r="C20" s="73" t="s">
        <v>399</v>
      </c>
      <c r="D20" s="73" t="s">
        <v>399</v>
      </c>
      <c r="E20" s="48" t="s">
        <v>399</v>
      </c>
      <c r="F20" s="48" t="s">
        <v>399</v>
      </c>
      <c r="G20" s="48" t="s">
        <v>399</v>
      </c>
      <c r="H20" s="48" t="s">
        <v>399</v>
      </c>
      <c r="I20" s="74" t="s">
        <v>399</v>
      </c>
    </row>
    <row r="21" spans="1:9" s="408" customFormat="1">
      <c r="A21" s="76" t="s">
        <v>469</v>
      </c>
      <c r="B21" s="77" t="s">
        <v>399</v>
      </c>
      <c r="C21" s="77" t="s">
        <v>399</v>
      </c>
      <c r="D21" s="77" t="s">
        <v>399</v>
      </c>
      <c r="E21" s="77" t="s">
        <v>399</v>
      </c>
      <c r="F21" s="77" t="s">
        <v>399</v>
      </c>
      <c r="G21" s="77" t="s">
        <v>399</v>
      </c>
      <c r="H21" s="77" t="s">
        <v>399</v>
      </c>
      <c r="I21" s="78" t="s">
        <v>399</v>
      </c>
    </row>
    <row r="22" spans="1:9">
      <c r="A22" s="68"/>
      <c r="B22" s="73"/>
      <c r="C22" s="73"/>
      <c r="D22" s="73"/>
      <c r="E22" s="73"/>
      <c r="F22" s="73"/>
      <c r="G22" s="73"/>
      <c r="H22" s="73"/>
      <c r="I22" s="74"/>
    </row>
    <row r="23" spans="1:9">
      <c r="A23" s="76" t="s">
        <v>470</v>
      </c>
      <c r="B23" s="77">
        <v>438</v>
      </c>
      <c r="C23" s="77">
        <v>23726</v>
      </c>
      <c r="D23" s="77">
        <v>24164</v>
      </c>
      <c r="E23" s="77" t="s">
        <v>399</v>
      </c>
      <c r="F23" s="77" t="s">
        <v>399</v>
      </c>
      <c r="G23" s="77" t="s">
        <v>399</v>
      </c>
      <c r="H23" s="77" t="s">
        <v>399</v>
      </c>
      <c r="I23" s="78">
        <v>24164</v>
      </c>
    </row>
    <row r="24" spans="1:9">
      <c r="A24" s="68"/>
      <c r="B24" s="73"/>
      <c r="C24" s="73"/>
      <c r="D24" s="73"/>
      <c r="E24" s="73"/>
      <c r="F24" s="73"/>
      <c r="G24" s="73"/>
      <c r="H24" s="73"/>
      <c r="I24" s="74"/>
    </row>
    <row r="25" spans="1:9">
      <c r="A25" s="76" t="s">
        <v>471</v>
      </c>
      <c r="B25" s="77">
        <v>5337</v>
      </c>
      <c r="C25" s="77">
        <v>93958</v>
      </c>
      <c r="D25" s="77">
        <v>99295</v>
      </c>
      <c r="E25" s="77" t="s">
        <v>399</v>
      </c>
      <c r="F25" s="77" t="s">
        <v>399</v>
      </c>
      <c r="G25" s="77" t="s">
        <v>399</v>
      </c>
      <c r="H25" s="77" t="s">
        <v>399</v>
      </c>
      <c r="I25" s="78">
        <v>99295</v>
      </c>
    </row>
    <row r="26" spans="1:9">
      <c r="A26" s="66"/>
      <c r="B26" s="73"/>
      <c r="C26" s="73"/>
      <c r="D26" s="73"/>
      <c r="E26" s="48"/>
      <c r="F26" s="48"/>
      <c r="G26" s="48"/>
      <c r="H26" s="73"/>
      <c r="I26" s="74"/>
    </row>
    <row r="27" spans="1:9">
      <c r="A27" s="66" t="s">
        <v>472</v>
      </c>
      <c r="B27" s="48" t="s">
        <v>399</v>
      </c>
      <c r="C27" s="48">
        <v>256</v>
      </c>
      <c r="D27" s="48">
        <v>256</v>
      </c>
      <c r="E27" s="48" t="s">
        <v>399</v>
      </c>
      <c r="F27" s="48" t="s">
        <v>399</v>
      </c>
      <c r="G27" s="48" t="s">
        <v>399</v>
      </c>
      <c r="H27" s="48" t="s">
        <v>399</v>
      </c>
      <c r="I27" s="49">
        <v>256</v>
      </c>
    </row>
    <row r="28" spans="1:9">
      <c r="A28" s="66" t="s">
        <v>473</v>
      </c>
      <c r="B28" s="48" t="s">
        <v>399</v>
      </c>
      <c r="C28" s="48">
        <v>8462</v>
      </c>
      <c r="D28" s="48">
        <v>8462</v>
      </c>
      <c r="E28" s="85" t="s">
        <v>399</v>
      </c>
      <c r="F28" s="85" t="s">
        <v>399</v>
      </c>
      <c r="G28" s="85" t="s">
        <v>399</v>
      </c>
      <c r="H28" s="48" t="s">
        <v>399</v>
      </c>
      <c r="I28" s="49">
        <v>8462</v>
      </c>
    </row>
    <row r="29" spans="1:9">
      <c r="A29" s="66" t="s">
        <v>474</v>
      </c>
      <c r="B29" s="48">
        <v>32392</v>
      </c>
      <c r="C29" s="48">
        <v>4004</v>
      </c>
      <c r="D29" s="48">
        <v>36396</v>
      </c>
      <c r="E29" s="48" t="s">
        <v>399</v>
      </c>
      <c r="F29" s="48" t="s">
        <v>399</v>
      </c>
      <c r="G29" s="48" t="s">
        <v>399</v>
      </c>
      <c r="H29" s="48" t="s">
        <v>399</v>
      </c>
      <c r="I29" s="49">
        <v>36396</v>
      </c>
    </row>
    <row r="30" spans="1:9">
      <c r="A30" s="76" t="s">
        <v>475</v>
      </c>
      <c r="B30" s="77">
        <v>32392</v>
      </c>
      <c r="C30" s="77">
        <v>12722</v>
      </c>
      <c r="D30" s="77">
        <v>45114</v>
      </c>
      <c r="E30" s="77" t="s">
        <v>399</v>
      </c>
      <c r="F30" s="77" t="s">
        <v>399</v>
      </c>
      <c r="G30" s="77" t="s">
        <v>399</v>
      </c>
      <c r="H30" s="77" t="s">
        <v>399</v>
      </c>
      <c r="I30" s="78">
        <v>45114</v>
      </c>
    </row>
    <row r="31" spans="1:9">
      <c r="A31" s="66"/>
      <c r="B31" s="73"/>
      <c r="C31" s="73"/>
      <c r="D31" s="73"/>
      <c r="E31" s="48"/>
      <c r="F31" s="48"/>
      <c r="G31" s="48"/>
      <c r="H31" s="73"/>
      <c r="I31" s="74"/>
    </row>
    <row r="32" spans="1:9">
      <c r="A32" s="66" t="s">
        <v>476</v>
      </c>
      <c r="B32" s="48">
        <v>195543</v>
      </c>
      <c r="C32" s="48">
        <v>37530</v>
      </c>
      <c r="D32" s="48">
        <v>233073</v>
      </c>
      <c r="E32" s="48">
        <v>1955</v>
      </c>
      <c r="F32" s="48">
        <v>216</v>
      </c>
      <c r="G32" s="48" t="s">
        <v>399</v>
      </c>
      <c r="H32" s="48" t="s">
        <v>399</v>
      </c>
      <c r="I32" s="49">
        <v>230902</v>
      </c>
    </row>
    <row r="33" spans="1:9">
      <c r="A33" s="66" t="s">
        <v>477</v>
      </c>
      <c r="B33" s="48">
        <v>1443</v>
      </c>
      <c r="C33" s="48">
        <v>7373</v>
      </c>
      <c r="D33" s="48">
        <v>8816</v>
      </c>
      <c r="E33" s="48" t="s">
        <v>399</v>
      </c>
      <c r="F33" s="48">
        <v>61</v>
      </c>
      <c r="G33" s="48" t="s">
        <v>399</v>
      </c>
      <c r="H33" s="48" t="s">
        <v>399</v>
      </c>
      <c r="I33" s="49">
        <v>8755</v>
      </c>
    </row>
    <row r="34" spans="1:9">
      <c r="A34" s="66" t="s">
        <v>478</v>
      </c>
      <c r="B34" s="48">
        <v>1581</v>
      </c>
      <c r="C34" s="48">
        <v>776</v>
      </c>
      <c r="D34" s="48">
        <v>2357</v>
      </c>
      <c r="E34" s="48" t="s">
        <v>399</v>
      </c>
      <c r="F34" s="48" t="s">
        <v>399</v>
      </c>
      <c r="G34" s="48" t="s">
        <v>399</v>
      </c>
      <c r="H34" s="48" t="s">
        <v>399</v>
      </c>
      <c r="I34" s="49">
        <v>2357</v>
      </c>
    </row>
    <row r="35" spans="1:9">
      <c r="A35" s="66" t="s">
        <v>479</v>
      </c>
      <c r="B35" s="48">
        <v>105709</v>
      </c>
      <c r="C35" s="48">
        <v>55643</v>
      </c>
      <c r="D35" s="48">
        <v>161352</v>
      </c>
      <c r="E35" s="48" t="s">
        <v>399</v>
      </c>
      <c r="F35" s="48" t="s">
        <v>399</v>
      </c>
      <c r="G35" s="48" t="s">
        <v>399</v>
      </c>
      <c r="H35" s="48" t="s">
        <v>399</v>
      </c>
      <c r="I35" s="49">
        <v>161352</v>
      </c>
    </row>
    <row r="36" spans="1:9">
      <c r="A36" s="76" t="s">
        <v>480</v>
      </c>
      <c r="B36" s="77">
        <v>304276</v>
      </c>
      <c r="C36" s="77">
        <v>101322</v>
      </c>
      <c r="D36" s="77">
        <v>405598</v>
      </c>
      <c r="E36" s="77">
        <v>1955</v>
      </c>
      <c r="F36" s="77">
        <v>277</v>
      </c>
      <c r="G36" s="77" t="s">
        <v>399</v>
      </c>
      <c r="H36" s="77" t="s">
        <v>399</v>
      </c>
      <c r="I36" s="78">
        <v>403366</v>
      </c>
    </row>
    <row r="37" spans="1:9">
      <c r="A37" s="68"/>
      <c r="B37" s="73"/>
      <c r="C37" s="73"/>
      <c r="D37" s="73"/>
      <c r="E37" s="73"/>
      <c r="F37" s="73"/>
      <c r="G37" s="73"/>
      <c r="H37" s="73"/>
      <c r="I37" s="74"/>
    </row>
    <row r="38" spans="1:9">
      <c r="A38" s="76" t="s">
        <v>481</v>
      </c>
      <c r="B38" s="77">
        <v>34</v>
      </c>
      <c r="C38" s="77">
        <v>234</v>
      </c>
      <c r="D38" s="77">
        <v>268</v>
      </c>
      <c r="E38" s="77" t="s">
        <v>399</v>
      </c>
      <c r="F38" s="77" t="s">
        <v>399</v>
      </c>
      <c r="G38" s="77" t="s">
        <v>399</v>
      </c>
      <c r="H38" s="77" t="s">
        <v>399</v>
      </c>
      <c r="I38" s="78">
        <v>268</v>
      </c>
    </row>
    <row r="39" spans="1:9">
      <c r="A39" s="66"/>
      <c r="B39" s="73"/>
      <c r="C39" s="73"/>
      <c r="D39" s="73"/>
      <c r="E39" s="48"/>
      <c r="F39" s="48"/>
      <c r="G39" s="48"/>
      <c r="H39" s="73"/>
      <c r="I39" s="74"/>
    </row>
    <row r="40" spans="1:9">
      <c r="A40" s="66" t="s">
        <v>545</v>
      </c>
      <c r="B40" s="73">
        <v>804</v>
      </c>
      <c r="C40" s="48">
        <v>20386</v>
      </c>
      <c r="D40" s="48">
        <v>21190</v>
      </c>
      <c r="E40" s="85" t="s">
        <v>399</v>
      </c>
      <c r="F40" s="85" t="s">
        <v>399</v>
      </c>
      <c r="G40" s="85" t="s">
        <v>399</v>
      </c>
      <c r="H40" s="48" t="s">
        <v>399</v>
      </c>
      <c r="I40" s="49">
        <v>21190</v>
      </c>
    </row>
    <row r="41" spans="1:9">
      <c r="A41" s="66" t="s">
        <v>483</v>
      </c>
      <c r="B41" s="73">
        <v>172</v>
      </c>
      <c r="C41" s="73">
        <v>12260</v>
      </c>
      <c r="D41" s="73">
        <v>12432</v>
      </c>
      <c r="E41" s="85" t="s">
        <v>399</v>
      </c>
      <c r="F41" s="48" t="s">
        <v>399</v>
      </c>
      <c r="G41" s="48" t="s">
        <v>399</v>
      </c>
      <c r="H41" s="48" t="s">
        <v>399</v>
      </c>
      <c r="I41" s="74">
        <v>12432</v>
      </c>
    </row>
    <row r="42" spans="1:9">
      <c r="A42" s="66" t="s">
        <v>484</v>
      </c>
      <c r="B42" s="48">
        <v>12783</v>
      </c>
      <c r="C42" s="48">
        <v>30354</v>
      </c>
      <c r="D42" s="48">
        <v>43137</v>
      </c>
      <c r="E42" s="48" t="s">
        <v>399</v>
      </c>
      <c r="F42" s="48" t="s">
        <v>399</v>
      </c>
      <c r="G42" s="48" t="s">
        <v>399</v>
      </c>
      <c r="H42" s="48" t="s">
        <v>399</v>
      </c>
      <c r="I42" s="49">
        <v>43137</v>
      </c>
    </row>
    <row r="43" spans="1:9">
      <c r="A43" s="66" t="s">
        <v>485</v>
      </c>
      <c r="B43" s="48" t="s">
        <v>399</v>
      </c>
      <c r="C43" s="48">
        <v>12042</v>
      </c>
      <c r="D43" s="48">
        <v>12042</v>
      </c>
      <c r="E43" s="85" t="s">
        <v>399</v>
      </c>
      <c r="F43" s="48" t="s">
        <v>399</v>
      </c>
      <c r="G43" s="48" t="s">
        <v>399</v>
      </c>
      <c r="H43" s="48" t="s">
        <v>399</v>
      </c>
      <c r="I43" s="49">
        <v>12042</v>
      </c>
    </row>
    <row r="44" spans="1:9">
      <c r="A44" s="66" t="s">
        <v>486</v>
      </c>
      <c r="B44" s="48" t="s">
        <v>399</v>
      </c>
      <c r="C44" s="48" t="s">
        <v>399</v>
      </c>
      <c r="D44" s="48" t="s">
        <v>399</v>
      </c>
      <c r="E44" s="85" t="s">
        <v>399</v>
      </c>
      <c r="F44" s="85" t="s">
        <v>399</v>
      </c>
      <c r="G44" s="85" t="s">
        <v>399</v>
      </c>
      <c r="H44" s="48" t="s">
        <v>399</v>
      </c>
      <c r="I44" s="49" t="s">
        <v>399</v>
      </c>
    </row>
    <row r="45" spans="1:9">
      <c r="A45" s="66" t="s">
        <v>487</v>
      </c>
      <c r="B45" s="48" t="s">
        <v>399</v>
      </c>
      <c r="C45" s="48" t="s">
        <v>399</v>
      </c>
      <c r="D45" s="48" t="s">
        <v>399</v>
      </c>
      <c r="E45" s="48" t="s">
        <v>399</v>
      </c>
      <c r="F45" s="48" t="s">
        <v>399</v>
      </c>
      <c r="G45" s="48" t="s">
        <v>399</v>
      </c>
      <c r="H45" s="48" t="s">
        <v>399</v>
      </c>
      <c r="I45" s="49" t="s">
        <v>399</v>
      </c>
    </row>
    <row r="46" spans="1:9">
      <c r="A46" s="66" t="s">
        <v>488</v>
      </c>
      <c r="B46" s="48">
        <v>32</v>
      </c>
      <c r="C46" s="48">
        <v>10</v>
      </c>
      <c r="D46" s="48">
        <v>42</v>
      </c>
      <c r="E46" s="85">
        <v>6</v>
      </c>
      <c r="F46" s="48" t="s">
        <v>399</v>
      </c>
      <c r="G46" s="48" t="s">
        <v>399</v>
      </c>
      <c r="H46" s="48" t="s">
        <v>399</v>
      </c>
      <c r="I46" s="49">
        <v>36</v>
      </c>
    </row>
    <row r="47" spans="1:9">
      <c r="A47" s="66" t="s">
        <v>489</v>
      </c>
      <c r="B47" s="48">
        <v>15902</v>
      </c>
      <c r="C47" s="48">
        <v>1673</v>
      </c>
      <c r="D47" s="48">
        <v>17575</v>
      </c>
      <c r="E47" s="48" t="s">
        <v>399</v>
      </c>
      <c r="F47" s="48" t="s">
        <v>399</v>
      </c>
      <c r="G47" s="48" t="s">
        <v>399</v>
      </c>
      <c r="H47" s="48" t="s">
        <v>399</v>
      </c>
      <c r="I47" s="49">
        <v>17575</v>
      </c>
    </row>
    <row r="48" spans="1:9">
      <c r="A48" s="66" t="s">
        <v>490</v>
      </c>
      <c r="B48" s="48" t="s">
        <v>399</v>
      </c>
      <c r="C48" s="48" t="s">
        <v>399</v>
      </c>
      <c r="D48" s="48" t="s">
        <v>399</v>
      </c>
      <c r="E48" s="48" t="s">
        <v>399</v>
      </c>
      <c r="F48" s="48" t="s">
        <v>399</v>
      </c>
      <c r="G48" s="48" t="s">
        <v>399</v>
      </c>
      <c r="H48" s="48" t="s">
        <v>399</v>
      </c>
      <c r="I48" s="49" t="s">
        <v>399</v>
      </c>
    </row>
    <row r="49" spans="1:9">
      <c r="A49" s="76" t="s">
        <v>491</v>
      </c>
      <c r="B49" s="77">
        <v>29693</v>
      </c>
      <c r="C49" s="77">
        <v>76725</v>
      </c>
      <c r="D49" s="77">
        <v>106418</v>
      </c>
      <c r="E49" s="77">
        <v>6</v>
      </c>
      <c r="F49" s="77" t="s">
        <v>399</v>
      </c>
      <c r="G49" s="77" t="s">
        <v>399</v>
      </c>
      <c r="H49" s="77" t="s">
        <v>399</v>
      </c>
      <c r="I49" s="78">
        <v>106412</v>
      </c>
    </row>
    <row r="50" spans="1:9">
      <c r="A50" s="68"/>
      <c r="B50" s="73"/>
      <c r="C50" s="73"/>
      <c r="D50" s="73"/>
      <c r="E50" s="73"/>
      <c r="F50" s="73"/>
      <c r="G50" s="73"/>
      <c r="H50" s="73"/>
      <c r="I50" s="74"/>
    </row>
    <row r="51" spans="1:9">
      <c r="A51" s="76" t="s">
        <v>492</v>
      </c>
      <c r="B51" s="77">
        <v>68535</v>
      </c>
      <c r="C51" s="77">
        <v>56006</v>
      </c>
      <c r="D51" s="77">
        <v>124541</v>
      </c>
      <c r="E51" s="77" t="s">
        <v>399</v>
      </c>
      <c r="F51" s="77" t="s">
        <v>399</v>
      </c>
      <c r="G51" s="77" t="s">
        <v>399</v>
      </c>
      <c r="H51" s="77" t="s">
        <v>399</v>
      </c>
      <c r="I51" s="78">
        <v>124541</v>
      </c>
    </row>
    <row r="52" spans="1:9">
      <c r="A52" s="66"/>
      <c r="B52" s="73"/>
      <c r="C52" s="73"/>
      <c r="D52" s="73"/>
      <c r="E52" s="48"/>
      <c r="F52" s="48"/>
      <c r="G52" s="48"/>
      <c r="H52" s="73"/>
      <c r="I52" s="74"/>
    </row>
    <row r="53" spans="1:9">
      <c r="A53" s="66" t="s">
        <v>493</v>
      </c>
      <c r="B53" s="48">
        <v>292586</v>
      </c>
      <c r="C53" s="48">
        <v>1394514</v>
      </c>
      <c r="D53" s="48">
        <v>1687100</v>
      </c>
      <c r="E53" s="48" t="s">
        <v>399</v>
      </c>
      <c r="F53" s="48" t="s">
        <v>399</v>
      </c>
      <c r="G53" s="48" t="s">
        <v>399</v>
      </c>
      <c r="H53" s="48" t="s">
        <v>399</v>
      </c>
      <c r="I53" s="49">
        <v>1687100</v>
      </c>
    </row>
    <row r="54" spans="1:9">
      <c r="A54" s="66" t="s">
        <v>494</v>
      </c>
      <c r="B54" s="48">
        <v>5286347</v>
      </c>
      <c r="C54" s="48">
        <v>1431621</v>
      </c>
      <c r="D54" s="48">
        <v>6717968</v>
      </c>
      <c r="E54" s="48" t="s">
        <v>399</v>
      </c>
      <c r="F54" s="48" t="s">
        <v>399</v>
      </c>
      <c r="G54" s="48" t="s">
        <v>399</v>
      </c>
      <c r="H54" s="48" t="s">
        <v>399</v>
      </c>
      <c r="I54" s="49">
        <v>6717968</v>
      </c>
    </row>
    <row r="55" spans="1:9">
      <c r="A55" s="66" t="s">
        <v>495</v>
      </c>
      <c r="B55" s="48" t="s">
        <v>399</v>
      </c>
      <c r="C55" s="48" t="s">
        <v>399</v>
      </c>
      <c r="D55" s="48" t="s">
        <v>399</v>
      </c>
      <c r="E55" s="48" t="s">
        <v>399</v>
      </c>
      <c r="F55" s="48" t="s">
        <v>399</v>
      </c>
      <c r="G55" s="48" t="s">
        <v>399</v>
      </c>
      <c r="H55" s="48" t="s">
        <v>399</v>
      </c>
      <c r="I55" s="49" t="s">
        <v>399</v>
      </c>
    </row>
    <row r="56" spans="1:9">
      <c r="A56" s="66" t="s">
        <v>496</v>
      </c>
      <c r="B56" s="48" t="s">
        <v>399</v>
      </c>
      <c r="C56" s="48" t="s">
        <v>399</v>
      </c>
      <c r="D56" s="48" t="s">
        <v>399</v>
      </c>
      <c r="E56" s="48" t="s">
        <v>399</v>
      </c>
      <c r="F56" s="48" t="s">
        <v>399</v>
      </c>
      <c r="G56" s="48" t="s">
        <v>399</v>
      </c>
      <c r="H56" s="48" t="s">
        <v>399</v>
      </c>
      <c r="I56" s="49" t="s">
        <v>399</v>
      </c>
    </row>
    <row r="57" spans="1:9">
      <c r="A57" s="66" t="s">
        <v>497</v>
      </c>
      <c r="B57" s="48">
        <v>2307100</v>
      </c>
      <c r="C57" s="48">
        <v>855021</v>
      </c>
      <c r="D57" s="48">
        <v>3162121</v>
      </c>
      <c r="E57" s="48" t="s">
        <v>399</v>
      </c>
      <c r="F57" s="48">
        <v>18638</v>
      </c>
      <c r="G57" s="48" t="s">
        <v>399</v>
      </c>
      <c r="H57" s="48" t="s">
        <v>399</v>
      </c>
      <c r="I57" s="49">
        <v>3143483</v>
      </c>
    </row>
    <row r="58" spans="1:9">
      <c r="A58" s="76" t="s">
        <v>573</v>
      </c>
      <c r="B58" s="77">
        <v>7886033</v>
      </c>
      <c r="C58" s="77">
        <v>3681156</v>
      </c>
      <c r="D58" s="77">
        <v>11567189</v>
      </c>
      <c r="E58" s="77" t="s">
        <v>399</v>
      </c>
      <c r="F58" s="77">
        <v>18638</v>
      </c>
      <c r="G58" s="77" t="s">
        <v>399</v>
      </c>
      <c r="H58" s="77" t="s">
        <v>399</v>
      </c>
      <c r="I58" s="78">
        <v>11548551</v>
      </c>
    </row>
    <row r="59" spans="1:9">
      <c r="A59" s="66"/>
      <c r="B59" s="73"/>
      <c r="C59" s="73"/>
      <c r="D59" s="73"/>
      <c r="E59" s="48"/>
      <c r="F59" s="48"/>
      <c r="G59" s="48"/>
      <c r="H59" s="73"/>
      <c r="I59" s="74"/>
    </row>
    <row r="60" spans="1:9">
      <c r="A60" s="66" t="s">
        <v>499</v>
      </c>
      <c r="B60" s="48">
        <v>57081</v>
      </c>
      <c r="C60" s="48">
        <v>15128</v>
      </c>
      <c r="D60" s="48">
        <v>72209</v>
      </c>
      <c r="E60" s="48" t="s">
        <v>399</v>
      </c>
      <c r="F60" s="48" t="s">
        <v>399</v>
      </c>
      <c r="G60" s="48" t="s">
        <v>399</v>
      </c>
      <c r="H60" s="48" t="s">
        <v>399</v>
      </c>
      <c r="I60" s="49">
        <v>72209</v>
      </c>
    </row>
    <row r="61" spans="1:9">
      <c r="A61" s="66" t="s">
        <v>500</v>
      </c>
      <c r="B61" s="48">
        <v>68</v>
      </c>
      <c r="C61" s="48">
        <v>533</v>
      </c>
      <c r="D61" s="48">
        <v>601</v>
      </c>
      <c r="E61" s="85" t="s">
        <v>399</v>
      </c>
      <c r="F61" s="85" t="s">
        <v>399</v>
      </c>
      <c r="G61" s="85" t="s">
        <v>399</v>
      </c>
      <c r="H61" s="48" t="s">
        <v>399</v>
      </c>
      <c r="I61" s="49">
        <v>601</v>
      </c>
    </row>
    <row r="62" spans="1:9">
      <c r="A62" s="66" t="s">
        <v>501</v>
      </c>
      <c r="B62" s="48">
        <v>69626</v>
      </c>
      <c r="C62" s="48">
        <v>845206</v>
      </c>
      <c r="D62" s="48">
        <v>914832</v>
      </c>
      <c r="E62" s="48" t="s">
        <v>399</v>
      </c>
      <c r="F62" s="48">
        <v>2740</v>
      </c>
      <c r="G62" s="48" t="s">
        <v>399</v>
      </c>
      <c r="H62" s="48" t="s">
        <v>399</v>
      </c>
      <c r="I62" s="49">
        <v>912092</v>
      </c>
    </row>
    <row r="63" spans="1:9">
      <c r="A63" s="76" t="s">
        <v>502</v>
      </c>
      <c r="B63" s="77">
        <v>126775</v>
      </c>
      <c r="C63" s="77">
        <v>860867</v>
      </c>
      <c r="D63" s="77">
        <v>987642</v>
      </c>
      <c r="E63" s="77" t="s">
        <v>399</v>
      </c>
      <c r="F63" s="77">
        <v>2740</v>
      </c>
      <c r="G63" s="77" t="s">
        <v>399</v>
      </c>
      <c r="H63" s="77" t="s">
        <v>399</v>
      </c>
      <c r="I63" s="78">
        <v>984902</v>
      </c>
    </row>
    <row r="64" spans="1:9">
      <c r="A64" s="68"/>
      <c r="B64" s="73"/>
      <c r="C64" s="73"/>
      <c r="D64" s="73"/>
      <c r="E64" s="73"/>
      <c r="F64" s="73"/>
      <c r="G64" s="73"/>
      <c r="H64" s="73"/>
      <c r="I64" s="74"/>
    </row>
    <row r="65" spans="1:9">
      <c r="A65" s="76" t="s">
        <v>503</v>
      </c>
      <c r="B65" s="77">
        <v>4771</v>
      </c>
      <c r="C65" s="77">
        <v>382129</v>
      </c>
      <c r="D65" s="77">
        <v>386900</v>
      </c>
      <c r="E65" s="77" t="s">
        <v>399</v>
      </c>
      <c r="F65" s="77" t="s">
        <v>399</v>
      </c>
      <c r="G65" s="77" t="s">
        <v>399</v>
      </c>
      <c r="H65" s="77" t="s">
        <v>399</v>
      </c>
      <c r="I65" s="78">
        <v>386900</v>
      </c>
    </row>
    <row r="66" spans="1:9">
      <c r="A66" s="66"/>
      <c r="B66" s="73"/>
      <c r="C66" s="73"/>
      <c r="D66" s="73"/>
      <c r="E66" s="48"/>
      <c r="F66" s="48"/>
      <c r="G66" s="48"/>
      <c r="H66" s="73"/>
      <c r="I66" s="74"/>
    </row>
    <row r="67" spans="1:9">
      <c r="A67" s="66" t="s">
        <v>504</v>
      </c>
      <c r="B67" s="48">
        <v>1817321</v>
      </c>
      <c r="C67" s="48">
        <v>1118796</v>
      </c>
      <c r="D67" s="48">
        <v>2936117</v>
      </c>
      <c r="E67" s="85" t="s">
        <v>399</v>
      </c>
      <c r="F67" s="85" t="s">
        <v>399</v>
      </c>
      <c r="G67" s="85" t="s">
        <v>399</v>
      </c>
      <c r="H67" s="48" t="s">
        <v>399</v>
      </c>
      <c r="I67" s="49">
        <v>2936117</v>
      </c>
    </row>
    <row r="68" spans="1:9">
      <c r="A68" s="66" t="s">
        <v>505</v>
      </c>
      <c r="B68" s="48">
        <v>15184</v>
      </c>
      <c r="C68" s="48">
        <v>23754</v>
      </c>
      <c r="D68" s="48">
        <v>38938</v>
      </c>
      <c r="E68" s="85" t="s">
        <v>399</v>
      </c>
      <c r="F68" s="85" t="s">
        <v>399</v>
      </c>
      <c r="G68" s="85" t="s">
        <v>399</v>
      </c>
      <c r="H68" s="48" t="s">
        <v>399</v>
      </c>
      <c r="I68" s="49">
        <v>38938</v>
      </c>
    </row>
    <row r="69" spans="1:9">
      <c r="A69" s="76" t="s">
        <v>506</v>
      </c>
      <c r="B69" s="77">
        <v>1832505</v>
      </c>
      <c r="C69" s="77">
        <v>1142550</v>
      </c>
      <c r="D69" s="77">
        <v>2975055</v>
      </c>
      <c r="E69" s="377" t="s">
        <v>399</v>
      </c>
      <c r="F69" s="377" t="s">
        <v>399</v>
      </c>
      <c r="G69" s="377" t="s">
        <v>399</v>
      </c>
      <c r="H69" s="77" t="s">
        <v>399</v>
      </c>
      <c r="I69" s="78">
        <v>2975055</v>
      </c>
    </row>
    <row r="70" spans="1:9">
      <c r="A70" s="66"/>
      <c r="B70" s="73"/>
      <c r="C70" s="73"/>
      <c r="D70" s="73"/>
      <c r="E70" s="48"/>
      <c r="F70" s="48"/>
      <c r="G70" s="48"/>
      <c r="H70" s="73"/>
      <c r="I70" s="74"/>
    </row>
    <row r="71" spans="1:9">
      <c r="A71" s="66" t="s">
        <v>507</v>
      </c>
      <c r="B71" s="48">
        <v>2267</v>
      </c>
      <c r="C71" s="48">
        <v>5290</v>
      </c>
      <c r="D71" s="48">
        <v>7557</v>
      </c>
      <c r="E71" s="85" t="s">
        <v>399</v>
      </c>
      <c r="F71" s="85" t="s">
        <v>399</v>
      </c>
      <c r="G71" s="85" t="s">
        <v>399</v>
      </c>
      <c r="H71" s="48" t="s">
        <v>399</v>
      </c>
      <c r="I71" s="49">
        <v>7557</v>
      </c>
    </row>
    <row r="72" spans="1:9">
      <c r="A72" s="66" t="s">
        <v>508</v>
      </c>
      <c r="B72" s="48">
        <v>64790</v>
      </c>
      <c r="C72" s="48">
        <v>2491</v>
      </c>
      <c r="D72" s="48">
        <v>67281</v>
      </c>
      <c r="E72" s="48" t="s">
        <v>399</v>
      </c>
      <c r="F72" s="85" t="s">
        <v>399</v>
      </c>
      <c r="G72" s="48" t="s">
        <v>399</v>
      </c>
      <c r="H72" s="48" t="s">
        <v>399</v>
      </c>
      <c r="I72" s="49">
        <v>67281</v>
      </c>
    </row>
    <row r="73" spans="1:9">
      <c r="A73" s="66" t="s">
        <v>509</v>
      </c>
      <c r="B73" s="48">
        <v>65960</v>
      </c>
      <c r="C73" s="48" t="s">
        <v>399</v>
      </c>
      <c r="D73" s="48">
        <v>65960</v>
      </c>
      <c r="E73" s="85" t="s">
        <v>399</v>
      </c>
      <c r="F73" s="85" t="s">
        <v>399</v>
      </c>
      <c r="G73" s="48" t="s">
        <v>399</v>
      </c>
      <c r="H73" s="48" t="s">
        <v>399</v>
      </c>
      <c r="I73" s="49">
        <v>65960</v>
      </c>
    </row>
    <row r="74" spans="1:9">
      <c r="A74" s="66" t="s">
        <v>510</v>
      </c>
      <c r="B74" s="48">
        <v>8766</v>
      </c>
      <c r="C74" s="48">
        <v>49675</v>
      </c>
      <c r="D74" s="48">
        <v>58441</v>
      </c>
      <c r="E74" s="85" t="s">
        <v>399</v>
      </c>
      <c r="F74" s="85" t="s">
        <v>399</v>
      </c>
      <c r="G74" s="85" t="s">
        <v>399</v>
      </c>
      <c r="H74" s="48" t="s">
        <v>399</v>
      </c>
      <c r="I74" s="49">
        <v>58441</v>
      </c>
    </row>
    <row r="75" spans="1:9">
      <c r="A75" s="66" t="s">
        <v>534</v>
      </c>
      <c r="B75" s="48">
        <v>95801</v>
      </c>
      <c r="C75" s="48">
        <v>3701</v>
      </c>
      <c r="D75" s="48">
        <v>99502</v>
      </c>
      <c r="E75" s="48">
        <v>900</v>
      </c>
      <c r="F75" s="85">
        <v>958</v>
      </c>
      <c r="G75" s="48">
        <v>900</v>
      </c>
      <c r="H75" s="48">
        <v>96</v>
      </c>
      <c r="I75" s="49">
        <v>96648</v>
      </c>
    </row>
    <row r="76" spans="1:9">
      <c r="A76" s="66" t="s">
        <v>512</v>
      </c>
      <c r="B76" s="48">
        <v>43</v>
      </c>
      <c r="C76" s="48">
        <v>67</v>
      </c>
      <c r="D76" s="48">
        <v>110</v>
      </c>
      <c r="E76" s="85" t="s">
        <v>399</v>
      </c>
      <c r="F76" s="85" t="s">
        <v>399</v>
      </c>
      <c r="G76" s="85" t="s">
        <v>399</v>
      </c>
      <c r="H76" s="48" t="s">
        <v>399</v>
      </c>
      <c r="I76" s="49">
        <v>110</v>
      </c>
    </row>
    <row r="77" spans="1:9">
      <c r="A77" s="66" t="s">
        <v>513</v>
      </c>
      <c r="B77" s="48">
        <v>30615</v>
      </c>
      <c r="C77" s="48">
        <v>2827</v>
      </c>
      <c r="D77" s="48">
        <v>33442</v>
      </c>
      <c r="E77" s="85" t="s">
        <v>399</v>
      </c>
      <c r="F77" s="85" t="s">
        <v>399</v>
      </c>
      <c r="G77" s="85" t="s">
        <v>399</v>
      </c>
      <c r="H77" s="48" t="s">
        <v>399</v>
      </c>
      <c r="I77" s="49">
        <v>33442</v>
      </c>
    </row>
    <row r="78" spans="1:9">
      <c r="A78" s="66" t="s">
        <v>514</v>
      </c>
      <c r="B78" s="48">
        <v>16649</v>
      </c>
      <c r="C78" s="48">
        <v>3190</v>
      </c>
      <c r="D78" s="48">
        <v>19839</v>
      </c>
      <c r="E78" s="48" t="s">
        <v>399</v>
      </c>
      <c r="F78" s="85" t="s">
        <v>399</v>
      </c>
      <c r="G78" s="48" t="s">
        <v>399</v>
      </c>
      <c r="H78" s="48" t="s">
        <v>399</v>
      </c>
      <c r="I78" s="49">
        <v>19839</v>
      </c>
    </row>
    <row r="79" spans="1:9">
      <c r="A79" s="76" t="s">
        <v>515</v>
      </c>
      <c r="B79" s="77">
        <v>284891</v>
      </c>
      <c r="C79" s="77">
        <v>67241</v>
      </c>
      <c r="D79" s="77">
        <v>352132</v>
      </c>
      <c r="E79" s="77">
        <v>900</v>
      </c>
      <c r="F79" s="377">
        <v>958</v>
      </c>
      <c r="G79" s="377">
        <v>900</v>
      </c>
      <c r="H79" s="77">
        <v>96</v>
      </c>
      <c r="I79" s="78">
        <v>349278</v>
      </c>
    </row>
    <row r="80" spans="1:9">
      <c r="A80" s="66"/>
      <c r="B80" s="73"/>
      <c r="C80" s="73"/>
      <c r="D80" s="73"/>
      <c r="E80" s="48"/>
      <c r="F80" s="48"/>
      <c r="G80" s="48"/>
      <c r="H80" s="73"/>
      <c r="I80" s="74"/>
    </row>
    <row r="81" spans="1:9">
      <c r="A81" s="66" t="s">
        <v>516</v>
      </c>
      <c r="B81" s="48">
        <v>1124</v>
      </c>
      <c r="C81" s="48">
        <v>877</v>
      </c>
      <c r="D81" s="48">
        <v>2001</v>
      </c>
      <c r="E81" s="48" t="s">
        <v>399</v>
      </c>
      <c r="F81" s="48">
        <v>4</v>
      </c>
      <c r="G81" s="85" t="s">
        <v>399</v>
      </c>
      <c r="H81" s="48" t="s">
        <v>399</v>
      </c>
      <c r="I81" s="49">
        <v>1997</v>
      </c>
    </row>
    <row r="82" spans="1:9">
      <c r="A82" s="66" t="s">
        <v>517</v>
      </c>
      <c r="B82" s="48">
        <v>25400.54</v>
      </c>
      <c r="C82" s="48">
        <v>39466.14</v>
      </c>
      <c r="D82" s="48">
        <v>64866.68</v>
      </c>
      <c r="E82" s="48" t="s">
        <v>399</v>
      </c>
      <c r="F82" s="48" t="s">
        <v>399</v>
      </c>
      <c r="G82" s="48" t="s">
        <v>399</v>
      </c>
      <c r="H82" s="48" t="s">
        <v>399</v>
      </c>
      <c r="I82" s="49">
        <v>64866.68</v>
      </c>
    </row>
    <row r="83" spans="1:9">
      <c r="A83" s="76" t="s">
        <v>518</v>
      </c>
      <c r="B83" s="77">
        <v>26524.54</v>
      </c>
      <c r="C83" s="77">
        <v>40343.14</v>
      </c>
      <c r="D83" s="77">
        <v>66867.679999999993</v>
      </c>
      <c r="E83" s="77" t="s">
        <v>399</v>
      </c>
      <c r="F83" s="77">
        <v>4</v>
      </c>
      <c r="G83" s="77" t="s">
        <v>399</v>
      </c>
      <c r="H83" s="77" t="s">
        <v>399</v>
      </c>
      <c r="I83" s="78">
        <v>66863.679999999993</v>
      </c>
    </row>
    <row r="84" spans="1:9">
      <c r="A84" s="66"/>
      <c r="B84" s="73"/>
      <c r="C84" s="73"/>
      <c r="D84" s="73"/>
      <c r="E84" s="48"/>
      <c r="F84" s="48"/>
      <c r="G84" s="48"/>
      <c r="H84" s="73"/>
      <c r="I84" s="74"/>
    </row>
    <row r="85" spans="1:9" ht="13.5" thickBot="1">
      <c r="A85" s="69" t="s">
        <v>519</v>
      </c>
      <c r="B85" s="55">
        <v>10957522.539999999</v>
      </c>
      <c r="C85" s="55">
        <v>6840765.1399999997</v>
      </c>
      <c r="D85" s="55">
        <v>17798287.68</v>
      </c>
      <c r="E85" s="55">
        <v>2861</v>
      </c>
      <c r="F85" s="55">
        <v>22617</v>
      </c>
      <c r="G85" s="55">
        <v>900</v>
      </c>
      <c r="H85" s="55">
        <v>96</v>
      </c>
      <c r="I85" s="56">
        <v>17771813.68</v>
      </c>
    </row>
    <row r="86" spans="1:9" ht="14.25">
      <c r="A86" s="183" t="s">
        <v>368</v>
      </c>
      <c r="I86" s="273"/>
    </row>
    <row r="87" spans="1:9">
      <c r="A87" s="37" t="s">
        <v>29</v>
      </c>
      <c r="B87" s="37"/>
      <c r="C87" s="231"/>
      <c r="D87" s="747"/>
      <c r="E87" s="37"/>
    </row>
    <row r="88" spans="1:9">
      <c r="A88" s="271" t="s">
        <v>30</v>
      </c>
    </row>
  </sheetData>
  <mergeCells count="2">
    <mergeCell ref="A3:I3"/>
    <mergeCell ref="A1:I1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328.xml><?xml version="1.0" encoding="utf-8"?>
<worksheet xmlns="http://schemas.openxmlformats.org/spreadsheetml/2006/main" xmlns:r="http://schemas.openxmlformats.org/officeDocument/2006/relationships">
  <sheetPr codeName="Hoja323">
    <pageSetUpPr fitToPage="1"/>
  </sheetPr>
  <dimension ref="A1:BC111"/>
  <sheetViews>
    <sheetView view="pageBreakPreview" zoomScale="75" zoomScaleNormal="75" zoomScaleSheetLayoutView="75" workbookViewId="0">
      <selection activeCell="E11" sqref="E11"/>
    </sheetView>
  </sheetViews>
  <sheetFormatPr baseColWidth="10" defaultColWidth="11.5703125" defaultRowHeight="12.75"/>
  <cols>
    <col min="1" max="3" width="25.140625" style="271" customWidth="1"/>
    <col min="4" max="4" width="25.140625" style="777" customWidth="1"/>
    <col min="5" max="5" width="70.28515625" style="271" customWidth="1"/>
    <col min="6" max="16384" width="11.5703125" style="271"/>
  </cols>
  <sheetData>
    <row r="1" spans="1:55" ht="18">
      <c r="A1" s="1485" t="s">
        <v>375</v>
      </c>
      <c r="B1" s="1485"/>
      <c r="C1" s="1485"/>
      <c r="D1" s="1485"/>
      <c r="E1" s="1485"/>
    </row>
    <row r="2" spans="1:55">
      <c r="A2" s="743"/>
    </row>
    <row r="3" spans="1:55" ht="15" customHeight="1">
      <c r="A3" s="1504" t="s">
        <v>135</v>
      </c>
      <c r="B3" s="1504"/>
      <c r="C3" s="1504"/>
      <c r="D3" s="1504"/>
      <c r="E3" s="1504"/>
    </row>
    <row r="4" spans="1:55" ht="15">
      <c r="A4" s="1504" t="s">
        <v>1551</v>
      </c>
      <c r="B4" s="1504"/>
      <c r="C4" s="1504"/>
      <c r="D4" s="1504"/>
      <c r="E4" s="1504"/>
    </row>
    <row r="5" spans="1:55" ht="13.5" thickBot="1">
      <c r="A5" s="409"/>
      <c r="B5" s="409"/>
      <c r="C5" s="409"/>
      <c r="D5" s="778"/>
      <c r="E5" s="409"/>
    </row>
    <row r="6" spans="1:55" ht="31.5" customHeight="1">
      <c r="A6" s="865"/>
      <c r="B6" s="234" t="s">
        <v>136</v>
      </c>
      <c r="C6" s="1627" t="s">
        <v>137</v>
      </c>
      <c r="D6" s="234" t="s">
        <v>138</v>
      </c>
      <c r="E6" s="1501" t="s">
        <v>139</v>
      </c>
    </row>
    <row r="7" spans="1:55" ht="33" customHeight="1">
      <c r="A7" s="856" t="s">
        <v>140</v>
      </c>
      <c r="B7" s="299" t="s">
        <v>141</v>
      </c>
      <c r="C7" s="1628"/>
      <c r="D7" s="299" t="s">
        <v>142</v>
      </c>
      <c r="E7" s="1502"/>
    </row>
    <row r="8" spans="1:55" ht="35.25" customHeight="1" thickBot="1">
      <c r="A8" s="869"/>
      <c r="B8" s="879" t="s">
        <v>389</v>
      </c>
      <c r="C8" s="1500"/>
      <c r="D8" s="879" t="s">
        <v>369</v>
      </c>
      <c r="E8" s="1503"/>
    </row>
    <row r="9" spans="1:55">
      <c r="A9" s="75" t="s">
        <v>143</v>
      </c>
      <c r="B9" s="131">
        <v>962</v>
      </c>
      <c r="C9" s="131">
        <v>1223</v>
      </c>
      <c r="D9" s="131" t="s">
        <v>144</v>
      </c>
      <c r="E9" s="748" t="s">
        <v>145</v>
      </c>
    </row>
    <row r="10" spans="1:55">
      <c r="A10" s="1135" t="s">
        <v>1367</v>
      </c>
      <c r="B10" s="780" t="s">
        <v>154</v>
      </c>
      <c r="C10" s="780" t="s">
        <v>154</v>
      </c>
      <c r="D10" s="12" t="s">
        <v>144</v>
      </c>
      <c r="E10" s="779" t="s">
        <v>146</v>
      </c>
    </row>
    <row r="11" spans="1:55">
      <c r="A11" s="66" t="s">
        <v>499</v>
      </c>
      <c r="B11" s="12">
        <v>9522</v>
      </c>
      <c r="C11" s="12">
        <v>1819</v>
      </c>
      <c r="D11" s="12" t="s">
        <v>144</v>
      </c>
      <c r="E11" s="779" t="s">
        <v>147</v>
      </c>
    </row>
    <row r="12" spans="1:55">
      <c r="A12" s="66" t="s">
        <v>148</v>
      </c>
      <c r="B12" s="12">
        <v>7200</v>
      </c>
      <c r="C12" s="12">
        <v>760</v>
      </c>
      <c r="D12" s="12" t="s">
        <v>144</v>
      </c>
      <c r="E12" s="779" t="s">
        <v>149</v>
      </c>
    </row>
    <row r="13" spans="1:55" s="452" customFormat="1">
      <c r="A13" s="66" t="s">
        <v>150</v>
      </c>
      <c r="B13" s="12">
        <v>427</v>
      </c>
      <c r="C13" s="12">
        <v>368</v>
      </c>
      <c r="D13" s="12" t="s">
        <v>144</v>
      </c>
      <c r="E13" s="779" t="s">
        <v>151</v>
      </c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271"/>
      <c r="AA13" s="271"/>
      <c r="AB13" s="271"/>
      <c r="AC13" s="271"/>
      <c r="AD13" s="271"/>
      <c r="AE13" s="271"/>
      <c r="AF13" s="271"/>
      <c r="AG13" s="271"/>
      <c r="AH13" s="271"/>
      <c r="AI13" s="271"/>
      <c r="AJ13" s="271"/>
      <c r="AK13" s="271"/>
      <c r="AL13" s="271"/>
      <c r="AM13" s="271"/>
      <c r="AN13" s="271"/>
      <c r="AO13" s="271"/>
      <c r="AP13" s="271"/>
      <c r="AQ13" s="271"/>
      <c r="AR13" s="271"/>
      <c r="AS13" s="271"/>
      <c r="AT13" s="271"/>
      <c r="AU13" s="271"/>
      <c r="AV13" s="271"/>
      <c r="AW13" s="271"/>
      <c r="AX13" s="271"/>
      <c r="AY13" s="271"/>
      <c r="AZ13" s="271"/>
      <c r="BA13" s="271"/>
      <c r="BB13" s="271"/>
      <c r="BC13" s="271"/>
    </row>
    <row r="14" spans="1:55" s="452" customFormat="1">
      <c r="A14" s="66" t="s">
        <v>152</v>
      </c>
      <c r="B14" s="12">
        <v>426</v>
      </c>
      <c r="C14" s="12">
        <v>368</v>
      </c>
      <c r="D14" s="12" t="s">
        <v>144</v>
      </c>
      <c r="E14" s="779" t="s">
        <v>153</v>
      </c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1"/>
      <c r="AE14" s="271"/>
      <c r="AF14" s="271"/>
      <c r="AG14" s="271"/>
      <c r="AH14" s="271"/>
      <c r="AI14" s="271"/>
      <c r="AJ14" s="271"/>
      <c r="AK14" s="271"/>
      <c r="AL14" s="271"/>
      <c r="AM14" s="271"/>
      <c r="AN14" s="271"/>
      <c r="AO14" s="271"/>
      <c r="AP14" s="271"/>
      <c r="AQ14" s="271"/>
      <c r="AR14" s="271"/>
      <c r="AS14" s="271"/>
      <c r="AT14" s="271"/>
      <c r="AU14" s="271"/>
      <c r="AV14" s="271"/>
      <c r="AW14" s="271"/>
      <c r="AX14" s="271"/>
      <c r="AY14" s="271"/>
      <c r="AZ14" s="271"/>
      <c r="BA14" s="271"/>
      <c r="BB14" s="271"/>
      <c r="BC14" s="271"/>
    </row>
    <row r="15" spans="1:55" s="452" customFormat="1">
      <c r="A15" s="1135" t="s">
        <v>1368</v>
      </c>
      <c r="B15" s="780">
        <v>46</v>
      </c>
      <c r="C15" s="780">
        <v>1</v>
      </c>
      <c r="D15" s="12" t="s">
        <v>155</v>
      </c>
      <c r="E15" s="779" t="s">
        <v>156</v>
      </c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  <c r="AA15" s="271"/>
      <c r="AB15" s="271"/>
      <c r="AC15" s="271"/>
      <c r="AD15" s="271"/>
      <c r="AE15" s="271"/>
      <c r="AF15" s="271"/>
      <c r="AG15" s="271"/>
      <c r="AH15" s="271"/>
      <c r="AI15" s="271"/>
      <c r="AJ15" s="271"/>
      <c r="AK15" s="271"/>
      <c r="AL15" s="271"/>
      <c r="AM15" s="271"/>
      <c r="AN15" s="271"/>
      <c r="AO15" s="271"/>
      <c r="AP15" s="271"/>
      <c r="AQ15" s="271"/>
      <c r="AR15" s="271"/>
      <c r="AS15" s="271"/>
      <c r="AT15" s="271"/>
      <c r="AU15" s="271"/>
      <c r="AV15" s="271"/>
      <c r="AW15" s="271"/>
      <c r="AX15" s="271"/>
      <c r="AY15" s="271"/>
      <c r="AZ15" s="271"/>
      <c r="BA15" s="271"/>
      <c r="BB15" s="271"/>
      <c r="BC15" s="271"/>
    </row>
    <row r="16" spans="1:55">
      <c r="A16" s="66" t="s">
        <v>157</v>
      </c>
      <c r="B16" s="12">
        <v>3017</v>
      </c>
      <c r="C16" s="12">
        <v>2494</v>
      </c>
      <c r="D16" s="12" t="s">
        <v>144</v>
      </c>
      <c r="E16" s="779" t="s">
        <v>153</v>
      </c>
    </row>
    <row r="17" spans="1:5">
      <c r="A17" s="66" t="s">
        <v>158</v>
      </c>
      <c r="B17" s="12">
        <v>605</v>
      </c>
      <c r="C17" s="12">
        <v>127</v>
      </c>
      <c r="D17" s="12" t="s">
        <v>144</v>
      </c>
      <c r="E17" s="779" t="s">
        <v>159</v>
      </c>
    </row>
    <row r="18" spans="1:5">
      <c r="A18" s="66" t="s">
        <v>160</v>
      </c>
      <c r="B18" s="12">
        <v>1036</v>
      </c>
      <c r="C18" s="12">
        <v>496</v>
      </c>
      <c r="D18" s="12" t="s">
        <v>144</v>
      </c>
      <c r="E18" s="779" t="s">
        <v>161</v>
      </c>
    </row>
    <row r="19" spans="1:5">
      <c r="A19" s="66" t="s">
        <v>162</v>
      </c>
      <c r="B19" s="12">
        <v>3200</v>
      </c>
      <c r="C19" s="12">
        <v>925</v>
      </c>
      <c r="D19" s="12" t="s">
        <v>144</v>
      </c>
      <c r="E19" s="779" t="s">
        <v>156</v>
      </c>
    </row>
    <row r="20" spans="1:5">
      <c r="A20" s="66" t="s">
        <v>163</v>
      </c>
      <c r="B20" s="12">
        <v>13</v>
      </c>
      <c r="C20" s="12">
        <v>1</v>
      </c>
      <c r="D20" s="12" t="s">
        <v>155</v>
      </c>
      <c r="E20" s="779" t="s">
        <v>164</v>
      </c>
    </row>
    <row r="21" spans="1:5">
      <c r="A21" s="66" t="s">
        <v>165</v>
      </c>
      <c r="B21" s="12">
        <v>6614</v>
      </c>
      <c r="C21" s="12">
        <v>1520</v>
      </c>
      <c r="D21" s="12" t="s">
        <v>144</v>
      </c>
      <c r="E21" s="779" t="s">
        <v>156</v>
      </c>
    </row>
    <row r="22" spans="1:5">
      <c r="A22" s="66" t="s">
        <v>166</v>
      </c>
      <c r="B22" s="12">
        <v>81</v>
      </c>
      <c r="C22" s="12">
        <v>1</v>
      </c>
      <c r="D22" s="12" t="s">
        <v>155</v>
      </c>
      <c r="E22" s="779" t="s">
        <v>149</v>
      </c>
    </row>
    <row r="23" spans="1:5">
      <c r="A23" s="66" t="s">
        <v>167</v>
      </c>
      <c r="B23" s="12">
        <v>30</v>
      </c>
      <c r="C23" s="12">
        <v>51</v>
      </c>
      <c r="D23" s="12" t="s">
        <v>168</v>
      </c>
      <c r="E23" s="779" t="s">
        <v>169</v>
      </c>
    </row>
    <row r="24" spans="1:5">
      <c r="A24" s="66" t="s">
        <v>170</v>
      </c>
      <c r="B24" s="12">
        <v>14513</v>
      </c>
      <c r="C24" s="12">
        <v>1540</v>
      </c>
      <c r="D24" s="12" t="s">
        <v>171</v>
      </c>
      <c r="E24" s="779" t="s">
        <v>156</v>
      </c>
    </row>
    <row r="25" spans="1:5">
      <c r="A25" s="66" t="s">
        <v>172</v>
      </c>
      <c r="B25" s="12">
        <v>92</v>
      </c>
      <c r="C25" s="12">
        <v>1</v>
      </c>
      <c r="D25" s="12" t="s">
        <v>155</v>
      </c>
      <c r="E25" s="779" t="s">
        <v>149</v>
      </c>
    </row>
    <row r="26" spans="1:5">
      <c r="A26" s="66" t="s">
        <v>146</v>
      </c>
      <c r="B26" s="12">
        <v>47066</v>
      </c>
      <c r="C26" s="12">
        <v>8588</v>
      </c>
      <c r="D26" s="12" t="s">
        <v>168</v>
      </c>
      <c r="E26" s="779" t="s">
        <v>146</v>
      </c>
    </row>
    <row r="27" spans="1:5">
      <c r="A27" s="66" t="s">
        <v>173</v>
      </c>
      <c r="B27" s="12">
        <v>32913</v>
      </c>
      <c r="C27" s="12">
        <v>6256</v>
      </c>
      <c r="D27" s="12" t="s">
        <v>168</v>
      </c>
      <c r="E27" s="779" t="s">
        <v>174</v>
      </c>
    </row>
    <row r="28" spans="1:5">
      <c r="A28" s="66" t="s">
        <v>175</v>
      </c>
      <c r="B28" s="12">
        <v>100</v>
      </c>
      <c r="C28" s="12">
        <v>46</v>
      </c>
      <c r="D28" s="12" t="s">
        <v>168</v>
      </c>
      <c r="E28" s="779" t="s">
        <v>176</v>
      </c>
    </row>
    <row r="29" spans="1:5">
      <c r="A29" s="66" t="s">
        <v>177</v>
      </c>
      <c r="B29" s="12">
        <v>373</v>
      </c>
      <c r="C29" s="12">
        <v>238</v>
      </c>
      <c r="D29" s="12" t="s">
        <v>168</v>
      </c>
      <c r="E29" s="779" t="s">
        <v>176</v>
      </c>
    </row>
    <row r="30" spans="1:5">
      <c r="A30" s="66" t="s">
        <v>178</v>
      </c>
      <c r="B30" s="12">
        <v>402</v>
      </c>
      <c r="C30" s="12">
        <v>96</v>
      </c>
      <c r="D30" s="12" t="s">
        <v>168</v>
      </c>
      <c r="E30" s="779" t="s">
        <v>176</v>
      </c>
    </row>
    <row r="31" spans="1:5">
      <c r="A31" s="66" t="s">
        <v>179</v>
      </c>
      <c r="B31" s="12">
        <v>2080</v>
      </c>
      <c r="C31" s="12">
        <v>451</v>
      </c>
      <c r="D31" s="12" t="s">
        <v>168</v>
      </c>
      <c r="E31" s="779" t="s">
        <v>153</v>
      </c>
    </row>
    <row r="32" spans="1:5">
      <c r="A32" s="66" t="s">
        <v>180</v>
      </c>
      <c r="B32" s="12">
        <v>3599</v>
      </c>
      <c r="C32" s="12">
        <v>857</v>
      </c>
      <c r="D32" s="12" t="s">
        <v>168</v>
      </c>
      <c r="E32" s="779" t="s">
        <v>146</v>
      </c>
    </row>
    <row r="33" spans="1:5">
      <c r="A33" s="66" t="s">
        <v>181</v>
      </c>
      <c r="B33" s="12">
        <v>2417</v>
      </c>
      <c r="C33" s="12">
        <v>1512</v>
      </c>
      <c r="D33" s="12" t="s">
        <v>168</v>
      </c>
      <c r="E33" s="779" t="s">
        <v>182</v>
      </c>
    </row>
    <row r="34" spans="1:5">
      <c r="A34" s="66" t="s">
        <v>183</v>
      </c>
      <c r="B34" s="12">
        <v>4357</v>
      </c>
      <c r="C34" s="12">
        <v>583</v>
      </c>
      <c r="D34" s="12" t="s">
        <v>168</v>
      </c>
      <c r="E34" s="779" t="s">
        <v>146</v>
      </c>
    </row>
    <row r="35" spans="1:5">
      <c r="A35" s="66" t="s">
        <v>184</v>
      </c>
      <c r="B35" s="12">
        <v>26</v>
      </c>
      <c r="C35" s="12">
        <v>1</v>
      </c>
      <c r="D35" s="12" t="s">
        <v>155</v>
      </c>
      <c r="E35" s="779" t="s">
        <v>185</v>
      </c>
    </row>
    <row r="36" spans="1:5">
      <c r="A36" s="66" t="s">
        <v>186</v>
      </c>
      <c r="B36" s="12">
        <v>49</v>
      </c>
      <c r="C36" s="12">
        <v>2</v>
      </c>
      <c r="D36" s="12" t="s">
        <v>155</v>
      </c>
      <c r="E36" s="779" t="s">
        <v>187</v>
      </c>
    </row>
    <row r="37" spans="1:5">
      <c r="A37" s="66" t="s">
        <v>188</v>
      </c>
      <c r="B37" s="12">
        <v>196</v>
      </c>
      <c r="C37" s="12">
        <v>247</v>
      </c>
      <c r="D37" s="12" t="s">
        <v>168</v>
      </c>
      <c r="E37" s="779" t="s">
        <v>145</v>
      </c>
    </row>
    <row r="38" spans="1:5">
      <c r="A38" s="66" t="s">
        <v>189</v>
      </c>
      <c r="B38" s="12">
        <v>61</v>
      </c>
      <c r="C38" s="12">
        <v>1</v>
      </c>
      <c r="D38" s="12" t="s">
        <v>155</v>
      </c>
      <c r="E38" s="779" t="s">
        <v>190</v>
      </c>
    </row>
    <row r="39" spans="1:5">
      <c r="A39" s="66" t="s">
        <v>191</v>
      </c>
      <c r="B39" s="12">
        <v>1776</v>
      </c>
      <c r="C39" s="12">
        <v>322</v>
      </c>
      <c r="D39" s="12" t="s">
        <v>168</v>
      </c>
      <c r="E39" s="779" t="s">
        <v>146</v>
      </c>
    </row>
    <row r="40" spans="1:5">
      <c r="A40" s="66" t="s">
        <v>192</v>
      </c>
      <c r="B40" s="12">
        <v>39</v>
      </c>
      <c r="C40" s="12">
        <v>1</v>
      </c>
      <c r="D40" s="12" t="s">
        <v>155</v>
      </c>
      <c r="E40" s="779" t="s">
        <v>185</v>
      </c>
    </row>
    <row r="41" spans="1:5">
      <c r="A41" s="66" t="s">
        <v>193</v>
      </c>
      <c r="B41" s="12">
        <v>240</v>
      </c>
      <c r="C41" s="12">
        <v>349</v>
      </c>
      <c r="D41" s="12" t="s">
        <v>168</v>
      </c>
      <c r="E41" s="779" t="s">
        <v>145</v>
      </c>
    </row>
    <row r="42" spans="1:5">
      <c r="A42" s="66" t="s">
        <v>510</v>
      </c>
      <c r="B42" s="12">
        <v>338</v>
      </c>
      <c r="C42" s="12">
        <v>67</v>
      </c>
      <c r="D42" s="12" t="s">
        <v>171</v>
      </c>
      <c r="E42" s="779" t="s">
        <v>182</v>
      </c>
    </row>
    <row r="43" spans="1:5">
      <c r="A43" s="66" t="s">
        <v>194</v>
      </c>
      <c r="B43" s="12">
        <v>59</v>
      </c>
      <c r="C43" s="12">
        <v>1</v>
      </c>
      <c r="D43" s="12" t="s">
        <v>155</v>
      </c>
      <c r="E43" s="779" t="s">
        <v>149</v>
      </c>
    </row>
    <row r="44" spans="1:5">
      <c r="A44" s="1135" t="s">
        <v>145</v>
      </c>
      <c r="B44" s="780">
        <v>317</v>
      </c>
      <c r="C44" s="780">
        <v>243</v>
      </c>
      <c r="D44" s="12" t="s">
        <v>195</v>
      </c>
      <c r="E44" s="779" t="s">
        <v>145</v>
      </c>
    </row>
    <row r="45" spans="1:5">
      <c r="A45" s="66" t="s">
        <v>196</v>
      </c>
      <c r="B45" s="12">
        <v>7005</v>
      </c>
      <c r="C45" s="12">
        <v>1751</v>
      </c>
      <c r="D45" s="12" t="s">
        <v>168</v>
      </c>
      <c r="E45" s="779" t="s">
        <v>182</v>
      </c>
    </row>
    <row r="46" spans="1:5">
      <c r="A46" s="66" t="s">
        <v>197</v>
      </c>
      <c r="B46" s="12">
        <v>22279</v>
      </c>
      <c r="C46" s="12">
        <v>1993</v>
      </c>
      <c r="D46" s="12" t="s">
        <v>168</v>
      </c>
      <c r="E46" s="779" t="s">
        <v>198</v>
      </c>
    </row>
    <row r="47" spans="1:5">
      <c r="A47" s="66" t="s">
        <v>199</v>
      </c>
      <c r="B47" s="12">
        <v>125</v>
      </c>
      <c r="C47" s="12">
        <v>240</v>
      </c>
      <c r="D47" s="12" t="s">
        <v>168</v>
      </c>
      <c r="E47" s="779" t="s">
        <v>145</v>
      </c>
    </row>
    <row r="48" spans="1:5">
      <c r="A48" s="66" t="s">
        <v>200</v>
      </c>
      <c r="B48" s="12">
        <v>160221</v>
      </c>
      <c r="C48" s="12">
        <v>16099</v>
      </c>
      <c r="D48" s="12" t="s">
        <v>168</v>
      </c>
      <c r="E48" s="779" t="s">
        <v>149</v>
      </c>
    </row>
    <row r="49" spans="1:5">
      <c r="A49" s="66" t="s">
        <v>201</v>
      </c>
      <c r="B49" s="12">
        <v>625</v>
      </c>
      <c r="C49" s="12">
        <v>1153</v>
      </c>
      <c r="D49" s="12" t="s">
        <v>168</v>
      </c>
      <c r="E49" s="779" t="s">
        <v>145</v>
      </c>
    </row>
    <row r="50" spans="1:5">
      <c r="A50" s="66" t="s">
        <v>202</v>
      </c>
      <c r="B50" s="12">
        <v>1884</v>
      </c>
      <c r="C50" s="12">
        <v>1739</v>
      </c>
      <c r="D50" s="12" t="s">
        <v>168</v>
      </c>
      <c r="E50" s="779" t="s">
        <v>145</v>
      </c>
    </row>
    <row r="51" spans="1:5">
      <c r="A51" s="66" t="s">
        <v>203</v>
      </c>
      <c r="B51" s="12">
        <v>17</v>
      </c>
      <c r="C51" s="12">
        <v>1</v>
      </c>
      <c r="D51" s="12" t="s">
        <v>171</v>
      </c>
      <c r="E51" s="779" t="s">
        <v>182</v>
      </c>
    </row>
    <row r="52" spans="1:5">
      <c r="A52" s="66" t="s">
        <v>204</v>
      </c>
      <c r="B52" s="12">
        <v>18</v>
      </c>
      <c r="C52" s="12">
        <v>1</v>
      </c>
      <c r="D52" s="12" t="s">
        <v>155</v>
      </c>
      <c r="E52" s="779" t="s">
        <v>190</v>
      </c>
    </row>
    <row r="53" spans="1:5">
      <c r="A53" s="66" t="s">
        <v>205</v>
      </c>
      <c r="B53" s="12">
        <v>1146</v>
      </c>
      <c r="C53" s="12">
        <v>427</v>
      </c>
      <c r="D53" s="12" t="s">
        <v>168</v>
      </c>
      <c r="E53" s="779" t="s">
        <v>182</v>
      </c>
    </row>
    <row r="54" spans="1:5">
      <c r="A54" s="66" t="s">
        <v>206</v>
      </c>
      <c r="B54" s="12">
        <v>5473</v>
      </c>
      <c r="C54" s="12">
        <v>774</v>
      </c>
      <c r="D54" s="12" t="s">
        <v>168</v>
      </c>
      <c r="E54" s="779" t="s">
        <v>149</v>
      </c>
    </row>
    <row r="55" spans="1:5">
      <c r="A55" s="66" t="s">
        <v>207</v>
      </c>
      <c r="B55" s="12">
        <v>7005</v>
      </c>
      <c r="C55" s="12">
        <v>1751</v>
      </c>
      <c r="D55" s="12" t="s">
        <v>168</v>
      </c>
      <c r="E55" s="779" t="s">
        <v>182</v>
      </c>
    </row>
    <row r="56" spans="1:5">
      <c r="A56" s="66" t="s">
        <v>208</v>
      </c>
      <c r="B56" s="12">
        <v>5766</v>
      </c>
      <c r="C56" s="12">
        <v>1200</v>
      </c>
      <c r="D56" s="12" t="s">
        <v>168</v>
      </c>
      <c r="E56" s="779" t="s">
        <v>149</v>
      </c>
    </row>
    <row r="57" spans="1:5">
      <c r="A57" s="66" t="s">
        <v>209</v>
      </c>
      <c r="B57" s="12">
        <v>405</v>
      </c>
      <c r="C57" s="12">
        <v>300</v>
      </c>
      <c r="D57" s="12" t="s">
        <v>168</v>
      </c>
      <c r="E57" s="779" t="s">
        <v>149</v>
      </c>
    </row>
    <row r="58" spans="1:5">
      <c r="A58" s="66" t="s">
        <v>210</v>
      </c>
      <c r="B58" s="12">
        <v>435</v>
      </c>
      <c r="C58" s="12">
        <v>369</v>
      </c>
      <c r="D58" s="12" t="s">
        <v>168</v>
      </c>
      <c r="E58" s="779" t="s">
        <v>211</v>
      </c>
    </row>
    <row r="59" spans="1:5">
      <c r="A59" s="66" t="s">
        <v>212</v>
      </c>
      <c r="B59" s="12">
        <v>5240</v>
      </c>
      <c r="C59" s="12">
        <v>2171</v>
      </c>
      <c r="D59" s="12" t="s">
        <v>168</v>
      </c>
      <c r="E59" s="779" t="s">
        <v>182</v>
      </c>
    </row>
    <row r="60" spans="1:5">
      <c r="A60" s="66" t="s">
        <v>213</v>
      </c>
      <c r="B60" s="12">
        <v>1860</v>
      </c>
      <c r="C60" s="12">
        <v>720</v>
      </c>
      <c r="D60" s="12" t="s">
        <v>168</v>
      </c>
      <c r="E60" s="779" t="s">
        <v>146</v>
      </c>
    </row>
    <row r="61" spans="1:5">
      <c r="A61" s="66" t="s">
        <v>214</v>
      </c>
      <c r="B61" s="12">
        <v>11370</v>
      </c>
      <c r="C61" s="12">
        <v>2482</v>
      </c>
      <c r="D61" s="12" t="s">
        <v>168</v>
      </c>
      <c r="E61" s="779" t="s">
        <v>214</v>
      </c>
    </row>
    <row r="62" spans="1:5">
      <c r="A62" s="66" t="s">
        <v>215</v>
      </c>
      <c r="B62" s="12">
        <v>128</v>
      </c>
      <c r="C62" s="12">
        <v>1</v>
      </c>
      <c r="D62" s="12" t="s">
        <v>155</v>
      </c>
      <c r="E62" s="779" t="s">
        <v>214</v>
      </c>
    </row>
    <row r="63" spans="1:5">
      <c r="A63" s="66" t="s">
        <v>216</v>
      </c>
      <c r="B63" s="12">
        <v>103</v>
      </c>
      <c r="C63" s="12">
        <v>1</v>
      </c>
      <c r="D63" s="12" t="s">
        <v>155</v>
      </c>
      <c r="E63" s="779" t="s">
        <v>214</v>
      </c>
    </row>
    <row r="64" spans="1:5">
      <c r="A64" s="66" t="s">
        <v>217</v>
      </c>
      <c r="B64" s="12">
        <v>58</v>
      </c>
      <c r="C64" s="12">
        <v>1</v>
      </c>
      <c r="D64" s="12" t="s">
        <v>155</v>
      </c>
      <c r="E64" s="779" t="s">
        <v>153</v>
      </c>
    </row>
    <row r="65" spans="1:5">
      <c r="A65" s="66" t="s">
        <v>218</v>
      </c>
      <c r="B65" s="12">
        <v>19243</v>
      </c>
      <c r="C65" s="12">
        <v>2759</v>
      </c>
      <c r="D65" s="12" t="s">
        <v>168</v>
      </c>
      <c r="E65" s="779" t="s">
        <v>146</v>
      </c>
    </row>
    <row r="66" spans="1:5">
      <c r="A66" s="66" t="s">
        <v>219</v>
      </c>
      <c r="B66" s="12">
        <v>450</v>
      </c>
      <c r="C66" s="12">
        <v>85</v>
      </c>
      <c r="D66" s="12" t="s">
        <v>168</v>
      </c>
      <c r="E66" s="779" t="s">
        <v>146</v>
      </c>
    </row>
    <row r="67" spans="1:5">
      <c r="A67" s="66" t="s">
        <v>220</v>
      </c>
      <c r="B67" s="12">
        <v>335</v>
      </c>
      <c r="C67" s="12">
        <v>81</v>
      </c>
      <c r="D67" s="12" t="s">
        <v>168</v>
      </c>
      <c r="E67" s="779" t="s">
        <v>159</v>
      </c>
    </row>
    <row r="68" spans="1:5">
      <c r="A68" s="66" t="s">
        <v>221</v>
      </c>
      <c r="B68" s="12">
        <v>17</v>
      </c>
      <c r="C68" s="12">
        <v>1</v>
      </c>
      <c r="D68" s="12" t="s">
        <v>155</v>
      </c>
      <c r="E68" s="779" t="s">
        <v>214</v>
      </c>
    </row>
    <row r="69" spans="1:5">
      <c r="A69" s="66" t="s">
        <v>222</v>
      </c>
      <c r="B69" s="12">
        <v>1897</v>
      </c>
      <c r="C69" s="12">
        <v>606</v>
      </c>
      <c r="D69" s="12" t="s">
        <v>223</v>
      </c>
      <c r="E69" s="779" t="s">
        <v>146</v>
      </c>
    </row>
    <row r="70" spans="1:5">
      <c r="A70" s="66" t="s">
        <v>224</v>
      </c>
      <c r="B70" s="12">
        <v>4064</v>
      </c>
      <c r="C70" s="12">
        <v>6677</v>
      </c>
      <c r="D70" s="12" t="s">
        <v>168</v>
      </c>
      <c r="E70" s="779" t="s">
        <v>211</v>
      </c>
    </row>
    <row r="71" spans="1:5">
      <c r="A71" s="66" t="s">
        <v>225</v>
      </c>
      <c r="B71" s="12">
        <v>1263</v>
      </c>
      <c r="C71" s="12">
        <v>2964</v>
      </c>
      <c r="D71" s="12" t="s">
        <v>168</v>
      </c>
      <c r="E71" s="779" t="s">
        <v>211</v>
      </c>
    </row>
    <row r="72" spans="1:5">
      <c r="A72" s="66" t="s">
        <v>226</v>
      </c>
      <c r="B72" s="12">
        <v>2842</v>
      </c>
      <c r="C72" s="12">
        <v>6054</v>
      </c>
      <c r="D72" s="12" t="s">
        <v>168</v>
      </c>
      <c r="E72" s="779" t="s">
        <v>211</v>
      </c>
    </row>
    <row r="73" spans="1:5">
      <c r="A73" s="66" t="s">
        <v>227</v>
      </c>
      <c r="B73" s="12">
        <v>21719</v>
      </c>
      <c r="C73" s="12">
        <v>8412</v>
      </c>
      <c r="D73" s="12" t="s">
        <v>168</v>
      </c>
      <c r="E73" s="779" t="s">
        <v>153</v>
      </c>
    </row>
    <row r="74" spans="1:5">
      <c r="A74" s="66" t="s">
        <v>228</v>
      </c>
      <c r="B74" s="12">
        <v>34577</v>
      </c>
      <c r="C74" s="12">
        <v>3193</v>
      </c>
      <c r="D74" s="12" t="s">
        <v>168</v>
      </c>
      <c r="E74" s="779" t="s">
        <v>229</v>
      </c>
    </row>
    <row r="75" spans="1:5">
      <c r="A75" s="66" t="s">
        <v>230</v>
      </c>
      <c r="B75" s="12">
        <v>9091</v>
      </c>
      <c r="C75" s="12">
        <v>910</v>
      </c>
      <c r="D75" s="12" t="s">
        <v>168</v>
      </c>
      <c r="E75" s="779" t="s">
        <v>149</v>
      </c>
    </row>
    <row r="76" spans="1:5">
      <c r="A76" s="66" t="s">
        <v>231</v>
      </c>
      <c r="B76" s="12">
        <v>63131</v>
      </c>
      <c r="C76" s="12">
        <v>16842</v>
      </c>
      <c r="D76" s="12" t="s">
        <v>232</v>
      </c>
      <c r="E76" s="779" t="s">
        <v>233</v>
      </c>
    </row>
    <row r="77" spans="1:5">
      <c r="A77" s="66" t="s">
        <v>234</v>
      </c>
      <c r="B77" s="12">
        <v>12943</v>
      </c>
      <c r="C77" s="12">
        <v>1550</v>
      </c>
      <c r="D77" s="12" t="s">
        <v>168</v>
      </c>
      <c r="E77" s="779" t="s">
        <v>153</v>
      </c>
    </row>
    <row r="78" spans="1:5">
      <c r="A78" s="66" t="s">
        <v>235</v>
      </c>
      <c r="B78" s="12">
        <v>65</v>
      </c>
      <c r="C78" s="12">
        <v>72</v>
      </c>
      <c r="D78" s="12" t="s">
        <v>171</v>
      </c>
      <c r="E78" s="779" t="s">
        <v>153</v>
      </c>
    </row>
    <row r="79" spans="1:5">
      <c r="A79" s="66" t="s">
        <v>236</v>
      </c>
      <c r="B79" s="12">
        <v>1146</v>
      </c>
      <c r="C79" s="12">
        <v>427</v>
      </c>
      <c r="D79" s="12" t="s">
        <v>168</v>
      </c>
      <c r="E79" s="779" t="s">
        <v>182</v>
      </c>
    </row>
    <row r="80" spans="1:5">
      <c r="A80" s="66" t="s">
        <v>237</v>
      </c>
      <c r="B80" s="12">
        <v>4314</v>
      </c>
      <c r="C80" s="12">
        <v>448</v>
      </c>
      <c r="D80" s="12" t="s">
        <v>168</v>
      </c>
      <c r="E80" s="779" t="s">
        <v>156</v>
      </c>
    </row>
    <row r="81" spans="1:5">
      <c r="A81" s="66" t="s">
        <v>238</v>
      </c>
      <c r="B81" s="12">
        <v>1128</v>
      </c>
      <c r="C81" s="12">
        <v>1887</v>
      </c>
      <c r="D81" s="12" t="s">
        <v>168</v>
      </c>
      <c r="E81" s="779" t="s">
        <v>159</v>
      </c>
    </row>
    <row r="82" spans="1:5">
      <c r="A82" s="66" t="s">
        <v>479</v>
      </c>
      <c r="B82" s="12">
        <v>4984</v>
      </c>
      <c r="C82" s="12">
        <v>2138</v>
      </c>
      <c r="D82" s="12" t="s">
        <v>168</v>
      </c>
      <c r="E82" s="779" t="s">
        <v>146</v>
      </c>
    </row>
    <row r="83" spans="1:5">
      <c r="A83" s="66" t="s">
        <v>239</v>
      </c>
      <c r="B83" s="12">
        <v>5969</v>
      </c>
      <c r="C83" s="12">
        <v>1503</v>
      </c>
      <c r="D83" s="12" t="s">
        <v>168</v>
      </c>
      <c r="E83" s="779" t="s">
        <v>146</v>
      </c>
    </row>
    <row r="84" spans="1:5">
      <c r="A84" s="66" t="s">
        <v>240</v>
      </c>
      <c r="B84" s="12">
        <v>1357</v>
      </c>
      <c r="C84" s="12">
        <v>353</v>
      </c>
      <c r="D84" s="12" t="s">
        <v>168</v>
      </c>
      <c r="E84" s="779" t="s">
        <v>153</v>
      </c>
    </row>
    <row r="85" spans="1:5">
      <c r="A85" s="66" t="s">
        <v>241</v>
      </c>
      <c r="B85" s="12">
        <v>697</v>
      </c>
      <c r="C85" s="12">
        <v>203</v>
      </c>
      <c r="D85" s="12" t="s">
        <v>168</v>
      </c>
      <c r="E85" s="779" t="s">
        <v>153</v>
      </c>
    </row>
    <row r="86" spans="1:5">
      <c r="A86" s="66" t="s">
        <v>242</v>
      </c>
      <c r="B86" s="12">
        <v>5594</v>
      </c>
      <c r="C86" s="12">
        <v>1338</v>
      </c>
      <c r="D86" s="12" t="s">
        <v>168</v>
      </c>
      <c r="E86" s="779" t="s">
        <v>153</v>
      </c>
    </row>
    <row r="87" spans="1:5">
      <c r="A87" s="66" t="s">
        <v>243</v>
      </c>
      <c r="B87" s="12">
        <v>1700</v>
      </c>
      <c r="C87" s="12">
        <v>660</v>
      </c>
      <c r="D87" s="12" t="s">
        <v>168</v>
      </c>
      <c r="E87" s="779" t="s">
        <v>149</v>
      </c>
    </row>
    <row r="88" spans="1:5">
      <c r="A88" s="66" t="s">
        <v>244</v>
      </c>
      <c r="B88" s="12">
        <v>34434</v>
      </c>
      <c r="C88" s="12">
        <v>5617</v>
      </c>
      <c r="D88" s="12" t="s">
        <v>168</v>
      </c>
      <c r="E88" s="779" t="s">
        <v>147</v>
      </c>
    </row>
    <row r="89" spans="1:5">
      <c r="A89" s="66" t="s">
        <v>245</v>
      </c>
      <c r="B89" s="12">
        <v>1144</v>
      </c>
      <c r="C89" s="12">
        <v>1458</v>
      </c>
      <c r="D89" s="12" t="s">
        <v>168</v>
      </c>
      <c r="E89" s="779" t="s">
        <v>211</v>
      </c>
    </row>
    <row r="90" spans="1:5">
      <c r="A90" s="66" t="s">
        <v>246</v>
      </c>
      <c r="B90" s="12">
        <v>22003</v>
      </c>
      <c r="C90" s="12">
        <v>2746</v>
      </c>
      <c r="D90" s="12" t="s">
        <v>168</v>
      </c>
      <c r="E90" s="779" t="s">
        <v>149</v>
      </c>
    </row>
    <row r="91" spans="1:5">
      <c r="A91" s="66" t="s">
        <v>501</v>
      </c>
      <c r="B91" s="12">
        <v>13077</v>
      </c>
      <c r="C91" s="12">
        <v>10650</v>
      </c>
      <c r="D91" s="12" t="s">
        <v>168</v>
      </c>
      <c r="E91" s="779" t="s">
        <v>147</v>
      </c>
    </row>
    <row r="92" spans="1:5">
      <c r="A92" s="66" t="s">
        <v>247</v>
      </c>
      <c r="B92" s="12">
        <v>274</v>
      </c>
      <c r="C92" s="12">
        <v>558</v>
      </c>
      <c r="D92" s="12" t="s">
        <v>168</v>
      </c>
      <c r="E92" s="779" t="s">
        <v>145</v>
      </c>
    </row>
    <row r="93" spans="1:5">
      <c r="A93" s="66" t="s">
        <v>248</v>
      </c>
      <c r="B93" s="12">
        <v>356</v>
      </c>
      <c r="C93" s="12">
        <v>613</v>
      </c>
      <c r="D93" s="12" t="s">
        <v>168</v>
      </c>
      <c r="E93" s="779" t="s">
        <v>145</v>
      </c>
    </row>
    <row r="94" spans="1:5">
      <c r="A94" s="66" t="s">
        <v>249</v>
      </c>
      <c r="B94" s="12">
        <v>302</v>
      </c>
      <c r="C94" s="12">
        <v>103</v>
      </c>
      <c r="D94" s="12" t="s">
        <v>171</v>
      </c>
      <c r="E94" s="779" t="s">
        <v>153</v>
      </c>
    </row>
    <row r="95" spans="1:5">
      <c r="A95" s="66" t="s">
        <v>250</v>
      </c>
      <c r="B95" s="12">
        <v>85</v>
      </c>
      <c r="C95" s="12">
        <v>10</v>
      </c>
      <c r="D95" s="12" t="s">
        <v>171</v>
      </c>
      <c r="E95" s="779" t="s">
        <v>153</v>
      </c>
    </row>
    <row r="96" spans="1:5">
      <c r="A96" s="66" t="s">
        <v>251</v>
      </c>
      <c r="B96" s="12">
        <v>8391</v>
      </c>
      <c r="C96" s="12">
        <v>2891</v>
      </c>
      <c r="D96" s="12" t="s">
        <v>168</v>
      </c>
      <c r="E96" s="779" t="s">
        <v>185</v>
      </c>
    </row>
    <row r="97" spans="1:5">
      <c r="A97" s="66" t="s">
        <v>252</v>
      </c>
      <c r="B97" s="12">
        <v>220</v>
      </c>
      <c r="C97" s="12">
        <v>545</v>
      </c>
      <c r="D97" s="12" t="s">
        <v>168</v>
      </c>
      <c r="E97" s="779" t="s">
        <v>145</v>
      </c>
    </row>
    <row r="98" spans="1:5">
      <c r="A98" s="66" t="s">
        <v>253</v>
      </c>
      <c r="B98" s="12">
        <v>5824</v>
      </c>
      <c r="C98" s="12">
        <v>493</v>
      </c>
      <c r="D98" s="12" t="s">
        <v>168</v>
      </c>
      <c r="E98" s="779" t="s">
        <v>161</v>
      </c>
    </row>
    <row r="99" spans="1:5">
      <c r="A99" s="66"/>
      <c r="B99" s="12"/>
      <c r="C99" s="12"/>
      <c r="D99" s="12"/>
      <c r="E99" s="779"/>
    </row>
    <row r="100" spans="1:5">
      <c r="A100" s="66"/>
      <c r="B100" s="12"/>
      <c r="C100" s="12"/>
      <c r="D100" s="12"/>
      <c r="E100" s="779"/>
    </row>
    <row r="101" spans="1:5">
      <c r="A101" s="66"/>
      <c r="B101" s="12"/>
      <c r="C101" s="12"/>
      <c r="D101" s="12"/>
      <c r="E101" s="779"/>
    </row>
    <row r="102" spans="1:5" ht="15" thickBot="1">
      <c r="A102" s="976" t="s">
        <v>370</v>
      </c>
      <c r="B102" s="978">
        <v>580288</v>
      </c>
      <c r="C102" s="978">
        <v>134716</v>
      </c>
      <c r="D102" s="1204"/>
      <c r="E102" s="1205"/>
    </row>
    <row r="103" spans="1:5" ht="14.25">
      <c r="A103" s="163" t="s">
        <v>371</v>
      </c>
      <c r="B103" s="163"/>
      <c r="C103" s="783"/>
      <c r="D103" s="784"/>
      <c r="E103" s="163" t="s">
        <v>254</v>
      </c>
    </row>
    <row r="104" spans="1:5">
      <c r="A104" s="37" t="s">
        <v>255</v>
      </c>
      <c r="B104" s="37"/>
      <c r="C104" s="231"/>
      <c r="D104" s="747"/>
      <c r="E104" s="37"/>
    </row>
    <row r="105" spans="1:5" ht="14.25">
      <c r="A105" s="771" t="s">
        <v>372</v>
      </c>
      <c r="B105" s="37"/>
      <c r="C105" s="231"/>
      <c r="D105" s="747"/>
      <c r="E105" s="37"/>
    </row>
    <row r="106" spans="1:5" ht="14.25">
      <c r="A106" s="771" t="s">
        <v>373</v>
      </c>
      <c r="B106" s="37"/>
      <c r="C106" s="231"/>
      <c r="D106" s="747"/>
      <c r="E106" s="37"/>
    </row>
    <row r="107" spans="1:5" ht="14.25">
      <c r="A107" s="771" t="s">
        <v>374</v>
      </c>
      <c r="B107" s="37"/>
      <c r="C107" s="37"/>
      <c r="D107" s="261"/>
      <c r="E107" s="37"/>
    </row>
    <row r="108" spans="1:5">
      <c r="A108" s="785" t="s">
        <v>256</v>
      </c>
      <c r="B108" s="51"/>
      <c r="C108" s="51"/>
      <c r="D108" s="51"/>
      <c r="E108" s="51"/>
    </row>
    <row r="109" spans="1:5">
      <c r="A109" s="37" t="s">
        <v>29</v>
      </c>
      <c r="B109" s="37"/>
      <c r="C109" s="231"/>
      <c r="D109" s="747"/>
      <c r="E109" s="37"/>
    </row>
    <row r="110" spans="1:5">
      <c r="A110" s="271" t="s">
        <v>30</v>
      </c>
      <c r="D110" s="271"/>
    </row>
    <row r="111" spans="1:5">
      <c r="A111" s="786"/>
    </row>
  </sheetData>
  <mergeCells count="5">
    <mergeCell ref="A1:E1"/>
    <mergeCell ref="A3:E3"/>
    <mergeCell ref="A4:E4"/>
    <mergeCell ref="C6:C8"/>
    <mergeCell ref="E6:E8"/>
  </mergeCells>
  <phoneticPr fontId="6" type="noConversion"/>
  <hyperlinks>
    <hyperlink ref="A108" r:id="rId1"/>
  </hyperlinks>
  <printOptions horizontalCentered="1"/>
  <pageMargins left="0.78740157480314965" right="0.78740157480314965" top="0.59055118110236227" bottom="0.98425196850393704" header="0" footer="0"/>
  <pageSetup paperSize="9" scale="47" orientation="portrait" r:id="rId2"/>
  <headerFooter alignWithMargins="0"/>
</worksheet>
</file>

<file path=xl/worksheets/sheet329.xml><?xml version="1.0" encoding="utf-8"?>
<worksheet xmlns="http://schemas.openxmlformats.org/spreadsheetml/2006/main" xmlns:r="http://schemas.openxmlformats.org/officeDocument/2006/relationships">
  <sheetPr codeName="Hoja324">
    <pageSetUpPr fitToPage="1"/>
  </sheetPr>
  <dimension ref="A1:M86"/>
  <sheetViews>
    <sheetView showGridLines="0" tabSelected="1" view="pageBreakPreview" zoomScale="75" zoomScaleNormal="75" zoomScaleSheetLayoutView="75" workbookViewId="0">
      <selection activeCell="L37" sqref="L37"/>
    </sheetView>
  </sheetViews>
  <sheetFormatPr baseColWidth="10" defaultRowHeight="12.75"/>
  <sheetData>
    <row r="1" spans="1:13" ht="18">
      <c r="A1" s="1481" t="s">
        <v>375</v>
      </c>
      <c r="B1" s="1481"/>
      <c r="C1" s="1481"/>
      <c r="D1" s="1481"/>
      <c r="E1" s="1481"/>
      <c r="F1" s="1481"/>
      <c r="G1" s="1481"/>
      <c r="H1" s="1481"/>
      <c r="I1" s="1481"/>
      <c r="J1" s="1481"/>
      <c r="K1" s="1481"/>
      <c r="L1" s="1481"/>
      <c r="M1" s="1481"/>
    </row>
    <row r="2" spans="1:13" ht="12.75" customHeight="1">
      <c r="A2" s="1784"/>
      <c r="B2" s="1482"/>
      <c r="C2" s="1482"/>
      <c r="D2" s="1482"/>
      <c r="E2" s="1482"/>
      <c r="F2" s="1482"/>
      <c r="G2" s="1482"/>
      <c r="H2" s="1482"/>
      <c r="I2" s="1482"/>
      <c r="J2" s="1482"/>
      <c r="K2" s="1482"/>
      <c r="L2" s="1482"/>
      <c r="M2" s="1482"/>
    </row>
    <row r="3" spans="1:13" ht="15" customHeight="1">
      <c r="A3" s="1504" t="s">
        <v>257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</row>
    <row r="4" spans="1:13" ht="13.5" customHeight="1"/>
    <row r="71" spans="1:4" ht="14.25">
      <c r="A71" s="37" t="s">
        <v>371</v>
      </c>
      <c r="B71" s="37"/>
      <c r="C71" s="231"/>
      <c r="D71" s="747"/>
    </row>
    <row r="72" spans="1:4">
      <c r="A72" s="37" t="s">
        <v>255</v>
      </c>
      <c r="B72" s="37"/>
      <c r="C72" s="231"/>
      <c r="D72" s="747"/>
    </row>
    <row r="86" spans="1:1">
      <c r="A86" s="24"/>
    </row>
  </sheetData>
  <mergeCells count="3">
    <mergeCell ref="A1:M1"/>
    <mergeCell ref="A2:M2"/>
    <mergeCell ref="A3:M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334">
    <pageSetUpPr fitToPage="1"/>
  </sheetPr>
  <dimension ref="A1:J10"/>
  <sheetViews>
    <sheetView view="pageBreakPreview" zoomScale="75" zoomScaleNormal="100" zoomScaleSheetLayoutView="75" workbookViewId="0">
      <selection activeCell="H84" sqref="H84"/>
    </sheetView>
  </sheetViews>
  <sheetFormatPr baseColWidth="10" defaultRowHeight="12.75"/>
  <cols>
    <col min="1" max="1" width="32.7109375" style="37" customWidth="1"/>
    <col min="2" max="8" width="17.28515625" style="37" customWidth="1"/>
    <col min="9" max="16384" width="11.42578125" style="37"/>
  </cols>
  <sheetData>
    <row r="1" spans="1:10" s="27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  <c r="I1" s="1485"/>
    </row>
    <row r="2" spans="1:10" s="28" customFormat="1" ht="14.25"/>
    <row r="3" spans="1:10" s="28" customFormat="1" ht="26.25" customHeight="1">
      <c r="A3" s="1486" t="s">
        <v>1320</v>
      </c>
      <c r="B3" s="1486"/>
      <c r="C3" s="1486"/>
      <c r="D3" s="1486"/>
      <c r="E3" s="1486"/>
      <c r="F3" s="1486"/>
      <c r="G3" s="1486"/>
      <c r="H3" s="1486"/>
      <c r="I3" s="134"/>
    </row>
    <row r="4" spans="1:10" s="28" customFormat="1" ht="15.75" thickBot="1">
      <c r="A4" s="239"/>
      <c r="B4" s="240"/>
      <c r="C4" s="240"/>
      <c r="D4" s="240"/>
      <c r="E4" s="240"/>
      <c r="F4" s="240"/>
      <c r="G4" s="240"/>
      <c r="H4" s="240"/>
    </row>
    <row r="5" spans="1:10" ht="26.25" customHeight="1">
      <c r="A5" s="135" t="s">
        <v>560</v>
      </c>
      <c r="B5" s="1553" t="s">
        <v>379</v>
      </c>
      <c r="C5" s="1493"/>
      <c r="D5" s="1494"/>
      <c r="E5" s="1553" t="s">
        <v>386</v>
      </c>
      <c r="F5" s="1494"/>
      <c r="G5" s="857" t="s">
        <v>380</v>
      </c>
      <c r="H5" s="852" t="s">
        <v>392</v>
      </c>
    </row>
    <row r="6" spans="1:10" ht="18" customHeight="1">
      <c r="A6" s="856" t="s">
        <v>537</v>
      </c>
      <c r="B6" s="984" t="s">
        <v>389</v>
      </c>
      <c r="C6" s="984"/>
      <c r="D6" s="985"/>
      <c r="E6" s="984" t="s">
        <v>390</v>
      </c>
      <c r="F6" s="984"/>
      <c r="G6" s="941" t="s">
        <v>532</v>
      </c>
      <c r="H6" s="942" t="s">
        <v>396</v>
      </c>
    </row>
    <row r="7" spans="1:10" ht="30.75" customHeight="1" thickBot="1">
      <c r="A7" s="939" t="s">
        <v>538</v>
      </c>
      <c r="B7" s="860" t="s">
        <v>393</v>
      </c>
      <c r="C7" s="307" t="s">
        <v>394</v>
      </c>
      <c r="D7" s="307" t="s">
        <v>395</v>
      </c>
      <c r="E7" s="860" t="s">
        <v>393</v>
      </c>
      <c r="F7" s="307" t="s">
        <v>394</v>
      </c>
      <c r="G7" s="300" t="s">
        <v>533</v>
      </c>
      <c r="H7" s="309" t="s">
        <v>533</v>
      </c>
    </row>
    <row r="8" spans="1:10" ht="18" customHeight="1">
      <c r="A8" s="76" t="s">
        <v>871</v>
      </c>
      <c r="B8" s="77">
        <v>1</v>
      </c>
      <c r="C8" s="77" t="s">
        <v>399</v>
      </c>
      <c r="D8" s="77">
        <v>1</v>
      </c>
      <c r="E8" s="77">
        <v>3700</v>
      </c>
      <c r="F8" s="86" t="s">
        <v>399</v>
      </c>
      <c r="G8" s="77">
        <v>4</v>
      </c>
      <c r="H8" s="78">
        <v>6</v>
      </c>
      <c r="I8" s="132"/>
      <c r="J8" s="132"/>
    </row>
    <row r="9" spans="1:10">
      <c r="A9" s="66"/>
      <c r="B9" s="48"/>
      <c r="C9" s="48"/>
      <c r="D9" s="48"/>
      <c r="E9" s="12"/>
      <c r="F9" s="12"/>
      <c r="G9" s="48"/>
      <c r="H9" s="49"/>
      <c r="I9" s="132"/>
      <c r="J9" s="132"/>
    </row>
    <row r="10" spans="1:10" ht="13.5" thickBot="1">
      <c r="A10" s="69" t="s">
        <v>519</v>
      </c>
      <c r="B10" s="55">
        <v>1</v>
      </c>
      <c r="C10" s="55" t="s">
        <v>399</v>
      </c>
      <c r="D10" s="55">
        <v>1</v>
      </c>
      <c r="E10" s="55">
        <v>3700</v>
      </c>
      <c r="F10" s="55" t="s">
        <v>399</v>
      </c>
      <c r="G10" s="56">
        <v>4</v>
      </c>
      <c r="H10" s="56">
        <v>6</v>
      </c>
      <c r="I10" s="132"/>
      <c r="J10" s="132"/>
    </row>
  </sheetData>
  <mergeCells count="4">
    <mergeCell ref="A1:I1"/>
    <mergeCell ref="A3:H3"/>
    <mergeCell ref="B5:D5"/>
    <mergeCell ref="E5:F5"/>
  </mergeCells>
  <phoneticPr fontId="6" type="noConversion"/>
  <pageMargins left="0.74803149606299213" right="0.74803149606299213" top="0.98425196850393704" bottom="0.98425196850393704" header="0" footer="0"/>
  <pageSetup paperSize="9" scale="53" orientation="portrait" r:id="rId1"/>
  <headerFooter alignWithMargins="0"/>
</worksheet>
</file>

<file path=xl/worksheets/sheet330.xml><?xml version="1.0" encoding="utf-8"?>
<worksheet xmlns="http://schemas.openxmlformats.org/spreadsheetml/2006/main" xmlns:r="http://schemas.openxmlformats.org/officeDocument/2006/relationships">
  <sheetPr codeName="Hoja325">
    <pageSetUpPr fitToPage="1"/>
  </sheetPr>
  <dimension ref="A1:H19"/>
  <sheetViews>
    <sheetView showGridLines="0"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6" width="18.5703125" style="160" customWidth="1"/>
    <col min="7" max="16384" width="11.42578125" style="160"/>
  </cols>
  <sheetData>
    <row r="1" spans="1:8" s="2" customFormat="1" ht="18">
      <c r="A1" s="1481" t="s">
        <v>375</v>
      </c>
      <c r="B1" s="1481"/>
      <c r="C1" s="1481"/>
      <c r="D1" s="1481"/>
      <c r="E1" s="1481"/>
      <c r="F1" s="1481"/>
      <c r="G1" s="1"/>
    </row>
    <row r="2" spans="1:8">
      <c r="A2" s="759"/>
    </row>
    <row r="3" spans="1:8" ht="15">
      <c r="A3" s="1504" t="s">
        <v>258</v>
      </c>
      <c r="B3" s="1504"/>
      <c r="C3" s="1504"/>
      <c r="D3" s="1504"/>
      <c r="E3" s="1504"/>
      <c r="F3" s="1504"/>
      <c r="G3" s="3"/>
      <c r="H3" s="3"/>
    </row>
    <row r="4" spans="1:8" ht="14.25" customHeight="1" thickBot="1">
      <c r="A4" s="401"/>
      <c r="B4" s="401"/>
      <c r="C4" s="401"/>
      <c r="D4" s="401"/>
      <c r="E4" s="401"/>
      <c r="F4" s="401"/>
      <c r="G4" s="3"/>
      <c r="H4" s="3"/>
    </row>
    <row r="5" spans="1:8" ht="29.25" customHeight="1">
      <c r="A5" s="327"/>
      <c r="B5" s="1490" t="s">
        <v>259</v>
      </c>
      <c r="C5" s="1491"/>
      <c r="D5" s="1491"/>
      <c r="E5" s="1492"/>
      <c r="F5" s="234" t="s">
        <v>260</v>
      </c>
    </row>
    <row r="6" spans="1:8" ht="28.5" customHeight="1">
      <c r="A6" s="856" t="s">
        <v>378</v>
      </c>
      <c r="B6" s="60" t="s">
        <v>261</v>
      </c>
      <c r="C6" s="60" t="s">
        <v>262</v>
      </c>
      <c r="D6" s="60" t="s">
        <v>262</v>
      </c>
      <c r="E6" s="60" t="s">
        <v>263</v>
      </c>
      <c r="F6" s="308" t="s">
        <v>34</v>
      </c>
    </row>
    <row r="7" spans="1:8" ht="35.25" customHeight="1" thickBot="1">
      <c r="A7" s="1103"/>
      <c r="B7" s="879" t="s">
        <v>264</v>
      </c>
      <c r="C7" s="879" t="s">
        <v>265</v>
      </c>
      <c r="D7" s="879" t="s">
        <v>266</v>
      </c>
      <c r="E7" s="879" t="s">
        <v>267</v>
      </c>
      <c r="F7" s="880" t="s">
        <v>533</v>
      </c>
    </row>
    <row r="8" spans="1:8">
      <c r="A8" s="342">
        <v>2003</v>
      </c>
      <c r="B8" s="247">
        <v>146419</v>
      </c>
      <c r="C8" s="247">
        <v>6355180</v>
      </c>
      <c r="D8" s="247">
        <v>55458</v>
      </c>
      <c r="E8" s="247">
        <v>35872</v>
      </c>
      <c r="F8" s="106">
        <v>2798</v>
      </c>
      <c r="G8" s="787"/>
    </row>
    <row r="9" spans="1:8">
      <c r="A9" s="342">
        <v>2004</v>
      </c>
      <c r="B9" s="247">
        <v>103682.40399999998</v>
      </c>
      <c r="C9" s="247">
        <v>6668134</v>
      </c>
      <c r="D9" s="247">
        <v>72650</v>
      </c>
      <c r="E9" s="247">
        <v>58665</v>
      </c>
      <c r="F9" s="106">
        <v>1573</v>
      </c>
      <c r="G9" s="787"/>
    </row>
    <row r="10" spans="1:8">
      <c r="A10" s="342">
        <v>2005</v>
      </c>
      <c r="B10" s="247">
        <v>83071</v>
      </c>
      <c r="C10" s="247">
        <v>4191093</v>
      </c>
      <c r="D10" s="247">
        <v>85651</v>
      </c>
      <c r="E10" s="247">
        <v>31003</v>
      </c>
      <c r="F10" s="106">
        <v>401</v>
      </c>
      <c r="G10" s="787"/>
    </row>
    <row r="11" spans="1:8">
      <c r="A11" s="342">
        <v>2006</v>
      </c>
      <c r="B11" s="247">
        <v>51861</v>
      </c>
      <c r="C11" s="247">
        <v>5131177</v>
      </c>
      <c r="D11" s="247">
        <v>69065</v>
      </c>
      <c r="E11" s="247">
        <v>34837</v>
      </c>
      <c r="F11" s="106">
        <v>1049</v>
      </c>
      <c r="G11" s="787"/>
    </row>
    <row r="12" spans="1:8">
      <c r="A12" s="342">
        <v>2007</v>
      </c>
      <c r="B12" s="788">
        <v>61945</v>
      </c>
      <c r="C12" s="788">
        <v>5465653</v>
      </c>
      <c r="D12" s="788">
        <v>18359</v>
      </c>
      <c r="E12" s="788">
        <v>34008</v>
      </c>
      <c r="F12" s="108">
        <v>1340</v>
      </c>
      <c r="G12" s="787"/>
    </row>
    <row r="13" spans="1:8">
      <c r="A13" s="342">
        <v>2008</v>
      </c>
      <c r="B13" s="788">
        <v>112333.8</v>
      </c>
      <c r="C13" s="788">
        <v>5511773</v>
      </c>
      <c r="D13" s="788">
        <v>232710</v>
      </c>
      <c r="E13" s="788">
        <v>25879</v>
      </c>
      <c r="F13" s="108">
        <v>869</v>
      </c>
      <c r="G13" s="787"/>
    </row>
    <row r="14" spans="1:8">
      <c r="A14" s="342">
        <v>2009</v>
      </c>
      <c r="B14" s="788">
        <v>25266</v>
      </c>
      <c r="C14" s="788">
        <v>3561478</v>
      </c>
      <c r="D14" s="788">
        <v>46733</v>
      </c>
      <c r="E14" s="788">
        <v>5469</v>
      </c>
      <c r="F14" s="108">
        <v>828</v>
      </c>
      <c r="G14" s="787"/>
    </row>
    <row r="15" spans="1:8">
      <c r="A15" s="14">
        <v>2010</v>
      </c>
      <c r="B15" s="788">
        <v>29842</v>
      </c>
      <c r="C15" s="788">
        <v>5093597</v>
      </c>
      <c r="D15" s="788">
        <v>105894</v>
      </c>
      <c r="E15" s="788">
        <v>12760</v>
      </c>
      <c r="F15" s="108">
        <v>3073</v>
      </c>
      <c r="G15" s="787"/>
    </row>
    <row r="16" spans="1:8">
      <c r="A16" s="14">
        <v>2011</v>
      </c>
      <c r="B16" s="788">
        <v>4133</v>
      </c>
      <c r="C16" s="788">
        <v>4577496</v>
      </c>
      <c r="D16" s="788">
        <v>136546</v>
      </c>
      <c r="E16" s="788">
        <v>26240</v>
      </c>
      <c r="F16" s="108">
        <v>509</v>
      </c>
      <c r="G16" s="787"/>
    </row>
    <row r="17" spans="1:7">
      <c r="A17" s="14">
        <v>2012</v>
      </c>
      <c r="B17" s="247">
        <v>3836</v>
      </c>
      <c r="C17" s="247">
        <v>4316976</v>
      </c>
      <c r="D17" s="247">
        <v>68670</v>
      </c>
      <c r="E17" s="247">
        <v>22807</v>
      </c>
      <c r="F17" s="106">
        <v>986</v>
      </c>
      <c r="G17" s="787"/>
    </row>
    <row r="18" spans="1:7" ht="13.5" thickBot="1">
      <c r="A18" s="337">
        <v>2013</v>
      </c>
      <c r="B18" s="402">
        <v>65886</v>
      </c>
      <c r="C18" s="402">
        <v>7435365</v>
      </c>
      <c r="D18" s="402">
        <v>87058</v>
      </c>
      <c r="E18" s="402">
        <v>64742</v>
      </c>
      <c r="F18" s="319">
        <v>452</v>
      </c>
      <c r="G18" s="787"/>
    </row>
    <row r="19" spans="1:7">
      <c r="A19" s="271"/>
      <c r="B19" s="349"/>
      <c r="C19" s="271"/>
      <c r="D19" s="271"/>
      <c r="E19" s="271"/>
      <c r="F19" s="271"/>
    </row>
  </sheetData>
  <mergeCells count="3">
    <mergeCell ref="B5:E5"/>
    <mergeCell ref="A3:F3"/>
    <mergeCell ref="A1:F1"/>
  </mergeCells>
  <phoneticPr fontId="6" type="noConversion"/>
  <printOptions horizontalCentered="1"/>
  <pageMargins left="0.78740157480314965" right="0.78740157480314965" top="0.59055118110236227" bottom="0.78740157480314965" header="0.51181102362204722" footer="0.51181102362204722"/>
  <pageSetup paperSize="9" scale="70" orientation="portrait" horizontalDpi="300" verticalDpi="300" r:id="rId1"/>
  <headerFooter alignWithMargins="0">
    <oddFooter>&amp;C&amp;A</oddFooter>
  </headerFooter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>
  <sheetPr codeName="Hoja326">
    <pageSetUpPr fitToPage="1"/>
  </sheetPr>
  <dimension ref="A1:R53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2.5703125" style="271" customWidth="1"/>
    <col min="2" max="6" width="18.7109375" style="271" customWidth="1"/>
    <col min="7" max="16384" width="11.42578125" style="271"/>
  </cols>
  <sheetData>
    <row r="1" spans="1:18" s="90" customFormat="1" ht="18">
      <c r="A1" s="1519" t="s">
        <v>375</v>
      </c>
      <c r="B1" s="1519"/>
      <c r="C1" s="1519"/>
      <c r="D1" s="1519"/>
      <c r="E1" s="1519"/>
      <c r="F1" s="1519"/>
    </row>
    <row r="2" spans="1:18">
      <c r="A2" s="743"/>
    </row>
    <row r="3" spans="1:18" ht="26.25" customHeight="1">
      <c r="A3" s="1523" t="s">
        <v>1369</v>
      </c>
      <c r="B3" s="1523"/>
      <c r="C3" s="1523"/>
      <c r="D3" s="1523"/>
      <c r="E3" s="1523"/>
      <c r="F3" s="1523"/>
      <c r="G3" s="282"/>
      <c r="H3" s="285"/>
    </row>
    <row r="4" spans="1:18" ht="14.25" customHeight="1" thickBot="1">
      <c r="A4" s="5"/>
      <c r="B4" s="6"/>
      <c r="C4" s="6"/>
      <c r="D4" s="6"/>
      <c r="E4" s="6"/>
      <c r="F4" s="343"/>
    </row>
    <row r="5" spans="1:18" ht="27.75" customHeight="1">
      <c r="A5" s="1515" t="s">
        <v>455</v>
      </c>
      <c r="B5" s="1490" t="s">
        <v>259</v>
      </c>
      <c r="C5" s="1491"/>
      <c r="D5" s="1491"/>
      <c r="E5" s="1492"/>
      <c r="F5" s="859" t="s">
        <v>260</v>
      </c>
      <c r="G5" s="37"/>
      <c r="H5" s="37"/>
    </row>
    <row r="6" spans="1:18" ht="22.5" customHeight="1">
      <c r="A6" s="1516"/>
      <c r="B6" s="298" t="s">
        <v>261</v>
      </c>
      <c r="C6" s="298" t="s">
        <v>262</v>
      </c>
      <c r="D6" s="298" t="s">
        <v>262</v>
      </c>
      <c r="E6" s="298" t="s">
        <v>263</v>
      </c>
      <c r="F6" s="308" t="s">
        <v>34</v>
      </c>
      <c r="G6" s="37"/>
      <c r="H6" s="37"/>
    </row>
    <row r="7" spans="1:18" ht="13.5" thickBot="1">
      <c r="A7" s="1517"/>
      <c r="B7" s="300" t="s">
        <v>264</v>
      </c>
      <c r="C7" s="300" t="s">
        <v>265</v>
      </c>
      <c r="D7" s="300" t="s">
        <v>266</v>
      </c>
      <c r="E7" s="300" t="s">
        <v>267</v>
      </c>
      <c r="F7" s="309" t="s">
        <v>533</v>
      </c>
      <c r="G7" s="37"/>
      <c r="H7" s="37"/>
    </row>
    <row r="8" spans="1:18">
      <c r="A8" s="1172" t="s">
        <v>470</v>
      </c>
      <c r="B8" s="1173" t="s">
        <v>399</v>
      </c>
      <c r="C8" s="1173" t="s">
        <v>399</v>
      </c>
      <c r="D8" s="1173">
        <v>3790</v>
      </c>
      <c r="E8" s="1173" t="s">
        <v>399</v>
      </c>
      <c r="F8" s="1182" t="s">
        <v>399</v>
      </c>
      <c r="G8" s="37"/>
      <c r="H8" s="37"/>
      <c r="L8" s="677"/>
      <c r="M8" s="677"/>
      <c r="N8" s="677"/>
      <c r="O8" s="677"/>
      <c r="P8" s="677"/>
      <c r="R8" s="677"/>
    </row>
    <row r="9" spans="1:18" s="408" customFormat="1">
      <c r="A9" s="1166"/>
      <c r="B9" s="1167"/>
      <c r="C9" s="1167"/>
      <c r="D9" s="1167"/>
      <c r="E9" s="1167"/>
      <c r="F9" s="1168"/>
      <c r="G9" s="47"/>
      <c r="H9" s="47"/>
      <c r="O9" s="766"/>
      <c r="P9" s="766"/>
    </row>
    <row r="10" spans="1:18">
      <c r="A10" s="1166" t="s">
        <v>472</v>
      </c>
      <c r="B10" s="1167" t="s">
        <v>399</v>
      </c>
      <c r="C10" s="1167">
        <v>6832</v>
      </c>
      <c r="D10" s="1167" t="s">
        <v>399</v>
      </c>
      <c r="E10" s="1169" t="s">
        <v>399</v>
      </c>
      <c r="F10" s="1170" t="s">
        <v>399</v>
      </c>
      <c r="G10" s="37"/>
      <c r="H10" s="37"/>
      <c r="O10" s="677"/>
      <c r="P10" s="677"/>
    </row>
    <row r="11" spans="1:18">
      <c r="A11" s="1166" t="s">
        <v>473</v>
      </c>
      <c r="B11" s="1169" t="s">
        <v>399</v>
      </c>
      <c r="C11" s="1169" t="s">
        <v>399</v>
      </c>
      <c r="D11" s="1169" t="s">
        <v>399</v>
      </c>
      <c r="E11" s="1169" t="s">
        <v>399</v>
      </c>
      <c r="F11" s="1170" t="s">
        <v>399</v>
      </c>
      <c r="G11" s="37"/>
      <c r="H11" s="37"/>
      <c r="O11" s="677"/>
      <c r="P11" s="677"/>
    </row>
    <row r="12" spans="1:18">
      <c r="A12" s="1166" t="s">
        <v>474</v>
      </c>
      <c r="B12" s="1167" t="s">
        <v>399</v>
      </c>
      <c r="C12" s="1167">
        <v>1749</v>
      </c>
      <c r="D12" s="1167" t="s">
        <v>399</v>
      </c>
      <c r="E12" s="1167" t="s">
        <v>399</v>
      </c>
      <c r="F12" s="1168" t="s">
        <v>399</v>
      </c>
      <c r="G12" s="37"/>
      <c r="H12" s="37"/>
      <c r="O12" s="677"/>
      <c r="P12" s="677"/>
    </row>
    <row r="13" spans="1:18">
      <c r="A13" s="1176" t="s">
        <v>475</v>
      </c>
      <c r="B13" s="1177" t="s">
        <v>399</v>
      </c>
      <c r="C13" s="1177">
        <v>8581</v>
      </c>
      <c r="D13" s="1177" t="s">
        <v>399</v>
      </c>
      <c r="E13" s="1177" t="s">
        <v>399</v>
      </c>
      <c r="F13" s="1183" t="s">
        <v>399</v>
      </c>
      <c r="G13" s="37"/>
      <c r="H13" s="37"/>
      <c r="O13" s="677"/>
      <c r="P13" s="677"/>
    </row>
    <row r="14" spans="1:18" s="408" customFormat="1">
      <c r="A14" s="1166"/>
      <c r="B14" s="1167"/>
      <c r="C14" s="1167"/>
      <c r="D14" s="1167"/>
      <c r="E14" s="1167"/>
      <c r="F14" s="1168"/>
      <c r="G14" s="47"/>
      <c r="H14" s="47"/>
      <c r="O14" s="766"/>
      <c r="P14" s="766"/>
    </row>
    <row r="15" spans="1:18">
      <c r="A15" s="1166" t="s">
        <v>476</v>
      </c>
      <c r="B15" s="1167">
        <v>12000</v>
      </c>
      <c r="C15" s="1167">
        <v>5465</v>
      </c>
      <c r="D15" s="1167" t="s">
        <v>399</v>
      </c>
      <c r="E15" s="1167" t="s">
        <v>399</v>
      </c>
      <c r="F15" s="1168" t="s">
        <v>399</v>
      </c>
      <c r="G15" s="37"/>
      <c r="H15" s="37"/>
    </row>
    <row r="16" spans="1:18">
      <c r="A16" s="1166" t="s">
        <v>477</v>
      </c>
      <c r="B16" s="1167" t="s">
        <v>399</v>
      </c>
      <c r="C16" s="1167">
        <v>855</v>
      </c>
      <c r="D16" s="1167" t="s">
        <v>399</v>
      </c>
      <c r="E16" s="1167" t="s">
        <v>399</v>
      </c>
      <c r="F16" s="1168" t="s">
        <v>399</v>
      </c>
      <c r="G16" s="37"/>
      <c r="H16" s="37"/>
    </row>
    <row r="17" spans="1:8">
      <c r="A17" s="1166" t="s">
        <v>478</v>
      </c>
      <c r="B17" s="1167" t="s">
        <v>399</v>
      </c>
      <c r="C17" s="1167">
        <v>246</v>
      </c>
      <c r="D17" s="1167">
        <v>8307</v>
      </c>
      <c r="E17" s="1167">
        <v>178</v>
      </c>
      <c r="F17" s="1170">
        <v>2</v>
      </c>
      <c r="G17" s="37"/>
      <c r="H17" s="37"/>
    </row>
    <row r="18" spans="1:8">
      <c r="A18" s="1166" t="s">
        <v>479</v>
      </c>
      <c r="B18" s="1167" t="s">
        <v>399</v>
      </c>
      <c r="C18" s="1167">
        <v>6331</v>
      </c>
      <c r="D18" s="1167" t="s">
        <v>399</v>
      </c>
      <c r="E18" s="1167" t="s">
        <v>399</v>
      </c>
      <c r="F18" s="1168" t="s">
        <v>399</v>
      </c>
      <c r="G18" s="37"/>
      <c r="H18" s="37"/>
    </row>
    <row r="19" spans="1:8">
      <c r="A19" s="1176" t="s">
        <v>480</v>
      </c>
      <c r="B19" s="1177">
        <v>12000</v>
      </c>
      <c r="C19" s="1177">
        <v>12897</v>
      </c>
      <c r="D19" s="1177">
        <v>8307</v>
      </c>
      <c r="E19" s="1177">
        <v>178</v>
      </c>
      <c r="F19" s="1183">
        <v>2</v>
      </c>
      <c r="G19" s="37"/>
      <c r="H19" s="37"/>
    </row>
    <row r="20" spans="1:8">
      <c r="A20" s="1166"/>
      <c r="B20" s="1167"/>
      <c r="C20" s="1167"/>
      <c r="D20" s="1167"/>
      <c r="E20" s="1167"/>
      <c r="F20" s="1168"/>
      <c r="G20" s="37"/>
      <c r="H20" s="37"/>
    </row>
    <row r="21" spans="1:8">
      <c r="A21" s="1166" t="s">
        <v>493</v>
      </c>
      <c r="B21" s="1167" t="s">
        <v>399</v>
      </c>
      <c r="C21" s="1167">
        <v>636890</v>
      </c>
      <c r="D21" s="1167">
        <v>9198</v>
      </c>
      <c r="E21" s="1169" t="s">
        <v>399</v>
      </c>
      <c r="F21" s="1170" t="s">
        <v>399</v>
      </c>
      <c r="G21" s="37"/>
      <c r="H21" s="37"/>
    </row>
    <row r="22" spans="1:8">
      <c r="A22" s="1166" t="s">
        <v>494</v>
      </c>
      <c r="B22" s="1167">
        <v>18940</v>
      </c>
      <c r="C22" s="1167">
        <v>3798263</v>
      </c>
      <c r="D22" s="1167">
        <v>33803</v>
      </c>
      <c r="E22" s="1169">
        <v>15740</v>
      </c>
      <c r="F22" s="1170" t="s">
        <v>399</v>
      </c>
      <c r="G22" s="37"/>
      <c r="H22" s="37"/>
    </row>
    <row r="23" spans="1:8">
      <c r="A23" s="1166" t="s">
        <v>495</v>
      </c>
      <c r="B23" s="1167" t="s">
        <v>399</v>
      </c>
      <c r="C23" s="1167">
        <v>1253209</v>
      </c>
      <c r="D23" s="1167">
        <v>13572</v>
      </c>
      <c r="E23" s="1169">
        <v>2091</v>
      </c>
      <c r="F23" s="1170" t="s">
        <v>399</v>
      </c>
      <c r="G23" s="37"/>
      <c r="H23" s="37"/>
    </row>
    <row r="24" spans="1:8">
      <c r="A24" s="1166" t="s">
        <v>496</v>
      </c>
      <c r="B24" s="1167" t="s">
        <v>399</v>
      </c>
      <c r="C24" s="1167">
        <v>1110</v>
      </c>
      <c r="D24" s="1167" t="s">
        <v>399</v>
      </c>
      <c r="E24" s="1169" t="s">
        <v>399</v>
      </c>
      <c r="F24" s="1170" t="s">
        <v>399</v>
      </c>
      <c r="G24" s="37"/>
      <c r="H24" s="37"/>
    </row>
    <row r="25" spans="1:8">
      <c r="A25" s="1166" t="s">
        <v>497</v>
      </c>
      <c r="B25" s="1167" t="s">
        <v>399</v>
      </c>
      <c r="C25" s="1167">
        <v>1131752</v>
      </c>
      <c r="D25" s="1167">
        <v>1288</v>
      </c>
      <c r="E25" s="1169" t="s">
        <v>399</v>
      </c>
      <c r="F25" s="1170" t="s">
        <v>399</v>
      </c>
      <c r="G25" s="37"/>
      <c r="H25" s="37"/>
    </row>
    <row r="26" spans="1:8">
      <c r="A26" s="1176" t="s">
        <v>573</v>
      </c>
      <c r="B26" s="1177">
        <v>18940</v>
      </c>
      <c r="C26" s="1177">
        <v>6821224</v>
      </c>
      <c r="D26" s="1177">
        <v>57861</v>
      </c>
      <c r="E26" s="1178">
        <v>17831</v>
      </c>
      <c r="F26" s="1179" t="s">
        <v>399</v>
      </c>
      <c r="G26" s="37"/>
      <c r="H26" s="37"/>
    </row>
    <row r="27" spans="1:8">
      <c r="A27" s="1166"/>
      <c r="B27" s="1167"/>
      <c r="C27" s="1167"/>
      <c r="D27" s="1167"/>
      <c r="E27" s="1167"/>
      <c r="F27" s="1168"/>
      <c r="G27" s="37"/>
      <c r="H27" s="37"/>
    </row>
    <row r="28" spans="1:8">
      <c r="A28" s="1166" t="s">
        <v>499</v>
      </c>
      <c r="B28" s="1167" t="s">
        <v>399</v>
      </c>
      <c r="C28" s="1167" t="s">
        <v>399</v>
      </c>
      <c r="D28" s="1167" t="s">
        <v>399</v>
      </c>
      <c r="E28" s="1169">
        <v>14002</v>
      </c>
      <c r="F28" s="1168" t="s">
        <v>399</v>
      </c>
      <c r="G28" s="37"/>
      <c r="H28" s="37"/>
    </row>
    <row r="29" spans="1:8">
      <c r="A29" s="1166" t="s">
        <v>500</v>
      </c>
      <c r="B29" s="1169" t="s">
        <v>399</v>
      </c>
      <c r="C29" s="1169" t="s">
        <v>399</v>
      </c>
      <c r="D29" s="1169" t="s">
        <v>399</v>
      </c>
      <c r="E29" s="1169" t="s">
        <v>399</v>
      </c>
      <c r="F29" s="1170" t="s">
        <v>399</v>
      </c>
      <c r="G29" s="37"/>
      <c r="H29" s="37"/>
    </row>
    <row r="30" spans="1:8">
      <c r="A30" s="1166" t="s">
        <v>501</v>
      </c>
      <c r="B30" s="1167">
        <v>326</v>
      </c>
      <c r="C30" s="1167">
        <v>309896</v>
      </c>
      <c r="D30" s="1167">
        <v>12396</v>
      </c>
      <c r="E30" s="1167">
        <v>3588</v>
      </c>
      <c r="F30" s="1168" t="s">
        <v>399</v>
      </c>
      <c r="G30" s="37"/>
      <c r="H30" s="37"/>
    </row>
    <row r="31" spans="1:8">
      <c r="A31" s="1176" t="s">
        <v>502</v>
      </c>
      <c r="B31" s="1177">
        <v>326</v>
      </c>
      <c r="C31" s="1177">
        <v>309896</v>
      </c>
      <c r="D31" s="1177">
        <v>12396</v>
      </c>
      <c r="E31" s="1177">
        <v>17590</v>
      </c>
      <c r="F31" s="1183" t="s">
        <v>399</v>
      </c>
      <c r="G31" s="37"/>
      <c r="H31" s="37"/>
    </row>
    <row r="32" spans="1:8">
      <c r="A32" s="1171"/>
      <c r="B32" s="1010"/>
      <c r="C32" s="1010"/>
      <c r="D32" s="1010"/>
      <c r="E32" s="1010"/>
      <c r="F32" s="1011"/>
      <c r="G32" s="37"/>
      <c r="H32" s="37"/>
    </row>
    <row r="33" spans="1:8">
      <c r="A33" s="1176" t="s">
        <v>503</v>
      </c>
      <c r="B33" s="1177">
        <v>34600</v>
      </c>
      <c r="C33" s="1177">
        <v>22804</v>
      </c>
      <c r="D33" s="1177" t="s">
        <v>399</v>
      </c>
      <c r="E33" s="1178" t="s">
        <v>399</v>
      </c>
      <c r="F33" s="1179" t="s">
        <v>399</v>
      </c>
      <c r="G33" s="37"/>
      <c r="H33" s="37"/>
    </row>
    <row r="34" spans="1:8">
      <c r="A34" s="1166"/>
      <c r="B34" s="1167"/>
      <c r="C34" s="1167"/>
      <c r="D34" s="1167"/>
      <c r="E34" s="1167"/>
      <c r="F34" s="1168"/>
      <c r="G34" s="37"/>
      <c r="H34" s="37"/>
    </row>
    <row r="35" spans="1:8">
      <c r="A35" s="1166" t="s">
        <v>504</v>
      </c>
      <c r="B35" s="1169" t="s">
        <v>399</v>
      </c>
      <c r="C35" s="1169">
        <v>255091</v>
      </c>
      <c r="D35" s="1169" t="s">
        <v>399</v>
      </c>
      <c r="E35" s="1169" t="s">
        <v>399</v>
      </c>
      <c r="F35" s="1170" t="s">
        <v>399</v>
      </c>
    </row>
    <row r="36" spans="1:8">
      <c r="A36" s="1166" t="s">
        <v>505</v>
      </c>
      <c r="B36" s="1169" t="s">
        <v>399</v>
      </c>
      <c r="C36" s="1169" t="s">
        <v>399</v>
      </c>
      <c r="D36" s="1169" t="s">
        <v>399</v>
      </c>
      <c r="E36" s="1169" t="s">
        <v>399</v>
      </c>
      <c r="F36" s="1170" t="s">
        <v>399</v>
      </c>
    </row>
    <row r="37" spans="1:8">
      <c r="A37" s="1176" t="s">
        <v>506</v>
      </c>
      <c r="B37" s="1178" t="s">
        <v>399</v>
      </c>
      <c r="C37" s="1178">
        <v>255091</v>
      </c>
      <c r="D37" s="1178" t="s">
        <v>399</v>
      </c>
      <c r="E37" s="1178" t="s">
        <v>399</v>
      </c>
      <c r="F37" s="1179" t="s">
        <v>399</v>
      </c>
    </row>
    <row r="38" spans="1:8">
      <c r="A38" s="1166"/>
      <c r="B38" s="1167"/>
      <c r="C38" s="1167"/>
      <c r="D38" s="1167"/>
      <c r="E38" s="1167"/>
      <c r="F38" s="1168"/>
    </row>
    <row r="39" spans="1:8">
      <c r="A39" s="1166" t="s">
        <v>507</v>
      </c>
      <c r="B39" s="1169" t="s">
        <v>399</v>
      </c>
      <c r="C39" s="1169" t="s">
        <v>399</v>
      </c>
      <c r="D39" s="1169" t="s">
        <v>399</v>
      </c>
      <c r="E39" s="1169" t="s">
        <v>399</v>
      </c>
      <c r="F39" s="1170" t="s">
        <v>399</v>
      </c>
    </row>
    <row r="40" spans="1:8">
      <c r="A40" s="1166" t="s">
        <v>508</v>
      </c>
      <c r="B40" s="1167" t="s">
        <v>399</v>
      </c>
      <c r="C40" s="1169" t="s">
        <v>399</v>
      </c>
      <c r="D40" s="1167" t="s">
        <v>399</v>
      </c>
      <c r="E40" s="1169">
        <v>29143</v>
      </c>
      <c r="F40" s="1168" t="s">
        <v>399</v>
      </c>
    </row>
    <row r="41" spans="1:8">
      <c r="A41" s="1166" t="s">
        <v>509</v>
      </c>
      <c r="B41" s="1167" t="s">
        <v>399</v>
      </c>
      <c r="C41" s="1169" t="s">
        <v>399</v>
      </c>
      <c r="D41" s="1167" t="s">
        <v>399</v>
      </c>
      <c r="E41" s="1169" t="s">
        <v>399</v>
      </c>
      <c r="F41" s="1168" t="s">
        <v>399</v>
      </c>
    </row>
    <row r="42" spans="1:8">
      <c r="A42" s="1166" t="s">
        <v>510</v>
      </c>
      <c r="B42" s="1169" t="s">
        <v>399</v>
      </c>
      <c r="C42" s="1169" t="s">
        <v>399</v>
      </c>
      <c r="D42" s="1169" t="s">
        <v>399</v>
      </c>
      <c r="E42" s="1169" t="s">
        <v>399</v>
      </c>
      <c r="F42" s="1170" t="s">
        <v>399</v>
      </c>
    </row>
    <row r="43" spans="1:8">
      <c r="A43" s="1166" t="s">
        <v>511</v>
      </c>
      <c r="B43" s="1167" t="s">
        <v>399</v>
      </c>
      <c r="C43" s="1169">
        <v>3665</v>
      </c>
      <c r="D43" s="1167" t="s">
        <v>399</v>
      </c>
      <c r="E43" s="1169" t="s">
        <v>399</v>
      </c>
      <c r="F43" s="1168" t="s">
        <v>399</v>
      </c>
    </row>
    <row r="44" spans="1:8">
      <c r="A44" s="1166" t="s">
        <v>512</v>
      </c>
      <c r="B44" s="1169" t="s">
        <v>399</v>
      </c>
      <c r="C44" s="1169" t="s">
        <v>399</v>
      </c>
      <c r="D44" s="1169" t="s">
        <v>399</v>
      </c>
      <c r="E44" s="1169" t="s">
        <v>399</v>
      </c>
      <c r="F44" s="1170" t="s">
        <v>399</v>
      </c>
    </row>
    <row r="45" spans="1:8">
      <c r="A45" s="1166" t="s">
        <v>513</v>
      </c>
      <c r="B45" s="1167" t="s">
        <v>399</v>
      </c>
      <c r="C45" s="1169" t="s">
        <v>399</v>
      </c>
      <c r="D45" s="1167" t="s">
        <v>399</v>
      </c>
      <c r="E45" s="1169" t="s">
        <v>399</v>
      </c>
      <c r="F45" s="1168">
        <v>450</v>
      </c>
    </row>
    <row r="46" spans="1:8">
      <c r="A46" s="1166" t="s">
        <v>514</v>
      </c>
      <c r="B46" s="1167" t="s">
        <v>399</v>
      </c>
      <c r="C46" s="1169">
        <v>308</v>
      </c>
      <c r="D46" s="1167">
        <v>4704</v>
      </c>
      <c r="E46" s="1169" t="s">
        <v>399</v>
      </c>
      <c r="F46" s="1170" t="s">
        <v>399</v>
      </c>
    </row>
    <row r="47" spans="1:8">
      <c r="A47" s="1176" t="s">
        <v>515</v>
      </c>
      <c r="B47" s="1177" t="s">
        <v>399</v>
      </c>
      <c r="C47" s="1178">
        <v>3973</v>
      </c>
      <c r="D47" s="1178">
        <v>4704</v>
      </c>
      <c r="E47" s="1178">
        <v>29143</v>
      </c>
      <c r="F47" s="1183">
        <v>450</v>
      </c>
    </row>
    <row r="48" spans="1:8">
      <c r="A48" s="1166"/>
      <c r="B48" s="1167"/>
      <c r="C48" s="1167"/>
      <c r="D48" s="1167"/>
      <c r="E48" s="1167"/>
      <c r="F48" s="1168"/>
    </row>
    <row r="49" spans="1:6">
      <c r="A49" s="1166" t="s">
        <v>516</v>
      </c>
      <c r="B49" s="1167" t="s">
        <v>399</v>
      </c>
      <c r="C49" s="1167">
        <v>899</v>
      </c>
      <c r="D49" s="1169" t="s">
        <v>399</v>
      </c>
      <c r="E49" s="1169" t="s">
        <v>399</v>
      </c>
      <c r="F49" s="1170" t="s">
        <v>399</v>
      </c>
    </row>
    <row r="50" spans="1:6">
      <c r="A50" s="1166" t="s">
        <v>517</v>
      </c>
      <c r="B50" s="1167" t="s">
        <v>399</v>
      </c>
      <c r="C50" s="1167" t="s">
        <v>399</v>
      </c>
      <c r="D50" s="1167" t="s">
        <v>399</v>
      </c>
      <c r="E50" s="1169" t="s">
        <v>399</v>
      </c>
      <c r="F50" s="1170" t="s">
        <v>399</v>
      </c>
    </row>
    <row r="51" spans="1:6">
      <c r="A51" s="1176" t="s">
        <v>518</v>
      </c>
      <c r="B51" s="1177" t="s">
        <v>399</v>
      </c>
      <c r="C51" s="1177">
        <v>899</v>
      </c>
      <c r="D51" s="1177" t="s">
        <v>399</v>
      </c>
      <c r="E51" s="1178" t="s">
        <v>399</v>
      </c>
      <c r="F51" s="1179" t="s">
        <v>399</v>
      </c>
    </row>
    <row r="52" spans="1:6">
      <c r="A52" s="1166"/>
      <c r="B52" s="1167"/>
      <c r="C52" s="1167"/>
      <c r="D52" s="1167"/>
      <c r="E52" s="1167"/>
      <c r="F52" s="1168"/>
    </row>
    <row r="53" spans="1:6" ht="13.5" thickBot="1">
      <c r="A53" s="1180" t="s">
        <v>519</v>
      </c>
      <c r="B53" s="1014">
        <v>65866</v>
      </c>
      <c r="C53" s="1014">
        <v>7435365</v>
      </c>
      <c r="D53" s="1014">
        <v>87058</v>
      </c>
      <c r="E53" s="1014">
        <v>64742</v>
      </c>
      <c r="F53" s="1015">
        <v>452</v>
      </c>
    </row>
  </sheetData>
  <mergeCells count="4">
    <mergeCell ref="B5:E5"/>
    <mergeCell ref="A5:A7"/>
    <mergeCell ref="A1:F1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332.xml><?xml version="1.0" encoding="utf-8"?>
<worksheet xmlns="http://schemas.openxmlformats.org/spreadsheetml/2006/main" xmlns:r="http://schemas.openxmlformats.org/officeDocument/2006/relationships">
  <sheetPr codeName="Hoja32">
    <pageSetUpPr fitToPage="1"/>
  </sheetPr>
  <dimension ref="A1:K13"/>
  <sheetViews>
    <sheetView view="pageBreakPreview" zoomScale="75" zoomScaleNormal="75" zoomScaleSheetLayoutView="75" workbookViewId="0">
      <selection activeCell="D8" sqref="D8:D9"/>
    </sheetView>
  </sheetViews>
  <sheetFormatPr baseColWidth="10" defaultRowHeight="12.75"/>
  <cols>
    <col min="1" max="1" width="26.7109375" style="271" customWidth="1"/>
    <col min="2" max="2" width="17.28515625" style="271" customWidth="1"/>
    <col min="3" max="3" width="12.7109375" style="271" customWidth="1"/>
    <col min="4" max="4" width="18.140625" style="271" customWidth="1"/>
    <col min="5" max="5" width="14.85546875" style="271" hidden="1" customWidth="1"/>
    <col min="6" max="7" width="19.140625" style="271" customWidth="1"/>
    <col min="8" max="8" width="16.5703125" style="271" customWidth="1"/>
    <col min="9" max="9" width="16.28515625" style="271" customWidth="1"/>
    <col min="10" max="10" width="19.140625" style="271" customWidth="1"/>
    <col min="11" max="11" width="6.28515625" style="271" customWidth="1"/>
    <col min="12" max="12" width="11.42578125" style="271"/>
    <col min="13" max="13" width="27" style="271" customWidth="1"/>
    <col min="14" max="19" width="15.28515625" style="271" customWidth="1"/>
    <col min="20" max="22" width="11.42578125" style="271"/>
    <col min="23" max="24" width="11" style="271" customWidth="1"/>
    <col min="25" max="25" width="11.42578125" style="271"/>
    <col min="26" max="26" width="11" style="271" customWidth="1"/>
    <col min="27" max="16384" width="11.42578125" style="271"/>
  </cols>
  <sheetData>
    <row r="1" spans="1:11" s="90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  <c r="I1" s="1485"/>
      <c r="J1" s="1485"/>
    </row>
    <row r="2" spans="1:11">
      <c r="A2" s="37"/>
      <c r="B2" s="37"/>
      <c r="C2" s="37"/>
      <c r="D2" s="37"/>
      <c r="E2" s="37"/>
      <c r="F2" s="37"/>
      <c r="G2" s="37"/>
      <c r="H2" s="37"/>
      <c r="I2" s="37"/>
      <c r="J2" s="37"/>
    </row>
    <row r="3" spans="1:11" ht="26.25" customHeight="1">
      <c r="A3" s="1486" t="s">
        <v>1292</v>
      </c>
      <c r="B3" s="1486"/>
      <c r="C3" s="1486"/>
      <c r="D3" s="1486"/>
      <c r="E3" s="1486"/>
      <c r="F3" s="1486"/>
      <c r="G3" s="1486"/>
      <c r="H3" s="1486"/>
      <c r="I3" s="1486"/>
      <c r="J3" s="1486"/>
    </row>
    <row r="4" spans="1:11" ht="13.5" customHeight="1" thickBot="1">
      <c r="A4" s="1756"/>
      <c r="B4" s="1756"/>
      <c r="C4" s="1756"/>
      <c r="D4" s="1756"/>
      <c r="E4" s="1756"/>
      <c r="F4" s="1756"/>
      <c r="G4" s="1756"/>
      <c r="H4" s="1756"/>
      <c r="I4" s="1756"/>
      <c r="J4" s="1756"/>
    </row>
    <row r="5" spans="1:11" s="866" customFormat="1" ht="21" customHeight="1">
      <c r="A5" s="865"/>
      <c r="B5" s="1553" t="s">
        <v>1212</v>
      </c>
      <c r="C5" s="1493"/>
      <c r="D5" s="1493"/>
      <c r="E5" s="1493"/>
      <c r="F5" s="1493"/>
      <c r="G5" s="1494"/>
      <c r="H5" s="857" t="s">
        <v>1117</v>
      </c>
      <c r="I5" s="857" t="s">
        <v>1118</v>
      </c>
      <c r="J5" s="859" t="s">
        <v>1119</v>
      </c>
    </row>
    <row r="6" spans="1:11" s="866" customFormat="1" ht="21" customHeight="1">
      <c r="A6" s="856" t="s">
        <v>17</v>
      </c>
      <c r="B6" s="867"/>
      <c r="C6" s="858" t="s">
        <v>395</v>
      </c>
      <c r="D6" s="868"/>
      <c r="E6" s="1513" t="s">
        <v>1123</v>
      </c>
      <c r="F6" s="1514"/>
      <c r="G6" s="1518"/>
      <c r="H6" s="299" t="s">
        <v>1120</v>
      </c>
      <c r="I6" s="299" t="s">
        <v>1121</v>
      </c>
      <c r="J6" s="308" t="s">
        <v>1121</v>
      </c>
    </row>
    <row r="7" spans="1:11" s="866" customFormat="1" ht="30.75" customHeight="1" thickBot="1">
      <c r="A7" s="869"/>
      <c r="B7" s="860" t="s">
        <v>393</v>
      </c>
      <c r="C7" s="860" t="s">
        <v>394</v>
      </c>
      <c r="D7" s="860" t="s">
        <v>395</v>
      </c>
      <c r="E7" s="1479" t="s">
        <v>393</v>
      </c>
      <c r="F7" s="1480" t="s">
        <v>393</v>
      </c>
      <c r="G7" s="1480" t="s">
        <v>1550</v>
      </c>
      <c r="H7" s="300" t="s">
        <v>1124</v>
      </c>
      <c r="I7" s="300" t="s">
        <v>389</v>
      </c>
      <c r="J7" s="309" t="s">
        <v>389</v>
      </c>
    </row>
    <row r="8" spans="1:11" ht="19.5" customHeight="1">
      <c r="A8" s="75" t="s">
        <v>268</v>
      </c>
      <c r="B8" s="45">
        <v>111793</v>
      </c>
      <c r="C8" s="45">
        <v>52002</v>
      </c>
      <c r="D8" s="45">
        <v>163795</v>
      </c>
      <c r="E8" s="45">
        <v>110071</v>
      </c>
      <c r="F8" s="45">
        <v>110071</v>
      </c>
      <c r="G8" s="45">
        <v>51131</v>
      </c>
      <c r="H8" s="45">
        <v>25329</v>
      </c>
      <c r="I8" s="45">
        <v>1032</v>
      </c>
      <c r="J8" s="46">
        <v>77</v>
      </c>
      <c r="K8" s="278"/>
    </row>
    <row r="9" spans="1:11">
      <c r="A9" s="66" t="s">
        <v>269</v>
      </c>
      <c r="B9" s="48">
        <v>1789039</v>
      </c>
      <c r="C9" s="48">
        <v>554145</v>
      </c>
      <c r="D9" s="48">
        <v>2343184</v>
      </c>
      <c r="E9" s="48">
        <v>1736585</v>
      </c>
      <c r="F9" s="48">
        <v>1736585</v>
      </c>
      <c r="G9" s="48">
        <v>536648</v>
      </c>
      <c r="H9" s="48">
        <v>52529</v>
      </c>
      <c r="I9" s="48">
        <v>5899</v>
      </c>
      <c r="J9" s="49">
        <v>4255</v>
      </c>
    </row>
    <row r="10" spans="1:11">
      <c r="A10" s="66"/>
      <c r="B10" s="48"/>
      <c r="C10" s="48"/>
      <c r="D10" s="48"/>
      <c r="E10" s="48"/>
      <c r="F10" s="48"/>
      <c r="G10" s="48"/>
      <c r="H10" s="48"/>
      <c r="I10" s="48"/>
      <c r="J10" s="49"/>
    </row>
    <row r="11" spans="1:11" ht="13.5" thickBot="1">
      <c r="A11" s="69" t="s">
        <v>270</v>
      </c>
      <c r="B11" s="55">
        <v>1900832</v>
      </c>
      <c r="C11" s="55">
        <v>606147</v>
      </c>
      <c r="D11" s="55">
        <v>2506979</v>
      </c>
      <c r="E11" s="55">
        <v>1846656</v>
      </c>
      <c r="F11" s="55">
        <v>1846656</v>
      </c>
      <c r="G11" s="55">
        <v>587780</v>
      </c>
      <c r="H11" s="55">
        <v>77858</v>
      </c>
      <c r="I11" s="55">
        <v>6931</v>
      </c>
      <c r="J11" s="56">
        <v>4332</v>
      </c>
    </row>
    <row r="12" spans="1:11">
      <c r="A12" s="37"/>
      <c r="B12" s="37"/>
      <c r="C12" s="37"/>
      <c r="D12" s="37"/>
      <c r="E12" s="37"/>
      <c r="F12" s="37"/>
      <c r="G12" s="37"/>
      <c r="H12" s="37"/>
      <c r="I12" s="37"/>
      <c r="J12" s="37"/>
    </row>
    <row r="13" spans="1:11">
      <c r="A13" s="37"/>
      <c r="B13" s="37"/>
      <c r="C13" s="37"/>
      <c r="D13" s="37"/>
      <c r="E13" s="37"/>
      <c r="F13" s="37"/>
      <c r="G13" s="37"/>
      <c r="H13" s="37"/>
      <c r="I13" s="37"/>
      <c r="J13" s="37"/>
    </row>
  </sheetData>
  <mergeCells count="5">
    <mergeCell ref="A1:J1"/>
    <mergeCell ref="A3:J3"/>
    <mergeCell ref="A4:J4"/>
    <mergeCell ref="B5:G5"/>
    <mergeCell ref="E6:G6"/>
  </mergeCells>
  <phoneticPr fontId="0" type="noConversion"/>
  <printOptions horizontalCentered="1"/>
  <pageMargins left="0.6692913385826772" right="1.7322834645669292" top="0.74803149606299213" bottom="0.74803149606299213" header="0.31496062992125984" footer="0.31496062992125984"/>
  <pageSetup paperSize="9" scale="41" orientation="portrait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>
  <sheetPr codeName="Hoja38">
    <pageSetUpPr fitToPage="1"/>
  </sheetPr>
  <dimension ref="A1:I15"/>
  <sheetViews>
    <sheetView view="pageBreakPreview" topLeftCell="A9" zoomScale="75" zoomScaleNormal="75" zoomScaleSheetLayoutView="75" workbookViewId="0">
      <selection activeCell="H84" sqref="H84"/>
    </sheetView>
  </sheetViews>
  <sheetFormatPr baseColWidth="10" defaultRowHeight="12.75"/>
  <cols>
    <col min="1" max="1" width="26.7109375" style="271" customWidth="1"/>
    <col min="2" max="2" width="17.85546875" style="271" customWidth="1"/>
    <col min="3" max="3" width="12.7109375" style="271" customWidth="1"/>
    <col min="4" max="4" width="16.5703125" style="271" customWidth="1"/>
    <col min="5" max="5" width="19.42578125" style="271" customWidth="1"/>
    <col min="6" max="6" width="17.28515625" style="271" customWidth="1"/>
    <col min="7" max="7" width="20.7109375" style="271" customWidth="1"/>
    <col min="8" max="8" width="12.7109375" style="271" customWidth="1"/>
    <col min="9" max="9" width="11.7109375" style="271" customWidth="1"/>
    <col min="10" max="11" width="11.42578125" style="271"/>
    <col min="12" max="12" width="27" style="271" customWidth="1"/>
    <col min="13" max="18" width="15.28515625" style="271" customWidth="1"/>
    <col min="19" max="21" width="11.42578125" style="271"/>
    <col min="22" max="23" width="11" style="271" customWidth="1"/>
    <col min="24" max="24" width="11.42578125" style="271"/>
    <col min="25" max="25" width="11" style="271" customWidth="1"/>
    <col min="26" max="16384" width="11.42578125" style="271"/>
  </cols>
  <sheetData>
    <row r="1" spans="1:9" s="90" customFormat="1" ht="18">
      <c r="A1" s="1485" t="s">
        <v>375</v>
      </c>
      <c r="B1" s="1485"/>
      <c r="C1" s="1485"/>
      <c r="D1" s="1485"/>
      <c r="E1" s="1485"/>
      <c r="F1" s="1485"/>
      <c r="G1" s="1485"/>
      <c r="H1" s="326"/>
      <c r="I1" s="326"/>
    </row>
    <row r="2" spans="1:9">
      <c r="A2" s="37"/>
      <c r="B2" s="37"/>
      <c r="C2" s="37"/>
      <c r="D2" s="37"/>
      <c r="E2" s="37"/>
      <c r="F2" s="37"/>
      <c r="G2" s="37"/>
      <c r="H2" s="37"/>
      <c r="I2" s="37"/>
    </row>
    <row r="3" spans="1:9" ht="35.25" customHeight="1">
      <c r="A3" s="1486" t="s">
        <v>1293</v>
      </c>
      <c r="B3" s="1486"/>
      <c r="C3" s="1486"/>
      <c r="D3" s="1486"/>
      <c r="E3" s="1486"/>
      <c r="F3" s="1486"/>
      <c r="G3" s="1486"/>
      <c r="H3" s="37"/>
      <c r="I3" s="37"/>
    </row>
    <row r="4" spans="1:9" ht="13.5" thickBot="1">
      <c r="A4" s="1785"/>
      <c r="B4" s="1785"/>
      <c r="C4" s="1785"/>
      <c r="D4" s="1785"/>
      <c r="E4" s="1785"/>
      <c r="F4" s="1785"/>
      <c r="G4" s="1785"/>
      <c r="H4" s="37"/>
      <c r="I4" s="37"/>
    </row>
    <row r="5" spans="1:9" ht="24.75" customHeight="1">
      <c r="A5" s="865"/>
      <c r="B5" s="1490" t="s">
        <v>386</v>
      </c>
      <c r="C5" s="1491"/>
      <c r="D5" s="1492"/>
      <c r="E5" s="857" t="s">
        <v>380</v>
      </c>
      <c r="F5" s="1553" t="s">
        <v>817</v>
      </c>
      <c r="G5" s="1493"/>
      <c r="H5" s="37"/>
      <c r="I5" s="37"/>
    </row>
    <row r="6" spans="1:9" ht="24" customHeight="1">
      <c r="A6" s="856" t="s">
        <v>17</v>
      </c>
      <c r="B6" s="1673" t="s">
        <v>271</v>
      </c>
      <c r="C6" s="1675"/>
      <c r="D6" s="60" t="s">
        <v>1253</v>
      </c>
      <c r="E6" s="299" t="s">
        <v>272</v>
      </c>
      <c r="F6" s="1658" t="s">
        <v>533</v>
      </c>
      <c r="G6" s="1659"/>
      <c r="H6" s="37"/>
      <c r="I6" s="37"/>
    </row>
    <row r="7" spans="1:9" ht="30" customHeight="1">
      <c r="A7" s="870"/>
      <c r="B7" s="1658" t="s">
        <v>390</v>
      </c>
      <c r="C7" s="1660"/>
      <c r="D7" s="299" t="s">
        <v>1120</v>
      </c>
      <c r="E7" s="299"/>
      <c r="F7" s="60" t="s">
        <v>273</v>
      </c>
      <c r="G7" s="71" t="s">
        <v>273</v>
      </c>
      <c r="H7" s="37"/>
      <c r="I7" s="37"/>
    </row>
    <row r="8" spans="1:9" ht="36" customHeight="1" thickBot="1">
      <c r="A8" s="869"/>
      <c r="B8" s="860" t="s">
        <v>393</v>
      </c>
      <c r="C8" s="860" t="s">
        <v>394</v>
      </c>
      <c r="D8" s="300" t="s">
        <v>1159</v>
      </c>
      <c r="E8" s="300" t="s">
        <v>533</v>
      </c>
      <c r="F8" s="871" t="s">
        <v>274</v>
      </c>
      <c r="G8" s="872" t="s">
        <v>275</v>
      </c>
      <c r="H8" s="37"/>
      <c r="I8" s="37"/>
    </row>
    <row r="9" spans="1:9" ht="24" customHeight="1">
      <c r="A9" s="75" t="s">
        <v>268</v>
      </c>
      <c r="B9" s="131">
        <v>2435</v>
      </c>
      <c r="C9" s="131">
        <v>4215</v>
      </c>
      <c r="D9" s="131">
        <v>4</v>
      </c>
      <c r="E9" s="45">
        <v>483713</v>
      </c>
      <c r="F9" s="45">
        <v>463752</v>
      </c>
      <c r="G9" s="46">
        <v>19961</v>
      </c>
      <c r="H9" s="37"/>
      <c r="I9" s="37"/>
    </row>
    <row r="10" spans="1:9">
      <c r="A10" s="66" t="s">
        <v>269</v>
      </c>
      <c r="B10" s="12">
        <v>3063</v>
      </c>
      <c r="C10" s="12">
        <v>6425</v>
      </c>
      <c r="D10" s="12">
        <v>8</v>
      </c>
      <c r="E10" s="48">
        <v>8766897</v>
      </c>
      <c r="F10" s="48">
        <v>90997</v>
      </c>
      <c r="G10" s="49">
        <v>8675900</v>
      </c>
      <c r="H10" s="37"/>
      <c r="I10" s="37"/>
    </row>
    <row r="11" spans="1:9">
      <c r="A11" s="66"/>
      <c r="B11" s="12"/>
      <c r="C11" s="12"/>
      <c r="D11" s="12"/>
      <c r="E11" s="48"/>
      <c r="F11" s="48"/>
      <c r="G11" s="49"/>
      <c r="H11" s="37"/>
      <c r="I11" s="37"/>
    </row>
    <row r="12" spans="1:9" ht="13.5" thickBot="1">
      <c r="A12" s="69" t="s">
        <v>270</v>
      </c>
      <c r="B12" s="378">
        <v>3026</v>
      </c>
      <c r="C12" s="378">
        <v>6233</v>
      </c>
      <c r="D12" s="378">
        <v>7</v>
      </c>
      <c r="E12" s="55">
        <v>9250610</v>
      </c>
      <c r="F12" s="55">
        <v>554749</v>
      </c>
      <c r="G12" s="56">
        <v>8695861</v>
      </c>
      <c r="H12" s="37"/>
      <c r="I12" s="37"/>
    </row>
    <row r="13" spans="1:9">
      <c r="A13" s="37"/>
      <c r="B13" s="37"/>
      <c r="C13" s="37"/>
      <c r="D13" s="37"/>
      <c r="E13" s="37"/>
      <c r="F13" s="37"/>
      <c r="G13" s="37"/>
      <c r="H13" s="37"/>
      <c r="I13" s="37"/>
    </row>
    <row r="14" spans="1:9">
      <c r="A14" s="37"/>
      <c r="B14" s="37"/>
      <c r="C14" s="37"/>
      <c r="D14" s="37"/>
      <c r="E14" s="37"/>
      <c r="F14" s="37"/>
      <c r="G14" s="37"/>
      <c r="H14" s="37"/>
      <c r="I14" s="37"/>
    </row>
    <row r="15" spans="1:9">
      <c r="A15" s="37"/>
      <c r="B15" s="37"/>
      <c r="C15" s="37"/>
      <c r="D15" s="37"/>
      <c r="E15" s="37"/>
      <c r="F15" s="37"/>
      <c r="G15" s="37"/>
      <c r="H15" s="37"/>
      <c r="I15" s="37"/>
    </row>
  </sheetData>
  <mergeCells count="8">
    <mergeCell ref="B6:C6"/>
    <mergeCell ref="F6:G6"/>
    <mergeCell ref="B7:C7"/>
    <mergeCell ref="A1:G1"/>
    <mergeCell ref="A3:G3"/>
    <mergeCell ref="A4:G4"/>
    <mergeCell ref="B5:D5"/>
    <mergeCell ref="F5:G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>
  <sheetPr codeName="Hoja40"/>
  <dimension ref="A1:I12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1.28515625" style="271" customWidth="1"/>
    <col min="2" max="8" width="12.7109375" style="271" customWidth="1"/>
    <col min="9" max="10" width="11.42578125" style="271"/>
    <col min="11" max="11" width="27" style="271" customWidth="1"/>
    <col min="12" max="17" width="15.28515625" style="271" customWidth="1"/>
    <col min="18" max="20" width="11.42578125" style="271"/>
    <col min="21" max="22" width="11" style="271" customWidth="1"/>
    <col min="23" max="23" width="11.42578125" style="271"/>
    <col min="24" max="24" width="11" style="271" customWidth="1"/>
    <col min="25" max="16384" width="11.42578125" style="271"/>
  </cols>
  <sheetData>
    <row r="1" spans="1:9" s="90" customFormat="1" ht="18">
      <c r="A1" s="1485" t="s">
        <v>375</v>
      </c>
      <c r="B1" s="1485"/>
      <c r="C1" s="1485"/>
      <c r="D1" s="1485"/>
      <c r="E1" s="1485"/>
      <c r="F1" s="1485"/>
      <c r="G1" s="1485"/>
      <c r="H1" s="326"/>
    </row>
    <row r="2" spans="1:9">
      <c r="A2" s="37"/>
      <c r="B2" s="37"/>
      <c r="C2" s="37"/>
      <c r="D2" s="37"/>
      <c r="E2" s="37"/>
      <c r="F2" s="37"/>
      <c r="G2" s="37"/>
      <c r="H2" s="37"/>
    </row>
    <row r="3" spans="1:9" ht="24.75" customHeight="1">
      <c r="A3" s="1504" t="s">
        <v>1294</v>
      </c>
      <c r="B3" s="1504"/>
      <c r="C3" s="1504"/>
      <c r="D3" s="1504"/>
      <c r="E3" s="1504"/>
      <c r="F3" s="1504"/>
      <c r="G3" s="1504"/>
      <c r="H3" s="29"/>
    </row>
    <row r="4" spans="1:9" ht="13.5" thickBot="1">
      <c r="A4" s="409"/>
      <c r="B4" s="409"/>
      <c r="C4" s="409"/>
      <c r="D4" s="409"/>
      <c r="E4" s="409"/>
      <c r="F4" s="409"/>
      <c r="G4" s="409"/>
      <c r="H4" s="37"/>
    </row>
    <row r="5" spans="1:9" ht="48" customHeight="1" thickBot="1">
      <c r="A5" s="863" t="s">
        <v>55</v>
      </c>
      <c r="B5" s="863"/>
      <c r="C5" s="863"/>
      <c r="D5" s="864"/>
      <c r="E5" s="1786" t="s">
        <v>276</v>
      </c>
      <c r="F5" s="1787"/>
      <c r="G5" s="1787"/>
      <c r="H5" s="37"/>
      <c r="I5" s="37"/>
    </row>
    <row r="6" spans="1:9" ht="24" customHeight="1">
      <c r="A6" s="163" t="s">
        <v>277</v>
      </c>
      <c r="B6" s="163"/>
      <c r="C6" s="163"/>
      <c r="D6" s="75"/>
      <c r="E6" s="748"/>
      <c r="F6" s="750">
        <v>553588</v>
      </c>
      <c r="G6" s="163"/>
      <c r="H6" s="37"/>
      <c r="I6" s="37"/>
    </row>
    <row r="7" spans="1:9">
      <c r="A7" s="37" t="s">
        <v>278</v>
      </c>
      <c r="B7" s="37"/>
      <c r="C7" s="37"/>
      <c r="D7" s="66"/>
      <c r="E7" s="779"/>
      <c r="F7" s="229">
        <v>1765248</v>
      </c>
      <c r="G7" s="37"/>
      <c r="H7" s="37"/>
      <c r="I7" s="37"/>
    </row>
    <row r="8" spans="1:9">
      <c r="A8" s="37" t="s">
        <v>279</v>
      </c>
      <c r="B8" s="37"/>
      <c r="C8" s="37"/>
      <c r="D8" s="66"/>
      <c r="E8" s="779"/>
      <c r="F8" s="229">
        <v>97509</v>
      </c>
      <c r="G8" s="37"/>
      <c r="H8" s="37"/>
      <c r="I8" s="37"/>
    </row>
    <row r="9" spans="1:9">
      <c r="A9" s="37" t="s">
        <v>280</v>
      </c>
      <c r="B9" s="37"/>
      <c r="C9" s="37"/>
      <c r="D9" s="66"/>
      <c r="E9" s="779"/>
      <c r="F9" s="229">
        <v>6816062</v>
      </c>
      <c r="G9" s="37"/>
      <c r="H9" s="37"/>
      <c r="I9" s="37"/>
    </row>
    <row r="10" spans="1:9" ht="13.5" thickBot="1">
      <c r="A10" s="409" t="s">
        <v>281</v>
      </c>
      <c r="B10" s="409"/>
      <c r="C10" s="409"/>
      <c r="D10" s="350"/>
      <c r="E10" s="782"/>
      <c r="F10" s="789">
        <v>53760</v>
      </c>
      <c r="G10" s="409"/>
      <c r="H10" s="37"/>
      <c r="I10" s="37"/>
    </row>
    <row r="11" spans="1:9">
      <c r="A11" s="37"/>
      <c r="B11" s="37"/>
      <c r="C11" s="37"/>
      <c r="D11" s="37"/>
      <c r="E11" s="37"/>
      <c r="F11" s="37"/>
      <c r="G11" s="37"/>
      <c r="H11" s="37"/>
      <c r="I11" s="37"/>
    </row>
    <row r="12" spans="1:9">
      <c r="A12" s="257"/>
      <c r="B12" s="257"/>
      <c r="C12" s="257"/>
      <c r="D12" s="257"/>
      <c r="E12" s="257"/>
      <c r="F12" s="257"/>
      <c r="G12" s="257"/>
      <c r="H12" s="37"/>
      <c r="I12" s="37"/>
    </row>
  </sheetData>
  <mergeCells count="3">
    <mergeCell ref="A1:G1"/>
    <mergeCell ref="A3:G3"/>
    <mergeCell ref="E5:G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2" orientation="portrait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>
  <sheetPr codeName="Hoja48"/>
  <dimension ref="A1:J14"/>
  <sheetViews>
    <sheetView view="pageBreakPreview" zoomScale="75" zoomScaleNormal="75" zoomScaleSheetLayoutView="75" workbookViewId="0">
      <selection activeCell="F7" sqref="F7:F9"/>
    </sheetView>
  </sheetViews>
  <sheetFormatPr baseColWidth="10" defaultRowHeight="12.75"/>
  <cols>
    <col min="1" max="1" width="26.7109375" style="271" customWidth="1"/>
    <col min="2" max="5" width="12.7109375" style="271" customWidth="1"/>
    <col min="6" max="6" width="13.7109375" style="271" customWidth="1"/>
    <col min="7" max="7" width="12" style="271" customWidth="1"/>
    <col min="8" max="9" width="12.7109375" style="271" customWidth="1"/>
    <col min="10" max="10" width="11.7109375" style="271" customWidth="1"/>
    <col min="11" max="12" width="11.42578125" style="271"/>
    <col min="13" max="13" width="27" style="271" customWidth="1"/>
    <col min="14" max="19" width="15.28515625" style="271" customWidth="1"/>
    <col min="20" max="22" width="11.42578125" style="271"/>
    <col min="23" max="24" width="11" style="271" customWidth="1"/>
    <col min="25" max="25" width="11.42578125" style="271"/>
    <col min="26" max="26" width="11" style="271" customWidth="1"/>
    <col min="27" max="16384" width="11.42578125" style="271"/>
  </cols>
  <sheetData>
    <row r="1" spans="1:10" s="90" customFormat="1" ht="18">
      <c r="A1" s="1485" t="s">
        <v>375</v>
      </c>
      <c r="B1" s="1485"/>
      <c r="C1" s="1485"/>
      <c r="D1" s="1485"/>
      <c r="E1" s="1485"/>
      <c r="F1" s="1485"/>
      <c r="G1" s="1485"/>
      <c r="H1" s="70"/>
      <c r="I1" s="326"/>
      <c r="J1" s="326"/>
    </row>
    <row r="2" spans="1:10">
      <c r="A2" s="37"/>
      <c r="B2" s="37"/>
      <c r="C2" s="37"/>
      <c r="D2" s="37"/>
      <c r="E2" s="37"/>
      <c r="F2" s="37"/>
      <c r="G2" s="37"/>
      <c r="H2" s="37"/>
      <c r="I2" s="37"/>
      <c r="J2" s="37"/>
    </row>
    <row r="3" spans="1:10" ht="32.25" customHeight="1">
      <c r="A3" s="1486" t="s">
        <v>1295</v>
      </c>
      <c r="B3" s="1486"/>
      <c r="C3" s="1486"/>
      <c r="D3" s="1486"/>
      <c r="E3" s="1486"/>
      <c r="F3" s="1486"/>
      <c r="G3" s="1486"/>
      <c r="H3" s="37"/>
      <c r="I3" s="37"/>
    </row>
    <row r="4" spans="1:10" ht="13.5" thickBot="1">
      <c r="A4" s="1785"/>
      <c r="B4" s="1785"/>
      <c r="C4" s="1785"/>
      <c r="D4" s="1785"/>
      <c r="E4" s="1785"/>
      <c r="F4" s="1785"/>
      <c r="G4" s="1785"/>
      <c r="H4" s="37"/>
      <c r="I4" s="37"/>
    </row>
    <row r="5" spans="1:10" ht="24.75" customHeight="1">
      <c r="A5" s="1573" t="s">
        <v>282</v>
      </c>
      <c r="B5" s="1573"/>
      <c r="C5" s="1573"/>
      <c r="D5" s="1515"/>
      <c r="E5" s="873"/>
      <c r="F5" s="854" t="s">
        <v>276</v>
      </c>
      <c r="G5" s="874"/>
      <c r="H5" s="37"/>
      <c r="I5" s="37"/>
    </row>
    <row r="6" spans="1:10" ht="27.75" customHeight="1" thickBot="1">
      <c r="A6" s="1575"/>
      <c r="B6" s="1575"/>
      <c r="C6" s="1575"/>
      <c r="D6" s="1517"/>
      <c r="E6" s="309"/>
      <c r="F6" s="855" t="s">
        <v>533</v>
      </c>
      <c r="G6" s="875"/>
      <c r="H6" s="37"/>
      <c r="I6" s="37"/>
    </row>
    <row r="7" spans="1:10" ht="22.5" customHeight="1">
      <c r="A7" s="163" t="s">
        <v>283</v>
      </c>
      <c r="B7" s="163"/>
      <c r="C7" s="163"/>
      <c r="D7" s="75"/>
      <c r="E7" s="748"/>
      <c r="F7" s="790">
        <v>822821</v>
      </c>
      <c r="G7" s="112"/>
      <c r="H7" s="37"/>
      <c r="I7" s="37"/>
    </row>
    <row r="8" spans="1:10">
      <c r="A8" s="37" t="s">
        <v>284</v>
      </c>
      <c r="B8" s="37"/>
      <c r="C8" s="37"/>
      <c r="D8" s="66"/>
      <c r="E8" s="779"/>
      <c r="F8" s="229">
        <v>560470</v>
      </c>
      <c r="G8" s="257"/>
      <c r="H8" s="37"/>
      <c r="I8" s="37"/>
    </row>
    <row r="9" spans="1:10">
      <c r="A9" s="37" t="s">
        <v>285</v>
      </c>
      <c r="B9" s="37"/>
      <c r="C9" s="37"/>
      <c r="D9" s="66"/>
      <c r="E9" s="779"/>
      <c r="F9" s="229">
        <v>381956</v>
      </c>
      <c r="G9" s="257"/>
      <c r="H9" s="37"/>
      <c r="I9" s="37"/>
    </row>
    <row r="10" spans="1:10">
      <c r="A10" s="37"/>
      <c r="B10" s="37"/>
      <c r="C10" s="37"/>
      <c r="D10" s="66"/>
      <c r="E10" s="779"/>
      <c r="F10" s="229"/>
      <c r="G10" s="257"/>
      <c r="H10" s="37"/>
      <c r="I10" s="37"/>
    </row>
    <row r="11" spans="1:10" ht="22.5" customHeight="1" thickBot="1">
      <c r="A11" s="646" t="s">
        <v>286</v>
      </c>
      <c r="B11" s="646"/>
      <c r="C11" s="646"/>
      <c r="D11" s="76"/>
      <c r="E11" s="161"/>
      <c r="F11" s="791">
        <f>SUM(F7:F9)</f>
        <v>1765247</v>
      </c>
      <c r="G11" s="120"/>
      <c r="H11" s="37"/>
      <c r="I11" s="37"/>
    </row>
    <row r="12" spans="1:10" ht="24.75" customHeight="1">
      <c r="A12" s="1788" t="s">
        <v>287</v>
      </c>
      <c r="B12" s="1788"/>
      <c r="C12" s="1788"/>
      <c r="D12" s="1788"/>
      <c r="E12" s="1788"/>
      <c r="F12" s="1755"/>
      <c r="G12" s="1788"/>
    </row>
    <row r="14" spans="1:10">
      <c r="A14" s="792" t="s">
        <v>288</v>
      </c>
    </row>
  </sheetData>
  <mergeCells count="5">
    <mergeCell ref="A1:G1"/>
    <mergeCell ref="A12:G12"/>
    <mergeCell ref="A5:D6"/>
    <mergeCell ref="A3:G3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4" orientation="portrait" r:id="rId1"/>
  <headerFooter alignWithMargins="0"/>
  <ignoredErrors>
    <ignoredError sqref="F11" formulaRange="1"/>
  </ignoredErrors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>
  <sheetPr codeName="Hoja327">
    <pageSetUpPr fitToPage="1"/>
  </sheetPr>
  <dimension ref="A1:L27"/>
  <sheetViews>
    <sheetView showGridLines="0" view="pageBreakPreview" topLeftCell="A9" zoomScale="75" zoomScaleNormal="75" zoomScaleSheetLayoutView="75" workbookViewId="0">
      <selection activeCell="H84" sqref="H84"/>
    </sheetView>
  </sheetViews>
  <sheetFormatPr baseColWidth="10" defaultRowHeight="12.75"/>
  <cols>
    <col min="1" max="1" width="11.42578125" style="452"/>
    <col min="2" max="2" width="16.140625" style="452" customWidth="1"/>
    <col min="3" max="3" width="19" style="452" customWidth="1"/>
    <col min="4" max="4" width="25.85546875" style="452" customWidth="1"/>
    <col min="5" max="5" width="23.85546875" style="452" customWidth="1"/>
    <col min="6" max="6" width="17" style="452" customWidth="1"/>
    <col min="7" max="7" width="19.42578125" style="452" customWidth="1"/>
    <col min="8" max="8" width="23" style="452" customWidth="1"/>
    <col min="9" max="9" width="22.85546875" style="452" customWidth="1"/>
    <col min="10" max="10" width="11.42578125" style="452" hidden="1" customWidth="1"/>
    <col min="11" max="11" width="13" style="452" customWidth="1"/>
    <col min="12" max="12" width="28.7109375" style="452" customWidth="1"/>
    <col min="13" max="15" width="28.85546875" style="452" customWidth="1"/>
    <col min="16" max="17" width="11.42578125" style="452"/>
    <col min="18" max="18" width="26.28515625" style="452" customWidth="1"/>
    <col min="19" max="22" width="22.42578125" style="452" customWidth="1"/>
    <col min="23" max="16384" width="11.42578125" style="452"/>
  </cols>
  <sheetData>
    <row r="1" spans="1:11" s="482" customFormat="1" ht="18">
      <c r="A1" s="1524" t="s">
        <v>375</v>
      </c>
      <c r="B1" s="1524"/>
      <c r="C1" s="1524"/>
      <c r="D1" s="1524"/>
      <c r="E1" s="1524"/>
      <c r="F1" s="1524"/>
      <c r="G1" s="1524"/>
      <c r="H1" s="1524"/>
      <c r="I1" s="1524"/>
    </row>
    <row r="3" spans="1:11" ht="29.25" customHeight="1">
      <c r="A3" s="1527" t="s">
        <v>289</v>
      </c>
      <c r="B3" s="1527"/>
      <c r="C3" s="1527"/>
      <c r="D3" s="1527"/>
      <c r="E3" s="1527"/>
      <c r="F3" s="1527"/>
      <c r="G3" s="1527"/>
      <c r="H3" s="1527"/>
      <c r="I3" s="1527"/>
    </row>
    <row r="4" spans="1:11" ht="13.5" customHeight="1" thickBot="1">
      <c r="A4" s="484"/>
      <c r="B4" s="485"/>
      <c r="C4" s="485"/>
      <c r="D4" s="485"/>
      <c r="E4" s="485"/>
      <c r="F4" s="485"/>
      <c r="G4" s="485"/>
      <c r="H4" s="485"/>
      <c r="I4" s="508"/>
    </row>
    <row r="5" spans="1:11" ht="21.75" customHeight="1">
      <c r="A5" s="1494" t="s">
        <v>378</v>
      </c>
      <c r="B5" s="1490" t="s">
        <v>268</v>
      </c>
      <c r="C5" s="1491"/>
      <c r="D5" s="1491"/>
      <c r="E5" s="1492"/>
      <c r="F5" s="1490" t="s">
        <v>269</v>
      </c>
      <c r="G5" s="1491"/>
      <c r="H5" s="1491"/>
      <c r="I5" s="1491"/>
    </row>
    <row r="6" spans="1:11" ht="24" customHeight="1">
      <c r="A6" s="1496"/>
      <c r="B6" s="1513" t="s">
        <v>759</v>
      </c>
      <c r="C6" s="1518"/>
      <c r="D6" s="60" t="s">
        <v>386</v>
      </c>
      <c r="E6" s="60" t="s">
        <v>380</v>
      </c>
      <c r="F6" s="1513" t="s">
        <v>759</v>
      </c>
      <c r="G6" s="1518"/>
      <c r="H6" s="60" t="s">
        <v>386</v>
      </c>
      <c r="I6" s="71" t="s">
        <v>380</v>
      </c>
    </row>
    <row r="7" spans="1:11" ht="24.75" customHeight="1">
      <c r="A7" s="1496"/>
      <c r="B7" s="42"/>
      <c r="C7" s="60"/>
      <c r="D7" s="299" t="s">
        <v>1166</v>
      </c>
      <c r="E7" s="299" t="s">
        <v>290</v>
      </c>
      <c r="F7" s="42"/>
      <c r="G7" s="60"/>
      <c r="H7" s="62" t="s">
        <v>1166</v>
      </c>
      <c r="I7" s="308" t="s">
        <v>290</v>
      </c>
    </row>
    <row r="8" spans="1:11" ht="27" customHeight="1">
      <c r="A8" s="1496"/>
      <c r="B8" s="62" t="s">
        <v>395</v>
      </c>
      <c r="C8" s="62" t="s">
        <v>1123</v>
      </c>
      <c r="D8" s="876" t="s">
        <v>1167</v>
      </c>
      <c r="E8" s="876" t="s">
        <v>291</v>
      </c>
      <c r="F8" s="62" t="s">
        <v>395</v>
      </c>
      <c r="G8" s="62" t="s">
        <v>1123</v>
      </c>
      <c r="H8" s="62" t="s">
        <v>1167</v>
      </c>
      <c r="I8" s="878" t="s">
        <v>291</v>
      </c>
    </row>
    <row r="9" spans="1:11" ht="28.5" customHeight="1" thickBot="1">
      <c r="A9" s="1498"/>
      <c r="B9" s="64"/>
      <c r="C9" s="63"/>
      <c r="D9" s="300" t="s">
        <v>524</v>
      </c>
      <c r="E9" s="300" t="s">
        <v>383</v>
      </c>
      <c r="F9" s="877"/>
      <c r="G9" s="300"/>
      <c r="H9" s="300" t="s">
        <v>524</v>
      </c>
      <c r="I9" s="309" t="s">
        <v>383</v>
      </c>
    </row>
    <row r="10" spans="1:11">
      <c r="A10" s="15">
        <v>2003</v>
      </c>
      <c r="B10" s="103">
        <v>168.73400000000001</v>
      </c>
      <c r="C10" s="103">
        <v>162.411</v>
      </c>
      <c r="D10" s="793">
        <f t="shared" ref="D10:D16" si="0">E10/C10*10</f>
        <v>30.693795371003194</v>
      </c>
      <c r="E10" s="103">
        <v>498.50099999999998</v>
      </c>
      <c r="F10" s="103">
        <v>2270.848</v>
      </c>
      <c r="G10" s="103">
        <v>2170.5079999999998</v>
      </c>
      <c r="H10" s="793">
        <f t="shared" ref="H10:H17" si="1">I10/G10*10</f>
        <v>32.50421099576689</v>
      </c>
      <c r="I10" s="148">
        <v>7055.0649999999996</v>
      </c>
      <c r="K10" s="671"/>
    </row>
    <row r="11" spans="1:11">
      <c r="A11" s="15">
        <v>2004</v>
      </c>
      <c r="B11" s="103">
        <v>171.31200000000001</v>
      </c>
      <c r="C11" s="103">
        <v>166.053</v>
      </c>
      <c r="D11" s="104">
        <f t="shared" si="0"/>
        <v>27.424496997946438</v>
      </c>
      <c r="E11" s="103">
        <v>455.392</v>
      </c>
      <c r="F11" s="103">
        <v>2293.462</v>
      </c>
      <c r="G11" s="103">
        <v>2198.7429999999999</v>
      </c>
      <c r="H11" s="104">
        <f t="shared" si="1"/>
        <v>21.578861194782654</v>
      </c>
      <c r="I11" s="148">
        <v>4744.6369999999997</v>
      </c>
      <c r="K11" s="671"/>
    </row>
    <row r="12" spans="1:11">
      <c r="A12" s="15">
        <v>2005</v>
      </c>
      <c r="B12" s="104">
        <v>166.80799999999999</v>
      </c>
      <c r="C12" s="104">
        <v>161.77199999999999</v>
      </c>
      <c r="D12" s="104">
        <f t="shared" si="0"/>
        <v>23.206673589990849</v>
      </c>
      <c r="E12" s="104">
        <v>375.41899999999998</v>
      </c>
      <c r="F12" s="104">
        <v>2298.4499999999998</v>
      </c>
      <c r="G12" s="104">
        <v>2221.136</v>
      </c>
      <c r="H12" s="104">
        <f t="shared" si="1"/>
        <v>16.416378825970135</v>
      </c>
      <c r="I12" s="123">
        <v>3646.3009999999999</v>
      </c>
      <c r="K12" s="671"/>
    </row>
    <row r="13" spans="1:11">
      <c r="A13" s="15">
        <v>2006</v>
      </c>
      <c r="B13" s="104">
        <v>169.828</v>
      </c>
      <c r="C13" s="104">
        <v>165.226</v>
      </c>
      <c r="D13" s="104">
        <f t="shared" si="0"/>
        <v>23.947562732257634</v>
      </c>
      <c r="E13" s="104">
        <v>395.67599999999999</v>
      </c>
      <c r="F13" s="104">
        <v>2313.8690000000001</v>
      </c>
      <c r="G13" s="104">
        <v>2230.1909999999998</v>
      </c>
      <c r="H13" s="104">
        <f t="shared" si="1"/>
        <v>23.690100982382233</v>
      </c>
      <c r="I13" s="123">
        <v>5283.3450000000003</v>
      </c>
      <c r="K13" s="671"/>
    </row>
    <row r="14" spans="1:11">
      <c r="A14" s="15">
        <v>2007</v>
      </c>
      <c r="B14" s="104">
        <v>170.84</v>
      </c>
      <c r="C14" s="104">
        <v>166.96700000000001</v>
      </c>
      <c r="D14" s="104">
        <f t="shared" si="0"/>
        <v>26.266986889624896</v>
      </c>
      <c r="E14" s="104">
        <v>438.572</v>
      </c>
      <c r="F14" s="104">
        <v>2299.3220000000001</v>
      </c>
      <c r="G14" s="104">
        <v>2221.2539999999999</v>
      </c>
      <c r="H14" s="104">
        <f t="shared" si="1"/>
        <v>25.668739369743399</v>
      </c>
      <c r="I14" s="123">
        <v>5701.6790000000001</v>
      </c>
      <c r="K14" s="671"/>
    </row>
    <row r="15" spans="1:11">
      <c r="A15" s="15">
        <v>2008</v>
      </c>
      <c r="B15" s="104">
        <v>169.892</v>
      </c>
      <c r="C15" s="104">
        <v>164.822</v>
      </c>
      <c r="D15" s="104">
        <f t="shared" si="0"/>
        <v>24.052128963366542</v>
      </c>
      <c r="E15" s="104">
        <v>396.43200000000002</v>
      </c>
      <c r="F15" s="104">
        <v>2280.5790000000002</v>
      </c>
      <c r="G15" s="104">
        <v>2207.9</v>
      </c>
      <c r="H15" s="104">
        <f t="shared" si="1"/>
        <v>22.686262964808186</v>
      </c>
      <c r="I15" s="123">
        <v>5008.8999999999996</v>
      </c>
      <c r="K15" s="671"/>
    </row>
    <row r="16" spans="1:11">
      <c r="A16" s="15">
        <v>2009</v>
      </c>
      <c r="B16" s="104">
        <v>169.37200000000001</v>
      </c>
      <c r="C16" s="104">
        <v>166.249</v>
      </c>
      <c r="D16" s="104">
        <f t="shared" si="0"/>
        <v>29.435846230654018</v>
      </c>
      <c r="E16" s="104">
        <v>489.36799999999999</v>
      </c>
      <c r="F16" s="104">
        <v>2280.4560000000001</v>
      </c>
      <c r="G16" s="104">
        <v>2215.9160000000002</v>
      </c>
      <c r="H16" s="104">
        <f t="shared" si="1"/>
        <v>29.25528765530823</v>
      </c>
      <c r="I16" s="123">
        <v>6482.7259999999997</v>
      </c>
      <c r="K16" s="671"/>
    </row>
    <row r="17" spans="1:12">
      <c r="A17" s="15">
        <v>2010</v>
      </c>
      <c r="B17" s="103">
        <v>166.006</v>
      </c>
      <c r="C17" s="103">
        <v>162.61199999999999</v>
      </c>
      <c r="D17" s="104">
        <f>E17/C17*10</f>
        <v>31.706823604654026</v>
      </c>
      <c r="E17" s="103">
        <v>515.59100000000001</v>
      </c>
      <c r="F17" s="103">
        <v>2309.46</v>
      </c>
      <c r="G17" s="103">
        <v>2233.3110000000001</v>
      </c>
      <c r="H17" s="104">
        <f t="shared" si="1"/>
        <v>29.919742481006896</v>
      </c>
      <c r="I17" s="148">
        <v>6682.009</v>
      </c>
      <c r="K17" s="671"/>
    </row>
    <row r="18" spans="1:12">
      <c r="A18" s="15">
        <v>2011</v>
      </c>
      <c r="B18" s="104">
        <v>165.762</v>
      </c>
      <c r="C18" s="104">
        <v>162.16800000000001</v>
      </c>
      <c r="D18" s="104">
        <f>E18/C18*10</f>
        <v>28.819680824823635</v>
      </c>
      <c r="E18" s="104">
        <v>467.363</v>
      </c>
      <c r="F18" s="104">
        <v>2337.913</v>
      </c>
      <c r="G18" s="104">
        <v>2257.3539999999998</v>
      </c>
      <c r="H18" s="104">
        <f>I18/G18*10</f>
        <v>32.572192930306898</v>
      </c>
      <c r="I18" s="123">
        <v>7352.6970000000001</v>
      </c>
      <c r="K18" s="671"/>
    </row>
    <row r="19" spans="1:12">
      <c r="A19" s="15">
        <v>2012</v>
      </c>
      <c r="B19" s="104">
        <v>166.679</v>
      </c>
      <c r="C19" s="104">
        <v>163.75200000000001</v>
      </c>
      <c r="D19" s="104">
        <f>E19/C19*10</f>
        <v>24.46693780839318</v>
      </c>
      <c r="E19" s="104">
        <v>400.65100000000001</v>
      </c>
      <c r="F19" s="104">
        <v>2337.5819999999999</v>
      </c>
      <c r="G19" s="104">
        <v>2268.3359999999998</v>
      </c>
      <c r="H19" s="104">
        <f>I19/G19*10</f>
        <v>15.203267946194924</v>
      </c>
      <c r="I19" s="123">
        <v>3448.6120000000001</v>
      </c>
      <c r="K19" s="671"/>
    </row>
    <row r="20" spans="1:12" ht="13.5" thickBot="1">
      <c r="A20" s="19">
        <v>2013</v>
      </c>
      <c r="B20" s="232">
        <v>163.79499999999999</v>
      </c>
      <c r="C20" s="232">
        <v>161.202</v>
      </c>
      <c r="D20" s="232">
        <f>E20/C20*10</f>
        <v>30.006637634768801</v>
      </c>
      <c r="E20" s="232">
        <v>483.71300000000002</v>
      </c>
      <c r="F20" s="232">
        <v>2343.1840000000002</v>
      </c>
      <c r="G20" s="232">
        <v>2273.2330000000002</v>
      </c>
      <c r="H20" s="232">
        <f>I20/G20*10</f>
        <v>38.565765145939729</v>
      </c>
      <c r="I20" s="233">
        <v>8766.8970000000008</v>
      </c>
      <c r="K20" s="671"/>
    </row>
    <row r="21" spans="1:12">
      <c r="A21" s="794"/>
      <c r="B21" s="795"/>
      <c r="C21" s="795"/>
      <c r="D21" s="795"/>
      <c r="E21" s="795"/>
      <c r="F21" s="795"/>
      <c r="G21" s="795"/>
      <c r="H21" s="795"/>
      <c r="I21" s="795"/>
    </row>
    <row r="22" spans="1:12">
      <c r="E22" s="796"/>
      <c r="L22" s="797"/>
    </row>
    <row r="27" spans="1:12">
      <c r="E27" s="796"/>
    </row>
  </sheetData>
  <mergeCells count="7">
    <mergeCell ref="B6:C6"/>
    <mergeCell ref="F6:G6"/>
    <mergeCell ref="A1:I1"/>
    <mergeCell ref="A3:I3"/>
    <mergeCell ref="B5:E5"/>
    <mergeCell ref="F5:I5"/>
    <mergeCell ref="A5:A9"/>
  </mergeCells>
  <phoneticPr fontId="0" type="noConversion"/>
  <printOptions horizontalCentered="1"/>
  <pageMargins left="0.78740157480314965" right="1.35" top="0.59055118110236227" bottom="0.98425196850393704" header="0" footer="0"/>
  <pageSetup paperSize="9" scale="41" orientation="portrait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>
  <sheetPr codeName="Hoja31"/>
  <dimension ref="A1:I22"/>
  <sheetViews>
    <sheetView showGridLines="0" view="pageBreakPreview" topLeftCell="A28" zoomScale="75" zoomScaleNormal="75" zoomScaleSheetLayoutView="75" workbookViewId="0">
      <selection activeCell="H84" sqref="H84"/>
    </sheetView>
  </sheetViews>
  <sheetFormatPr baseColWidth="10" defaultRowHeight="12.75"/>
  <cols>
    <col min="1" max="4" width="20.7109375" style="452" customWidth="1"/>
    <col min="5" max="5" width="6.42578125" style="452" customWidth="1"/>
    <col min="6" max="7" width="13.42578125" style="452" customWidth="1"/>
    <col min="8" max="9" width="11.42578125" style="452"/>
    <col min="10" max="10" width="28.7109375" style="452" customWidth="1"/>
    <col min="11" max="13" width="28.85546875" style="452" customWidth="1"/>
    <col min="14" max="15" width="11.42578125" style="452"/>
    <col min="16" max="16" width="26.28515625" style="452" customWidth="1"/>
    <col min="17" max="20" width="22.42578125" style="452" customWidth="1"/>
    <col min="21" max="16384" width="11.42578125" style="452"/>
  </cols>
  <sheetData>
    <row r="1" spans="1:9" s="482" customFormat="1" ht="18">
      <c r="A1" s="1524" t="s">
        <v>375</v>
      </c>
      <c r="B1" s="1524"/>
      <c r="C1" s="1524"/>
      <c r="D1" s="1524"/>
      <c r="E1" s="332"/>
      <c r="F1" s="332"/>
      <c r="G1" s="332"/>
    </row>
    <row r="3" spans="1:9" ht="15">
      <c r="A3" s="1688" t="s">
        <v>292</v>
      </c>
      <c r="B3" s="1688"/>
      <c r="C3" s="1688"/>
      <c r="D3" s="1688"/>
      <c r="E3" s="798"/>
      <c r="F3" s="798"/>
    </row>
    <row r="4" spans="1:9" ht="13.5" thickBot="1">
      <c r="A4" s="495"/>
      <c r="B4" s="495"/>
      <c r="C4" s="495"/>
      <c r="D4" s="495"/>
      <c r="E4" s="531"/>
    </row>
    <row r="5" spans="1:9" ht="21.75" customHeight="1">
      <c r="A5" s="31"/>
      <c r="B5" s="128" t="s">
        <v>75</v>
      </c>
      <c r="C5" s="1490" t="s">
        <v>76</v>
      </c>
      <c r="D5" s="1491"/>
      <c r="E5" s="531"/>
    </row>
    <row r="6" spans="1:9" ht="21.75" customHeight="1">
      <c r="A6" s="217" t="s">
        <v>378</v>
      </c>
      <c r="B6" s="876" t="s">
        <v>293</v>
      </c>
      <c r="C6" s="60" t="s">
        <v>273</v>
      </c>
      <c r="D6" s="71" t="s">
        <v>273</v>
      </c>
      <c r="E6" s="531"/>
    </row>
    <row r="7" spans="1:9" ht="23.25" customHeight="1" thickBot="1">
      <c r="A7" s="253"/>
      <c r="B7" s="63" t="s">
        <v>383</v>
      </c>
      <c r="C7" s="879" t="s">
        <v>294</v>
      </c>
      <c r="D7" s="880" t="s">
        <v>295</v>
      </c>
      <c r="E7" s="531"/>
      <c r="H7" s="1789"/>
      <c r="I7" s="1789"/>
    </row>
    <row r="8" spans="1:9">
      <c r="A8" s="15">
        <v>2003</v>
      </c>
      <c r="B8" s="486">
        <v>7553.5740000000005</v>
      </c>
      <c r="C8" s="486">
        <v>568.1</v>
      </c>
      <c r="D8" s="487">
        <v>6985.4740000000002</v>
      </c>
      <c r="E8" s="516"/>
      <c r="F8" s="797"/>
    </row>
    <row r="9" spans="1:9">
      <c r="A9" s="15">
        <v>2004</v>
      </c>
      <c r="B9" s="486">
        <v>5200.0290000000005</v>
      </c>
      <c r="C9" s="486">
        <v>507.39699999999999</v>
      </c>
      <c r="D9" s="487">
        <v>4692.6319999999996</v>
      </c>
      <c r="E9" s="516"/>
      <c r="F9" s="797"/>
    </row>
    <row r="10" spans="1:9">
      <c r="A10" s="15">
        <v>2005</v>
      </c>
      <c r="B10" s="486">
        <v>4021.72</v>
      </c>
      <c r="C10" s="486">
        <v>375.41899999999998</v>
      </c>
      <c r="D10" s="487">
        <v>3646.3009999999999</v>
      </c>
      <c r="E10" s="516"/>
      <c r="F10" s="797"/>
    </row>
    <row r="11" spans="1:9">
      <c r="A11" s="15">
        <v>2006</v>
      </c>
      <c r="B11" s="486">
        <v>5679.0209999999997</v>
      </c>
      <c r="C11" s="486">
        <v>495.98599999999999</v>
      </c>
      <c r="D11" s="487">
        <v>5183.0349999999999</v>
      </c>
      <c r="E11" s="516"/>
      <c r="F11" s="797"/>
    </row>
    <row r="12" spans="1:9">
      <c r="A12" s="15">
        <v>2007</v>
      </c>
      <c r="B12" s="486">
        <v>6140.2510000000002</v>
      </c>
      <c r="C12" s="486">
        <v>546.49900000000002</v>
      </c>
      <c r="D12" s="487">
        <v>5593.7520000000004</v>
      </c>
      <c r="E12" s="516"/>
      <c r="F12" s="797"/>
    </row>
    <row r="13" spans="1:9">
      <c r="A13" s="15">
        <v>2008</v>
      </c>
      <c r="B13" s="486">
        <v>5485.3739999999998</v>
      </c>
      <c r="C13" s="486">
        <v>481.83699999999953</v>
      </c>
      <c r="D13" s="487">
        <v>5003.5370000000003</v>
      </c>
      <c r="E13" s="516"/>
      <c r="F13" s="797"/>
    </row>
    <row r="14" spans="1:9">
      <c r="A14" s="15">
        <v>2009</v>
      </c>
      <c r="B14" s="486">
        <v>6972.0940000000001</v>
      </c>
      <c r="C14" s="486">
        <v>486.22300000000001</v>
      </c>
      <c r="D14" s="487">
        <v>6485.8710000000001</v>
      </c>
      <c r="E14" s="531"/>
    </row>
    <row r="15" spans="1:9">
      <c r="A15" s="15">
        <v>2010</v>
      </c>
      <c r="B15" s="486">
        <v>7197.6</v>
      </c>
      <c r="C15" s="486">
        <v>584.18600000000004</v>
      </c>
      <c r="D15" s="487">
        <v>6613.4139999999998</v>
      </c>
      <c r="E15" s="531"/>
    </row>
    <row r="16" spans="1:9">
      <c r="A16" s="15">
        <v>2011</v>
      </c>
      <c r="B16" s="486">
        <v>7820.06</v>
      </c>
      <c r="C16" s="486">
        <v>501.95800000000003</v>
      </c>
      <c r="D16" s="487">
        <v>7318.1019999999999</v>
      </c>
      <c r="E16" s="531"/>
    </row>
    <row r="17" spans="1:5">
      <c r="A17" s="15">
        <v>2012</v>
      </c>
      <c r="B17" s="486">
        <v>3849.2629999999999</v>
      </c>
      <c r="C17" s="486">
        <v>461.96300000000002</v>
      </c>
      <c r="D17" s="487">
        <v>3387.3</v>
      </c>
      <c r="E17" s="531"/>
    </row>
    <row r="18" spans="1:5" ht="13.5" thickBot="1">
      <c r="A18" s="19">
        <v>2013</v>
      </c>
      <c r="B18" s="492">
        <v>9250.61</v>
      </c>
      <c r="C18" s="492">
        <v>554.74900000000002</v>
      </c>
      <c r="D18" s="488">
        <v>8695.8610000000008</v>
      </c>
      <c r="E18" s="531"/>
    </row>
    <row r="19" spans="1:5">
      <c r="A19" s="794"/>
      <c r="B19" s="671"/>
      <c r="C19" s="671"/>
      <c r="D19" s="671"/>
      <c r="E19" s="531"/>
    </row>
    <row r="20" spans="1:5">
      <c r="A20" s="531"/>
      <c r="B20" s="531"/>
      <c r="C20" s="531"/>
      <c r="D20" s="531"/>
      <c r="E20" s="531"/>
    </row>
    <row r="21" spans="1:5">
      <c r="E21" s="531"/>
    </row>
    <row r="22" spans="1:5">
      <c r="E22" s="531"/>
    </row>
  </sheetData>
  <mergeCells count="4">
    <mergeCell ref="H7:I7"/>
    <mergeCell ref="A1:D1"/>
    <mergeCell ref="C5:D5"/>
    <mergeCell ref="A3:D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84" orientation="portrait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>
  <sheetPr codeName="Hoja52">
    <pageSetUpPr fitToPage="1"/>
  </sheetPr>
  <dimension ref="A1:M51"/>
  <sheetViews>
    <sheetView view="pageBreakPreview" zoomScale="75" zoomScaleNormal="75" zoomScaleSheetLayoutView="75" workbookViewId="0">
      <selection activeCell="B9" sqref="B9:K49"/>
    </sheetView>
  </sheetViews>
  <sheetFormatPr baseColWidth="10" defaultRowHeight="12.75"/>
  <cols>
    <col min="1" max="1" width="36.85546875" style="271" customWidth="1"/>
    <col min="2" max="2" width="14.85546875" style="271" customWidth="1"/>
    <col min="3" max="3" width="11.85546875" style="271" bestFit="1" customWidth="1"/>
    <col min="4" max="4" width="12.85546875" style="271" customWidth="1"/>
    <col min="5" max="5" width="13.140625" style="271" customWidth="1"/>
    <col min="6" max="6" width="12.7109375" style="271" customWidth="1"/>
    <col min="7" max="7" width="20.7109375" style="271" customWidth="1"/>
    <col min="8" max="8" width="10.42578125" style="271" bestFit="1" customWidth="1"/>
    <col min="9" max="9" width="17.42578125" style="271" customWidth="1"/>
    <col min="10" max="10" width="16.28515625" style="271" customWidth="1"/>
    <col min="11" max="11" width="17.140625" style="271" customWidth="1"/>
    <col min="12" max="16384" width="11.42578125" style="271"/>
  </cols>
  <sheetData>
    <row r="1" spans="1:13" s="90" customFormat="1" ht="18">
      <c r="A1" s="1519" t="s">
        <v>296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</row>
    <row r="3" spans="1:13" ht="23.25" customHeight="1">
      <c r="A3" s="1523" t="s">
        <v>1296</v>
      </c>
      <c r="B3" s="1523"/>
      <c r="C3" s="1523"/>
      <c r="D3" s="1523"/>
      <c r="E3" s="1523"/>
      <c r="F3" s="1523"/>
      <c r="G3" s="1523"/>
      <c r="H3" s="1523"/>
      <c r="I3" s="1523"/>
      <c r="J3" s="1523"/>
      <c r="K3" s="1523"/>
      <c r="L3" s="282"/>
      <c r="M3" s="282"/>
    </row>
    <row r="4" spans="1:13" ht="13.5" customHeight="1" thickBot="1">
      <c r="A4" s="30"/>
      <c r="B4" s="6"/>
      <c r="C4" s="6"/>
      <c r="D4" s="6"/>
      <c r="E4" s="6"/>
      <c r="F4" s="6"/>
      <c r="G4" s="6"/>
      <c r="H4" s="6"/>
      <c r="I4" s="6"/>
      <c r="J4" s="672"/>
      <c r="K4" s="672"/>
    </row>
    <row r="5" spans="1:13" ht="33.75" customHeight="1">
      <c r="A5" s="881"/>
      <c r="B5" s="1794" t="s">
        <v>1116</v>
      </c>
      <c r="C5" s="1795"/>
      <c r="D5" s="1795"/>
      <c r="E5" s="1795"/>
      <c r="F5" s="1796"/>
      <c r="G5" s="898"/>
      <c r="H5" s="884"/>
      <c r="I5" s="885" t="s">
        <v>386</v>
      </c>
      <c r="J5" s="886"/>
      <c r="K5" s="882"/>
    </row>
    <row r="6" spans="1:13" ht="24" customHeight="1">
      <c r="A6" s="887" t="s">
        <v>560</v>
      </c>
      <c r="B6" s="1792" t="s">
        <v>389</v>
      </c>
      <c r="C6" s="1797"/>
      <c r="D6" s="1797"/>
      <c r="E6" s="1797"/>
      <c r="F6" s="1793"/>
      <c r="G6" s="893" t="s">
        <v>1117</v>
      </c>
      <c r="H6" s="1798" t="s">
        <v>1265</v>
      </c>
      <c r="I6" s="1799"/>
      <c r="J6" s="888" t="s">
        <v>1117</v>
      </c>
      <c r="K6" s="889" t="s">
        <v>1287</v>
      </c>
    </row>
    <row r="7" spans="1:13" ht="24" customHeight="1">
      <c r="A7" s="887" t="s">
        <v>538</v>
      </c>
      <c r="B7" s="890"/>
      <c r="C7" s="891" t="s">
        <v>395</v>
      </c>
      <c r="D7" s="892"/>
      <c r="E7" s="1790" t="s">
        <v>1123</v>
      </c>
      <c r="F7" s="1791"/>
      <c r="G7" s="893" t="s">
        <v>1120</v>
      </c>
      <c r="H7" s="1792" t="s">
        <v>390</v>
      </c>
      <c r="I7" s="1793"/>
      <c r="J7" s="893" t="s">
        <v>1120</v>
      </c>
      <c r="K7" s="889" t="s">
        <v>533</v>
      </c>
    </row>
    <row r="8" spans="1:13" ht="47.25" customHeight="1" thickBot="1">
      <c r="A8" s="894"/>
      <c r="B8" s="895" t="s">
        <v>393</v>
      </c>
      <c r="C8" s="895" t="s">
        <v>394</v>
      </c>
      <c r="D8" s="895" t="s">
        <v>395</v>
      </c>
      <c r="E8" s="895" t="s">
        <v>393</v>
      </c>
      <c r="F8" s="895" t="s">
        <v>394</v>
      </c>
      <c r="G8" s="896" t="s">
        <v>1124</v>
      </c>
      <c r="H8" s="895" t="s">
        <v>393</v>
      </c>
      <c r="I8" s="895" t="s">
        <v>394</v>
      </c>
      <c r="J8" s="896" t="s">
        <v>1159</v>
      </c>
      <c r="K8" s="897"/>
    </row>
    <row r="9" spans="1:13">
      <c r="A9" s="75" t="s">
        <v>477</v>
      </c>
      <c r="B9" s="256">
        <v>2</v>
      </c>
      <c r="C9" s="45" t="s">
        <v>399</v>
      </c>
      <c r="D9" s="245">
        <v>2</v>
      </c>
      <c r="E9" s="245">
        <v>2</v>
      </c>
      <c r="F9" s="245" t="s">
        <v>399</v>
      </c>
      <c r="G9" s="245" t="s">
        <v>399</v>
      </c>
      <c r="H9" s="245">
        <v>660</v>
      </c>
      <c r="I9" s="245" t="s">
        <v>399</v>
      </c>
      <c r="J9" s="245" t="s">
        <v>399</v>
      </c>
      <c r="K9" s="272">
        <v>2</v>
      </c>
    </row>
    <row r="10" spans="1:13">
      <c r="A10" s="66" t="s">
        <v>479</v>
      </c>
      <c r="B10" s="83">
        <v>510</v>
      </c>
      <c r="C10" s="83">
        <v>63</v>
      </c>
      <c r="D10" s="85">
        <v>573</v>
      </c>
      <c r="E10" s="85">
        <v>510</v>
      </c>
      <c r="F10" s="83">
        <v>63</v>
      </c>
      <c r="G10" s="83" t="s">
        <v>399</v>
      </c>
      <c r="H10" s="83">
        <v>616</v>
      </c>
      <c r="I10" s="83">
        <v>2368</v>
      </c>
      <c r="J10" s="83" t="s">
        <v>399</v>
      </c>
      <c r="K10" s="84">
        <v>463</v>
      </c>
    </row>
    <row r="11" spans="1:13">
      <c r="A11" s="899" t="s">
        <v>480</v>
      </c>
      <c r="B11" s="900">
        <v>512</v>
      </c>
      <c r="C11" s="900">
        <v>63</v>
      </c>
      <c r="D11" s="900">
        <v>575</v>
      </c>
      <c r="E11" s="900">
        <v>512</v>
      </c>
      <c r="F11" s="900">
        <v>63</v>
      </c>
      <c r="G11" s="900" t="s">
        <v>399</v>
      </c>
      <c r="H11" s="900">
        <v>616</v>
      </c>
      <c r="I11" s="900">
        <v>2368</v>
      </c>
      <c r="J11" s="900" t="s">
        <v>399</v>
      </c>
      <c r="K11" s="901">
        <v>465</v>
      </c>
    </row>
    <row r="12" spans="1:13">
      <c r="A12" s="66"/>
      <c r="B12" s="48"/>
      <c r="C12" s="48"/>
      <c r="D12" s="48"/>
      <c r="E12" s="48"/>
      <c r="F12" s="48"/>
      <c r="G12" s="48"/>
      <c r="H12" s="48"/>
      <c r="I12" s="48"/>
      <c r="J12" s="48"/>
      <c r="K12" s="49"/>
    </row>
    <row r="13" spans="1:13">
      <c r="A13" s="899" t="s">
        <v>481</v>
      </c>
      <c r="B13" s="900">
        <v>79</v>
      </c>
      <c r="C13" s="900" t="s">
        <v>399</v>
      </c>
      <c r="D13" s="900">
        <v>79</v>
      </c>
      <c r="E13" s="900">
        <v>79</v>
      </c>
      <c r="F13" s="900" t="s">
        <v>399</v>
      </c>
      <c r="G13" s="900">
        <v>6250</v>
      </c>
      <c r="H13" s="900">
        <v>250</v>
      </c>
      <c r="I13" s="900" t="s">
        <v>399</v>
      </c>
      <c r="J13" s="900">
        <v>2</v>
      </c>
      <c r="K13" s="901">
        <v>32</v>
      </c>
    </row>
    <row r="14" spans="1:13">
      <c r="A14" s="66"/>
      <c r="B14" s="48"/>
      <c r="C14" s="48"/>
      <c r="D14" s="48"/>
      <c r="E14" s="48"/>
      <c r="F14" s="48"/>
      <c r="G14" s="48"/>
      <c r="H14" s="48"/>
      <c r="I14" s="48"/>
      <c r="J14" s="48"/>
      <c r="K14" s="49"/>
    </row>
    <row r="15" spans="1:13">
      <c r="A15" s="66" t="s">
        <v>486</v>
      </c>
      <c r="B15" s="85">
        <v>868</v>
      </c>
      <c r="C15" s="48" t="s">
        <v>399</v>
      </c>
      <c r="D15" s="85">
        <v>868</v>
      </c>
      <c r="E15" s="85">
        <v>848</v>
      </c>
      <c r="F15" s="48" t="s">
        <v>399</v>
      </c>
      <c r="G15" s="48" t="s">
        <v>399</v>
      </c>
      <c r="H15" s="12">
        <v>1415</v>
      </c>
      <c r="I15" s="12" t="s">
        <v>399</v>
      </c>
      <c r="J15" s="12" t="s">
        <v>399</v>
      </c>
      <c r="K15" s="13">
        <v>1200</v>
      </c>
    </row>
    <row r="16" spans="1:13">
      <c r="A16" s="66" t="s">
        <v>487</v>
      </c>
      <c r="B16" s="12" t="s">
        <v>399</v>
      </c>
      <c r="C16" s="12" t="s">
        <v>399</v>
      </c>
      <c r="D16" s="12" t="s">
        <v>399</v>
      </c>
      <c r="E16" s="12" t="s">
        <v>399</v>
      </c>
      <c r="F16" s="48" t="s">
        <v>399</v>
      </c>
      <c r="G16" s="85">
        <v>200</v>
      </c>
      <c r="H16" s="12" t="s">
        <v>399</v>
      </c>
      <c r="I16" s="12" t="s">
        <v>399</v>
      </c>
      <c r="J16" s="12">
        <v>2</v>
      </c>
      <c r="K16" s="13" t="s">
        <v>399</v>
      </c>
    </row>
    <row r="17" spans="1:11">
      <c r="A17" s="899" t="s">
        <v>491</v>
      </c>
      <c r="B17" s="900">
        <v>868</v>
      </c>
      <c r="C17" s="900" t="s">
        <v>399</v>
      </c>
      <c r="D17" s="900">
        <v>868</v>
      </c>
      <c r="E17" s="900">
        <v>848</v>
      </c>
      <c r="F17" s="900" t="s">
        <v>399</v>
      </c>
      <c r="G17" s="900">
        <v>200</v>
      </c>
      <c r="H17" s="900">
        <v>1415</v>
      </c>
      <c r="I17" s="900" t="s">
        <v>399</v>
      </c>
      <c r="J17" s="900">
        <v>2</v>
      </c>
      <c r="K17" s="901">
        <v>1200</v>
      </c>
    </row>
    <row r="18" spans="1:11">
      <c r="A18" s="66"/>
      <c r="B18" s="48"/>
      <c r="C18" s="48"/>
      <c r="D18" s="48"/>
      <c r="E18" s="48"/>
      <c r="F18" s="48"/>
      <c r="G18" s="48"/>
      <c r="H18" s="48"/>
      <c r="I18" s="48"/>
      <c r="J18" s="48"/>
      <c r="K18" s="49"/>
    </row>
    <row r="19" spans="1:11">
      <c r="A19" s="899" t="s">
        <v>492</v>
      </c>
      <c r="B19" s="900">
        <v>111</v>
      </c>
      <c r="C19" s="900" t="s">
        <v>399</v>
      </c>
      <c r="D19" s="900">
        <v>111</v>
      </c>
      <c r="E19" s="900">
        <v>111</v>
      </c>
      <c r="F19" s="900" t="s">
        <v>399</v>
      </c>
      <c r="G19" s="900" t="s">
        <v>399</v>
      </c>
      <c r="H19" s="900">
        <v>1210</v>
      </c>
      <c r="I19" s="900" t="s">
        <v>399</v>
      </c>
      <c r="J19" s="900" t="s">
        <v>399</v>
      </c>
      <c r="K19" s="901">
        <v>134</v>
      </c>
    </row>
    <row r="20" spans="1:11">
      <c r="A20" s="66"/>
      <c r="B20" s="48"/>
      <c r="C20" s="48"/>
      <c r="D20" s="48"/>
      <c r="E20" s="48"/>
      <c r="F20" s="48"/>
      <c r="G20" s="48"/>
      <c r="H20" s="48"/>
      <c r="I20" s="48"/>
      <c r="J20" s="48"/>
      <c r="K20" s="49"/>
    </row>
    <row r="21" spans="1:11">
      <c r="A21" s="66" t="s">
        <v>493</v>
      </c>
      <c r="B21" s="12" t="s">
        <v>399</v>
      </c>
      <c r="C21" s="12">
        <v>250</v>
      </c>
      <c r="D21" s="85">
        <v>250</v>
      </c>
      <c r="E21" s="48" t="s">
        <v>399</v>
      </c>
      <c r="F21" s="12">
        <v>250</v>
      </c>
      <c r="G21" s="12" t="s">
        <v>399</v>
      </c>
      <c r="H21" s="48" t="s">
        <v>399</v>
      </c>
      <c r="I21" s="85">
        <v>2000</v>
      </c>
      <c r="J21" s="48" t="s">
        <v>399</v>
      </c>
      <c r="K21" s="133">
        <v>500</v>
      </c>
    </row>
    <row r="22" spans="1:11">
      <c r="A22" s="66" t="s">
        <v>495</v>
      </c>
      <c r="B22" s="48" t="s">
        <v>399</v>
      </c>
      <c r="C22" s="85">
        <v>30</v>
      </c>
      <c r="D22" s="85">
        <v>30</v>
      </c>
      <c r="E22" s="48" t="s">
        <v>399</v>
      </c>
      <c r="F22" s="12">
        <v>30</v>
      </c>
      <c r="G22" s="12" t="s">
        <v>399</v>
      </c>
      <c r="H22" s="12" t="s">
        <v>399</v>
      </c>
      <c r="I22" s="12">
        <v>500</v>
      </c>
      <c r="J22" s="12" t="s">
        <v>399</v>
      </c>
      <c r="K22" s="13">
        <v>15</v>
      </c>
    </row>
    <row r="23" spans="1:11">
      <c r="A23" s="899" t="s">
        <v>573</v>
      </c>
      <c r="B23" s="900" t="s">
        <v>399</v>
      </c>
      <c r="C23" s="900">
        <v>280</v>
      </c>
      <c r="D23" s="900">
        <v>280</v>
      </c>
      <c r="E23" s="900" t="s">
        <v>399</v>
      </c>
      <c r="F23" s="900">
        <v>280</v>
      </c>
      <c r="G23" s="900" t="s">
        <v>399</v>
      </c>
      <c r="H23" s="900" t="s">
        <v>399</v>
      </c>
      <c r="I23" s="900">
        <v>1839</v>
      </c>
      <c r="J23" s="900" t="s">
        <v>399</v>
      </c>
      <c r="K23" s="901">
        <v>515</v>
      </c>
    </row>
    <row r="24" spans="1:11">
      <c r="A24" s="66"/>
      <c r="B24" s="48"/>
      <c r="C24" s="48"/>
      <c r="D24" s="48"/>
      <c r="E24" s="48"/>
      <c r="F24" s="48"/>
      <c r="G24" s="48"/>
      <c r="H24" s="48"/>
      <c r="I24" s="48"/>
      <c r="J24" s="48"/>
      <c r="K24" s="49"/>
    </row>
    <row r="25" spans="1:11">
      <c r="A25" s="66" t="s">
        <v>499</v>
      </c>
      <c r="B25" s="12">
        <v>189</v>
      </c>
      <c r="C25" s="12">
        <v>166</v>
      </c>
      <c r="D25" s="85">
        <v>355</v>
      </c>
      <c r="E25" s="85">
        <v>178</v>
      </c>
      <c r="F25" s="12">
        <v>150</v>
      </c>
      <c r="G25" s="12">
        <v>1900</v>
      </c>
      <c r="H25" s="12">
        <v>845</v>
      </c>
      <c r="I25" s="12">
        <v>1900</v>
      </c>
      <c r="J25" s="12">
        <v>5</v>
      </c>
      <c r="K25" s="13">
        <v>445</v>
      </c>
    </row>
    <row r="26" spans="1:11">
      <c r="A26" s="66" t="s">
        <v>500</v>
      </c>
      <c r="B26" s="12">
        <v>27</v>
      </c>
      <c r="C26" s="12">
        <v>3</v>
      </c>
      <c r="D26" s="85">
        <v>30</v>
      </c>
      <c r="E26" s="85">
        <v>26</v>
      </c>
      <c r="F26" s="12">
        <v>3</v>
      </c>
      <c r="G26" s="12" t="s">
        <v>399</v>
      </c>
      <c r="H26" s="85">
        <v>1000</v>
      </c>
      <c r="I26" s="85">
        <v>2200</v>
      </c>
      <c r="J26" s="48" t="s">
        <v>399</v>
      </c>
      <c r="K26" s="133">
        <v>33</v>
      </c>
    </row>
    <row r="27" spans="1:11">
      <c r="A27" s="66" t="s">
        <v>501</v>
      </c>
      <c r="B27" s="12">
        <v>55</v>
      </c>
      <c r="C27" s="12">
        <v>2</v>
      </c>
      <c r="D27" s="12">
        <v>57</v>
      </c>
      <c r="E27" s="12">
        <v>53</v>
      </c>
      <c r="F27" s="12">
        <v>2</v>
      </c>
      <c r="G27" s="12" t="s">
        <v>399</v>
      </c>
      <c r="H27" s="85">
        <v>1370</v>
      </c>
      <c r="I27" s="85">
        <v>3910</v>
      </c>
      <c r="J27" s="48" t="s">
        <v>399</v>
      </c>
      <c r="K27" s="133">
        <v>80</v>
      </c>
    </row>
    <row r="28" spans="1:11">
      <c r="A28" s="899" t="s">
        <v>502</v>
      </c>
      <c r="B28" s="900">
        <v>271</v>
      </c>
      <c r="C28" s="900">
        <v>171</v>
      </c>
      <c r="D28" s="900">
        <v>442</v>
      </c>
      <c r="E28" s="900">
        <v>257</v>
      </c>
      <c r="F28" s="900">
        <v>155</v>
      </c>
      <c r="G28" s="900">
        <v>1900</v>
      </c>
      <c r="H28" s="900">
        <v>969</v>
      </c>
      <c r="I28" s="900">
        <v>1932</v>
      </c>
      <c r="J28" s="900">
        <v>5</v>
      </c>
      <c r="K28" s="901">
        <v>558</v>
      </c>
    </row>
    <row r="29" spans="1:11">
      <c r="A29" s="66"/>
      <c r="B29" s="48"/>
      <c r="C29" s="48"/>
      <c r="D29" s="48"/>
      <c r="E29" s="48"/>
      <c r="F29" s="48"/>
      <c r="G29" s="48"/>
      <c r="H29" s="48"/>
      <c r="I29" s="48"/>
      <c r="J29" s="48"/>
      <c r="K29" s="49"/>
    </row>
    <row r="30" spans="1:11">
      <c r="A30" s="899" t="s">
        <v>503</v>
      </c>
      <c r="B30" s="900">
        <v>431</v>
      </c>
      <c r="C30" s="900">
        <v>623</v>
      </c>
      <c r="D30" s="900">
        <v>1054</v>
      </c>
      <c r="E30" s="900">
        <v>401</v>
      </c>
      <c r="F30" s="900">
        <v>576</v>
      </c>
      <c r="G30" s="900" t="s">
        <v>399</v>
      </c>
      <c r="H30" s="900">
        <v>1103</v>
      </c>
      <c r="I30" s="900">
        <v>3421</v>
      </c>
      <c r="J30" s="900" t="s">
        <v>399</v>
      </c>
      <c r="K30" s="901">
        <v>2413</v>
      </c>
    </row>
    <row r="31" spans="1:11">
      <c r="A31" s="66"/>
      <c r="B31" s="48"/>
      <c r="C31" s="48"/>
      <c r="D31" s="48"/>
      <c r="E31" s="48"/>
      <c r="F31" s="48"/>
      <c r="G31" s="48"/>
      <c r="H31" s="48"/>
      <c r="I31" s="48"/>
      <c r="J31" s="48"/>
      <c r="K31" s="49"/>
    </row>
    <row r="32" spans="1:11">
      <c r="A32" s="66" t="s">
        <v>504</v>
      </c>
      <c r="B32" s="48">
        <v>32960</v>
      </c>
      <c r="C32" s="12">
        <v>3040</v>
      </c>
      <c r="D32" s="85">
        <v>36000</v>
      </c>
      <c r="E32" s="85">
        <v>32783</v>
      </c>
      <c r="F32" s="48">
        <v>2919</v>
      </c>
      <c r="G32" s="12" t="s">
        <v>399</v>
      </c>
      <c r="H32" s="48">
        <v>2237</v>
      </c>
      <c r="I32" s="12">
        <v>3844</v>
      </c>
      <c r="J32" s="12" t="s">
        <v>399</v>
      </c>
      <c r="K32" s="13">
        <v>84556</v>
      </c>
    </row>
    <row r="33" spans="1:11">
      <c r="A33" s="66" t="s">
        <v>505</v>
      </c>
      <c r="B33" s="48">
        <v>25000</v>
      </c>
      <c r="C33" s="12">
        <v>800</v>
      </c>
      <c r="D33" s="85">
        <v>25800</v>
      </c>
      <c r="E33" s="85">
        <v>25000</v>
      </c>
      <c r="F33" s="48">
        <v>800</v>
      </c>
      <c r="G33" s="12" t="s">
        <v>399</v>
      </c>
      <c r="H33" s="48">
        <v>1346</v>
      </c>
      <c r="I33" s="12">
        <v>3312</v>
      </c>
      <c r="J33" s="12" t="s">
        <v>399</v>
      </c>
      <c r="K33" s="13">
        <v>36300</v>
      </c>
    </row>
    <row r="34" spans="1:11">
      <c r="A34" s="899" t="s">
        <v>506</v>
      </c>
      <c r="B34" s="900">
        <v>57960</v>
      </c>
      <c r="C34" s="900">
        <v>3840</v>
      </c>
      <c r="D34" s="900">
        <v>61800</v>
      </c>
      <c r="E34" s="900">
        <v>57783</v>
      </c>
      <c r="F34" s="900">
        <v>3719</v>
      </c>
      <c r="G34" s="900" t="s">
        <v>399</v>
      </c>
      <c r="H34" s="900">
        <v>1852</v>
      </c>
      <c r="I34" s="900">
        <v>3730</v>
      </c>
      <c r="J34" s="900" t="s">
        <v>399</v>
      </c>
      <c r="K34" s="901">
        <v>120856</v>
      </c>
    </row>
    <row r="35" spans="1:11">
      <c r="A35" s="66"/>
      <c r="B35" s="48"/>
      <c r="C35" s="48"/>
      <c r="D35" s="48"/>
      <c r="E35" s="48"/>
      <c r="F35" s="48"/>
      <c r="G35" s="48"/>
      <c r="H35" s="48"/>
      <c r="I35" s="48"/>
      <c r="J35" s="48"/>
      <c r="K35" s="49"/>
    </row>
    <row r="36" spans="1:11">
      <c r="A36" s="66" t="s">
        <v>507</v>
      </c>
      <c r="B36" s="12">
        <v>27</v>
      </c>
      <c r="C36" s="12">
        <v>55</v>
      </c>
      <c r="D36" s="12">
        <v>82</v>
      </c>
      <c r="E36" s="12">
        <v>27</v>
      </c>
      <c r="F36" s="85">
        <v>53</v>
      </c>
      <c r="G36" s="48" t="s">
        <v>399</v>
      </c>
      <c r="H36" s="85">
        <v>185</v>
      </c>
      <c r="I36" s="85">
        <v>3887</v>
      </c>
      <c r="J36" s="48" t="s">
        <v>399</v>
      </c>
      <c r="K36" s="133">
        <v>211</v>
      </c>
    </row>
    <row r="37" spans="1:11">
      <c r="A37" s="66" t="s">
        <v>509</v>
      </c>
      <c r="B37" s="12">
        <v>2596</v>
      </c>
      <c r="C37" s="12">
        <v>1494</v>
      </c>
      <c r="D37" s="85">
        <v>4090</v>
      </c>
      <c r="E37" s="85">
        <v>2533</v>
      </c>
      <c r="F37" s="12">
        <v>1354</v>
      </c>
      <c r="G37" s="12" t="s">
        <v>399</v>
      </c>
      <c r="H37" s="12">
        <v>5100</v>
      </c>
      <c r="I37" s="12">
        <v>5833</v>
      </c>
      <c r="J37" s="12" t="s">
        <v>399</v>
      </c>
      <c r="K37" s="13">
        <v>20816</v>
      </c>
    </row>
    <row r="38" spans="1:11">
      <c r="A38" s="66" t="s">
        <v>510</v>
      </c>
      <c r="B38" s="12" t="s">
        <v>399</v>
      </c>
      <c r="C38" s="12">
        <v>15</v>
      </c>
      <c r="D38" s="85">
        <v>15</v>
      </c>
      <c r="E38" s="48" t="s">
        <v>399</v>
      </c>
      <c r="F38" s="12">
        <v>15</v>
      </c>
      <c r="G38" s="12">
        <v>9</v>
      </c>
      <c r="H38" s="12" t="s">
        <v>399</v>
      </c>
      <c r="I38" s="12">
        <v>6000</v>
      </c>
      <c r="J38" s="12">
        <v>45</v>
      </c>
      <c r="K38" s="13">
        <v>90</v>
      </c>
    </row>
    <row r="39" spans="1:11">
      <c r="A39" s="66" t="s">
        <v>511</v>
      </c>
      <c r="B39" s="12">
        <v>2393</v>
      </c>
      <c r="C39" s="12">
        <v>1657</v>
      </c>
      <c r="D39" s="12">
        <v>4050</v>
      </c>
      <c r="E39" s="12">
        <v>2388</v>
      </c>
      <c r="F39" s="12">
        <v>1654</v>
      </c>
      <c r="G39" s="12" t="s">
        <v>399</v>
      </c>
      <c r="H39" s="12">
        <v>953</v>
      </c>
      <c r="I39" s="12">
        <v>1800</v>
      </c>
      <c r="J39" s="12" t="s">
        <v>399</v>
      </c>
      <c r="K39" s="13">
        <v>5253</v>
      </c>
    </row>
    <row r="40" spans="1:11">
      <c r="A40" s="66" t="s">
        <v>512</v>
      </c>
      <c r="B40" s="12">
        <v>198</v>
      </c>
      <c r="C40" s="12" t="s">
        <v>399</v>
      </c>
      <c r="D40" s="85">
        <v>198</v>
      </c>
      <c r="E40" s="85">
        <v>198</v>
      </c>
      <c r="F40" s="12" t="s">
        <v>399</v>
      </c>
      <c r="G40" s="12">
        <v>2760</v>
      </c>
      <c r="H40" s="12">
        <v>4015</v>
      </c>
      <c r="I40" s="12" t="s">
        <v>399</v>
      </c>
      <c r="J40" s="12" t="s">
        <v>399</v>
      </c>
      <c r="K40" s="13">
        <v>795</v>
      </c>
    </row>
    <row r="41" spans="1:11">
      <c r="A41" s="66" t="s">
        <v>513</v>
      </c>
      <c r="B41" s="12">
        <v>5695</v>
      </c>
      <c r="C41" s="12">
        <v>490</v>
      </c>
      <c r="D41" s="85">
        <v>6185</v>
      </c>
      <c r="E41" s="85">
        <v>5679</v>
      </c>
      <c r="F41" s="12">
        <v>478</v>
      </c>
      <c r="G41" s="12" t="s">
        <v>399</v>
      </c>
      <c r="H41" s="85">
        <v>2900</v>
      </c>
      <c r="I41" s="85">
        <v>5600</v>
      </c>
      <c r="J41" s="48" t="s">
        <v>399</v>
      </c>
      <c r="K41" s="133">
        <v>19146</v>
      </c>
    </row>
    <row r="42" spans="1:11">
      <c r="A42" s="66" t="s">
        <v>514</v>
      </c>
      <c r="B42" s="12">
        <v>40630</v>
      </c>
      <c r="C42" s="12">
        <v>43261</v>
      </c>
      <c r="D42" s="85">
        <v>83891</v>
      </c>
      <c r="E42" s="85">
        <v>39237</v>
      </c>
      <c r="F42" s="12">
        <v>42736</v>
      </c>
      <c r="G42" s="12" t="s">
        <v>399</v>
      </c>
      <c r="H42" s="12">
        <v>3218</v>
      </c>
      <c r="I42" s="12">
        <v>4326</v>
      </c>
      <c r="J42" s="12" t="s">
        <v>399</v>
      </c>
      <c r="K42" s="13">
        <v>311141</v>
      </c>
    </row>
    <row r="43" spans="1:11">
      <c r="A43" s="899" t="s">
        <v>515</v>
      </c>
      <c r="B43" s="900">
        <v>51539</v>
      </c>
      <c r="C43" s="900">
        <v>46972</v>
      </c>
      <c r="D43" s="900">
        <v>98511</v>
      </c>
      <c r="E43" s="900">
        <v>50062</v>
      </c>
      <c r="F43" s="900">
        <v>46290</v>
      </c>
      <c r="G43" s="900">
        <v>2769</v>
      </c>
      <c r="H43" s="900">
        <v>3171</v>
      </c>
      <c r="I43" s="900">
        <v>4293</v>
      </c>
      <c r="J43" s="900" t="s">
        <v>399</v>
      </c>
      <c r="K43" s="901">
        <v>357452</v>
      </c>
    </row>
    <row r="44" spans="1:11">
      <c r="A44" s="66"/>
      <c r="B44" s="48"/>
      <c r="C44" s="48"/>
      <c r="D44" s="48"/>
      <c r="E44" s="48"/>
      <c r="F44" s="48"/>
      <c r="G44" s="48"/>
      <c r="H44" s="48"/>
      <c r="I44" s="48"/>
      <c r="J44" s="48"/>
      <c r="K44" s="49"/>
    </row>
    <row r="45" spans="1:11">
      <c r="A45" s="66" t="s">
        <v>516</v>
      </c>
      <c r="B45" s="85">
        <v>22</v>
      </c>
      <c r="C45" s="85">
        <v>53</v>
      </c>
      <c r="D45" s="85">
        <v>75</v>
      </c>
      <c r="E45" s="85">
        <v>18</v>
      </c>
      <c r="F45" s="85">
        <v>48</v>
      </c>
      <c r="G45" s="85">
        <v>13910</v>
      </c>
      <c r="H45" s="12">
        <v>100</v>
      </c>
      <c r="I45" s="12">
        <v>300</v>
      </c>
      <c r="J45" s="12">
        <v>5</v>
      </c>
      <c r="K45" s="13">
        <v>86</v>
      </c>
    </row>
    <row r="46" spans="1:11">
      <c r="A46" s="66" t="s">
        <v>517</v>
      </c>
      <c r="B46" s="48" t="s">
        <v>399</v>
      </c>
      <c r="C46" s="48" t="s">
        <v>399</v>
      </c>
      <c r="D46" s="48" t="s">
        <v>399</v>
      </c>
      <c r="E46" s="48" t="s">
        <v>399</v>
      </c>
      <c r="F46" s="48" t="s">
        <v>399</v>
      </c>
      <c r="G46" s="85">
        <v>300</v>
      </c>
      <c r="H46" s="12" t="s">
        <v>399</v>
      </c>
      <c r="I46" s="12" t="s">
        <v>399</v>
      </c>
      <c r="J46" s="12">
        <v>5</v>
      </c>
      <c r="K46" s="13">
        <v>2</v>
      </c>
    </row>
    <row r="47" spans="1:11">
      <c r="A47" s="899" t="s">
        <v>518</v>
      </c>
      <c r="B47" s="900">
        <v>22</v>
      </c>
      <c r="C47" s="900">
        <v>53</v>
      </c>
      <c r="D47" s="900">
        <v>75</v>
      </c>
      <c r="E47" s="900">
        <v>18</v>
      </c>
      <c r="F47" s="900">
        <v>48</v>
      </c>
      <c r="G47" s="900">
        <v>14210</v>
      </c>
      <c r="H47" s="900">
        <v>100</v>
      </c>
      <c r="I47" s="900">
        <v>300</v>
      </c>
      <c r="J47" s="900">
        <v>5</v>
      </c>
      <c r="K47" s="901">
        <v>88</v>
      </c>
    </row>
    <row r="48" spans="1:11">
      <c r="A48" s="66"/>
      <c r="B48" s="48"/>
      <c r="C48" s="48"/>
      <c r="D48" s="48"/>
      <c r="E48" s="48"/>
      <c r="F48" s="48"/>
      <c r="G48" s="48"/>
      <c r="H48" s="48"/>
      <c r="I48" s="48"/>
      <c r="J48" s="48"/>
      <c r="K48" s="49"/>
    </row>
    <row r="49" spans="1:11" ht="13.5" thickBot="1">
      <c r="A49" s="902" t="s">
        <v>519</v>
      </c>
      <c r="B49" s="903">
        <v>111793</v>
      </c>
      <c r="C49" s="903">
        <v>52002</v>
      </c>
      <c r="D49" s="903">
        <v>163795</v>
      </c>
      <c r="E49" s="903">
        <v>110071</v>
      </c>
      <c r="F49" s="903">
        <v>51131</v>
      </c>
      <c r="G49" s="903">
        <v>25329</v>
      </c>
      <c r="H49" s="903">
        <v>2435</v>
      </c>
      <c r="I49" s="903">
        <v>4215</v>
      </c>
      <c r="J49" s="903">
        <v>4</v>
      </c>
      <c r="K49" s="904">
        <v>483713</v>
      </c>
    </row>
    <row r="51" spans="1:11">
      <c r="A51" s="1583" t="s">
        <v>297</v>
      </c>
      <c r="B51" s="1583"/>
      <c r="C51" s="1583"/>
    </row>
  </sheetData>
  <mergeCells count="8">
    <mergeCell ref="A51:C51"/>
    <mergeCell ref="E7:F7"/>
    <mergeCell ref="H7:I7"/>
    <mergeCell ref="A1:K1"/>
    <mergeCell ref="B5:F5"/>
    <mergeCell ref="B6:F6"/>
    <mergeCell ref="H6:I6"/>
    <mergeCell ref="A3:K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339.xml><?xml version="1.0" encoding="utf-8"?>
<worksheet xmlns="http://schemas.openxmlformats.org/spreadsheetml/2006/main" xmlns:r="http://schemas.openxmlformats.org/officeDocument/2006/relationships">
  <sheetPr codeName="Hoja58">
    <pageSetUpPr fitToPage="1"/>
  </sheetPr>
  <dimension ref="A1:M78"/>
  <sheetViews>
    <sheetView view="pageBreakPreview" topLeftCell="A25" zoomScale="75" zoomScaleNormal="75" zoomScaleSheetLayoutView="75" workbookViewId="0">
      <selection activeCell="B9" sqref="B9:K78"/>
    </sheetView>
  </sheetViews>
  <sheetFormatPr baseColWidth="10" defaultRowHeight="12.75"/>
  <cols>
    <col min="1" max="1" width="28.7109375" style="271" customWidth="1"/>
    <col min="2" max="2" width="15.42578125" style="271" customWidth="1"/>
    <col min="3" max="3" width="13.140625" style="271" customWidth="1"/>
    <col min="4" max="4" width="14.28515625" style="271" customWidth="1"/>
    <col min="5" max="5" width="14.7109375" style="271" customWidth="1"/>
    <col min="6" max="6" width="12.42578125" style="271" customWidth="1"/>
    <col min="7" max="7" width="21.140625" style="271" customWidth="1"/>
    <col min="8" max="8" width="12.140625" style="271" customWidth="1"/>
    <col min="9" max="9" width="20.5703125" style="271" customWidth="1"/>
    <col min="10" max="10" width="15.85546875" style="271" customWidth="1"/>
    <col min="11" max="11" width="15.7109375" style="271" customWidth="1"/>
    <col min="12" max="16384" width="11.42578125" style="271"/>
  </cols>
  <sheetData>
    <row r="1" spans="1:13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</row>
    <row r="3" spans="1:13" s="866" customFormat="1" ht="30.75" customHeight="1">
      <c r="A3" s="1523" t="s">
        <v>1297</v>
      </c>
      <c r="B3" s="1523"/>
      <c r="C3" s="1523"/>
      <c r="D3" s="1523"/>
      <c r="E3" s="1523"/>
      <c r="F3" s="1523"/>
      <c r="G3" s="1523"/>
      <c r="H3" s="1523"/>
      <c r="I3" s="1523"/>
      <c r="J3" s="1523"/>
      <c r="K3" s="1523"/>
      <c r="L3" s="905"/>
      <c r="M3" s="905"/>
    </row>
    <row r="4" spans="1:13" ht="13.5" customHeight="1" thickBot="1">
      <c r="A4" s="30"/>
      <c r="B4" s="6"/>
      <c r="C4" s="6"/>
      <c r="D4" s="6"/>
      <c r="E4" s="6"/>
      <c r="F4" s="6"/>
      <c r="G4" s="6"/>
      <c r="H4" s="6"/>
      <c r="I4" s="6"/>
      <c r="J4" s="672"/>
      <c r="K4" s="672"/>
    </row>
    <row r="5" spans="1:13" ht="24.75" customHeight="1">
      <c r="A5" s="799"/>
      <c r="B5" s="1794" t="s">
        <v>1116</v>
      </c>
      <c r="C5" s="1795"/>
      <c r="D5" s="1795"/>
      <c r="E5" s="1795"/>
      <c r="F5" s="1795"/>
      <c r="G5" s="1804" t="s">
        <v>1178</v>
      </c>
      <c r="H5" s="906"/>
      <c r="I5" s="885" t="s">
        <v>386</v>
      </c>
      <c r="J5" s="886"/>
      <c r="K5" s="800"/>
    </row>
    <row r="6" spans="1:13" ht="24.75" customHeight="1">
      <c r="A6" s="801" t="s">
        <v>560</v>
      </c>
      <c r="B6" s="1792" t="s">
        <v>389</v>
      </c>
      <c r="C6" s="1797"/>
      <c r="D6" s="1797"/>
      <c r="E6" s="1797"/>
      <c r="F6" s="1793"/>
      <c r="G6" s="1805"/>
      <c r="H6" s="1802" t="s">
        <v>1265</v>
      </c>
      <c r="I6" s="1803"/>
      <c r="J6" s="802" t="s">
        <v>1117</v>
      </c>
      <c r="K6" s="803" t="s">
        <v>1287</v>
      </c>
    </row>
    <row r="7" spans="1:13" ht="24.75" customHeight="1">
      <c r="A7" s="801" t="s">
        <v>538</v>
      </c>
      <c r="B7" s="890"/>
      <c r="C7" s="891" t="s">
        <v>395</v>
      </c>
      <c r="D7" s="892"/>
      <c r="E7" s="1790" t="s">
        <v>1123</v>
      </c>
      <c r="F7" s="1791"/>
      <c r="G7" s="1805"/>
      <c r="H7" s="1800" t="s">
        <v>390</v>
      </c>
      <c r="I7" s="1801"/>
      <c r="J7" s="907" t="s">
        <v>1120</v>
      </c>
      <c r="K7" s="803" t="s">
        <v>533</v>
      </c>
    </row>
    <row r="8" spans="1:13" ht="22.5" customHeight="1" thickBot="1">
      <c r="A8" s="804"/>
      <c r="B8" s="895" t="s">
        <v>393</v>
      </c>
      <c r="C8" s="895" t="s">
        <v>394</v>
      </c>
      <c r="D8" s="895" t="s">
        <v>395</v>
      </c>
      <c r="E8" s="895" t="s">
        <v>393</v>
      </c>
      <c r="F8" s="895" t="s">
        <v>394</v>
      </c>
      <c r="G8" s="1806"/>
      <c r="H8" s="895" t="s">
        <v>393</v>
      </c>
      <c r="I8" s="895" t="s">
        <v>394</v>
      </c>
      <c r="J8" s="805" t="s">
        <v>1159</v>
      </c>
      <c r="K8" s="806"/>
    </row>
    <row r="9" spans="1:13">
      <c r="A9" s="75" t="s">
        <v>460</v>
      </c>
      <c r="B9" s="256">
        <v>208</v>
      </c>
      <c r="C9" s="45" t="s">
        <v>399</v>
      </c>
      <c r="D9" s="256">
        <v>208</v>
      </c>
      <c r="E9" s="256">
        <v>208</v>
      </c>
      <c r="F9" s="45" t="s">
        <v>399</v>
      </c>
      <c r="G9" s="45" t="s">
        <v>399</v>
      </c>
      <c r="H9" s="131">
        <v>1520</v>
      </c>
      <c r="I9" s="131" t="s">
        <v>399</v>
      </c>
      <c r="J9" s="131" t="s">
        <v>399</v>
      </c>
      <c r="K9" s="140">
        <v>316</v>
      </c>
    </row>
    <row r="10" spans="1:13">
      <c r="A10" s="66" t="s">
        <v>461</v>
      </c>
      <c r="B10" s="85">
        <v>42</v>
      </c>
      <c r="C10" s="48" t="s">
        <v>399</v>
      </c>
      <c r="D10" s="85">
        <v>42</v>
      </c>
      <c r="E10" s="85">
        <v>5</v>
      </c>
      <c r="F10" s="48" t="s">
        <v>399</v>
      </c>
      <c r="G10" s="48" t="s">
        <v>399</v>
      </c>
      <c r="H10" s="48">
        <v>1300</v>
      </c>
      <c r="I10" s="48" t="s">
        <v>399</v>
      </c>
      <c r="J10" s="48" t="s">
        <v>399</v>
      </c>
      <c r="K10" s="49">
        <v>7</v>
      </c>
    </row>
    <row r="11" spans="1:13">
      <c r="A11" s="66" t="s">
        <v>462</v>
      </c>
      <c r="B11" s="85">
        <v>6</v>
      </c>
      <c r="C11" s="48" t="s">
        <v>399</v>
      </c>
      <c r="D11" s="85">
        <v>6</v>
      </c>
      <c r="E11" s="85">
        <v>6</v>
      </c>
      <c r="F11" s="48" t="s">
        <v>399</v>
      </c>
      <c r="G11" s="48" t="s">
        <v>399</v>
      </c>
      <c r="H11" s="12">
        <v>1360</v>
      </c>
      <c r="I11" s="12" t="s">
        <v>399</v>
      </c>
      <c r="J11" s="12" t="s">
        <v>399</v>
      </c>
      <c r="K11" s="13">
        <v>8</v>
      </c>
    </row>
    <row r="12" spans="1:13">
      <c r="A12" s="76" t="s">
        <v>463</v>
      </c>
      <c r="B12" s="377">
        <v>256</v>
      </c>
      <c r="C12" s="377" t="s">
        <v>399</v>
      </c>
      <c r="D12" s="377">
        <v>256</v>
      </c>
      <c r="E12" s="377">
        <v>219</v>
      </c>
      <c r="F12" s="377" t="s">
        <v>399</v>
      </c>
      <c r="G12" s="377" t="s">
        <v>399</v>
      </c>
      <c r="H12" s="77">
        <v>1511</v>
      </c>
      <c r="I12" s="77" t="s">
        <v>399</v>
      </c>
      <c r="J12" s="77" t="s">
        <v>399</v>
      </c>
      <c r="K12" s="78">
        <v>331</v>
      </c>
    </row>
    <row r="13" spans="1:13">
      <c r="A13" s="66"/>
      <c r="B13" s="48"/>
      <c r="C13" s="48"/>
      <c r="D13" s="48"/>
      <c r="E13" s="48"/>
      <c r="F13" s="48"/>
      <c r="G13" s="48"/>
      <c r="H13" s="48"/>
      <c r="I13" s="48"/>
      <c r="J13" s="48"/>
      <c r="K13" s="49"/>
    </row>
    <row r="14" spans="1:13">
      <c r="A14" s="66" t="s">
        <v>544</v>
      </c>
      <c r="B14" s="85">
        <v>250</v>
      </c>
      <c r="C14" s="85">
        <v>60</v>
      </c>
      <c r="D14" s="85">
        <v>310</v>
      </c>
      <c r="E14" s="85">
        <v>200</v>
      </c>
      <c r="F14" s="12">
        <v>48</v>
      </c>
      <c r="G14" s="12" t="s">
        <v>399</v>
      </c>
      <c r="H14" s="12">
        <v>1150</v>
      </c>
      <c r="I14" s="12">
        <v>3550</v>
      </c>
      <c r="J14" s="12">
        <v>20</v>
      </c>
      <c r="K14" s="13">
        <v>400</v>
      </c>
    </row>
    <row r="15" spans="1:13">
      <c r="A15" s="66" t="s">
        <v>467</v>
      </c>
      <c r="B15" s="12">
        <v>12</v>
      </c>
      <c r="C15" s="12" t="s">
        <v>399</v>
      </c>
      <c r="D15" s="85">
        <v>12</v>
      </c>
      <c r="E15" s="85">
        <v>2</v>
      </c>
      <c r="F15" s="48" t="s">
        <v>399</v>
      </c>
      <c r="G15" s="85">
        <v>1500</v>
      </c>
      <c r="H15" s="12">
        <v>200</v>
      </c>
      <c r="I15" s="12" t="s">
        <v>399</v>
      </c>
      <c r="J15" s="12" t="s">
        <v>399</v>
      </c>
      <c r="K15" s="13" t="s">
        <v>399</v>
      </c>
    </row>
    <row r="16" spans="1:13">
      <c r="A16" s="76" t="s">
        <v>469</v>
      </c>
      <c r="B16" s="377">
        <v>262</v>
      </c>
      <c r="C16" s="377">
        <v>60</v>
      </c>
      <c r="D16" s="377">
        <v>322</v>
      </c>
      <c r="E16" s="377">
        <v>202</v>
      </c>
      <c r="F16" s="377">
        <v>48</v>
      </c>
      <c r="G16" s="377">
        <v>1500</v>
      </c>
      <c r="H16" s="77">
        <v>1141</v>
      </c>
      <c r="I16" s="77">
        <v>3550</v>
      </c>
      <c r="J16" s="77" t="s">
        <v>399</v>
      </c>
      <c r="K16" s="78">
        <v>400</v>
      </c>
    </row>
    <row r="17" spans="1:11">
      <c r="A17" s="66"/>
      <c r="B17" s="48"/>
      <c r="C17" s="48"/>
      <c r="D17" s="48"/>
      <c r="E17" s="48"/>
      <c r="F17" s="48"/>
      <c r="G17" s="48"/>
      <c r="H17" s="48"/>
      <c r="I17" s="48"/>
      <c r="J17" s="48"/>
      <c r="K17" s="49"/>
    </row>
    <row r="18" spans="1:11">
      <c r="A18" s="76" t="s">
        <v>470</v>
      </c>
      <c r="B18" s="377">
        <v>2692</v>
      </c>
      <c r="C18" s="377">
        <v>3313</v>
      </c>
      <c r="D18" s="377">
        <v>6005</v>
      </c>
      <c r="E18" s="377">
        <v>2579</v>
      </c>
      <c r="F18" s="377">
        <v>3066</v>
      </c>
      <c r="G18" s="377" t="s">
        <v>399</v>
      </c>
      <c r="H18" s="77">
        <v>2593</v>
      </c>
      <c r="I18" s="77">
        <v>4859</v>
      </c>
      <c r="J18" s="77" t="s">
        <v>399</v>
      </c>
      <c r="K18" s="78">
        <v>21585</v>
      </c>
    </row>
    <row r="19" spans="1:11">
      <c r="A19" s="66"/>
      <c r="B19" s="48"/>
      <c r="C19" s="48"/>
      <c r="D19" s="48"/>
      <c r="E19" s="48"/>
      <c r="F19" s="48"/>
      <c r="G19" s="48"/>
      <c r="H19" s="48"/>
      <c r="I19" s="48"/>
      <c r="J19" s="48"/>
      <c r="K19" s="49"/>
    </row>
    <row r="20" spans="1:11">
      <c r="A20" s="76" t="s">
        <v>471</v>
      </c>
      <c r="B20" s="377">
        <v>2901</v>
      </c>
      <c r="C20" s="377">
        <v>2757</v>
      </c>
      <c r="D20" s="377">
        <v>5658</v>
      </c>
      <c r="E20" s="377">
        <v>2027</v>
      </c>
      <c r="F20" s="377">
        <v>2460</v>
      </c>
      <c r="G20" s="377" t="s">
        <v>399</v>
      </c>
      <c r="H20" s="77">
        <v>1218</v>
      </c>
      <c r="I20" s="77">
        <v>3665</v>
      </c>
      <c r="J20" s="77" t="s">
        <v>399</v>
      </c>
      <c r="K20" s="78">
        <v>11485</v>
      </c>
    </row>
    <row r="21" spans="1:11">
      <c r="A21" s="66"/>
      <c r="B21" s="48"/>
      <c r="C21" s="48"/>
      <c r="D21" s="48"/>
      <c r="E21" s="48"/>
      <c r="F21" s="48"/>
      <c r="G21" s="48"/>
      <c r="H21" s="48"/>
      <c r="I21" s="48"/>
      <c r="J21" s="48"/>
      <c r="K21" s="49"/>
    </row>
    <row r="22" spans="1:11">
      <c r="A22" s="66" t="s">
        <v>472</v>
      </c>
      <c r="B22" s="48">
        <v>5714</v>
      </c>
      <c r="C22" s="48">
        <v>1934</v>
      </c>
      <c r="D22" s="48">
        <v>7648</v>
      </c>
      <c r="E22" s="48">
        <v>5714</v>
      </c>
      <c r="F22" s="85">
        <v>1934</v>
      </c>
      <c r="G22" s="48" t="s">
        <v>399</v>
      </c>
      <c r="H22" s="48">
        <v>1500</v>
      </c>
      <c r="I22" s="48">
        <v>2500</v>
      </c>
      <c r="J22" s="48" t="s">
        <v>399</v>
      </c>
      <c r="K22" s="49">
        <v>13406</v>
      </c>
    </row>
    <row r="23" spans="1:11">
      <c r="A23" s="66" t="s">
        <v>473</v>
      </c>
      <c r="B23" s="48">
        <v>22582</v>
      </c>
      <c r="C23" s="48">
        <v>2215</v>
      </c>
      <c r="D23" s="48">
        <v>24797</v>
      </c>
      <c r="E23" s="48">
        <v>22355</v>
      </c>
      <c r="F23" s="85">
        <v>2059</v>
      </c>
      <c r="G23" s="48" t="s">
        <v>399</v>
      </c>
      <c r="H23" s="48">
        <v>751</v>
      </c>
      <c r="I23" s="48">
        <v>2200</v>
      </c>
      <c r="J23" s="48" t="s">
        <v>399</v>
      </c>
      <c r="K23" s="49">
        <v>21318</v>
      </c>
    </row>
    <row r="24" spans="1:11">
      <c r="A24" s="66" t="s">
        <v>474</v>
      </c>
      <c r="B24" s="12">
        <v>7733</v>
      </c>
      <c r="C24" s="12">
        <v>7804</v>
      </c>
      <c r="D24" s="85">
        <v>15537</v>
      </c>
      <c r="E24" s="85">
        <v>7733</v>
      </c>
      <c r="F24" s="12">
        <v>7804</v>
      </c>
      <c r="G24" s="12" t="s">
        <v>399</v>
      </c>
      <c r="H24" s="12">
        <v>1224</v>
      </c>
      <c r="I24" s="12">
        <v>2364</v>
      </c>
      <c r="J24" s="12" t="s">
        <v>399</v>
      </c>
      <c r="K24" s="13">
        <v>27913</v>
      </c>
    </row>
    <row r="25" spans="1:11">
      <c r="A25" s="76" t="s">
        <v>475</v>
      </c>
      <c r="B25" s="377">
        <v>36029</v>
      </c>
      <c r="C25" s="377">
        <v>11953</v>
      </c>
      <c r="D25" s="377">
        <v>47982</v>
      </c>
      <c r="E25" s="377">
        <v>35802</v>
      </c>
      <c r="F25" s="377">
        <v>11797</v>
      </c>
      <c r="G25" s="377" t="s">
        <v>399</v>
      </c>
      <c r="H25" s="77">
        <v>973</v>
      </c>
      <c r="I25" s="77">
        <v>2358</v>
      </c>
      <c r="J25" s="77" t="s">
        <v>399</v>
      </c>
      <c r="K25" s="78">
        <v>62637</v>
      </c>
    </row>
    <row r="26" spans="1:11">
      <c r="A26" s="66"/>
      <c r="B26" s="48"/>
      <c r="C26" s="48"/>
      <c r="D26" s="48"/>
      <c r="E26" s="48"/>
      <c r="F26" s="48"/>
      <c r="G26" s="48"/>
      <c r="H26" s="48"/>
      <c r="I26" s="48"/>
      <c r="J26" s="48"/>
      <c r="K26" s="49"/>
    </row>
    <row r="27" spans="1:11">
      <c r="A27" s="66" t="s">
        <v>476</v>
      </c>
      <c r="B27" s="48">
        <v>2626</v>
      </c>
      <c r="C27" s="83">
        <v>190</v>
      </c>
      <c r="D27" s="85">
        <v>2816</v>
      </c>
      <c r="E27" s="85">
        <v>2513</v>
      </c>
      <c r="F27" s="83">
        <v>190</v>
      </c>
      <c r="G27" s="83" t="s">
        <v>399</v>
      </c>
      <c r="H27" s="83">
        <v>1500</v>
      </c>
      <c r="I27" s="83">
        <v>2596</v>
      </c>
      <c r="J27" s="83" t="s">
        <v>399</v>
      </c>
      <c r="K27" s="84">
        <v>4263</v>
      </c>
    </row>
    <row r="28" spans="1:11">
      <c r="A28" s="66" t="s">
        <v>477</v>
      </c>
      <c r="B28" s="85">
        <v>3051</v>
      </c>
      <c r="C28" s="85">
        <v>234</v>
      </c>
      <c r="D28" s="83">
        <v>3285</v>
      </c>
      <c r="E28" s="83">
        <v>3051</v>
      </c>
      <c r="F28" s="83">
        <v>234</v>
      </c>
      <c r="G28" s="83" t="s">
        <v>399</v>
      </c>
      <c r="H28" s="83">
        <v>1132</v>
      </c>
      <c r="I28" s="83">
        <v>2776</v>
      </c>
      <c r="J28" s="83" t="s">
        <v>399</v>
      </c>
      <c r="K28" s="84">
        <v>4103</v>
      </c>
    </row>
    <row r="29" spans="1:11">
      <c r="A29" s="66" t="s">
        <v>478</v>
      </c>
      <c r="B29" s="83">
        <v>35514</v>
      </c>
      <c r="C29" s="83">
        <v>6174</v>
      </c>
      <c r="D29" s="85">
        <v>41688</v>
      </c>
      <c r="E29" s="85">
        <v>35214</v>
      </c>
      <c r="F29" s="83">
        <v>6168</v>
      </c>
      <c r="G29" s="83" t="s">
        <v>399</v>
      </c>
      <c r="H29" s="83">
        <v>906</v>
      </c>
      <c r="I29" s="83">
        <v>2950</v>
      </c>
      <c r="J29" s="83" t="s">
        <v>399</v>
      </c>
      <c r="K29" s="84">
        <v>50099</v>
      </c>
    </row>
    <row r="30" spans="1:11">
      <c r="A30" s="66" t="s">
        <v>479</v>
      </c>
      <c r="B30" s="83">
        <v>57016</v>
      </c>
      <c r="C30" s="83">
        <v>11549</v>
      </c>
      <c r="D30" s="85">
        <v>68565</v>
      </c>
      <c r="E30" s="85">
        <v>56379</v>
      </c>
      <c r="F30" s="83">
        <v>11519</v>
      </c>
      <c r="G30" s="83" t="s">
        <v>399</v>
      </c>
      <c r="H30" s="83">
        <v>770</v>
      </c>
      <c r="I30" s="83">
        <v>2258</v>
      </c>
      <c r="J30" s="83" t="s">
        <v>399</v>
      </c>
      <c r="K30" s="84">
        <v>69422</v>
      </c>
    </row>
    <row r="31" spans="1:11">
      <c r="A31" s="76" t="s">
        <v>480</v>
      </c>
      <c r="B31" s="377">
        <v>98207</v>
      </c>
      <c r="C31" s="377">
        <v>18147</v>
      </c>
      <c r="D31" s="377">
        <v>116354</v>
      </c>
      <c r="E31" s="377">
        <v>97157</v>
      </c>
      <c r="F31" s="377">
        <v>18111</v>
      </c>
      <c r="G31" s="377" t="s">
        <v>399</v>
      </c>
      <c r="H31" s="77">
        <v>850</v>
      </c>
      <c r="I31" s="77">
        <v>2504</v>
      </c>
      <c r="J31" s="77" t="s">
        <v>399</v>
      </c>
      <c r="K31" s="78">
        <v>127887</v>
      </c>
    </row>
    <row r="32" spans="1:11">
      <c r="A32" s="66"/>
      <c r="B32" s="48"/>
      <c r="C32" s="48"/>
      <c r="D32" s="48"/>
      <c r="E32" s="48"/>
      <c r="F32" s="48"/>
      <c r="G32" s="48"/>
      <c r="H32" s="48"/>
      <c r="I32" s="48"/>
      <c r="J32" s="48"/>
      <c r="K32" s="49"/>
    </row>
    <row r="33" spans="1:11">
      <c r="A33" s="76" t="s">
        <v>481</v>
      </c>
      <c r="B33" s="377">
        <v>7838</v>
      </c>
      <c r="C33" s="377">
        <v>184</v>
      </c>
      <c r="D33" s="377">
        <v>8022</v>
      </c>
      <c r="E33" s="377">
        <v>7838</v>
      </c>
      <c r="F33" s="377">
        <v>184</v>
      </c>
      <c r="G33" s="377">
        <v>11500</v>
      </c>
      <c r="H33" s="77">
        <v>400</v>
      </c>
      <c r="I33" s="77">
        <v>3570</v>
      </c>
      <c r="J33" s="77">
        <v>2</v>
      </c>
      <c r="K33" s="78">
        <v>3815</v>
      </c>
    </row>
    <row r="34" spans="1:11">
      <c r="A34" s="66"/>
      <c r="B34" s="48"/>
      <c r="C34" s="48"/>
      <c r="D34" s="48"/>
      <c r="E34" s="48"/>
      <c r="F34" s="48"/>
      <c r="G34" s="48"/>
      <c r="H34" s="48"/>
      <c r="I34" s="48"/>
      <c r="J34" s="48"/>
      <c r="K34" s="49"/>
    </row>
    <row r="35" spans="1:11">
      <c r="A35" s="66" t="s">
        <v>545</v>
      </c>
      <c r="B35" s="85">
        <v>3652</v>
      </c>
      <c r="C35" s="85">
        <v>12</v>
      </c>
      <c r="D35" s="85">
        <v>3664</v>
      </c>
      <c r="E35" s="85">
        <v>3461</v>
      </c>
      <c r="F35" s="85">
        <v>12</v>
      </c>
      <c r="G35" s="85">
        <v>1365</v>
      </c>
      <c r="H35" s="12">
        <v>2400</v>
      </c>
      <c r="I35" s="12">
        <v>6100</v>
      </c>
      <c r="J35" s="12">
        <v>28</v>
      </c>
      <c r="K35" s="13">
        <v>8418</v>
      </c>
    </row>
    <row r="36" spans="1:11">
      <c r="A36" s="66" t="s">
        <v>483</v>
      </c>
      <c r="B36" s="12">
        <v>4</v>
      </c>
      <c r="C36" s="12" t="s">
        <v>399</v>
      </c>
      <c r="D36" s="12">
        <v>4</v>
      </c>
      <c r="E36" s="12" t="s">
        <v>399</v>
      </c>
      <c r="F36" s="48" t="s">
        <v>399</v>
      </c>
      <c r="G36" s="48" t="s">
        <v>399</v>
      </c>
      <c r="H36" s="12" t="s">
        <v>399</v>
      </c>
      <c r="I36" s="12" t="s">
        <v>399</v>
      </c>
      <c r="J36" s="12" t="s">
        <v>399</v>
      </c>
      <c r="K36" s="13" t="s">
        <v>399</v>
      </c>
    </row>
    <row r="37" spans="1:11">
      <c r="A37" s="66" t="s">
        <v>485</v>
      </c>
      <c r="B37" s="85">
        <v>3</v>
      </c>
      <c r="C37" s="48" t="s">
        <v>399</v>
      </c>
      <c r="D37" s="85">
        <v>3</v>
      </c>
      <c r="E37" s="48" t="s">
        <v>399</v>
      </c>
      <c r="F37" s="48" t="s">
        <v>399</v>
      </c>
      <c r="G37" s="48" t="s">
        <v>399</v>
      </c>
      <c r="H37" s="12" t="s">
        <v>399</v>
      </c>
      <c r="I37" s="12" t="s">
        <v>399</v>
      </c>
      <c r="J37" s="12" t="s">
        <v>399</v>
      </c>
      <c r="K37" s="13" t="s">
        <v>399</v>
      </c>
    </row>
    <row r="38" spans="1:11">
      <c r="A38" s="66" t="s">
        <v>486</v>
      </c>
      <c r="B38" s="85">
        <v>2132</v>
      </c>
      <c r="C38" s="48" t="s">
        <v>399</v>
      </c>
      <c r="D38" s="85">
        <v>2132</v>
      </c>
      <c r="E38" s="85">
        <v>1997</v>
      </c>
      <c r="F38" s="48" t="s">
        <v>399</v>
      </c>
      <c r="G38" s="48" t="s">
        <v>399</v>
      </c>
      <c r="H38" s="12">
        <v>1302</v>
      </c>
      <c r="I38" s="12" t="s">
        <v>399</v>
      </c>
      <c r="J38" s="12" t="s">
        <v>399</v>
      </c>
      <c r="K38" s="13">
        <v>2600</v>
      </c>
    </row>
    <row r="39" spans="1:11">
      <c r="A39" s="66" t="s">
        <v>487</v>
      </c>
      <c r="B39" s="85" t="s">
        <v>399</v>
      </c>
      <c r="C39" s="48" t="s">
        <v>399</v>
      </c>
      <c r="D39" s="85" t="s">
        <v>399</v>
      </c>
      <c r="E39" s="85" t="s">
        <v>399</v>
      </c>
      <c r="F39" s="48" t="s">
        <v>399</v>
      </c>
      <c r="G39" s="48">
        <v>200</v>
      </c>
      <c r="H39" s="12" t="s">
        <v>399</v>
      </c>
      <c r="I39" s="12" t="s">
        <v>399</v>
      </c>
      <c r="J39" s="12">
        <v>1</v>
      </c>
      <c r="K39" s="13" t="s">
        <v>399</v>
      </c>
    </row>
    <row r="40" spans="1:11">
      <c r="A40" s="66" t="s">
        <v>489</v>
      </c>
      <c r="B40" s="48">
        <v>664</v>
      </c>
      <c r="C40" s="85">
        <v>333</v>
      </c>
      <c r="D40" s="85">
        <v>997</v>
      </c>
      <c r="E40" s="48">
        <v>567</v>
      </c>
      <c r="F40" s="12">
        <v>284</v>
      </c>
      <c r="G40" s="12" t="s">
        <v>399</v>
      </c>
      <c r="H40" s="12">
        <v>2750</v>
      </c>
      <c r="I40" s="12">
        <v>3500</v>
      </c>
      <c r="J40" s="12" t="s">
        <v>399</v>
      </c>
      <c r="K40" s="13">
        <v>2553</v>
      </c>
    </row>
    <row r="41" spans="1:11">
      <c r="A41" s="66" t="s">
        <v>490</v>
      </c>
      <c r="B41" s="12">
        <v>312</v>
      </c>
      <c r="C41" s="12">
        <v>48</v>
      </c>
      <c r="D41" s="85">
        <v>360</v>
      </c>
      <c r="E41" s="85">
        <v>194</v>
      </c>
      <c r="F41" s="12">
        <v>14</v>
      </c>
      <c r="G41" s="12" t="s">
        <v>399</v>
      </c>
      <c r="H41" s="12">
        <v>2400</v>
      </c>
      <c r="I41" s="12">
        <v>3250</v>
      </c>
      <c r="J41" s="12" t="s">
        <v>399</v>
      </c>
      <c r="K41" s="13">
        <v>511</v>
      </c>
    </row>
    <row r="42" spans="1:11">
      <c r="A42" s="76" t="s">
        <v>491</v>
      </c>
      <c r="B42" s="377">
        <v>6767</v>
      </c>
      <c r="C42" s="377">
        <v>393</v>
      </c>
      <c r="D42" s="377">
        <v>7160</v>
      </c>
      <c r="E42" s="377">
        <v>6219</v>
      </c>
      <c r="F42" s="377">
        <v>310</v>
      </c>
      <c r="G42" s="377">
        <v>1565</v>
      </c>
      <c r="H42" s="77">
        <v>2079</v>
      </c>
      <c r="I42" s="77">
        <v>3589</v>
      </c>
      <c r="J42" s="77">
        <v>25</v>
      </c>
      <c r="K42" s="78">
        <v>14082</v>
      </c>
    </row>
    <row r="43" spans="1:11">
      <c r="A43" s="66"/>
      <c r="B43" s="48"/>
      <c r="C43" s="48"/>
      <c r="D43" s="48"/>
      <c r="E43" s="48"/>
      <c r="F43" s="48"/>
      <c r="G43" s="48"/>
      <c r="H43" s="48"/>
      <c r="I43" s="48"/>
      <c r="J43" s="48"/>
      <c r="K43" s="49"/>
    </row>
    <row r="44" spans="1:11">
      <c r="A44" s="76" t="s">
        <v>492</v>
      </c>
      <c r="B44" s="377">
        <v>25917</v>
      </c>
      <c r="C44" s="377">
        <v>371</v>
      </c>
      <c r="D44" s="377">
        <v>26288</v>
      </c>
      <c r="E44" s="377">
        <v>17593</v>
      </c>
      <c r="F44" s="377">
        <v>371</v>
      </c>
      <c r="G44" s="377" t="s">
        <v>399</v>
      </c>
      <c r="H44" s="77">
        <v>1610</v>
      </c>
      <c r="I44" s="77">
        <v>3271</v>
      </c>
      <c r="J44" s="77" t="s">
        <v>399</v>
      </c>
      <c r="K44" s="78">
        <v>29538</v>
      </c>
    </row>
    <row r="45" spans="1:11">
      <c r="A45" s="66"/>
      <c r="B45" s="48"/>
      <c r="C45" s="48"/>
      <c r="D45" s="48"/>
      <c r="E45" s="48"/>
      <c r="F45" s="48"/>
      <c r="G45" s="48"/>
      <c r="H45" s="48"/>
      <c r="I45" s="48"/>
      <c r="J45" s="48"/>
      <c r="K45" s="49"/>
    </row>
    <row r="46" spans="1:11">
      <c r="A46" s="66" t="s">
        <v>493</v>
      </c>
      <c r="B46" s="12">
        <v>28468</v>
      </c>
      <c r="C46" s="12">
        <v>8624</v>
      </c>
      <c r="D46" s="85">
        <v>37092</v>
      </c>
      <c r="E46" s="85">
        <v>25000</v>
      </c>
      <c r="F46" s="12">
        <v>6700</v>
      </c>
      <c r="G46" s="12" t="s">
        <v>399</v>
      </c>
      <c r="H46" s="85">
        <v>1800</v>
      </c>
      <c r="I46" s="85">
        <v>3700</v>
      </c>
      <c r="J46" s="48" t="s">
        <v>399</v>
      </c>
      <c r="K46" s="133">
        <v>69790</v>
      </c>
    </row>
    <row r="47" spans="1:11">
      <c r="A47" s="66" t="s">
        <v>494</v>
      </c>
      <c r="B47" s="12">
        <v>143032</v>
      </c>
      <c r="C47" s="12">
        <v>2047</v>
      </c>
      <c r="D47" s="12">
        <v>145079</v>
      </c>
      <c r="E47" s="12">
        <v>138065</v>
      </c>
      <c r="F47" s="12">
        <v>1200</v>
      </c>
      <c r="G47" s="12">
        <v>14178</v>
      </c>
      <c r="H47" s="12">
        <v>2305</v>
      </c>
      <c r="I47" s="12">
        <v>3125</v>
      </c>
      <c r="J47" s="12">
        <v>10</v>
      </c>
      <c r="K47" s="13">
        <v>322132</v>
      </c>
    </row>
    <row r="48" spans="1:11">
      <c r="A48" s="66" t="s">
        <v>495</v>
      </c>
      <c r="B48" s="85">
        <v>35695</v>
      </c>
      <c r="C48" s="85">
        <v>74</v>
      </c>
      <c r="D48" s="85">
        <v>35769</v>
      </c>
      <c r="E48" s="85">
        <v>35600</v>
      </c>
      <c r="F48" s="12">
        <v>74</v>
      </c>
      <c r="G48" s="12" t="s">
        <v>399</v>
      </c>
      <c r="H48" s="12">
        <v>282</v>
      </c>
      <c r="I48" s="12">
        <v>600</v>
      </c>
      <c r="J48" s="12" t="s">
        <v>399</v>
      </c>
      <c r="K48" s="13">
        <v>10083</v>
      </c>
    </row>
    <row r="49" spans="1:11">
      <c r="A49" s="66" t="s">
        <v>496</v>
      </c>
      <c r="B49" s="85">
        <v>28466</v>
      </c>
      <c r="C49" s="85">
        <v>55</v>
      </c>
      <c r="D49" s="85">
        <v>28521</v>
      </c>
      <c r="E49" s="85">
        <v>17306</v>
      </c>
      <c r="F49" s="85">
        <v>9</v>
      </c>
      <c r="G49" s="48" t="s">
        <v>399</v>
      </c>
      <c r="H49" s="12">
        <v>815</v>
      </c>
      <c r="I49" s="12">
        <v>900</v>
      </c>
      <c r="J49" s="12" t="s">
        <v>399</v>
      </c>
      <c r="K49" s="13">
        <v>14112</v>
      </c>
    </row>
    <row r="50" spans="1:11">
      <c r="A50" s="66" t="s">
        <v>497</v>
      </c>
      <c r="B50" s="12">
        <v>117822</v>
      </c>
      <c r="C50" s="12">
        <v>2257</v>
      </c>
      <c r="D50" s="12">
        <v>120079</v>
      </c>
      <c r="E50" s="12">
        <v>117590</v>
      </c>
      <c r="F50" s="85">
        <v>1662</v>
      </c>
      <c r="G50" s="85" t="s">
        <v>399</v>
      </c>
      <c r="H50" s="12">
        <v>2285</v>
      </c>
      <c r="I50" s="12">
        <v>6100</v>
      </c>
      <c r="J50" s="12" t="s">
        <v>399</v>
      </c>
      <c r="K50" s="13">
        <v>278831</v>
      </c>
    </row>
    <row r="51" spans="1:11">
      <c r="A51" s="76" t="s">
        <v>573</v>
      </c>
      <c r="B51" s="377">
        <v>353483</v>
      </c>
      <c r="C51" s="377">
        <v>13057</v>
      </c>
      <c r="D51" s="377">
        <v>366540</v>
      </c>
      <c r="E51" s="377">
        <v>333561</v>
      </c>
      <c r="F51" s="377">
        <v>9645</v>
      </c>
      <c r="G51" s="377">
        <v>14178</v>
      </c>
      <c r="H51" s="77">
        <v>1967</v>
      </c>
      <c r="I51" s="77">
        <v>4016</v>
      </c>
      <c r="J51" s="77">
        <v>10</v>
      </c>
      <c r="K51" s="78">
        <v>694948</v>
      </c>
    </row>
    <row r="52" spans="1:11">
      <c r="A52" s="66"/>
      <c r="B52" s="48"/>
      <c r="C52" s="48"/>
      <c r="D52" s="48"/>
      <c r="E52" s="48"/>
      <c r="F52" s="48"/>
      <c r="G52" s="48"/>
      <c r="H52" s="48"/>
      <c r="I52" s="48"/>
      <c r="J52" s="48"/>
      <c r="K52" s="49"/>
    </row>
    <row r="53" spans="1:11">
      <c r="A53" s="66" t="s">
        <v>499</v>
      </c>
      <c r="B53" s="12">
        <v>22557</v>
      </c>
      <c r="C53" s="12">
        <v>4685</v>
      </c>
      <c r="D53" s="85">
        <v>27242</v>
      </c>
      <c r="E53" s="85">
        <v>22152</v>
      </c>
      <c r="F53" s="12">
        <v>4422</v>
      </c>
      <c r="G53" s="12">
        <v>13800</v>
      </c>
      <c r="H53" s="12">
        <v>1150</v>
      </c>
      <c r="I53" s="12">
        <v>3125</v>
      </c>
      <c r="J53" s="12">
        <v>5</v>
      </c>
      <c r="K53" s="13">
        <v>39363</v>
      </c>
    </row>
    <row r="54" spans="1:11">
      <c r="A54" s="66" t="s">
        <v>500</v>
      </c>
      <c r="B54" s="12">
        <v>31431</v>
      </c>
      <c r="C54" s="12">
        <v>1886</v>
      </c>
      <c r="D54" s="85">
        <v>33317</v>
      </c>
      <c r="E54" s="85">
        <v>29940</v>
      </c>
      <c r="F54" s="12">
        <v>1777</v>
      </c>
      <c r="G54" s="12" t="s">
        <v>399</v>
      </c>
      <c r="H54" s="85">
        <v>590</v>
      </c>
      <c r="I54" s="85">
        <v>2012</v>
      </c>
      <c r="J54" s="48" t="s">
        <v>399</v>
      </c>
      <c r="K54" s="133">
        <v>21240</v>
      </c>
    </row>
    <row r="55" spans="1:11">
      <c r="A55" s="66" t="s">
        <v>501</v>
      </c>
      <c r="B55" s="12">
        <v>26802</v>
      </c>
      <c r="C55" s="12">
        <v>4284</v>
      </c>
      <c r="D55" s="12">
        <v>31086</v>
      </c>
      <c r="E55" s="12">
        <v>22491</v>
      </c>
      <c r="F55" s="12">
        <v>3543</v>
      </c>
      <c r="G55" s="12" t="s">
        <v>399</v>
      </c>
      <c r="H55" s="85">
        <v>940</v>
      </c>
      <c r="I55" s="85">
        <v>3070</v>
      </c>
      <c r="J55" s="48" t="s">
        <v>399</v>
      </c>
      <c r="K55" s="133">
        <v>32019</v>
      </c>
    </row>
    <row r="56" spans="1:11">
      <c r="A56" s="76" t="s">
        <v>502</v>
      </c>
      <c r="B56" s="377">
        <v>80790</v>
      </c>
      <c r="C56" s="377">
        <v>10855</v>
      </c>
      <c r="D56" s="377">
        <v>91645</v>
      </c>
      <c r="E56" s="377">
        <v>74583</v>
      </c>
      <c r="F56" s="377">
        <v>9742</v>
      </c>
      <c r="G56" s="377">
        <v>13800</v>
      </c>
      <c r="H56" s="77">
        <v>862</v>
      </c>
      <c r="I56" s="77">
        <v>2902</v>
      </c>
      <c r="J56" s="77">
        <v>5</v>
      </c>
      <c r="K56" s="78">
        <v>92622</v>
      </c>
    </row>
    <row r="57" spans="1:11">
      <c r="A57" s="66"/>
      <c r="B57" s="48"/>
      <c r="C57" s="48"/>
      <c r="D57" s="48"/>
      <c r="E57" s="48"/>
      <c r="F57" s="48"/>
      <c r="G57" s="48"/>
      <c r="H57" s="48"/>
      <c r="I57" s="48"/>
      <c r="J57" s="48"/>
      <c r="K57" s="49"/>
    </row>
    <row r="58" spans="1:11">
      <c r="A58" s="76" t="s">
        <v>503</v>
      </c>
      <c r="B58" s="377">
        <v>12420</v>
      </c>
      <c r="C58" s="377">
        <v>8624</v>
      </c>
      <c r="D58" s="377">
        <v>21044</v>
      </c>
      <c r="E58" s="377">
        <v>11496</v>
      </c>
      <c r="F58" s="377">
        <v>7893</v>
      </c>
      <c r="G58" s="377" t="s">
        <v>399</v>
      </c>
      <c r="H58" s="77">
        <v>1550</v>
      </c>
      <c r="I58" s="77">
        <v>4175</v>
      </c>
      <c r="J58" s="77" t="s">
        <v>399</v>
      </c>
      <c r="K58" s="78">
        <v>50772</v>
      </c>
    </row>
    <row r="59" spans="1:11">
      <c r="A59" s="66"/>
      <c r="B59" s="48"/>
      <c r="C59" s="48"/>
      <c r="D59" s="48"/>
      <c r="E59" s="48"/>
      <c r="F59" s="48"/>
      <c r="G59" s="48"/>
      <c r="H59" s="48"/>
      <c r="I59" s="48"/>
      <c r="J59" s="48"/>
      <c r="K59" s="49"/>
    </row>
    <row r="60" spans="1:11">
      <c r="A60" s="66" t="s">
        <v>504</v>
      </c>
      <c r="B60" s="48">
        <v>141114</v>
      </c>
      <c r="C60" s="12">
        <v>9874</v>
      </c>
      <c r="D60" s="85">
        <v>150988</v>
      </c>
      <c r="E60" s="85">
        <v>140332</v>
      </c>
      <c r="F60" s="48">
        <v>7809</v>
      </c>
      <c r="G60" s="12" t="s">
        <v>399</v>
      </c>
      <c r="H60" s="48">
        <v>1675</v>
      </c>
      <c r="I60" s="12">
        <v>4268</v>
      </c>
      <c r="J60" s="12" t="s">
        <v>399</v>
      </c>
      <c r="K60" s="13">
        <v>268385</v>
      </c>
    </row>
    <row r="61" spans="1:11">
      <c r="A61" s="66" t="s">
        <v>505</v>
      </c>
      <c r="B61" s="48">
        <v>51423</v>
      </c>
      <c r="C61" s="12">
        <v>760</v>
      </c>
      <c r="D61" s="85">
        <v>52183</v>
      </c>
      <c r="E61" s="85">
        <v>50770</v>
      </c>
      <c r="F61" s="48">
        <v>665</v>
      </c>
      <c r="G61" s="12" t="s">
        <v>399</v>
      </c>
      <c r="H61" s="48">
        <v>1244</v>
      </c>
      <c r="I61" s="12">
        <v>3623</v>
      </c>
      <c r="J61" s="12" t="s">
        <v>399</v>
      </c>
      <c r="K61" s="13">
        <v>65567</v>
      </c>
    </row>
    <row r="62" spans="1:11">
      <c r="A62" s="76" t="s">
        <v>506</v>
      </c>
      <c r="B62" s="377">
        <v>192537</v>
      </c>
      <c r="C62" s="377">
        <v>10634</v>
      </c>
      <c r="D62" s="377">
        <v>203171</v>
      </c>
      <c r="E62" s="377">
        <v>191102</v>
      </c>
      <c r="F62" s="377">
        <v>8474</v>
      </c>
      <c r="G62" s="377" t="s">
        <v>399</v>
      </c>
      <c r="H62" s="77">
        <v>1560</v>
      </c>
      <c r="I62" s="77">
        <v>4217</v>
      </c>
      <c r="J62" s="77" t="s">
        <v>399</v>
      </c>
      <c r="K62" s="78">
        <v>333952</v>
      </c>
    </row>
    <row r="63" spans="1:11">
      <c r="A63" s="66"/>
      <c r="B63" s="48"/>
      <c r="C63" s="48"/>
      <c r="D63" s="48"/>
      <c r="E63" s="48"/>
      <c r="F63" s="48"/>
      <c r="G63" s="48"/>
      <c r="H63" s="48"/>
      <c r="I63" s="48"/>
      <c r="J63" s="48"/>
      <c r="K63" s="49"/>
    </row>
    <row r="64" spans="1:11">
      <c r="A64" s="66" t="s">
        <v>507</v>
      </c>
      <c r="B64" s="12">
        <v>6866</v>
      </c>
      <c r="C64" s="12">
        <v>12960</v>
      </c>
      <c r="D64" s="12">
        <v>19826</v>
      </c>
      <c r="E64" s="12">
        <v>5805</v>
      </c>
      <c r="F64" s="85">
        <v>12035</v>
      </c>
      <c r="G64" s="48" t="s">
        <v>399</v>
      </c>
      <c r="H64" s="85">
        <v>206</v>
      </c>
      <c r="I64" s="85">
        <v>4086</v>
      </c>
      <c r="J64" s="48" t="s">
        <v>399</v>
      </c>
      <c r="K64" s="133">
        <v>50370</v>
      </c>
    </row>
    <row r="65" spans="1:11">
      <c r="A65" s="66" t="s">
        <v>508</v>
      </c>
      <c r="B65" s="12">
        <v>21390</v>
      </c>
      <c r="C65" s="12">
        <v>1758</v>
      </c>
      <c r="D65" s="12">
        <v>23148</v>
      </c>
      <c r="E65" s="12">
        <v>19540</v>
      </c>
      <c r="F65" s="85">
        <v>1741</v>
      </c>
      <c r="G65" s="48" t="s">
        <v>399</v>
      </c>
      <c r="H65" s="12">
        <v>2011</v>
      </c>
      <c r="I65" s="12">
        <v>4778</v>
      </c>
      <c r="J65" s="12" t="s">
        <v>399</v>
      </c>
      <c r="K65" s="13">
        <v>47613</v>
      </c>
    </row>
    <row r="66" spans="1:11">
      <c r="A66" s="66" t="s">
        <v>509</v>
      </c>
      <c r="B66" s="12">
        <v>291632</v>
      </c>
      <c r="C66" s="12">
        <v>50867</v>
      </c>
      <c r="D66" s="85">
        <v>342499</v>
      </c>
      <c r="E66" s="85">
        <v>287712</v>
      </c>
      <c r="F66" s="12">
        <v>46707</v>
      </c>
      <c r="G66" s="12" t="s">
        <v>399</v>
      </c>
      <c r="H66" s="12">
        <v>5641</v>
      </c>
      <c r="I66" s="12">
        <v>5981</v>
      </c>
      <c r="J66" s="12" t="s">
        <v>399</v>
      </c>
      <c r="K66" s="13">
        <v>1902338</v>
      </c>
    </row>
    <row r="67" spans="1:11">
      <c r="A67" s="66" t="s">
        <v>510</v>
      </c>
      <c r="B67" s="12">
        <v>118626</v>
      </c>
      <c r="C67" s="12">
        <v>66329</v>
      </c>
      <c r="D67" s="85">
        <v>184955</v>
      </c>
      <c r="E67" s="85">
        <v>118210</v>
      </c>
      <c r="F67" s="12">
        <v>66060</v>
      </c>
      <c r="G67" s="12">
        <v>1766</v>
      </c>
      <c r="H67" s="12">
        <v>3368</v>
      </c>
      <c r="I67" s="12">
        <v>4377</v>
      </c>
      <c r="J67" s="12">
        <v>54</v>
      </c>
      <c r="K67" s="13">
        <v>687371</v>
      </c>
    </row>
    <row r="68" spans="1:11">
      <c r="A68" s="66" t="s">
        <v>511</v>
      </c>
      <c r="B68" s="12">
        <v>24835</v>
      </c>
      <c r="C68" s="12">
        <v>3860</v>
      </c>
      <c r="D68" s="12">
        <v>28695</v>
      </c>
      <c r="E68" s="12">
        <v>24820</v>
      </c>
      <c r="F68" s="12">
        <v>3827</v>
      </c>
      <c r="G68" s="12" t="s">
        <v>399</v>
      </c>
      <c r="H68" s="12">
        <v>769</v>
      </c>
      <c r="I68" s="12">
        <v>1802</v>
      </c>
      <c r="J68" s="12" t="s">
        <v>399</v>
      </c>
      <c r="K68" s="13">
        <v>25983</v>
      </c>
    </row>
    <row r="69" spans="1:11">
      <c r="A69" s="66" t="s">
        <v>512</v>
      </c>
      <c r="B69" s="12">
        <v>310731</v>
      </c>
      <c r="C69" s="12">
        <v>274588</v>
      </c>
      <c r="D69" s="85">
        <v>585319</v>
      </c>
      <c r="E69" s="85">
        <v>309536</v>
      </c>
      <c r="F69" s="12">
        <v>273425</v>
      </c>
      <c r="G69" s="12">
        <v>460</v>
      </c>
      <c r="H69" s="12">
        <v>4434</v>
      </c>
      <c r="I69" s="12">
        <v>8147</v>
      </c>
      <c r="J69" s="12" t="s">
        <v>399</v>
      </c>
      <c r="K69" s="13">
        <v>3600076</v>
      </c>
    </row>
    <row r="70" spans="1:11">
      <c r="A70" s="66" t="s">
        <v>513</v>
      </c>
      <c r="B70" s="12">
        <v>97048</v>
      </c>
      <c r="C70" s="12">
        <v>22683</v>
      </c>
      <c r="D70" s="85">
        <v>119731</v>
      </c>
      <c r="E70" s="85">
        <v>95352</v>
      </c>
      <c r="F70" s="12">
        <v>22006</v>
      </c>
      <c r="G70" s="12" t="s">
        <v>399</v>
      </c>
      <c r="H70" s="85">
        <v>3198</v>
      </c>
      <c r="I70" s="85">
        <v>5708</v>
      </c>
      <c r="J70" s="48" t="s">
        <v>399</v>
      </c>
      <c r="K70" s="133">
        <v>430546</v>
      </c>
    </row>
    <row r="71" spans="1:11">
      <c r="A71" s="66" t="s">
        <v>514</v>
      </c>
      <c r="B71" s="12">
        <v>97806</v>
      </c>
      <c r="C71" s="12">
        <v>40619</v>
      </c>
      <c r="D71" s="85">
        <v>138425</v>
      </c>
      <c r="E71" s="85">
        <v>95226</v>
      </c>
      <c r="F71" s="12">
        <v>38632</v>
      </c>
      <c r="G71" s="12" t="s">
        <v>399</v>
      </c>
      <c r="H71" s="12">
        <v>3702</v>
      </c>
      <c r="I71" s="12">
        <v>5848</v>
      </c>
      <c r="J71" s="12" t="s">
        <v>399</v>
      </c>
      <c r="K71" s="13">
        <v>578447</v>
      </c>
    </row>
    <row r="72" spans="1:11">
      <c r="A72" s="76" t="s">
        <v>515</v>
      </c>
      <c r="B72" s="377">
        <v>968934</v>
      </c>
      <c r="C72" s="377">
        <v>473664</v>
      </c>
      <c r="D72" s="377">
        <v>1442598</v>
      </c>
      <c r="E72" s="377">
        <v>956201</v>
      </c>
      <c r="F72" s="377">
        <v>464433</v>
      </c>
      <c r="G72" s="377">
        <v>2226</v>
      </c>
      <c r="H72" s="77">
        <v>4299</v>
      </c>
      <c r="I72" s="77">
        <v>6916</v>
      </c>
      <c r="J72" s="77">
        <v>43</v>
      </c>
      <c r="K72" s="78">
        <v>7322744</v>
      </c>
    </row>
    <row r="73" spans="1:11">
      <c r="A73" s="66"/>
      <c r="B73" s="48"/>
      <c r="C73" s="48"/>
      <c r="D73" s="48"/>
      <c r="E73" s="48"/>
      <c r="F73" s="48"/>
      <c r="G73" s="48"/>
      <c r="H73" s="48"/>
      <c r="I73" s="48"/>
      <c r="J73" s="48"/>
      <c r="K73" s="49"/>
    </row>
    <row r="74" spans="1:11">
      <c r="A74" s="66" t="s">
        <v>516</v>
      </c>
      <c r="B74" s="85">
        <v>6</v>
      </c>
      <c r="C74" s="85">
        <v>99</v>
      </c>
      <c r="D74" s="85">
        <v>105</v>
      </c>
      <c r="E74" s="85">
        <v>6</v>
      </c>
      <c r="F74" s="85">
        <v>99</v>
      </c>
      <c r="G74" s="85">
        <v>5760</v>
      </c>
      <c r="H74" s="12">
        <v>100</v>
      </c>
      <c r="I74" s="12">
        <v>300</v>
      </c>
      <c r="J74" s="12">
        <v>5</v>
      </c>
      <c r="K74" s="13">
        <v>59</v>
      </c>
    </row>
    <row r="75" spans="1:11">
      <c r="A75" s="66" t="s">
        <v>517</v>
      </c>
      <c r="B75" s="48" t="s">
        <v>399</v>
      </c>
      <c r="C75" s="85">
        <v>34</v>
      </c>
      <c r="D75" s="85">
        <v>34</v>
      </c>
      <c r="E75" s="48" t="s">
        <v>399</v>
      </c>
      <c r="F75" s="85">
        <v>15</v>
      </c>
      <c r="G75" s="85">
        <v>2000</v>
      </c>
      <c r="H75" s="12" t="s">
        <v>399</v>
      </c>
      <c r="I75" s="12">
        <v>2000</v>
      </c>
      <c r="J75" s="12">
        <v>5</v>
      </c>
      <c r="K75" s="13">
        <v>40</v>
      </c>
    </row>
    <row r="76" spans="1:11">
      <c r="A76" s="76" t="s">
        <v>518</v>
      </c>
      <c r="B76" s="377">
        <v>6</v>
      </c>
      <c r="C76" s="377">
        <v>133</v>
      </c>
      <c r="D76" s="377">
        <v>139</v>
      </c>
      <c r="E76" s="377">
        <v>6</v>
      </c>
      <c r="F76" s="377">
        <v>114</v>
      </c>
      <c r="G76" s="377">
        <v>7760</v>
      </c>
      <c r="H76" s="77">
        <v>100</v>
      </c>
      <c r="I76" s="77">
        <v>524</v>
      </c>
      <c r="J76" s="77">
        <v>5</v>
      </c>
      <c r="K76" s="78">
        <v>99</v>
      </c>
    </row>
    <row r="77" spans="1:11">
      <c r="A77" s="66"/>
      <c r="B77" s="48"/>
      <c r="C77" s="48"/>
      <c r="D77" s="48"/>
      <c r="E77" s="48"/>
      <c r="F77" s="48"/>
      <c r="G77" s="48"/>
      <c r="H77" s="48"/>
      <c r="I77" s="48"/>
      <c r="J77" s="48"/>
      <c r="K77" s="49"/>
    </row>
    <row r="78" spans="1:11" ht="13.5" thickBot="1">
      <c r="A78" s="69" t="s">
        <v>519</v>
      </c>
      <c r="B78" s="55">
        <v>1789039</v>
      </c>
      <c r="C78" s="55">
        <v>554145</v>
      </c>
      <c r="D78" s="55">
        <v>2343184</v>
      </c>
      <c r="E78" s="55">
        <v>1736585</v>
      </c>
      <c r="F78" s="55">
        <v>536648</v>
      </c>
      <c r="G78" s="55">
        <v>52529</v>
      </c>
      <c r="H78" s="55">
        <v>3063</v>
      </c>
      <c r="I78" s="55">
        <v>6425</v>
      </c>
      <c r="J78" s="55">
        <v>8</v>
      </c>
      <c r="K78" s="56">
        <v>8766897</v>
      </c>
    </row>
  </sheetData>
  <mergeCells count="8">
    <mergeCell ref="E7:F7"/>
    <mergeCell ref="H7:I7"/>
    <mergeCell ref="A1:K1"/>
    <mergeCell ref="B5:F5"/>
    <mergeCell ref="B6:F6"/>
    <mergeCell ref="H6:I6"/>
    <mergeCell ref="G5:G8"/>
    <mergeCell ref="A3:K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335">
    <pageSetUpPr fitToPage="1"/>
  </sheetPr>
  <dimension ref="A1:J31"/>
  <sheetViews>
    <sheetView view="pageBreakPreview" zoomScale="75" zoomScaleNormal="100" zoomScaleSheetLayoutView="75" workbookViewId="0">
      <selection activeCell="H84" sqref="H84"/>
    </sheetView>
  </sheetViews>
  <sheetFormatPr baseColWidth="10" defaultRowHeight="12.75"/>
  <cols>
    <col min="1" max="1" width="33.85546875" style="37" customWidth="1"/>
    <col min="2" max="8" width="14.85546875" style="37" customWidth="1"/>
    <col min="9" max="16384" width="11.42578125" style="37"/>
  </cols>
  <sheetData>
    <row r="1" spans="1:10" s="27" customFormat="1" ht="23.25" customHeight="1">
      <c r="A1" s="1485" t="s">
        <v>375</v>
      </c>
      <c r="B1" s="1485"/>
      <c r="C1" s="1485"/>
      <c r="D1" s="1485"/>
      <c r="E1" s="1485"/>
      <c r="F1" s="1485"/>
      <c r="G1" s="1485"/>
      <c r="H1" s="1485"/>
      <c r="I1" s="70"/>
    </row>
    <row r="2" spans="1:10" s="28" customFormat="1" ht="14.25"/>
    <row r="3" spans="1:10" s="28" customFormat="1" ht="20.25" customHeight="1">
      <c r="A3" s="1486" t="s">
        <v>600</v>
      </c>
      <c r="B3" s="1486"/>
      <c r="C3" s="1486"/>
      <c r="D3" s="1486"/>
      <c r="E3" s="1486"/>
      <c r="F3" s="1486"/>
      <c r="G3" s="1486"/>
      <c r="H3" s="1486"/>
      <c r="I3" s="134"/>
    </row>
    <row r="4" spans="1:10" s="28" customFormat="1" ht="21.75" customHeight="1">
      <c r="A4" s="1486" t="s">
        <v>1321</v>
      </c>
      <c r="B4" s="1486"/>
      <c r="C4" s="1486"/>
      <c r="D4" s="1486"/>
      <c r="E4" s="1486"/>
      <c r="F4" s="1486"/>
      <c r="G4" s="1486"/>
      <c r="H4" s="1486"/>
      <c r="I4" s="134"/>
    </row>
    <row r="5" spans="1:10" s="28" customFormat="1" ht="15.75" thickBot="1">
      <c r="A5" s="239"/>
      <c r="B5" s="240"/>
      <c r="C5" s="240"/>
      <c r="D5" s="240"/>
      <c r="E5" s="240"/>
      <c r="F5" s="240"/>
      <c r="G5" s="240"/>
      <c r="H5" s="240"/>
    </row>
    <row r="6" spans="1:10" ht="29.25" customHeight="1">
      <c r="A6" s="135" t="s">
        <v>560</v>
      </c>
      <c r="B6" s="1544" t="s">
        <v>379</v>
      </c>
      <c r="C6" s="1544"/>
      <c r="D6" s="1544"/>
      <c r="E6" s="1544" t="s">
        <v>386</v>
      </c>
      <c r="F6" s="1544"/>
      <c r="G6" s="857" t="s">
        <v>380</v>
      </c>
      <c r="H6" s="852" t="s">
        <v>392</v>
      </c>
    </row>
    <row r="7" spans="1:10" ht="15.75" customHeight="1">
      <c r="A7" s="856" t="s">
        <v>537</v>
      </c>
      <c r="B7" s="1554" t="s">
        <v>389</v>
      </c>
      <c r="C7" s="1554"/>
      <c r="D7" s="1554"/>
      <c r="E7" s="1554" t="s">
        <v>390</v>
      </c>
      <c r="F7" s="1554"/>
      <c r="G7" s="909" t="s">
        <v>532</v>
      </c>
      <c r="H7" s="926" t="s">
        <v>396</v>
      </c>
    </row>
    <row r="8" spans="1:10" ht="36.75" customHeight="1" thickBot="1">
      <c r="A8" s="958" t="s">
        <v>538</v>
      </c>
      <c r="B8" s="298" t="s">
        <v>393</v>
      </c>
      <c r="C8" s="908" t="s">
        <v>394</v>
      </c>
      <c r="D8" s="908" t="s">
        <v>395</v>
      </c>
      <c r="E8" s="298" t="s">
        <v>393</v>
      </c>
      <c r="F8" s="908" t="s">
        <v>394</v>
      </c>
      <c r="G8" s="299" t="s">
        <v>533</v>
      </c>
      <c r="H8" s="308" t="s">
        <v>533</v>
      </c>
    </row>
    <row r="9" spans="1:10" ht="24.75" customHeight="1">
      <c r="A9" s="75" t="s">
        <v>460</v>
      </c>
      <c r="B9" s="45">
        <v>29</v>
      </c>
      <c r="C9" s="45" t="s">
        <v>399</v>
      </c>
      <c r="D9" s="45">
        <v>29</v>
      </c>
      <c r="E9" s="131">
        <v>2156</v>
      </c>
      <c r="F9" s="45" t="s">
        <v>399</v>
      </c>
      <c r="G9" s="45">
        <v>63</v>
      </c>
      <c r="H9" s="46">
        <v>90</v>
      </c>
      <c r="I9" s="132"/>
      <c r="J9" s="132"/>
    </row>
    <row r="10" spans="1:10">
      <c r="A10" s="980" t="s">
        <v>463</v>
      </c>
      <c r="B10" s="981">
        <v>29</v>
      </c>
      <c r="C10" s="981" t="s">
        <v>399</v>
      </c>
      <c r="D10" s="981">
        <v>29</v>
      </c>
      <c r="E10" s="981">
        <v>2156</v>
      </c>
      <c r="F10" s="981" t="s">
        <v>399</v>
      </c>
      <c r="G10" s="981">
        <v>63</v>
      </c>
      <c r="H10" s="983">
        <v>90</v>
      </c>
      <c r="I10" s="132"/>
      <c r="J10" s="132"/>
    </row>
    <row r="11" spans="1:10">
      <c r="A11" s="68"/>
      <c r="B11" s="73"/>
      <c r="C11" s="73"/>
      <c r="D11" s="73"/>
      <c r="E11" s="79"/>
      <c r="F11" s="79"/>
      <c r="G11" s="73"/>
      <c r="H11" s="74"/>
      <c r="I11" s="132"/>
      <c r="J11" s="132"/>
    </row>
    <row r="12" spans="1:10">
      <c r="A12" s="66" t="s">
        <v>476</v>
      </c>
      <c r="B12" s="83">
        <v>74</v>
      </c>
      <c r="C12" s="83">
        <v>5</v>
      </c>
      <c r="D12" s="48">
        <v>79</v>
      </c>
      <c r="E12" s="83">
        <v>3497</v>
      </c>
      <c r="F12" s="83">
        <v>5101</v>
      </c>
      <c r="G12" s="12">
        <v>284</v>
      </c>
      <c r="H12" s="84">
        <v>90</v>
      </c>
      <c r="I12" s="132"/>
      <c r="J12" s="132"/>
    </row>
    <row r="13" spans="1:10">
      <c r="A13" s="66" t="s">
        <v>478</v>
      </c>
      <c r="B13" s="83">
        <v>26</v>
      </c>
      <c r="C13" s="83">
        <v>9</v>
      </c>
      <c r="D13" s="48">
        <v>35</v>
      </c>
      <c r="E13" s="83">
        <v>3486</v>
      </c>
      <c r="F13" s="83">
        <v>7246</v>
      </c>
      <c r="G13" s="12">
        <v>156</v>
      </c>
      <c r="H13" s="84">
        <v>76</v>
      </c>
      <c r="I13" s="132"/>
      <c r="J13" s="132"/>
    </row>
    <row r="14" spans="1:10">
      <c r="A14" s="66" t="s">
        <v>479</v>
      </c>
      <c r="B14" s="83">
        <v>19</v>
      </c>
      <c r="C14" s="83" t="s">
        <v>399</v>
      </c>
      <c r="D14" s="48">
        <v>19</v>
      </c>
      <c r="E14" s="83">
        <v>2177</v>
      </c>
      <c r="F14" s="83" t="s">
        <v>399</v>
      </c>
      <c r="G14" s="12">
        <v>41</v>
      </c>
      <c r="H14" s="84" t="s">
        <v>399</v>
      </c>
      <c r="I14" s="132"/>
      <c r="J14" s="132"/>
    </row>
    <row r="15" spans="1:10">
      <c r="A15" s="980" t="s">
        <v>480</v>
      </c>
      <c r="B15" s="981">
        <v>119</v>
      </c>
      <c r="C15" s="981">
        <v>14</v>
      </c>
      <c r="D15" s="981">
        <v>133</v>
      </c>
      <c r="E15" s="981">
        <v>3284</v>
      </c>
      <c r="F15" s="981">
        <v>6480</v>
      </c>
      <c r="G15" s="981">
        <v>481</v>
      </c>
      <c r="H15" s="983">
        <v>166</v>
      </c>
      <c r="I15" s="132"/>
      <c r="J15" s="132"/>
    </row>
    <row r="16" spans="1:10">
      <c r="A16" s="68"/>
      <c r="B16" s="73"/>
      <c r="C16" s="73"/>
      <c r="D16" s="73"/>
      <c r="E16" s="79"/>
      <c r="F16" s="79"/>
      <c r="G16" s="73"/>
      <c r="H16" s="74"/>
      <c r="I16" s="132"/>
      <c r="J16" s="132"/>
    </row>
    <row r="17" spans="1:10">
      <c r="A17" s="66" t="s">
        <v>495</v>
      </c>
      <c r="B17" s="48">
        <v>66</v>
      </c>
      <c r="C17" s="48" t="s">
        <v>399</v>
      </c>
      <c r="D17" s="48">
        <v>66</v>
      </c>
      <c r="E17" s="12">
        <v>2500</v>
      </c>
      <c r="F17" s="12" t="s">
        <v>399</v>
      </c>
      <c r="G17" s="48">
        <v>165</v>
      </c>
      <c r="H17" s="49">
        <v>30</v>
      </c>
      <c r="I17" s="132"/>
      <c r="J17" s="132"/>
    </row>
    <row r="18" spans="1:10">
      <c r="A18" s="980" t="s">
        <v>546</v>
      </c>
      <c r="B18" s="981">
        <v>66</v>
      </c>
      <c r="C18" s="981" t="s">
        <v>399</v>
      </c>
      <c r="D18" s="981">
        <v>66</v>
      </c>
      <c r="E18" s="981">
        <v>2500</v>
      </c>
      <c r="F18" s="981" t="s">
        <v>399</v>
      </c>
      <c r="G18" s="981">
        <v>165</v>
      </c>
      <c r="H18" s="983">
        <v>30</v>
      </c>
      <c r="I18" s="132"/>
      <c r="J18" s="132"/>
    </row>
    <row r="19" spans="1:10">
      <c r="A19" s="66"/>
      <c r="B19" s="48"/>
      <c r="C19" s="48"/>
      <c r="D19" s="48"/>
      <c r="E19" s="12"/>
      <c r="F19" s="12"/>
      <c r="G19" s="48"/>
      <c r="H19" s="49"/>
    </row>
    <row r="20" spans="1:10">
      <c r="A20" s="66" t="s">
        <v>504</v>
      </c>
      <c r="B20" s="12">
        <v>6317</v>
      </c>
      <c r="C20" s="12" t="s">
        <v>399</v>
      </c>
      <c r="D20" s="48">
        <v>6317</v>
      </c>
      <c r="E20" s="12">
        <v>1134</v>
      </c>
      <c r="F20" s="12" t="s">
        <v>399</v>
      </c>
      <c r="G20" s="12">
        <v>7163</v>
      </c>
      <c r="H20" s="13">
        <v>3200</v>
      </c>
    </row>
    <row r="21" spans="1:10">
      <c r="A21" s="66" t="s">
        <v>505</v>
      </c>
      <c r="B21" s="12">
        <v>640</v>
      </c>
      <c r="C21" s="12" t="s">
        <v>399</v>
      </c>
      <c r="D21" s="48">
        <v>640</v>
      </c>
      <c r="E21" s="12">
        <v>870</v>
      </c>
      <c r="F21" s="12" t="s">
        <v>399</v>
      </c>
      <c r="G21" s="12">
        <v>557</v>
      </c>
      <c r="H21" s="13">
        <v>250</v>
      </c>
    </row>
    <row r="22" spans="1:10">
      <c r="A22" s="980" t="s">
        <v>506</v>
      </c>
      <c r="B22" s="981">
        <v>6957</v>
      </c>
      <c r="C22" s="981" t="s">
        <v>399</v>
      </c>
      <c r="D22" s="981">
        <v>6957</v>
      </c>
      <c r="E22" s="981">
        <v>1110</v>
      </c>
      <c r="F22" s="981" t="s">
        <v>399</v>
      </c>
      <c r="G22" s="981">
        <v>7720</v>
      </c>
      <c r="H22" s="983">
        <v>3450</v>
      </c>
    </row>
    <row r="23" spans="1:10">
      <c r="A23" s="66"/>
      <c r="B23" s="48"/>
      <c r="C23" s="48"/>
      <c r="D23" s="48"/>
      <c r="E23" s="12"/>
      <c r="F23" s="12"/>
      <c r="G23" s="48"/>
      <c r="H23" s="49"/>
    </row>
    <row r="24" spans="1:10">
      <c r="A24" s="66" t="s">
        <v>512</v>
      </c>
      <c r="B24" s="48">
        <v>149</v>
      </c>
      <c r="C24" s="48">
        <v>6</v>
      </c>
      <c r="D24" s="48">
        <v>155</v>
      </c>
      <c r="E24" s="12">
        <v>900</v>
      </c>
      <c r="F24" s="12">
        <v>1335</v>
      </c>
      <c r="G24" s="48">
        <v>142</v>
      </c>
      <c r="H24" s="49" t="s">
        <v>399</v>
      </c>
    </row>
    <row r="25" spans="1:10">
      <c r="A25" s="980" t="s">
        <v>515</v>
      </c>
      <c r="B25" s="981">
        <v>149</v>
      </c>
      <c r="C25" s="981">
        <v>6</v>
      </c>
      <c r="D25" s="981">
        <v>155</v>
      </c>
      <c r="E25" s="981">
        <v>900</v>
      </c>
      <c r="F25" s="981">
        <v>1335</v>
      </c>
      <c r="G25" s="981">
        <v>142</v>
      </c>
      <c r="H25" s="983" t="s">
        <v>399</v>
      </c>
    </row>
    <row r="26" spans="1:10">
      <c r="A26" s="66"/>
      <c r="B26" s="48"/>
      <c r="C26" s="48"/>
      <c r="D26" s="48"/>
      <c r="E26" s="12"/>
      <c r="F26" s="12"/>
      <c r="G26" s="48"/>
      <c r="H26" s="49"/>
    </row>
    <row r="27" spans="1:10">
      <c r="A27" s="66" t="s">
        <v>516</v>
      </c>
      <c r="B27" s="85">
        <v>14</v>
      </c>
      <c r="C27" s="85">
        <v>7</v>
      </c>
      <c r="D27" s="85">
        <v>21</v>
      </c>
      <c r="E27" s="85">
        <v>700</v>
      </c>
      <c r="F27" s="85">
        <v>1000</v>
      </c>
      <c r="G27" s="85">
        <v>17</v>
      </c>
      <c r="H27" s="49" t="s">
        <v>399</v>
      </c>
    </row>
    <row r="28" spans="1:10">
      <c r="A28" s="66" t="s">
        <v>517</v>
      </c>
      <c r="B28" s="48">
        <v>195</v>
      </c>
      <c r="C28" s="85">
        <v>6</v>
      </c>
      <c r="D28" s="48">
        <v>201</v>
      </c>
      <c r="E28" s="12">
        <v>700</v>
      </c>
      <c r="F28" s="85">
        <v>1000</v>
      </c>
      <c r="G28" s="48">
        <v>143</v>
      </c>
      <c r="H28" s="49" t="s">
        <v>399</v>
      </c>
    </row>
    <row r="29" spans="1:10">
      <c r="A29" s="980" t="s">
        <v>518</v>
      </c>
      <c r="B29" s="981">
        <v>209</v>
      </c>
      <c r="C29" s="986">
        <v>13</v>
      </c>
      <c r="D29" s="981">
        <v>222</v>
      </c>
      <c r="E29" s="981">
        <v>700</v>
      </c>
      <c r="F29" s="987">
        <v>1000</v>
      </c>
      <c r="G29" s="981">
        <v>160</v>
      </c>
      <c r="H29" s="983" t="s">
        <v>399</v>
      </c>
    </row>
    <row r="30" spans="1:10">
      <c r="A30" s="66"/>
      <c r="B30" s="48"/>
      <c r="C30" s="48"/>
      <c r="D30" s="48"/>
      <c r="E30" s="12"/>
      <c r="F30" s="12"/>
      <c r="G30" s="48"/>
      <c r="H30" s="49"/>
    </row>
    <row r="31" spans="1:10" ht="13.5" thickBot="1">
      <c r="A31" s="976" t="s">
        <v>519</v>
      </c>
      <c r="B31" s="977">
        <v>7529</v>
      </c>
      <c r="C31" s="977">
        <v>33</v>
      </c>
      <c r="D31" s="977">
        <v>7562</v>
      </c>
      <c r="E31" s="977">
        <v>1145</v>
      </c>
      <c r="F31" s="977">
        <v>3386</v>
      </c>
      <c r="G31" s="977">
        <v>8731</v>
      </c>
      <c r="H31" s="979">
        <v>3736</v>
      </c>
    </row>
  </sheetData>
  <mergeCells count="7">
    <mergeCell ref="B7:D7"/>
    <mergeCell ref="E7:F7"/>
    <mergeCell ref="A4:H4"/>
    <mergeCell ref="A3:H3"/>
    <mergeCell ref="A1:H1"/>
    <mergeCell ref="B6:D6"/>
    <mergeCell ref="E6:F6"/>
  </mergeCells>
  <phoneticPr fontId="6" type="noConversion"/>
  <pageMargins left="0.75" right="0.75" top="1" bottom="1" header="0" footer="0"/>
  <pageSetup paperSize="9" scale="59" orientation="portrait" r:id="rId1"/>
  <headerFooter alignWithMargins="0"/>
  <colBreaks count="1" manualBreakCount="1">
    <brk id="9" max="32" man="1"/>
  </colBreaks>
</worksheet>
</file>

<file path=xl/worksheets/sheet340.xml><?xml version="1.0" encoding="utf-8"?>
<worksheet xmlns="http://schemas.openxmlformats.org/spreadsheetml/2006/main" xmlns:r="http://schemas.openxmlformats.org/officeDocument/2006/relationships">
  <sheetPr codeName="Hoja114">
    <pageSetUpPr fitToPage="1"/>
  </sheetPr>
  <dimension ref="A1:F20"/>
  <sheetViews>
    <sheetView showGridLines="0" view="pageBreakPreview" topLeftCell="A43" zoomScale="75" zoomScaleNormal="75" zoomScaleSheetLayoutView="75" workbookViewId="0">
      <selection activeCell="H84" sqref="H84"/>
    </sheetView>
  </sheetViews>
  <sheetFormatPr baseColWidth="10" defaultRowHeight="12.75"/>
  <cols>
    <col min="1" max="1" width="16.7109375" style="452" customWidth="1"/>
    <col min="2" max="2" width="20" style="452" customWidth="1"/>
    <col min="3" max="3" width="16.7109375" style="452" customWidth="1"/>
    <col min="4" max="4" width="19.42578125" style="452" customWidth="1"/>
    <col min="5" max="5" width="20.7109375" style="452" customWidth="1"/>
    <col min="6" max="7" width="11.42578125" style="452"/>
    <col min="8" max="8" width="29.7109375" style="452" customWidth="1"/>
    <col min="9" max="14" width="12.5703125" style="452" customWidth="1"/>
    <col min="15" max="16" width="12" style="452" customWidth="1"/>
    <col min="17" max="16384" width="11.42578125" style="452"/>
  </cols>
  <sheetData>
    <row r="1" spans="1:6" s="482" customFormat="1" ht="18">
      <c r="A1" s="1524" t="s">
        <v>375</v>
      </c>
      <c r="B1" s="1524"/>
      <c r="C1" s="1524"/>
      <c r="D1" s="1524"/>
      <c r="E1" s="1524"/>
      <c r="F1" s="332"/>
    </row>
    <row r="3" spans="1:6" ht="15">
      <c r="A3" s="1532" t="s">
        <v>298</v>
      </c>
      <c r="B3" s="1532"/>
      <c r="C3" s="1532"/>
      <c r="D3" s="1532"/>
      <c r="E3" s="1532"/>
      <c r="F3" s="285"/>
    </row>
    <row r="4" spans="1:6" ht="15">
      <c r="A4" s="1532" t="s">
        <v>299</v>
      </c>
      <c r="B4" s="1532"/>
      <c r="C4" s="1532"/>
      <c r="D4" s="1532"/>
      <c r="E4" s="1532"/>
      <c r="F4" s="285"/>
    </row>
    <row r="5" spans="1:6" ht="13.5" customHeight="1" thickBot="1">
      <c r="A5" s="484"/>
      <c r="B5" s="485"/>
      <c r="C5" s="485"/>
      <c r="D5" s="485"/>
      <c r="E5" s="485"/>
      <c r="F5" s="483"/>
    </row>
    <row r="6" spans="1:6" ht="18" customHeight="1">
      <c r="A6" s="1807" t="s">
        <v>378</v>
      </c>
      <c r="B6" s="128" t="s">
        <v>273</v>
      </c>
      <c r="C6" s="158" t="s">
        <v>521</v>
      </c>
      <c r="D6" s="157"/>
      <c r="E6" s="234" t="s">
        <v>273</v>
      </c>
    </row>
    <row r="7" spans="1:6">
      <c r="A7" s="1808"/>
      <c r="B7" s="62" t="s">
        <v>300</v>
      </c>
      <c r="C7" s="130" t="s">
        <v>522</v>
      </c>
      <c r="D7" s="130" t="s">
        <v>381</v>
      </c>
      <c r="E7" s="235" t="s">
        <v>301</v>
      </c>
    </row>
    <row r="8" spans="1:6">
      <c r="A8" s="1808"/>
      <c r="B8" s="62" t="s">
        <v>302</v>
      </c>
      <c r="C8" s="130" t="s">
        <v>525</v>
      </c>
      <c r="D8" s="130" t="s">
        <v>384</v>
      </c>
      <c r="E8" s="235" t="s">
        <v>303</v>
      </c>
    </row>
    <row r="9" spans="1:6" ht="21" customHeight="1" thickBot="1">
      <c r="A9" s="1809"/>
      <c r="B9" s="63" t="s">
        <v>383</v>
      </c>
      <c r="C9" s="139" t="s">
        <v>526</v>
      </c>
      <c r="D9" s="64"/>
      <c r="E9" s="72" t="s">
        <v>383</v>
      </c>
    </row>
    <row r="10" spans="1:6">
      <c r="A10" s="15">
        <v>2003</v>
      </c>
      <c r="B10" s="540">
        <v>568.1</v>
      </c>
      <c r="C10" s="549">
        <v>49.56</v>
      </c>
      <c r="D10" s="568">
        <v>281550.36</v>
      </c>
      <c r="E10" s="697">
        <v>568.08199999999999</v>
      </c>
    </row>
    <row r="11" spans="1:6">
      <c r="A11" s="15">
        <v>2004</v>
      </c>
      <c r="B11" s="540">
        <v>507.39699999999999</v>
      </c>
      <c r="C11" s="549">
        <v>51.67</v>
      </c>
      <c r="D11" s="568">
        <v>262172.02990000002</v>
      </c>
      <c r="E11" s="697">
        <v>507.41699999999997</v>
      </c>
    </row>
    <row r="12" spans="1:6">
      <c r="A12" s="15">
        <v>2005</v>
      </c>
      <c r="B12" s="540">
        <v>387.803</v>
      </c>
      <c r="C12" s="549">
        <v>55.45</v>
      </c>
      <c r="D12" s="568">
        <v>215036.7635</v>
      </c>
      <c r="E12" s="697">
        <v>386.82</v>
      </c>
    </row>
    <row r="13" spans="1:6">
      <c r="A13" s="15">
        <v>2006</v>
      </c>
      <c r="B13" s="540">
        <v>495.98599999999999</v>
      </c>
      <c r="C13" s="549">
        <v>68.45</v>
      </c>
      <c r="D13" s="568">
        <v>339502.41700000002</v>
      </c>
      <c r="E13" s="697">
        <v>496.06700000000001</v>
      </c>
    </row>
    <row r="14" spans="1:6">
      <c r="A14" s="15">
        <v>2007</v>
      </c>
      <c r="B14" s="540">
        <v>497.9</v>
      </c>
      <c r="C14" s="549">
        <v>65.5</v>
      </c>
      <c r="D14" s="568">
        <v>326124.5</v>
      </c>
      <c r="E14" s="697">
        <v>546.49900000000002</v>
      </c>
    </row>
    <row r="15" spans="1:6">
      <c r="A15" s="15">
        <v>2008</v>
      </c>
      <c r="B15" s="540">
        <v>396.4</v>
      </c>
      <c r="C15" s="549">
        <v>52.22</v>
      </c>
      <c r="D15" s="568">
        <v>207000.08</v>
      </c>
      <c r="E15" s="697">
        <v>481.83699999999999</v>
      </c>
    </row>
    <row r="16" spans="1:6">
      <c r="A16" s="15">
        <v>2009</v>
      </c>
      <c r="B16" s="540">
        <v>408.89699999999999</v>
      </c>
      <c r="C16" s="549">
        <v>47.01</v>
      </c>
      <c r="D16" s="568">
        <v>192222.4797</v>
      </c>
      <c r="E16" s="697">
        <v>486.22300000000001</v>
      </c>
    </row>
    <row r="17" spans="1:5">
      <c r="A17" s="15">
        <v>2010</v>
      </c>
      <c r="B17" s="540">
        <v>484.197</v>
      </c>
      <c r="C17" s="549">
        <v>48.45</v>
      </c>
      <c r="D17" s="568">
        <f>C17*B17*10</f>
        <v>234593.44650000002</v>
      </c>
      <c r="E17" s="697">
        <v>584.18600000000004</v>
      </c>
    </row>
    <row r="18" spans="1:5">
      <c r="A18" s="15">
        <v>2011</v>
      </c>
      <c r="B18" s="540">
        <v>425.95499999999998</v>
      </c>
      <c r="C18" s="549">
        <v>39.659999999999997</v>
      </c>
      <c r="D18" s="568">
        <f>C18*B18*10</f>
        <v>168933.753</v>
      </c>
      <c r="E18" s="697">
        <v>501.95800000000003</v>
      </c>
    </row>
    <row r="19" spans="1:5">
      <c r="A19" s="15">
        <v>2012</v>
      </c>
      <c r="B19" s="540">
        <v>461.96300000000002</v>
      </c>
      <c r="C19" s="549">
        <v>45.17</v>
      </c>
      <c r="D19" s="568">
        <f>C19*B19*10</f>
        <v>208668.68710000004</v>
      </c>
      <c r="E19" s="697">
        <v>379.98</v>
      </c>
    </row>
    <row r="20" spans="1:5" ht="13.5" thickBot="1">
      <c r="A20" s="19">
        <v>2013</v>
      </c>
      <c r="B20" s="545">
        <v>554.74900000000002</v>
      </c>
      <c r="C20" s="953">
        <v>42.4</v>
      </c>
      <c r="D20" s="573">
        <f>C20*B20*10</f>
        <v>235213.576</v>
      </c>
      <c r="E20" s="807">
        <v>463.75200000000001</v>
      </c>
    </row>
  </sheetData>
  <mergeCells count="4">
    <mergeCell ref="A1:E1"/>
    <mergeCell ref="A6:A9"/>
    <mergeCell ref="A3:E3"/>
    <mergeCell ref="A4:E4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79" orientation="portrait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>
  <sheetPr codeName="Hoja123">
    <pageSetUpPr fitToPage="1"/>
  </sheetPr>
  <dimension ref="A1:O72"/>
  <sheetViews>
    <sheetView view="pageBreakPreview" topLeftCell="A31" zoomScale="75" zoomScaleNormal="75" zoomScaleSheetLayoutView="75" workbookViewId="0">
      <selection activeCell="H84" sqref="H84"/>
    </sheetView>
  </sheetViews>
  <sheetFormatPr baseColWidth="10" defaultRowHeight="12.75"/>
  <cols>
    <col min="1" max="4" width="26.7109375" style="271" customWidth="1"/>
    <col min="5" max="16384" width="11.42578125" style="271"/>
  </cols>
  <sheetData>
    <row r="1" spans="1:13" s="90" customFormat="1" ht="18">
      <c r="A1" s="1519" t="s">
        <v>375</v>
      </c>
      <c r="B1" s="1519"/>
      <c r="C1" s="1519"/>
      <c r="D1" s="1519"/>
    </row>
    <row r="3" spans="1:13" ht="26.25" customHeight="1">
      <c r="A3" s="1523" t="s">
        <v>1298</v>
      </c>
      <c r="B3" s="1523"/>
      <c r="C3" s="1523"/>
      <c r="D3" s="1523"/>
      <c r="E3" s="91"/>
    </row>
    <row r="4" spans="1:13" ht="13.5" customHeight="1" thickBot="1">
      <c r="A4" s="30"/>
      <c r="B4" s="6"/>
      <c r="C4" s="6"/>
      <c r="D4" s="6"/>
      <c r="E4" s="91"/>
    </row>
    <row r="5" spans="1:13" ht="22.5" customHeight="1">
      <c r="A5" s="1515" t="s">
        <v>455</v>
      </c>
      <c r="B5" s="1627" t="s">
        <v>304</v>
      </c>
      <c r="C5" s="365" t="s">
        <v>305</v>
      </c>
      <c r="D5" s="330" t="s">
        <v>306</v>
      </c>
    </row>
    <row r="6" spans="1:13" ht="21.75" customHeight="1" thickBot="1">
      <c r="A6" s="1517"/>
      <c r="B6" s="1500"/>
      <c r="C6" s="329" t="s">
        <v>307</v>
      </c>
      <c r="D6" s="293" t="s">
        <v>308</v>
      </c>
    </row>
    <row r="7" spans="1:13">
      <c r="A7" s="75" t="s">
        <v>460</v>
      </c>
      <c r="B7" s="45">
        <v>316</v>
      </c>
      <c r="C7" s="45" t="s">
        <v>399</v>
      </c>
      <c r="D7" s="46">
        <v>316</v>
      </c>
      <c r="L7" s="677"/>
      <c r="M7" s="677"/>
    </row>
    <row r="8" spans="1:13">
      <c r="A8" s="66" t="s">
        <v>461</v>
      </c>
      <c r="B8" s="48">
        <v>7</v>
      </c>
      <c r="C8" s="48" t="s">
        <v>399</v>
      </c>
      <c r="D8" s="49">
        <v>7</v>
      </c>
      <c r="L8" s="677"/>
      <c r="M8" s="677"/>
    </row>
    <row r="9" spans="1:13">
      <c r="A9" s="66" t="s">
        <v>462</v>
      </c>
      <c r="B9" s="48">
        <v>8</v>
      </c>
      <c r="C9" s="48" t="s">
        <v>399</v>
      </c>
      <c r="D9" s="49">
        <v>8</v>
      </c>
      <c r="L9" s="677"/>
      <c r="M9" s="677"/>
    </row>
    <row r="10" spans="1:13">
      <c r="A10" s="76" t="s">
        <v>463</v>
      </c>
      <c r="B10" s="77">
        <v>331</v>
      </c>
      <c r="C10" s="77" t="s">
        <v>399</v>
      </c>
      <c r="D10" s="78">
        <v>331</v>
      </c>
      <c r="L10" s="677"/>
      <c r="M10" s="677"/>
    </row>
    <row r="11" spans="1:13">
      <c r="A11" s="66"/>
      <c r="B11" s="48"/>
      <c r="C11" s="48"/>
      <c r="D11" s="49"/>
      <c r="L11" s="677"/>
      <c r="M11" s="677"/>
    </row>
    <row r="12" spans="1:13">
      <c r="A12" s="66" t="s">
        <v>544</v>
      </c>
      <c r="B12" s="48">
        <v>400</v>
      </c>
      <c r="C12" s="48" t="s">
        <v>399</v>
      </c>
      <c r="D12" s="49">
        <v>400</v>
      </c>
      <c r="L12" s="677"/>
      <c r="M12" s="677"/>
    </row>
    <row r="13" spans="1:13">
      <c r="A13" s="76" t="s">
        <v>469</v>
      </c>
      <c r="B13" s="77">
        <v>400</v>
      </c>
      <c r="C13" s="77" t="s">
        <v>399</v>
      </c>
      <c r="D13" s="78">
        <v>400</v>
      </c>
      <c r="L13" s="677"/>
      <c r="M13" s="677"/>
    </row>
    <row r="14" spans="1:13">
      <c r="A14" s="66"/>
      <c r="B14" s="48"/>
      <c r="C14" s="48"/>
      <c r="D14" s="49"/>
      <c r="L14" s="677"/>
      <c r="M14" s="677"/>
    </row>
    <row r="15" spans="1:13">
      <c r="A15" s="76" t="s">
        <v>470</v>
      </c>
      <c r="B15" s="77">
        <v>21585</v>
      </c>
      <c r="C15" s="77" t="s">
        <v>399</v>
      </c>
      <c r="D15" s="78">
        <v>21585</v>
      </c>
      <c r="L15" s="677"/>
      <c r="M15" s="677"/>
    </row>
    <row r="16" spans="1:13">
      <c r="A16" s="66"/>
      <c r="B16" s="48"/>
      <c r="C16" s="48"/>
      <c r="D16" s="49"/>
      <c r="L16" s="677"/>
      <c r="M16" s="677"/>
    </row>
    <row r="17" spans="1:15">
      <c r="A17" s="76" t="s">
        <v>471</v>
      </c>
      <c r="B17" s="77">
        <v>11485</v>
      </c>
      <c r="C17" s="77">
        <v>99</v>
      </c>
      <c r="D17" s="78">
        <v>11386</v>
      </c>
      <c r="L17" s="677"/>
      <c r="M17" s="677"/>
    </row>
    <row r="18" spans="1:15">
      <c r="A18" s="66"/>
      <c r="B18" s="48"/>
      <c r="C18" s="48"/>
      <c r="D18" s="49"/>
      <c r="L18" s="677"/>
      <c r="M18" s="677"/>
    </row>
    <row r="19" spans="1:15" s="408" customFormat="1">
      <c r="A19" s="66" t="s">
        <v>472</v>
      </c>
      <c r="B19" s="48">
        <v>13406</v>
      </c>
      <c r="C19" s="48" t="s">
        <v>399</v>
      </c>
      <c r="D19" s="49">
        <v>13406</v>
      </c>
      <c r="L19" s="766"/>
      <c r="M19" s="766"/>
    </row>
    <row r="20" spans="1:15">
      <c r="A20" s="66" t="s">
        <v>473</v>
      </c>
      <c r="B20" s="48">
        <v>21318</v>
      </c>
      <c r="C20" s="48">
        <v>2304</v>
      </c>
      <c r="D20" s="49">
        <v>19014</v>
      </c>
      <c r="L20" s="677"/>
      <c r="M20" s="677"/>
    </row>
    <row r="21" spans="1:15">
      <c r="A21" s="66" t="s">
        <v>474</v>
      </c>
      <c r="B21" s="48">
        <v>27913</v>
      </c>
      <c r="C21" s="48">
        <v>927</v>
      </c>
      <c r="D21" s="49">
        <v>26986</v>
      </c>
      <c r="L21" s="677"/>
      <c r="M21" s="677"/>
    </row>
    <row r="22" spans="1:15">
      <c r="A22" s="76" t="s">
        <v>475</v>
      </c>
      <c r="B22" s="77">
        <v>62637</v>
      </c>
      <c r="C22" s="77">
        <v>3231</v>
      </c>
      <c r="D22" s="78">
        <v>59406</v>
      </c>
      <c r="L22" s="677"/>
      <c r="M22" s="677"/>
    </row>
    <row r="23" spans="1:15">
      <c r="A23" s="66"/>
      <c r="B23" s="48"/>
      <c r="C23" s="48"/>
      <c r="D23" s="49"/>
      <c r="I23" s="677"/>
      <c r="J23" s="677"/>
      <c r="K23" s="677"/>
      <c r="L23" s="677"/>
      <c r="M23" s="677"/>
      <c r="O23" s="677"/>
    </row>
    <row r="24" spans="1:15">
      <c r="A24" s="66" t="s">
        <v>476</v>
      </c>
      <c r="B24" s="48">
        <v>4263</v>
      </c>
      <c r="C24" s="48" t="s">
        <v>399</v>
      </c>
      <c r="D24" s="49">
        <v>4263</v>
      </c>
      <c r="I24" s="677"/>
      <c r="J24" s="677"/>
      <c r="K24" s="677"/>
      <c r="L24" s="677"/>
      <c r="M24" s="677"/>
      <c r="O24" s="677"/>
    </row>
    <row r="25" spans="1:15" s="408" customFormat="1">
      <c r="A25" s="66" t="s">
        <v>477</v>
      </c>
      <c r="B25" s="48">
        <v>4105</v>
      </c>
      <c r="C25" s="48">
        <v>2</v>
      </c>
      <c r="D25" s="49">
        <v>4103</v>
      </c>
      <c r="L25" s="766"/>
      <c r="M25" s="766"/>
    </row>
    <row r="26" spans="1:15">
      <c r="A26" s="66" t="s">
        <v>478</v>
      </c>
      <c r="B26" s="48">
        <v>50099</v>
      </c>
      <c r="C26" s="48">
        <v>180</v>
      </c>
      <c r="D26" s="49">
        <v>49919</v>
      </c>
      <c r="L26" s="677"/>
      <c r="M26" s="677"/>
    </row>
    <row r="27" spans="1:15">
      <c r="A27" s="66" t="s">
        <v>479</v>
      </c>
      <c r="B27" s="48">
        <v>69885</v>
      </c>
      <c r="C27" s="48">
        <v>463</v>
      </c>
      <c r="D27" s="49">
        <v>69422</v>
      </c>
      <c r="L27" s="677"/>
      <c r="M27" s="677"/>
    </row>
    <row r="28" spans="1:15">
      <c r="A28" s="76" t="s">
        <v>480</v>
      </c>
      <c r="B28" s="77">
        <v>128352</v>
      </c>
      <c r="C28" s="77">
        <v>645</v>
      </c>
      <c r="D28" s="78">
        <v>127707</v>
      </c>
      <c r="L28" s="677"/>
      <c r="M28" s="677"/>
    </row>
    <row r="29" spans="1:15">
      <c r="A29" s="66"/>
      <c r="B29" s="48"/>
      <c r="C29" s="48"/>
      <c r="D29" s="49"/>
      <c r="L29" s="677"/>
      <c r="M29" s="677"/>
    </row>
    <row r="30" spans="1:15">
      <c r="A30" s="76" t="s">
        <v>481</v>
      </c>
      <c r="B30" s="77">
        <v>3847</v>
      </c>
      <c r="C30" s="77">
        <v>118</v>
      </c>
      <c r="D30" s="78">
        <v>3729</v>
      </c>
      <c r="L30" s="677"/>
      <c r="M30" s="677"/>
    </row>
    <row r="31" spans="1:15">
      <c r="A31" s="66"/>
      <c r="B31" s="48"/>
      <c r="C31" s="48"/>
      <c r="D31" s="49"/>
      <c r="L31" s="677"/>
      <c r="M31" s="677"/>
    </row>
    <row r="32" spans="1:15">
      <c r="A32" s="66" t="s">
        <v>545</v>
      </c>
      <c r="B32" s="48">
        <v>8418</v>
      </c>
      <c r="C32" s="48" t="s">
        <v>399</v>
      </c>
      <c r="D32" s="49">
        <v>8418</v>
      </c>
      <c r="L32" s="677"/>
      <c r="M32" s="677"/>
    </row>
    <row r="33" spans="1:13" s="408" customFormat="1">
      <c r="A33" s="66" t="s">
        <v>486</v>
      </c>
      <c r="B33" s="48">
        <v>3800</v>
      </c>
      <c r="C33" s="48">
        <v>1200</v>
      </c>
      <c r="D33" s="49">
        <v>2600</v>
      </c>
      <c r="L33" s="766"/>
      <c r="M33" s="766"/>
    </row>
    <row r="34" spans="1:13">
      <c r="A34" s="66" t="s">
        <v>489</v>
      </c>
      <c r="B34" s="48">
        <v>2553</v>
      </c>
      <c r="C34" s="48" t="s">
        <v>399</v>
      </c>
      <c r="D34" s="49">
        <v>2553</v>
      </c>
      <c r="L34" s="677"/>
      <c r="M34" s="677"/>
    </row>
    <row r="35" spans="1:13">
      <c r="A35" s="66" t="s">
        <v>490</v>
      </c>
      <c r="B35" s="48">
        <v>511</v>
      </c>
      <c r="C35" s="48" t="s">
        <v>399</v>
      </c>
      <c r="D35" s="49">
        <v>511</v>
      </c>
    </row>
    <row r="36" spans="1:13">
      <c r="A36" s="76" t="s">
        <v>491</v>
      </c>
      <c r="B36" s="77">
        <v>15282</v>
      </c>
      <c r="C36" s="77">
        <v>1200</v>
      </c>
      <c r="D36" s="78">
        <v>14082</v>
      </c>
    </row>
    <row r="37" spans="1:13">
      <c r="A37" s="66"/>
      <c r="B37" s="48"/>
      <c r="C37" s="48"/>
      <c r="D37" s="49"/>
    </row>
    <row r="38" spans="1:13">
      <c r="A38" s="76" t="s">
        <v>492</v>
      </c>
      <c r="B38" s="77">
        <v>29672</v>
      </c>
      <c r="C38" s="77">
        <v>134</v>
      </c>
      <c r="D38" s="78">
        <v>29538</v>
      </c>
    </row>
    <row r="39" spans="1:13">
      <c r="A39" s="66"/>
      <c r="B39" s="48"/>
      <c r="C39" s="48"/>
      <c r="D39" s="49"/>
    </row>
    <row r="40" spans="1:13">
      <c r="A40" s="66" t="s">
        <v>493</v>
      </c>
      <c r="B40" s="48">
        <v>70290</v>
      </c>
      <c r="C40" s="48">
        <v>500</v>
      </c>
      <c r="D40" s="49">
        <v>69790</v>
      </c>
    </row>
    <row r="41" spans="1:13">
      <c r="A41" s="66" t="s">
        <v>494</v>
      </c>
      <c r="B41" s="48">
        <v>322132</v>
      </c>
      <c r="C41" s="48" t="s">
        <v>399</v>
      </c>
      <c r="D41" s="49">
        <v>322132</v>
      </c>
    </row>
    <row r="42" spans="1:13">
      <c r="A42" s="66" t="s">
        <v>495</v>
      </c>
      <c r="B42" s="48">
        <v>10098</v>
      </c>
      <c r="C42" s="48">
        <v>15</v>
      </c>
      <c r="D42" s="49">
        <v>10083</v>
      </c>
    </row>
    <row r="43" spans="1:13">
      <c r="A43" s="66" t="s">
        <v>496</v>
      </c>
      <c r="B43" s="48">
        <v>14112</v>
      </c>
      <c r="C43" s="48" t="s">
        <v>399</v>
      </c>
      <c r="D43" s="49">
        <v>14112</v>
      </c>
    </row>
    <row r="44" spans="1:13">
      <c r="A44" s="66" t="s">
        <v>497</v>
      </c>
      <c r="B44" s="48">
        <v>278831</v>
      </c>
      <c r="C44" s="48" t="s">
        <v>399</v>
      </c>
      <c r="D44" s="49">
        <v>278831</v>
      </c>
    </row>
    <row r="45" spans="1:13">
      <c r="A45" s="76" t="s">
        <v>573</v>
      </c>
      <c r="B45" s="77">
        <v>695463</v>
      </c>
      <c r="C45" s="77">
        <v>515</v>
      </c>
      <c r="D45" s="78">
        <v>694948</v>
      </c>
    </row>
    <row r="46" spans="1:13">
      <c r="A46" s="66"/>
      <c r="B46" s="48"/>
      <c r="C46" s="48"/>
      <c r="D46" s="49"/>
    </row>
    <row r="47" spans="1:13">
      <c r="A47" s="66" t="s">
        <v>499</v>
      </c>
      <c r="B47" s="48">
        <v>39808</v>
      </c>
      <c r="C47" s="48">
        <v>441</v>
      </c>
      <c r="D47" s="49">
        <v>39367</v>
      </c>
    </row>
    <row r="48" spans="1:13">
      <c r="A48" s="66" t="s">
        <v>500</v>
      </c>
      <c r="B48" s="48">
        <v>21273</v>
      </c>
      <c r="C48" s="48">
        <v>30</v>
      </c>
      <c r="D48" s="49">
        <v>21243</v>
      </c>
    </row>
    <row r="49" spans="1:13">
      <c r="A49" s="66" t="s">
        <v>501</v>
      </c>
      <c r="B49" s="48">
        <v>32099</v>
      </c>
      <c r="C49" s="48">
        <v>80</v>
      </c>
      <c r="D49" s="49">
        <v>32019</v>
      </c>
    </row>
    <row r="50" spans="1:13">
      <c r="A50" s="76" t="s">
        <v>502</v>
      </c>
      <c r="B50" s="77">
        <v>93180</v>
      </c>
      <c r="C50" s="77">
        <v>551</v>
      </c>
      <c r="D50" s="78">
        <v>92629</v>
      </c>
    </row>
    <row r="51" spans="1:13">
      <c r="A51" s="66"/>
      <c r="B51" s="48"/>
      <c r="C51" s="48"/>
      <c r="D51" s="49"/>
    </row>
    <row r="52" spans="1:13">
      <c r="A52" s="76" t="s">
        <v>503</v>
      </c>
      <c r="B52" s="77">
        <v>53185</v>
      </c>
      <c r="C52" s="77">
        <v>662</v>
      </c>
      <c r="D52" s="78">
        <v>52523</v>
      </c>
    </row>
    <row r="53" spans="1:13">
      <c r="A53" s="66"/>
      <c r="B53" s="48"/>
      <c r="C53" s="48"/>
      <c r="D53" s="49"/>
    </row>
    <row r="54" spans="1:13">
      <c r="A54" s="66" t="s">
        <v>504</v>
      </c>
      <c r="B54" s="48">
        <v>352941</v>
      </c>
      <c r="C54" s="48">
        <v>78243</v>
      </c>
      <c r="D54" s="49">
        <v>274698</v>
      </c>
    </row>
    <row r="55" spans="1:13">
      <c r="A55" s="66" t="s">
        <v>505</v>
      </c>
      <c r="B55" s="48">
        <v>101867</v>
      </c>
      <c r="C55" s="48">
        <v>30681</v>
      </c>
      <c r="D55" s="49">
        <v>71186</v>
      </c>
    </row>
    <row r="56" spans="1:13">
      <c r="A56" s="76" t="s">
        <v>506</v>
      </c>
      <c r="B56" s="77">
        <v>454808</v>
      </c>
      <c r="C56" s="77">
        <v>108924</v>
      </c>
      <c r="D56" s="78">
        <v>345884</v>
      </c>
    </row>
    <row r="57" spans="1:13">
      <c r="A57" s="66"/>
      <c r="B57" s="48"/>
      <c r="C57" s="48"/>
      <c r="D57" s="49"/>
    </row>
    <row r="58" spans="1:13">
      <c r="A58" s="66" t="s">
        <v>507</v>
      </c>
      <c r="B58" s="48">
        <v>50581</v>
      </c>
      <c r="C58" s="48">
        <v>792</v>
      </c>
      <c r="D58" s="49">
        <v>49789</v>
      </c>
    </row>
    <row r="59" spans="1:13">
      <c r="A59" s="66" t="s">
        <v>508</v>
      </c>
      <c r="B59" s="48">
        <v>47613</v>
      </c>
      <c r="C59" s="48">
        <v>43</v>
      </c>
      <c r="D59" s="49">
        <v>47570</v>
      </c>
      <c r="L59" s="677"/>
      <c r="M59" s="677"/>
    </row>
    <row r="60" spans="1:13">
      <c r="A60" s="66" t="s">
        <v>509</v>
      </c>
      <c r="B60" s="48">
        <v>1923154</v>
      </c>
      <c r="C60" s="48">
        <v>71362</v>
      </c>
      <c r="D60" s="49">
        <v>1851792</v>
      </c>
    </row>
    <row r="61" spans="1:13">
      <c r="A61" s="66" t="s">
        <v>510</v>
      </c>
      <c r="B61" s="48">
        <v>687461</v>
      </c>
      <c r="C61" s="48" t="s">
        <v>399</v>
      </c>
      <c r="D61" s="49">
        <v>687461</v>
      </c>
    </row>
    <row r="62" spans="1:13">
      <c r="A62" s="66" t="s">
        <v>511</v>
      </c>
      <c r="B62" s="48">
        <v>31236</v>
      </c>
      <c r="C62" s="48">
        <v>5253</v>
      </c>
      <c r="D62" s="49">
        <v>25983</v>
      </c>
    </row>
    <row r="63" spans="1:13">
      <c r="A63" s="66" t="s">
        <v>512</v>
      </c>
      <c r="B63" s="48">
        <v>3600871</v>
      </c>
      <c r="C63" s="48">
        <v>795</v>
      </c>
      <c r="D63" s="49">
        <v>3600076</v>
      </c>
    </row>
    <row r="64" spans="1:13">
      <c r="A64" s="66" t="s">
        <v>513</v>
      </c>
      <c r="B64" s="48">
        <v>449692</v>
      </c>
      <c r="C64" s="48">
        <v>55329</v>
      </c>
      <c r="D64" s="49">
        <v>394363</v>
      </c>
    </row>
    <row r="65" spans="1:4">
      <c r="A65" s="66" t="s">
        <v>514</v>
      </c>
      <c r="B65" s="48">
        <v>889588</v>
      </c>
      <c r="C65" s="48">
        <v>305019</v>
      </c>
      <c r="D65" s="49">
        <v>584569</v>
      </c>
    </row>
    <row r="66" spans="1:4">
      <c r="A66" s="76" t="s">
        <v>515</v>
      </c>
      <c r="B66" s="77">
        <v>7680196</v>
      </c>
      <c r="C66" s="77">
        <v>438593</v>
      </c>
      <c r="D66" s="78">
        <v>7241603</v>
      </c>
    </row>
    <row r="67" spans="1:4">
      <c r="A67" s="66"/>
      <c r="B67" s="48"/>
      <c r="C67" s="48"/>
      <c r="D67" s="49"/>
    </row>
    <row r="68" spans="1:4">
      <c r="A68" s="66" t="s">
        <v>516</v>
      </c>
      <c r="B68" s="48">
        <v>145</v>
      </c>
      <c r="C68" s="48">
        <v>73</v>
      </c>
      <c r="D68" s="49">
        <v>72</v>
      </c>
    </row>
    <row r="69" spans="1:4">
      <c r="A69" s="66" t="s">
        <v>517</v>
      </c>
      <c r="B69" s="48">
        <v>42</v>
      </c>
      <c r="C69" s="48">
        <v>4</v>
      </c>
      <c r="D69" s="49">
        <v>38</v>
      </c>
    </row>
    <row r="70" spans="1:4">
      <c r="A70" s="76" t="s">
        <v>518</v>
      </c>
      <c r="B70" s="77">
        <v>187</v>
      </c>
      <c r="C70" s="77">
        <v>77</v>
      </c>
      <c r="D70" s="78">
        <v>110</v>
      </c>
    </row>
    <row r="71" spans="1:4">
      <c r="A71" s="66"/>
      <c r="B71" s="48"/>
      <c r="C71" s="48"/>
      <c r="D71" s="49"/>
    </row>
    <row r="72" spans="1:4" ht="13.5" thickBot="1">
      <c r="A72" s="69" t="s">
        <v>519</v>
      </c>
      <c r="B72" s="55">
        <v>9250610</v>
      </c>
      <c r="C72" s="55">
        <v>554749</v>
      </c>
      <c r="D72" s="56">
        <v>8695861</v>
      </c>
    </row>
  </sheetData>
  <mergeCells count="4">
    <mergeCell ref="A1:D1"/>
    <mergeCell ref="A5:A6"/>
    <mergeCell ref="B5:B6"/>
    <mergeCell ref="A3:D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3" orientation="portrait" r:id="rId1"/>
  <headerFooter alignWithMargins="0"/>
</worksheet>
</file>

<file path=xl/worksheets/sheet342.xml><?xml version="1.0" encoding="utf-8"?>
<worksheet xmlns="http://schemas.openxmlformats.org/spreadsheetml/2006/main" xmlns:r="http://schemas.openxmlformats.org/officeDocument/2006/relationships">
  <sheetPr codeName="Hoja124"/>
  <dimension ref="A1:P73"/>
  <sheetViews>
    <sheetView view="pageBreakPreview" topLeftCell="A28" zoomScale="75" zoomScaleNormal="75" zoomScaleSheetLayoutView="75" workbookViewId="0">
      <selection activeCell="C73" sqref="C73"/>
    </sheetView>
  </sheetViews>
  <sheetFormatPr baseColWidth="10" defaultRowHeight="12.75"/>
  <cols>
    <col min="1" max="1" width="32.5703125" style="271" customWidth="1"/>
    <col min="2" max="2" width="20.28515625" style="271" customWidth="1"/>
    <col min="3" max="4" width="16.7109375" style="271" customWidth="1"/>
    <col min="5" max="5" width="20.5703125" style="271" customWidth="1"/>
    <col min="6" max="6" width="16.7109375" style="271" customWidth="1"/>
    <col min="7" max="16384" width="11.42578125" style="271"/>
  </cols>
  <sheetData>
    <row r="1" spans="1:16" s="90" customFormat="1" ht="18">
      <c r="A1" s="1519" t="s">
        <v>375</v>
      </c>
      <c r="B1" s="1519"/>
      <c r="C1" s="1519"/>
      <c r="D1" s="1519"/>
      <c r="E1" s="1519"/>
      <c r="F1" s="1519"/>
    </row>
    <row r="3" spans="1:16" ht="33" customHeight="1">
      <c r="A3" s="1523" t="s">
        <v>1299</v>
      </c>
      <c r="B3" s="1523"/>
      <c r="C3" s="1523"/>
      <c r="D3" s="1523"/>
      <c r="E3" s="1523"/>
      <c r="F3" s="1523"/>
      <c r="G3" s="91"/>
      <c r="H3" s="91"/>
    </row>
    <row r="4" spans="1:16" ht="13.5" customHeight="1" thickBot="1">
      <c r="A4" s="30"/>
      <c r="B4" s="6"/>
      <c r="C4" s="6"/>
      <c r="D4" s="6"/>
      <c r="E4" s="6"/>
      <c r="F4" s="6"/>
      <c r="G4" s="91"/>
      <c r="H4" s="91"/>
    </row>
    <row r="5" spans="1:16" ht="21" customHeight="1">
      <c r="A5" s="1813" t="s">
        <v>78</v>
      </c>
      <c r="B5" s="883" t="s">
        <v>273</v>
      </c>
      <c r="C5" s="883" t="s">
        <v>309</v>
      </c>
      <c r="D5" s="883" t="s">
        <v>740</v>
      </c>
      <c r="E5" s="882" t="s">
        <v>310</v>
      </c>
      <c r="F5" s="1810" t="s">
        <v>311</v>
      </c>
    </row>
    <row r="6" spans="1:16">
      <c r="A6" s="1814"/>
      <c r="B6" s="893" t="s">
        <v>301</v>
      </c>
      <c r="C6" s="893" t="s">
        <v>312</v>
      </c>
      <c r="D6" s="893" t="s">
        <v>313</v>
      </c>
      <c r="E6" s="893" t="s">
        <v>314</v>
      </c>
      <c r="F6" s="1811"/>
    </row>
    <row r="7" spans="1:16" ht="27.75" customHeight="1" thickBot="1">
      <c r="A7" s="1815"/>
      <c r="B7" s="896" t="s">
        <v>533</v>
      </c>
      <c r="C7" s="896" t="s">
        <v>533</v>
      </c>
      <c r="D7" s="896" t="s">
        <v>533</v>
      </c>
      <c r="E7" s="896" t="s">
        <v>533</v>
      </c>
      <c r="F7" s="1812"/>
    </row>
    <row r="8" spans="1:16">
      <c r="A8" s="75" t="s">
        <v>460</v>
      </c>
      <c r="B8" s="45" t="s">
        <v>399</v>
      </c>
      <c r="C8" s="256">
        <v>54</v>
      </c>
      <c r="D8" s="45" t="s">
        <v>399</v>
      </c>
      <c r="E8" s="45" t="s">
        <v>399</v>
      </c>
      <c r="F8" s="46" t="s">
        <v>399</v>
      </c>
    </row>
    <row r="9" spans="1:16">
      <c r="A9" s="66" t="s">
        <v>461</v>
      </c>
      <c r="B9" s="48" t="s">
        <v>399</v>
      </c>
      <c r="C9" s="85">
        <v>1</v>
      </c>
      <c r="D9" s="48" t="s">
        <v>399</v>
      </c>
      <c r="E9" s="48" t="s">
        <v>399</v>
      </c>
      <c r="F9" s="49" t="s">
        <v>399</v>
      </c>
    </row>
    <row r="10" spans="1:16">
      <c r="A10" s="66" t="s">
        <v>462</v>
      </c>
      <c r="B10" s="48" t="s">
        <v>399</v>
      </c>
      <c r="C10" s="85">
        <v>1</v>
      </c>
      <c r="D10" s="48" t="s">
        <v>399</v>
      </c>
      <c r="E10" s="48" t="s">
        <v>399</v>
      </c>
      <c r="F10" s="49" t="s">
        <v>399</v>
      </c>
      <c r="O10" s="677"/>
      <c r="P10" s="677"/>
    </row>
    <row r="11" spans="1:16">
      <c r="A11" s="76" t="s">
        <v>463</v>
      </c>
      <c r="B11" s="377" t="s">
        <v>399</v>
      </c>
      <c r="C11" s="377">
        <v>56</v>
      </c>
      <c r="D11" s="77" t="s">
        <v>399</v>
      </c>
      <c r="E11" s="77" t="s">
        <v>399</v>
      </c>
      <c r="F11" s="78" t="s">
        <v>399</v>
      </c>
    </row>
    <row r="12" spans="1:16">
      <c r="A12" s="66"/>
      <c r="B12" s="48"/>
      <c r="C12" s="48"/>
      <c r="D12" s="48"/>
      <c r="E12" s="48"/>
      <c r="F12" s="49"/>
    </row>
    <row r="13" spans="1:16">
      <c r="A13" s="66" t="s">
        <v>544</v>
      </c>
      <c r="B13" s="48" t="s">
        <v>399</v>
      </c>
      <c r="C13" s="85">
        <v>80</v>
      </c>
      <c r="D13" s="48" t="s">
        <v>399</v>
      </c>
      <c r="E13" s="85">
        <v>205</v>
      </c>
      <c r="F13" s="13">
        <v>30</v>
      </c>
    </row>
    <row r="14" spans="1:16">
      <c r="A14" s="76" t="s">
        <v>469</v>
      </c>
      <c r="B14" s="377" t="s">
        <v>399</v>
      </c>
      <c r="C14" s="377">
        <v>80</v>
      </c>
      <c r="D14" s="77" t="s">
        <v>399</v>
      </c>
      <c r="E14" s="77">
        <v>205</v>
      </c>
      <c r="F14" s="78">
        <v>30</v>
      </c>
    </row>
    <row r="15" spans="1:16">
      <c r="A15" s="66"/>
      <c r="B15" s="48"/>
      <c r="C15" s="48"/>
      <c r="D15" s="48"/>
      <c r="E15" s="48"/>
      <c r="F15" s="49"/>
    </row>
    <row r="16" spans="1:16">
      <c r="A16" s="76" t="s">
        <v>470</v>
      </c>
      <c r="B16" s="377" t="s">
        <v>399</v>
      </c>
      <c r="C16" s="377">
        <v>4093</v>
      </c>
      <c r="D16" s="77">
        <v>18000</v>
      </c>
      <c r="E16" s="77" t="s">
        <v>399</v>
      </c>
      <c r="F16" s="78">
        <v>400</v>
      </c>
    </row>
    <row r="17" spans="1:6">
      <c r="A17" s="66"/>
      <c r="B17" s="48"/>
      <c r="C17" s="48"/>
      <c r="D17" s="48"/>
      <c r="E17" s="48"/>
      <c r="F17" s="49"/>
    </row>
    <row r="18" spans="1:6">
      <c r="A18" s="76" t="s">
        <v>471</v>
      </c>
      <c r="B18" s="377">
        <v>99</v>
      </c>
      <c r="C18" s="377">
        <v>2159</v>
      </c>
      <c r="D18" s="77" t="s">
        <v>399</v>
      </c>
      <c r="E18" s="77">
        <v>11552</v>
      </c>
      <c r="F18" s="78">
        <v>125</v>
      </c>
    </row>
    <row r="19" spans="1:6">
      <c r="A19" s="66"/>
      <c r="B19" s="48"/>
      <c r="C19" s="48"/>
      <c r="D19" s="48"/>
      <c r="E19" s="48"/>
      <c r="F19" s="49"/>
    </row>
    <row r="20" spans="1:6">
      <c r="A20" s="66" t="s">
        <v>472</v>
      </c>
      <c r="B20" s="48" t="s">
        <v>399</v>
      </c>
      <c r="C20" s="48">
        <v>3221</v>
      </c>
      <c r="D20" s="48">
        <v>273</v>
      </c>
      <c r="E20" s="48">
        <v>6637</v>
      </c>
      <c r="F20" s="133">
        <v>268</v>
      </c>
    </row>
    <row r="21" spans="1:6">
      <c r="A21" s="66" t="s">
        <v>473</v>
      </c>
      <c r="B21" s="48">
        <v>2304</v>
      </c>
      <c r="C21" s="48">
        <v>4570</v>
      </c>
      <c r="D21" s="48">
        <v>388</v>
      </c>
      <c r="E21" s="48">
        <v>9698</v>
      </c>
      <c r="F21" s="133">
        <v>378</v>
      </c>
    </row>
    <row r="22" spans="1:6">
      <c r="A22" s="66" t="s">
        <v>474</v>
      </c>
      <c r="B22" s="12">
        <v>927</v>
      </c>
      <c r="C22" s="12">
        <v>6002</v>
      </c>
      <c r="D22" s="85">
        <v>551</v>
      </c>
      <c r="E22" s="85">
        <v>13763</v>
      </c>
      <c r="F22" s="13">
        <v>493</v>
      </c>
    </row>
    <row r="23" spans="1:6">
      <c r="A23" s="76" t="s">
        <v>475</v>
      </c>
      <c r="B23" s="377">
        <v>3231</v>
      </c>
      <c r="C23" s="377">
        <v>13793</v>
      </c>
      <c r="D23" s="77">
        <v>1212</v>
      </c>
      <c r="E23" s="77">
        <v>30098</v>
      </c>
      <c r="F23" s="78">
        <v>1139</v>
      </c>
    </row>
    <row r="24" spans="1:6">
      <c r="A24" s="66"/>
      <c r="B24" s="48"/>
      <c r="C24" s="48"/>
      <c r="D24" s="48"/>
      <c r="E24" s="48"/>
      <c r="F24" s="49"/>
    </row>
    <row r="25" spans="1:6">
      <c r="A25" s="66" t="s">
        <v>476</v>
      </c>
      <c r="B25" s="48" t="s">
        <v>399</v>
      </c>
      <c r="C25" s="83">
        <v>769</v>
      </c>
      <c r="D25" s="48" t="s">
        <v>399</v>
      </c>
      <c r="E25" s="85" t="s">
        <v>399</v>
      </c>
      <c r="F25" s="84" t="s">
        <v>399</v>
      </c>
    </row>
    <row r="26" spans="1:6">
      <c r="A26" s="66" t="s">
        <v>477</v>
      </c>
      <c r="B26" s="48">
        <v>2</v>
      </c>
      <c r="C26" s="85">
        <v>730</v>
      </c>
      <c r="D26" s="83" t="s">
        <v>399</v>
      </c>
      <c r="E26" s="83" t="s">
        <v>399</v>
      </c>
      <c r="F26" s="84" t="s">
        <v>399</v>
      </c>
    </row>
    <row r="27" spans="1:6">
      <c r="A27" s="66" t="s">
        <v>478</v>
      </c>
      <c r="B27" s="83">
        <v>180</v>
      </c>
      <c r="C27" s="83">
        <v>10488</v>
      </c>
      <c r="D27" s="48" t="s">
        <v>399</v>
      </c>
      <c r="E27" s="85">
        <v>29951</v>
      </c>
      <c r="F27" s="84" t="s">
        <v>399</v>
      </c>
    </row>
    <row r="28" spans="1:6">
      <c r="A28" s="66" t="s">
        <v>479</v>
      </c>
      <c r="B28" s="83">
        <v>463</v>
      </c>
      <c r="C28" s="83">
        <v>14244</v>
      </c>
      <c r="D28" s="85" t="s">
        <v>399</v>
      </c>
      <c r="E28" s="85" t="s">
        <v>399</v>
      </c>
      <c r="F28" s="84" t="s">
        <v>399</v>
      </c>
    </row>
    <row r="29" spans="1:6">
      <c r="A29" s="76" t="s">
        <v>480</v>
      </c>
      <c r="B29" s="377">
        <v>645</v>
      </c>
      <c r="C29" s="377">
        <v>26231</v>
      </c>
      <c r="D29" s="77" t="s">
        <v>399</v>
      </c>
      <c r="E29" s="77">
        <v>29951</v>
      </c>
      <c r="F29" s="78" t="s">
        <v>399</v>
      </c>
    </row>
    <row r="30" spans="1:6">
      <c r="A30" s="66"/>
      <c r="B30" s="48"/>
      <c r="C30" s="48"/>
      <c r="D30" s="48"/>
      <c r="E30" s="48"/>
      <c r="F30" s="49"/>
    </row>
    <row r="31" spans="1:6">
      <c r="A31" s="76" t="s">
        <v>481</v>
      </c>
      <c r="B31" s="377" t="s">
        <v>399</v>
      </c>
      <c r="C31" s="377">
        <v>551</v>
      </c>
      <c r="D31" s="77" t="s">
        <v>399</v>
      </c>
      <c r="E31" s="77" t="s">
        <v>399</v>
      </c>
      <c r="F31" s="78" t="s">
        <v>399</v>
      </c>
    </row>
    <row r="32" spans="1:6">
      <c r="A32" s="66"/>
      <c r="B32" s="48"/>
      <c r="C32" s="48"/>
      <c r="D32" s="48"/>
      <c r="E32" s="48"/>
      <c r="F32" s="49"/>
    </row>
    <row r="33" spans="1:6">
      <c r="A33" s="66" t="s">
        <v>545</v>
      </c>
      <c r="B33" s="48" t="s">
        <v>399</v>
      </c>
      <c r="C33" s="85">
        <v>1437</v>
      </c>
      <c r="D33" s="48" t="s">
        <v>399</v>
      </c>
      <c r="E33" s="48">
        <v>4630</v>
      </c>
      <c r="F33" s="133">
        <v>421</v>
      </c>
    </row>
    <row r="34" spans="1:6">
      <c r="A34" s="66" t="s">
        <v>486</v>
      </c>
      <c r="B34" s="85">
        <v>1200</v>
      </c>
      <c r="C34" s="85">
        <v>295</v>
      </c>
      <c r="D34" s="48" t="s">
        <v>399</v>
      </c>
      <c r="E34" s="85">
        <v>910</v>
      </c>
      <c r="F34" s="133">
        <v>130</v>
      </c>
    </row>
    <row r="35" spans="1:6">
      <c r="A35" s="66" t="s">
        <v>489</v>
      </c>
      <c r="B35" s="48" t="s">
        <v>399</v>
      </c>
      <c r="C35" s="85">
        <v>62</v>
      </c>
      <c r="D35" s="48">
        <v>4</v>
      </c>
      <c r="E35" s="48">
        <v>155</v>
      </c>
      <c r="F35" s="13">
        <v>16</v>
      </c>
    </row>
    <row r="36" spans="1:6">
      <c r="A36" s="66" t="s">
        <v>490</v>
      </c>
      <c r="B36" s="12" t="s">
        <v>399</v>
      </c>
      <c r="C36" s="12">
        <v>46</v>
      </c>
      <c r="D36" s="48" t="s">
        <v>399</v>
      </c>
      <c r="E36" s="48" t="s">
        <v>399</v>
      </c>
      <c r="F36" s="13" t="s">
        <v>399</v>
      </c>
    </row>
    <row r="37" spans="1:6">
      <c r="A37" s="76" t="s">
        <v>491</v>
      </c>
      <c r="B37" s="377">
        <v>1200</v>
      </c>
      <c r="C37" s="377">
        <v>1840</v>
      </c>
      <c r="D37" s="77">
        <v>4</v>
      </c>
      <c r="E37" s="77">
        <v>5695</v>
      </c>
      <c r="F37" s="78">
        <v>567</v>
      </c>
    </row>
    <row r="38" spans="1:6">
      <c r="A38" s="66"/>
      <c r="B38" s="48"/>
      <c r="C38" s="48"/>
      <c r="D38" s="48"/>
      <c r="E38" s="48"/>
      <c r="F38" s="49"/>
    </row>
    <row r="39" spans="1:6">
      <c r="A39" s="76" t="s">
        <v>492</v>
      </c>
      <c r="B39" s="377">
        <v>134</v>
      </c>
      <c r="C39" s="377">
        <v>6088</v>
      </c>
      <c r="D39" s="77" t="s">
        <v>399</v>
      </c>
      <c r="E39" s="77">
        <v>12176</v>
      </c>
      <c r="F39" s="78" t="s">
        <v>399</v>
      </c>
    </row>
    <row r="40" spans="1:6">
      <c r="A40" s="66"/>
      <c r="B40" s="48"/>
      <c r="C40" s="48"/>
      <c r="D40" s="48"/>
      <c r="E40" s="48"/>
      <c r="F40" s="49"/>
    </row>
    <row r="41" spans="1:6">
      <c r="A41" s="66" t="s">
        <v>493</v>
      </c>
      <c r="B41" s="12">
        <v>500</v>
      </c>
      <c r="C41" s="12">
        <v>14257</v>
      </c>
      <c r="D41" s="85">
        <v>1117</v>
      </c>
      <c r="E41" s="85">
        <v>37687</v>
      </c>
      <c r="F41" s="13">
        <v>351</v>
      </c>
    </row>
    <row r="42" spans="1:6">
      <c r="A42" s="66" t="s">
        <v>494</v>
      </c>
      <c r="B42" s="12" t="s">
        <v>399</v>
      </c>
      <c r="C42" s="12">
        <v>65979</v>
      </c>
      <c r="D42" s="12" t="s">
        <v>399</v>
      </c>
      <c r="E42" s="12">
        <v>161066</v>
      </c>
      <c r="F42" s="13">
        <v>3221</v>
      </c>
    </row>
    <row r="43" spans="1:6">
      <c r="A43" s="66" t="s">
        <v>495</v>
      </c>
      <c r="B43" s="85">
        <v>16</v>
      </c>
      <c r="C43" s="85">
        <v>2378</v>
      </c>
      <c r="D43" s="48">
        <v>30</v>
      </c>
      <c r="E43" s="85" t="s">
        <v>399</v>
      </c>
      <c r="F43" s="13" t="s">
        <v>399</v>
      </c>
    </row>
    <row r="44" spans="1:6">
      <c r="A44" s="66" t="s">
        <v>496</v>
      </c>
      <c r="B44" s="48" t="s">
        <v>399</v>
      </c>
      <c r="C44" s="85">
        <v>2735</v>
      </c>
      <c r="D44" s="48" t="s">
        <v>399</v>
      </c>
      <c r="E44" s="48" t="s">
        <v>399</v>
      </c>
      <c r="F44" s="49" t="s">
        <v>399</v>
      </c>
    </row>
    <row r="45" spans="1:6">
      <c r="A45" s="66" t="s">
        <v>497</v>
      </c>
      <c r="B45" s="12" t="s">
        <v>399</v>
      </c>
      <c r="C45" s="12">
        <v>61233</v>
      </c>
      <c r="D45" s="12">
        <v>4899</v>
      </c>
      <c r="E45" s="12">
        <v>167298</v>
      </c>
      <c r="F45" s="49" t="s">
        <v>399</v>
      </c>
    </row>
    <row r="46" spans="1:6">
      <c r="A46" s="76" t="s">
        <v>573</v>
      </c>
      <c r="B46" s="377">
        <v>516</v>
      </c>
      <c r="C46" s="377">
        <v>146582</v>
      </c>
      <c r="D46" s="77">
        <v>6046</v>
      </c>
      <c r="E46" s="77">
        <v>366051</v>
      </c>
      <c r="F46" s="78">
        <v>3572</v>
      </c>
    </row>
    <row r="47" spans="1:6">
      <c r="A47" s="66"/>
      <c r="B47" s="48"/>
      <c r="C47" s="48"/>
      <c r="D47" s="48"/>
      <c r="E47" s="48"/>
      <c r="F47" s="49"/>
    </row>
    <row r="48" spans="1:6">
      <c r="A48" s="66" t="s">
        <v>499</v>
      </c>
      <c r="B48" s="12">
        <v>441</v>
      </c>
      <c r="C48" s="12">
        <v>8428</v>
      </c>
      <c r="D48" s="85">
        <v>337</v>
      </c>
      <c r="E48" s="85">
        <v>12642</v>
      </c>
      <c r="F48" s="13">
        <v>252</v>
      </c>
    </row>
    <row r="49" spans="1:6">
      <c r="A49" s="66" t="s">
        <v>500</v>
      </c>
      <c r="B49" s="12">
        <v>30</v>
      </c>
      <c r="C49" s="12">
        <v>4291</v>
      </c>
      <c r="D49" s="48" t="s">
        <v>399</v>
      </c>
      <c r="E49" s="85">
        <v>12500</v>
      </c>
      <c r="F49" s="13">
        <v>150</v>
      </c>
    </row>
    <row r="50" spans="1:6">
      <c r="A50" s="66" t="s">
        <v>501</v>
      </c>
      <c r="B50" s="12">
        <v>80</v>
      </c>
      <c r="C50" s="12">
        <v>6884</v>
      </c>
      <c r="D50" s="12">
        <v>1025</v>
      </c>
      <c r="E50" s="12">
        <v>25615</v>
      </c>
      <c r="F50" s="13">
        <v>753</v>
      </c>
    </row>
    <row r="51" spans="1:6">
      <c r="A51" s="76" t="s">
        <v>502</v>
      </c>
      <c r="B51" s="377">
        <v>551</v>
      </c>
      <c r="C51" s="377">
        <v>19603</v>
      </c>
      <c r="D51" s="77">
        <v>1362</v>
      </c>
      <c r="E51" s="77">
        <v>50757</v>
      </c>
      <c r="F51" s="78">
        <v>1155</v>
      </c>
    </row>
    <row r="52" spans="1:6">
      <c r="A52" s="66"/>
      <c r="B52" s="48"/>
      <c r="C52" s="48"/>
      <c r="D52" s="48"/>
      <c r="E52" s="48"/>
      <c r="F52" s="49"/>
    </row>
    <row r="53" spans="1:6">
      <c r="A53" s="76" t="s">
        <v>503</v>
      </c>
      <c r="B53" s="377">
        <v>662</v>
      </c>
      <c r="C53" s="377">
        <v>9979</v>
      </c>
      <c r="D53" s="77">
        <v>683</v>
      </c>
      <c r="E53" s="77">
        <v>34140</v>
      </c>
      <c r="F53" s="78">
        <v>8404</v>
      </c>
    </row>
    <row r="54" spans="1:6">
      <c r="A54" s="66"/>
      <c r="B54" s="48"/>
      <c r="C54" s="48"/>
      <c r="D54" s="48"/>
      <c r="E54" s="48"/>
      <c r="F54" s="49"/>
    </row>
    <row r="55" spans="1:6">
      <c r="A55" s="66" t="s">
        <v>504</v>
      </c>
      <c r="B55" s="48">
        <v>78243</v>
      </c>
      <c r="C55" s="12">
        <v>51232</v>
      </c>
      <c r="D55" s="85">
        <v>6890</v>
      </c>
      <c r="E55" s="85">
        <v>229700</v>
      </c>
      <c r="F55" s="49" t="s">
        <v>399</v>
      </c>
    </row>
    <row r="56" spans="1:6">
      <c r="A56" s="66" t="s">
        <v>505</v>
      </c>
      <c r="B56" s="48">
        <v>30681</v>
      </c>
      <c r="C56" s="12">
        <v>8877</v>
      </c>
      <c r="D56" s="85">
        <v>1800</v>
      </c>
      <c r="E56" s="85">
        <v>60350</v>
      </c>
      <c r="F56" s="49" t="s">
        <v>399</v>
      </c>
    </row>
    <row r="57" spans="1:6">
      <c r="A57" s="76" t="s">
        <v>506</v>
      </c>
      <c r="B57" s="377">
        <v>108924</v>
      </c>
      <c r="C57" s="377">
        <v>60109</v>
      </c>
      <c r="D57" s="77">
        <v>8690</v>
      </c>
      <c r="E57" s="77">
        <v>290050</v>
      </c>
      <c r="F57" s="78" t="s">
        <v>399</v>
      </c>
    </row>
    <row r="58" spans="1:6">
      <c r="A58" s="66"/>
      <c r="B58" s="48"/>
      <c r="C58" s="48"/>
      <c r="D58" s="48"/>
      <c r="E58" s="48"/>
      <c r="F58" s="49"/>
    </row>
    <row r="59" spans="1:6">
      <c r="A59" s="66" t="s">
        <v>507</v>
      </c>
      <c r="B59" s="12">
        <v>792</v>
      </c>
      <c r="C59" s="12">
        <v>9992</v>
      </c>
      <c r="D59" s="12" t="s">
        <v>399</v>
      </c>
      <c r="E59" s="12">
        <v>22199</v>
      </c>
      <c r="F59" s="49" t="s">
        <v>399</v>
      </c>
    </row>
    <row r="60" spans="1:6">
      <c r="A60" s="66" t="s">
        <v>508</v>
      </c>
      <c r="B60" s="12">
        <v>43</v>
      </c>
      <c r="C60" s="12">
        <v>9473</v>
      </c>
      <c r="D60" s="12" t="s">
        <v>399</v>
      </c>
      <c r="E60" s="12">
        <v>24098</v>
      </c>
      <c r="F60" s="133">
        <v>1541</v>
      </c>
    </row>
    <row r="61" spans="1:6">
      <c r="A61" s="66" t="s">
        <v>509</v>
      </c>
      <c r="B61" s="12">
        <v>71362</v>
      </c>
      <c r="C61" s="12">
        <v>362081</v>
      </c>
      <c r="D61" s="85">
        <v>33822</v>
      </c>
      <c r="E61" s="85">
        <v>1691099</v>
      </c>
      <c r="F61" s="13">
        <v>19645</v>
      </c>
    </row>
    <row r="62" spans="1:6">
      <c r="A62" s="66" t="s">
        <v>510</v>
      </c>
      <c r="B62" s="12" t="s">
        <v>399</v>
      </c>
      <c r="C62" s="12">
        <v>149262</v>
      </c>
      <c r="D62" s="85">
        <v>6186</v>
      </c>
      <c r="E62" s="85">
        <v>412368</v>
      </c>
      <c r="F62" s="13">
        <v>17182</v>
      </c>
    </row>
    <row r="63" spans="1:6">
      <c r="A63" s="66" t="s">
        <v>511</v>
      </c>
      <c r="B63" s="12">
        <v>5253</v>
      </c>
      <c r="C63" s="12">
        <v>4992</v>
      </c>
      <c r="D63" s="12" t="s">
        <v>399</v>
      </c>
      <c r="E63" s="12" t="s">
        <v>399</v>
      </c>
      <c r="F63" s="13" t="s">
        <v>399</v>
      </c>
    </row>
    <row r="64" spans="1:6">
      <c r="A64" s="66" t="s">
        <v>512</v>
      </c>
      <c r="B64" s="12">
        <v>795</v>
      </c>
      <c r="C64" s="12">
        <v>751610</v>
      </c>
      <c r="D64" s="85" t="s">
        <v>399</v>
      </c>
      <c r="E64" s="85">
        <v>3336834</v>
      </c>
      <c r="F64" s="13" t="s">
        <v>399</v>
      </c>
    </row>
    <row r="65" spans="1:6">
      <c r="A65" s="66" t="s">
        <v>513</v>
      </c>
      <c r="B65" s="12">
        <v>54284</v>
      </c>
      <c r="C65" s="12">
        <v>80088</v>
      </c>
      <c r="D65" s="85">
        <v>9034</v>
      </c>
      <c r="E65" s="48" t="s">
        <v>399</v>
      </c>
      <c r="F65" s="13" t="s">
        <v>399</v>
      </c>
    </row>
    <row r="66" spans="1:6">
      <c r="A66" s="66" t="s">
        <v>514</v>
      </c>
      <c r="B66" s="12">
        <v>305019</v>
      </c>
      <c r="C66" s="12">
        <v>106566</v>
      </c>
      <c r="D66" s="85">
        <v>12470</v>
      </c>
      <c r="E66" s="85">
        <v>498789</v>
      </c>
      <c r="F66" s="13" t="s">
        <v>399</v>
      </c>
    </row>
    <row r="67" spans="1:6">
      <c r="A67" s="76" t="s">
        <v>515</v>
      </c>
      <c r="B67" s="377">
        <v>437548</v>
      </c>
      <c r="C67" s="377">
        <v>1474064</v>
      </c>
      <c r="D67" s="77">
        <v>61512</v>
      </c>
      <c r="E67" s="77">
        <v>5985387</v>
      </c>
      <c r="F67" s="78">
        <v>38368</v>
      </c>
    </row>
    <row r="68" spans="1:6">
      <c r="A68" s="66"/>
      <c r="B68" s="48"/>
      <c r="C68" s="48"/>
      <c r="D68" s="48"/>
      <c r="E68" s="48"/>
      <c r="F68" s="49"/>
    </row>
    <row r="69" spans="1:6">
      <c r="A69" s="66" t="s">
        <v>516</v>
      </c>
      <c r="B69" s="85">
        <v>73</v>
      </c>
      <c r="C69" s="85">
        <v>13</v>
      </c>
      <c r="D69" s="48" t="s">
        <v>399</v>
      </c>
      <c r="E69" s="48" t="s">
        <v>399</v>
      </c>
      <c r="F69" s="49" t="s">
        <v>399</v>
      </c>
    </row>
    <row r="70" spans="1:6">
      <c r="A70" s="66" t="s">
        <v>517</v>
      </c>
      <c r="B70" s="48">
        <v>5</v>
      </c>
      <c r="C70" s="85">
        <v>7</v>
      </c>
      <c r="D70" s="48" t="s">
        <v>399</v>
      </c>
      <c r="E70" s="48" t="s">
        <v>399</v>
      </c>
      <c r="F70" s="49" t="s">
        <v>399</v>
      </c>
    </row>
    <row r="71" spans="1:6">
      <c r="A71" s="76" t="s">
        <v>518</v>
      </c>
      <c r="B71" s="377">
        <v>78</v>
      </c>
      <c r="C71" s="377">
        <v>20</v>
      </c>
      <c r="D71" s="77" t="s">
        <v>399</v>
      </c>
      <c r="E71" s="77" t="s">
        <v>399</v>
      </c>
      <c r="F71" s="78" t="s">
        <v>399</v>
      </c>
    </row>
    <row r="72" spans="1:6">
      <c r="A72" s="66"/>
      <c r="B72" s="48"/>
      <c r="C72" s="48"/>
      <c r="D72" s="48"/>
      <c r="E72" s="48"/>
      <c r="F72" s="49"/>
    </row>
    <row r="73" spans="1:6" ht="13.5" thickBot="1">
      <c r="A73" s="69" t="s">
        <v>519</v>
      </c>
      <c r="B73" s="55">
        <v>553588</v>
      </c>
      <c r="C73" s="55">
        <v>1765248</v>
      </c>
      <c r="D73" s="55">
        <v>97509</v>
      </c>
      <c r="E73" s="55">
        <v>6816062</v>
      </c>
      <c r="F73" s="56">
        <v>53760</v>
      </c>
    </row>
  </sheetData>
  <mergeCells count="4">
    <mergeCell ref="A1:F1"/>
    <mergeCell ref="A3:F3"/>
    <mergeCell ref="F5:F7"/>
    <mergeCell ref="A5:A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343.xml><?xml version="1.0" encoding="utf-8"?>
<worksheet xmlns="http://schemas.openxmlformats.org/spreadsheetml/2006/main" xmlns:r="http://schemas.openxmlformats.org/officeDocument/2006/relationships">
  <sheetPr codeName="Hoja125">
    <pageSetUpPr fitToPage="1"/>
  </sheetPr>
  <dimension ref="A1:J20"/>
  <sheetViews>
    <sheetView showGridLines="0" view="pageBreakPreview" zoomScale="75" zoomScaleNormal="75" zoomScaleSheetLayoutView="75" workbookViewId="0">
      <selection activeCell="F2" sqref="F2"/>
    </sheetView>
  </sheetViews>
  <sheetFormatPr baseColWidth="10" defaultRowHeight="12.75"/>
  <cols>
    <col min="1" max="6" width="25.140625" style="452" customWidth="1"/>
    <col min="7" max="7" width="9" style="452" customWidth="1"/>
    <col min="8" max="8" width="11.42578125" style="452" hidden="1" customWidth="1"/>
    <col min="9" max="9" width="14" style="452" customWidth="1"/>
    <col min="10" max="15" width="15.28515625" style="452" customWidth="1"/>
    <col min="16" max="17" width="11.42578125" style="452"/>
    <col min="18" max="19" width="12" style="452" customWidth="1"/>
    <col min="20" max="16384" width="11.42578125" style="452"/>
  </cols>
  <sheetData>
    <row r="1" spans="1:10" s="482" customFormat="1" ht="18">
      <c r="A1" s="1524" t="s">
        <v>375</v>
      </c>
      <c r="B1" s="1524"/>
      <c r="C1" s="1524"/>
      <c r="D1" s="1524"/>
      <c r="E1" s="1524"/>
      <c r="F1" s="1524"/>
      <c r="G1" s="808"/>
    </row>
    <row r="3" spans="1:10" ht="15">
      <c r="A3" s="1532" t="s">
        <v>315</v>
      </c>
      <c r="B3" s="1532"/>
      <c r="C3" s="1532"/>
      <c r="D3" s="1532"/>
      <c r="E3" s="1532"/>
      <c r="F3" s="1532"/>
      <c r="G3" s="285"/>
      <c r="H3" s="483"/>
      <c r="I3" s="483"/>
    </row>
    <row r="4" spans="1:10" ht="13.5" customHeight="1" thickBot="1">
      <c r="A4" s="484"/>
      <c r="B4" s="485"/>
      <c r="C4" s="485"/>
      <c r="D4" s="485"/>
      <c r="E4" s="485"/>
      <c r="F4" s="485"/>
      <c r="G4" s="483"/>
      <c r="H4" s="483"/>
      <c r="I4" s="483"/>
    </row>
    <row r="5" spans="1:10" ht="30" customHeight="1">
      <c r="A5" s="865"/>
      <c r="B5" s="857" t="s">
        <v>273</v>
      </c>
      <c r="C5" s="1490" t="s">
        <v>738</v>
      </c>
      <c r="D5" s="1491"/>
      <c r="E5" s="1491"/>
      <c r="F5" s="1491"/>
      <c r="G5" s="271"/>
    </row>
    <row r="6" spans="1:10">
      <c r="A6" s="861" t="s">
        <v>378</v>
      </c>
      <c r="B6" s="299" t="s">
        <v>316</v>
      </c>
      <c r="C6" s="298" t="s">
        <v>309</v>
      </c>
      <c r="D6" s="298" t="s">
        <v>317</v>
      </c>
      <c r="E6" s="298" t="s">
        <v>318</v>
      </c>
      <c r="F6" s="862" t="s">
        <v>319</v>
      </c>
      <c r="G6" s="271"/>
    </row>
    <row r="7" spans="1:10" ht="26.25" customHeight="1" thickBot="1">
      <c r="A7" s="869"/>
      <c r="B7" s="300" t="s">
        <v>383</v>
      </c>
      <c r="C7" s="300" t="s">
        <v>533</v>
      </c>
      <c r="D7" s="300" t="s">
        <v>383</v>
      </c>
      <c r="E7" s="300" t="s">
        <v>383</v>
      </c>
      <c r="F7" s="309" t="s">
        <v>99</v>
      </c>
      <c r="G7" s="271"/>
    </row>
    <row r="8" spans="1:10">
      <c r="A8" s="15">
        <v>2003</v>
      </c>
      <c r="B8" s="103">
        <v>4322.8999999999996</v>
      </c>
      <c r="C8" s="247">
        <v>1449071</v>
      </c>
      <c r="D8" s="103">
        <v>3774.7840000000001</v>
      </c>
      <c r="E8" s="103">
        <v>118.2</v>
      </c>
      <c r="F8" s="148">
        <v>23.4</v>
      </c>
    </row>
    <row r="9" spans="1:10">
      <c r="A9" s="15">
        <v>2004</v>
      </c>
      <c r="B9" s="103">
        <v>4744.6369999999997</v>
      </c>
      <c r="C9" s="247">
        <v>1005461</v>
      </c>
      <c r="D9" s="103">
        <v>2490</v>
      </c>
      <c r="E9" s="103">
        <v>84.034000000000006</v>
      </c>
      <c r="F9" s="148">
        <v>17.239999999999998</v>
      </c>
    </row>
    <row r="10" spans="1:10">
      <c r="A10" s="15">
        <v>2005</v>
      </c>
      <c r="B10" s="104">
        <v>3646.3009999999999</v>
      </c>
      <c r="C10" s="788">
        <v>819428</v>
      </c>
      <c r="D10" s="104">
        <v>1685.346</v>
      </c>
      <c r="E10" s="104">
        <v>58.709000000000003</v>
      </c>
      <c r="F10" s="123">
        <v>17.847000000000001</v>
      </c>
    </row>
    <row r="11" spans="1:10">
      <c r="A11" s="15">
        <v>2006</v>
      </c>
      <c r="B11" s="104">
        <v>5183.0349999999999</v>
      </c>
      <c r="C11" s="788">
        <v>1092602</v>
      </c>
      <c r="D11" s="104">
        <v>1797.3150000000001</v>
      </c>
      <c r="E11" s="104">
        <v>53.246000000000002</v>
      </c>
      <c r="F11" s="123">
        <v>15.297000000000001</v>
      </c>
    </row>
    <row r="12" spans="1:10">
      <c r="A12" s="15">
        <v>2007</v>
      </c>
      <c r="B12" s="104">
        <v>5701.6790000000001</v>
      </c>
      <c r="C12" s="788">
        <v>1192664</v>
      </c>
      <c r="D12" s="104">
        <v>2914.8580000000002</v>
      </c>
      <c r="E12" s="104">
        <v>98.278999999999996</v>
      </c>
      <c r="F12" s="123">
        <v>22.756</v>
      </c>
      <c r="G12" s="531"/>
      <c r="I12" s="1816"/>
      <c r="J12" s="1816"/>
    </row>
    <row r="13" spans="1:10">
      <c r="A13" s="15">
        <v>2008</v>
      </c>
      <c r="B13" s="104">
        <v>5088.942</v>
      </c>
      <c r="C13" s="788">
        <v>1044687</v>
      </c>
      <c r="D13" s="104">
        <v>2713.2719999999999</v>
      </c>
      <c r="E13" s="104">
        <v>81.558999999999997</v>
      </c>
      <c r="F13" s="123">
        <v>33.311</v>
      </c>
    </row>
    <row r="14" spans="1:10">
      <c r="A14" s="15">
        <v>2009</v>
      </c>
      <c r="B14" s="104">
        <v>6482.7259999999997</v>
      </c>
      <c r="C14" s="788">
        <v>1384383</v>
      </c>
      <c r="D14" s="104">
        <v>3564.3150000000001</v>
      </c>
      <c r="E14" s="104">
        <v>104.61799999999999</v>
      </c>
      <c r="F14" s="123">
        <v>38.884999999999998</v>
      </c>
      <c r="J14" s="531"/>
    </row>
    <row r="15" spans="1:10">
      <c r="A15" s="15">
        <v>2010</v>
      </c>
      <c r="B15" s="103">
        <v>6682.009</v>
      </c>
      <c r="C15" s="247">
        <v>1395210</v>
      </c>
      <c r="D15" s="103">
        <v>3686.64</v>
      </c>
      <c r="E15" s="103">
        <v>96.305000000000007</v>
      </c>
      <c r="F15" s="148">
        <v>35.645000000000003</v>
      </c>
      <c r="J15" s="531"/>
    </row>
    <row r="16" spans="1:10">
      <c r="A16" s="15">
        <v>2011</v>
      </c>
      <c r="B16" s="104">
        <v>7352.6970000000001</v>
      </c>
      <c r="C16" s="788">
        <v>1567523</v>
      </c>
      <c r="D16" s="104">
        <v>4185.1270000000004</v>
      </c>
      <c r="E16" s="104">
        <v>73.805000000000007</v>
      </c>
      <c r="F16" s="123">
        <v>38.210999999999999</v>
      </c>
      <c r="J16" s="531"/>
    </row>
    <row r="17" spans="1:10">
      <c r="A17" s="15">
        <v>2012</v>
      </c>
      <c r="B17" s="104">
        <v>3387.3</v>
      </c>
      <c r="C17" s="788">
        <v>652687</v>
      </c>
      <c r="D17" s="104">
        <v>2272.085</v>
      </c>
      <c r="E17" s="104">
        <v>39.817</v>
      </c>
      <c r="F17" s="123">
        <v>20.95</v>
      </c>
      <c r="J17" s="531"/>
    </row>
    <row r="18" spans="1:10" ht="13.5" thickBot="1">
      <c r="A18" s="19">
        <v>2013</v>
      </c>
      <c r="B18" s="104">
        <v>8695.8610000000008</v>
      </c>
      <c r="C18" s="247">
        <v>1765247</v>
      </c>
      <c r="D18" s="104">
        <v>6816.0619999999999</v>
      </c>
      <c r="E18" s="232">
        <v>97.509</v>
      </c>
      <c r="F18" s="233">
        <v>53.76</v>
      </c>
      <c r="J18" s="531"/>
    </row>
    <row r="19" spans="1:10" ht="18.75" customHeight="1">
      <c r="A19" s="489" t="s">
        <v>320</v>
      </c>
      <c r="B19" s="489"/>
      <c r="C19" s="489"/>
      <c r="D19" s="489"/>
      <c r="E19" s="489"/>
      <c r="F19" s="489"/>
      <c r="J19" s="531"/>
    </row>
    <row r="20" spans="1:10">
      <c r="J20" s="531"/>
    </row>
  </sheetData>
  <mergeCells count="4">
    <mergeCell ref="A1:F1"/>
    <mergeCell ref="I12:J12"/>
    <mergeCell ref="C5:F5"/>
    <mergeCell ref="A3:F3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>
  <sheetPr codeName="Hoja152">
    <pageSetUpPr fitToPage="1"/>
  </sheetPr>
  <dimension ref="A1:H28"/>
  <sheetViews>
    <sheetView showGridLines="0" view="pageBreakPreview" zoomScale="75" zoomScaleNormal="75" zoomScaleSheetLayoutView="75" workbookViewId="0">
      <selection activeCell="K37" sqref="K37"/>
    </sheetView>
  </sheetViews>
  <sheetFormatPr baseColWidth="10" defaultRowHeight="12.75"/>
  <cols>
    <col min="1" max="1" width="22.7109375" style="452" customWidth="1"/>
    <col min="2" max="5" width="18.7109375" style="452" customWidth="1"/>
    <col min="6" max="6" width="11.42578125" style="452" hidden="1" customWidth="1"/>
    <col min="7" max="7" width="14" style="452" customWidth="1"/>
    <col min="8" max="13" width="15.28515625" style="452" customWidth="1"/>
    <col min="14" max="15" width="11.42578125" style="452"/>
    <col min="16" max="17" width="12" style="452" customWidth="1"/>
    <col min="18" max="16384" width="11.42578125" style="452"/>
  </cols>
  <sheetData>
    <row r="1" spans="1:8" s="482" customFormat="1" ht="18">
      <c r="A1" s="1524" t="s">
        <v>375</v>
      </c>
      <c r="B1" s="1524"/>
      <c r="C1" s="1524"/>
      <c r="D1" s="1524"/>
      <c r="E1" s="1524"/>
    </row>
    <row r="3" spans="1:8" ht="15">
      <c r="A3" s="1532" t="s">
        <v>321</v>
      </c>
      <c r="B3" s="1532"/>
      <c r="C3" s="1532"/>
      <c r="D3" s="1532"/>
      <c r="E3" s="1532"/>
      <c r="F3" s="285"/>
      <c r="G3" s="285"/>
      <c r="H3" s="285"/>
    </row>
    <row r="4" spans="1:8" ht="15">
      <c r="A4" s="1532" t="s">
        <v>322</v>
      </c>
      <c r="B4" s="1532"/>
      <c r="C4" s="1532"/>
      <c r="D4" s="1532"/>
      <c r="E4" s="1532"/>
      <c r="F4" s="285"/>
      <c r="G4" s="285"/>
      <c r="H4" s="285"/>
    </row>
    <row r="5" spans="1:8" ht="13.5" customHeight="1" thickBot="1">
      <c r="A5" s="484"/>
      <c r="B5" s="485"/>
      <c r="C5" s="485"/>
      <c r="D5" s="485"/>
      <c r="E5" s="483"/>
      <c r="F5" s="483"/>
      <c r="G5" s="483"/>
    </row>
    <row r="6" spans="1:8" ht="28.5" customHeight="1">
      <c r="A6" s="31"/>
      <c r="B6" s="1528" t="s">
        <v>323</v>
      </c>
      <c r="C6" s="1668"/>
      <c r="D6" s="1668"/>
      <c r="E6" s="1668"/>
    </row>
    <row r="7" spans="1:8" ht="39" customHeight="1">
      <c r="A7" s="217" t="s">
        <v>378</v>
      </c>
      <c r="B7" s="1538" t="s">
        <v>324</v>
      </c>
      <c r="C7" s="1539"/>
      <c r="D7" s="1539"/>
      <c r="E7" s="1539"/>
    </row>
    <row r="8" spans="1:8" ht="24" customHeight="1">
      <c r="A8" s="38"/>
      <c r="B8" s="60" t="s">
        <v>325</v>
      </c>
      <c r="C8" s="60" t="s">
        <v>325</v>
      </c>
      <c r="D8" s="60" t="s">
        <v>326</v>
      </c>
      <c r="E8" s="71" t="s">
        <v>327</v>
      </c>
    </row>
    <row r="9" spans="1:8" ht="26.25" customHeight="1" thickBot="1">
      <c r="A9" s="253"/>
      <c r="B9" s="879" t="s">
        <v>328</v>
      </c>
      <c r="C9" s="879" t="s">
        <v>329</v>
      </c>
      <c r="D9" s="879" t="s">
        <v>330</v>
      </c>
      <c r="E9" s="880" t="s">
        <v>331</v>
      </c>
    </row>
    <row r="10" spans="1:8" ht="25.5" customHeight="1">
      <c r="A10" s="15">
        <v>1999</v>
      </c>
      <c r="B10" s="493" t="s">
        <v>399</v>
      </c>
      <c r="C10" s="493">
        <v>243.36182130708116</v>
      </c>
      <c r="D10" s="493">
        <v>234.54497373577107</v>
      </c>
      <c r="E10" s="809">
        <v>215.62511268976957</v>
      </c>
    </row>
    <row r="11" spans="1:8">
      <c r="A11" s="15">
        <v>2000</v>
      </c>
      <c r="B11" s="493" t="s">
        <v>399</v>
      </c>
      <c r="C11" s="493">
        <v>199.30162393470607</v>
      </c>
      <c r="D11" s="493">
        <v>187.38956402581951</v>
      </c>
      <c r="E11" s="809">
        <v>186.31976248001635</v>
      </c>
    </row>
    <row r="12" spans="1:8">
      <c r="A12" s="810">
        <v>2001</v>
      </c>
      <c r="B12" s="811" t="s">
        <v>399</v>
      </c>
      <c r="C12" s="811">
        <v>178.57</v>
      </c>
      <c r="D12" s="811">
        <v>169.1</v>
      </c>
      <c r="E12" s="812">
        <v>165.07</v>
      </c>
    </row>
    <row r="13" spans="1:8" ht="24.75" customHeight="1">
      <c r="A13" s="813"/>
      <c r="B13" s="1513" t="s">
        <v>332</v>
      </c>
      <c r="C13" s="1817"/>
      <c r="D13" s="814" t="s">
        <v>333</v>
      </c>
      <c r="E13" s="815" t="s">
        <v>334</v>
      </c>
    </row>
    <row r="14" spans="1:8" ht="15.75" customHeight="1">
      <c r="A14" s="816">
        <v>2002</v>
      </c>
      <c r="B14" s="817"/>
      <c r="C14" s="818">
        <v>197.15</v>
      </c>
      <c r="D14" s="819">
        <v>184.55</v>
      </c>
      <c r="E14" s="817">
        <v>180.78</v>
      </c>
    </row>
    <row r="15" spans="1:8" ht="12.75" customHeight="1">
      <c r="A15" s="15">
        <v>2003</v>
      </c>
      <c r="B15" s="809"/>
      <c r="C15" s="820">
        <v>225.22</v>
      </c>
      <c r="D15" s="493">
        <v>215.92</v>
      </c>
      <c r="E15" s="809">
        <v>200.89</v>
      </c>
    </row>
    <row r="16" spans="1:8">
      <c r="A16" s="15">
        <v>2004</v>
      </c>
      <c r="B16" s="809"/>
      <c r="C16" s="820">
        <v>243.9</v>
      </c>
      <c r="D16" s="493">
        <v>234.92</v>
      </c>
      <c r="E16" s="809">
        <v>227.16</v>
      </c>
    </row>
    <row r="17" spans="1:8">
      <c r="A17" s="810">
        <v>2005</v>
      </c>
      <c r="B17" s="812"/>
      <c r="C17" s="821">
        <v>305.02999999999997</v>
      </c>
      <c r="D17" s="811">
        <v>299.83999999999997</v>
      </c>
      <c r="E17" s="812">
        <v>288.27999999999997</v>
      </c>
    </row>
    <row r="18" spans="1:8" ht="31.5" customHeight="1">
      <c r="A18" s="813"/>
      <c r="B18" s="1513" t="s">
        <v>335</v>
      </c>
      <c r="C18" s="1817"/>
      <c r="D18" s="814" t="s">
        <v>336</v>
      </c>
      <c r="E18" s="815" t="s">
        <v>337</v>
      </c>
    </row>
    <row r="19" spans="1:8">
      <c r="A19" s="816">
        <v>2006</v>
      </c>
      <c r="B19" s="822"/>
      <c r="C19" s="818">
        <v>334.62</v>
      </c>
      <c r="D19" s="819">
        <v>327.02</v>
      </c>
      <c r="E19" s="817">
        <v>316.8</v>
      </c>
    </row>
    <row r="20" spans="1:8">
      <c r="A20" s="15">
        <v>2007</v>
      </c>
      <c r="B20" s="823"/>
      <c r="C20" s="820">
        <v>256.72000000000003</v>
      </c>
      <c r="D20" s="493">
        <v>246.23</v>
      </c>
      <c r="E20" s="809">
        <v>239.89</v>
      </c>
    </row>
    <row r="21" spans="1:8">
      <c r="A21" s="15">
        <v>2008</v>
      </c>
      <c r="B21" s="823"/>
      <c r="C21" s="824">
        <v>242.7</v>
      </c>
      <c r="D21" s="649">
        <v>236.04</v>
      </c>
      <c r="E21" s="825">
        <v>230.24</v>
      </c>
    </row>
    <row r="22" spans="1:8">
      <c r="A22" s="15">
        <v>2009</v>
      </c>
      <c r="B22" s="823"/>
      <c r="C22" s="824">
        <v>201.98</v>
      </c>
      <c r="D22" s="649">
        <v>195.18</v>
      </c>
      <c r="E22" s="825">
        <v>188.6</v>
      </c>
    </row>
    <row r="23" spans="1:8">
      <c r="A23" s="15">
        <v>2010</v>
      </c>
      <c r="B23" s="823"/>
      <c r="C23" s="824">
        <v>205.38</v>
      </c>
      <c r="D23" s="649">
        <v>186.3</v>
      </c>
      <c r="E23" s="825">
        <v>172.77</v>
      </c>
    </row>
    <row r="24" spans="1:8">
      <c r="A24" s="14">
        <v>2011</v>
      </c>
      <c r="B24" s="826"/>
      <c r="C24" s="820">
        <v>196.43</v>
      </c>
      <c r="D24" s="493">
        <v>174.72</v>
      </c>
      <c r="E24" s="809">
        <v>165.3</v>
      </c>
    </row>
    <row r="25" spans="1:8">
      <c r="A25" s="14">
        <v>2012</v>
      </c>
      <c r="B25" s="826"/>
      <c r="C25" s="820">
        <v>200.61</v>
      </c>
      <c r="D25" s="493">
        <v>188.72</v>
      </c>
      <c r="E25" s="809">
        <v>179.32</v>
      </c>
    </row>
    <row r="26" spans="1:8" ht="13.5" thickBot="1">
      <c r="A26" s="337">
        <v>2013</v>
      </c>
      <c r="B26" s="827"/>
      <c r="C26" s="828">
        <v>269.10000000000002</v>
      </c>
      <c r="D26" s="494">
        <v>249.58</v>
      </c>
      <c r="E26" s="829">
        <v>237.1</v>
      </c>
    </row>
    <row r="27" spans="1:8" ht="15">
      <c r="F27" s="333"/>
      <c r="G27" s="333"/>
      <c r="H27" s="333"/>
    </row>
    <row r="28" spans="1:8" ht="15">
      <c r="C28" s="333"/>
      <c r="D28" s="333"/>
      <c r="E28" s="333"/>
    </row>
  </sheetData>
  <mergeCells count="7">
    <mergeCell ref="B18:C18"/>
    <mergeCell ref="B13:C13"/>
    <mergeCell ref="A1:E1"/>
    <mergeCell ref="A4:E4"/>
    <mergeCell ref="B7:E7"/>
    <mergeCell ref="B6:E6"/>
    <mergeCell ref="A3:E3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78" orientation="portrait" r:id="rId1"/>
  <headerFooter alignWithMargins="0"/>
</worksheet>
</file>

<file path=xl/worksheets/sheet345.xml><?xml version="1.0" encoding="utf-8"?>
<worksheet xmlns="http://schemas.openxmlformats.org/spreadsheetml/2006/main" xmlns:r="http://schemas.openxmlformats.org/officeDocument/2006/relationships">
  <sheetPr codeName="Hoja160"/>
  <dimension ref="A1:O86"/>
  <sheetViews>
    <sheetView view="pageBreakPreview" zoomScale="75" zoomScaleNormal="75" zoomScaleSheetLayoutView="75" workbookViewId="0">
      <selection activeCell="N41" sqref="N41"/>
    </sheetView>
  </sheetViews>
  <sheetFormatPr baseColWidth="10" defaultRowHeight="12.75"/>
  <cols>
    <col min="1" max="1" width="31" style="271" customWidth="1"/>
    <col min="2" max="5" width="17.7109375" style="271" customWidth="1"/>
    <col min="6" max="16384" width="11.42578125" style="271"/>
  </cols>
  <sheetData>
    <row r="1" spans="1:15" s="90" customFormat="1" ht="18">
      <c r="A1" s="1519" t="s">
        <v>375</v>
      </c>
      <c r="B1" s="1519"/>
      <c r="C1" s="1519"/>
      <c r="D1" s="1519"/>
      <c r="E1" s="1519"/>
    </row>
    <row r="3" spans="1:15" ht="20.25" customHeight="1">
      <c r="A3" s="1560" t="s">
        <v>338</v>
      </c>
      <c r="B3" s="1560"/>
      <c r="C3" s="1560"/>
      <c r="D3" s="1560"/>
      <c r="E3" s="1560"/>
      <c r="F3" s="91"/>
      <c r="G3" s="91"/>
    </row>
    <row r="4" spans="1:15" ht="29.25" customHeight="1">
      <c r="A4" s="1523" t="s">
        <v>1300</v>
      </c>
      <c r="B4" s="1523"/>
      <c r="C4" s="1523"/>
      <c r="D4" s="1523"/>
      <c r="E4" s="1523"/>
      <c r="F4" s="91"/>
      <c r="G4" s="91"/>
    </row>
    <row r="5" spans="1:15" ht="13.5" customHeight="1" thickBot="1">
      <c r="A5" s="30"/>
      <c r="B5" s="6"/>
      <c r="C5" s="6"/>
      <c r="D5" s="6"/>
      <c r="E5" s="6"/>
      <c r="F5" s="91"/>
      <c r="G5" s="91"/>
    </row>
    <row r="6" spans="1:15">
      <c r="A6" s="1515" t="s">
        <v>455</v>
      </c>
      <c r="B6" s="473"/>
      <c r="C6" s="128"/>
      <c r="D6" s="128"/>
      <c r="E6" s="234"/>
    </row>
    <row r="7" spans="1:15">
      <c r="A7" s="1516"/>
      <c r="B7" s="62" t="s">
        <v>325</v>
      </c>
      <c r="C7" s="62" t="s">
        <v>339</v>
      </c>
      <c r="D7" s="62" t="s">
        <v>340</v>
      </c>
      <c r="E7" s="235" t="s">
        <v>395</v>
      </c>
    </row>
    <row r="8" spans="1:15" ht="21.75" customHeight="1" thickBot="1">
      <c r="A8" s="1516"/>
      <c r="B8" s="62"/>
      <c r="C8" s="62"/>
      <c r="D8" s="62"/>
      <c r="E8" s="235"/>
    </row>
    <row r="9" spans="1:15">
      <c r="A9" s="75" t="s">
        <v>459</v>
      </c>
      <c r="B9" s="45" t="s">
        <v>399</v>
      </c>
      <c r="C9" s="45" t="s">
        <v>399</v>
      </c>
      <c r="D9" s="45" t="s">
        <v>399</v>
      </c>
      <c r="E9" s="46" t="s">
        <v>399</v>
      </c>
      <c r="L9" s="677"/>
      <c r="M9" s="677"/>
    </row>
    <row r="10" spans="1:15">
      <c r="A10" s="66" t="s">
        <v>460</v>
      </c>
      <c r="B10" s="85">
        <v>54</v>
      </c>
      <c r="C10" s="48" t="s">
        <v>399</v>
      </c>
      <c r="D10" s="48" t="s">
        <v>399</v>
      </c>
      <c r="E10" s="133">
        <v>54</v>
      </c>
      <c r="L10" s="677"/>
      <c r="M10" s="677"/>
    </row>
    <row r="11" spans="1:15">
      <c r="A11" s="66" t="s">
        <v>461</v>
      </c>
      <c r="B11" s="85">
        <v>1</v>
      </c>
      <c r="C11" s="48" t="s">
        <v>399</v>
      </c>
      <c r="D11" s="48" t="s">
        <v>399</v>
      </c>
      <c r="E11" s="133">
        <v>1</v>
      </c>
      <c r="I11" s="677"/>
      <c r="J11" s="677"/>
      <c r="K11" s="677"/>
      <c r="L11" s="677"/>
      <c r="M11" s="677"/>
      <c r="O11" s="677"/>
    </row>
    <row r="12" spans="1:15">
      <c r="A12" s="66" t="s">
        <v>462</v>
      </c>
      <c r="B12" s="85">
        <v>1</v>
      </c>
      <c r="C12" s="48" t="s">
        <v>399</v>
      </c>
      <c r="D12" s="48" t="s">
        <v>399</v>
      </c>
      <c r="E12" s="133">
        <v>1</v>
      </c>
      <c r="I12" s="677"/>
      <c r="J12" s="677"/>
      <c r="K12" s="677"/>
      <c r="L12" s="677"/>
      <c r="M12" s="677"/>
      <c r="O12" s="677"/>
    </row>
    <row r="13" spans="1:15">
      <c r="A13" s="76" t="s">
        <v>463</v>
      </c>
      <c r="B13" s="377">
        <v>56</v>
      </c>
      <c r="C13" s="77" t="s">
        <v>399</v>
      </c>
      <c r="D13" s="77" t="s">
        <v>399</v>
      </c>
      <c r="E13" s="479">
        <v>56</v>
      </c>
      <c r="L13" s="677"/>
      <c r="M13" s="677"/>
    </row>
    <row r="14" spans="1:15">
      <c r="A14" s="66"/>
      <c r="B14" s="48"/>
      <c r="C14" s="48"/>
      <c r="D14" s="48"/>
      <c r="E14" s="49"/>
      <c r="L14" s="677"/>
      <c r="M14" s="677"/>
    </row>
    <row r="15" spans="1:15">
      <c r="A15" s="76" t="s">
        <v>464</v>
      </c>
      <c r="B15" s="377" t="s">
        <v>399</v>
      </c>
      <c r="C15" s="77" t="s">
        <v>399</v>
      </c>
      <c r="D15" s="77" t="s">
        <v>399</v>
      </c>
      <c r="E15" s="479" t="s">
        <v>399</v>
      </c>
    </row>
    <row r="16" spans="1:15">
      <c r="A16" s="66"/>
      <c r="B16" s="48"/>
      <c r="C16" s="48"/>
      <c r="D16" s="48"/>
      <c r="E16" s="49"/>
    </row>
    <row r="17" spans="1:5">
      <c r="A17" s="76" t="s">
        <v>465</v>
      </c>
      <c r="B17" s="377" t="s">
        <v>399</v>
      </c>
      <c r="C17" s="77" t="s">
        <v>399</v>
      </c>
      <c r="D17" s="77" t="s">
        <v>399</v>
      </c>
      <c r="E17" s="479" t="s">
        <v>399</v>
      </c>
    </row>
    <row r="18" spans="1:5">
      <c r="A18" s="66"/>
      <c r="B18" s="48"/>
      <c r="C18" s="48"/>
      <c r="D18" s="48"/>
      <c r="E18" s="49"/>
    </row>
    <row r="19" spans="1:5">
      <c r="A19" s="66" t="s">
        <v>544</v>
      </c>
      <c r="B19" s="85">
        <v>10</v>
      </c>
      <c r="C19" s="85">
        <v>17</v>
      </c>
      <c r="D19" s="12">
        <v>53</v>
      </c>
      <c r="E19" s="13">
        <v>80</v>
      </c>
    </row>
    <row r="20" spans="1:5">
      <c r="A20" s="66" t="s">
        <v>467</v>
      </c>
      <c r="B20" s="48" t="s">
        <v>399</v>
      </c>
      <c r="C20" s="48" t="s">
        <v>399</v>
      </c>
      <c r="D20" s="48" t="s">
        <v>399</v>
      </c>
      <c r="E20" s="49" t="s">
        <v>399</v>
      </c>
    </row>
    <row r="21" spans="1:5">
      <c r="A21" s="66" t="s">
        <v>468</v>
      </c>
      <c r="B21" s="48" t="s">
        <v>399</v>
      </c>
      <c r="C21" s="48" t="s">
        <v>399</v>
      </c>
      <c r="D21" s="48" t="s">
        <v>399</v>
      </c>
      <c r="E21" s="49" t="s">
        <v>399</v>
      </c>
    </row>
    <row r="22" spans="1:5">
      <c r="A22" s="76" t="s">
        <v>469</v>
      </c>
      <c r="B22" s="377">
        <v>10</v>
      </c>
      <c r="C22" s="77">
        <v>17</v>
      </c>
      <c r="D22" s="77">
        <v>53</v>
      </c>
      <c r="E22" s="479">
        <v>80</v>
      </c>
    </row>
    <row r="23" spans="1:5">
      <c r="A23" s="66"/>
      <c r="B23" s="48"/>
      <c r="C23" s="48"/>
      <c r="D23" s="48"/>
      <c r="E23" s="49"/>
    </row>
    <row r="24" spans="1:5">
      <c r="A24" s="76" t="s">
        <v>470</v>
      </c>
      <c r="B24" s="377">
        <v>4093</v>
      </c>
      <c r="C24" s="77" t="s">
        <v>399</v>
      </c>
      <c r="D24" s="77" t="s">
        <v>399</v>
      </c>
      <c r="E24" s="479">
        <v>4093</v>
      </c>
    </row>
    <row r="25" spans="1:5">
      <c r="A25" s="66"/>
      <c r="B25" s="48"/>
      <c r="C25" s="48"/>
      <c r="D25" s="48"/>
      <c r="E25" s="49"/>
    </row>
    <row r="26" spans="1:5">
      <c r="A26" s="76" t="s">
        <v>471</v>
      </c>
      <c r="B26" s="377">
        <v>1066</v>
      </c>
      <c r="C26" s="77">
        <v>528</v>
      </c>
      <c r="D26" s="77">
        <v>565</v>
      </c>
      <c r="E26" s="479">
        <v>2159</v>
      </c>
    </row>
    <row r="27" spans="1:5">
      <c r="A27" s="66"/>
      <c r="B27" s="48"/>
      <c r="C27" s="48"/>
      <c r="D27" s="48"/>
      <c r="E27" s="49"/>
    </row>
    <row r="28" spans="1:5">
      <c r="A28" s="66" t="s">
        <v>472</v>
      </c>
      <c r="B28" s="48">
        <v>2112</v>
      </c>
      <c r="C28" s="48">
        <v>667</v>
      </c>
      <c r="D28" s="85">
        <v>442</v>
      </c>
      <c r="E28" s="133">
        <v>3221</v>
      </c>
    </row>
    <row r="29" spans="1:5">
      <c r="A29" s="66" t="s">
        <v>473</v>
      </c>
      <c r="B29" s="48">
        <v>2396</v>
      </c>
      <c r="C29" s="48">
        <v>756</v>
      </c>
      <c r="D29" s="85">
        <v>1418</v>
      </c>
      <c r="E29" s="133">
        <v>4570</v>
      </c>
    </row>
    <row r="30" spans="1:5">
      <c r="A30" s="66" t="s">
        <v>474</v>
      </c>
      <c r="B30" s="85">
        <v>3903</v>
      </c>
      <c r="C30" s="85">
        <v>1233</v>
      </c>
      <c r="D30" s="12">
        <v>866</v>
      </c>
      <c r="E30" s="13">
        <v>6002</v>
      </c>
    </row>
    <row r="31" spans="1:5">
      <c r="A31" s="76" t="s">
        <v>475</v>
      </c>
      <c r="B31" s="77">
        <v>8411</v>
      </c>
      <c r="C31" s="77">
        <v>2656</v>
      </c>
      <c r="D31" s="77">
        <v>2726</v>
      </c>
      <c r="E31" s="78">
        <v>13793</v>
      </c>
    </row>
    <row r="32" spans="1:5">
      <c r="A32" s="66"/>
      <c r="B32" s="48"/>
      <c r="C32" s="48"/>
      <c r="D32" s="48"/>
      <c r="E32" s="49"/>
    </row>
    <row r="33" spans="1:13">
      <c r="A33" s="66" t="s">
        <v>476</v>
      </c>
      <c r="B33" s="48" t="s">
        <v>399</v>
      </c>
      <c r="C33" s="85">
        <v>769</v>
      </c>
      <c r="D33" s="83" t="s">
        <v>399</v>
      </c>
      <c r="E33" s="84">
        <v>769</v>
      </c>
      <c r="L33" s="677"/>
      <c r="M33" s="677"/>
    </row>
    <row r="34" spans="1:13">
      <c r="A34" s="66" t="s">
        <v>477</v>
      </c>
      <c r="B34" s="83">
        <v>730</v>
      </c>
      <c r="C34" s="83" t="s">
        <v>399</v>
      </c>
      <c r="D34" s="83" t="s">
        <v>399</v>
      </c>
      <c r="E34" s="84">
        <v>730</v>
      </c>
    </row>
    <row r="35" spans="1:13">
      <c r="A35" s="66" t="s">
        <v>478</v>
      </c>
      <c r="B35" s="85">
        <v>10488</v>
      </c>
      <c r="C35" s="48" t="s">
        <v>399</v>
      </c>
      <c r="D35" s="83" t="s">
        <v>399</v>
      </c>
      <c r="E35" s="84">
        <v>10488</v>
      </c>
    </row>
    <row r="36" spans="1:13">
      <c r="A36" s="66" t="s">
        <v>479</v>
      </c>
      <c r="B36" s="85">
        <v>7122</v>
      </c>
      <c r="C36" s="85">
        <v>1424</v>
      </c>
      <c r="D36" s="83">
        <v>5698</v>
      </c>
      <c r="E36" s="84">
        <v>14244</v>
      </c>
    </row>
    <row r="37" spans="1:13">
      <c r="A37" s="76" t="s">
        <v>480</v>
      </c>
      <c r="B37" s="77">
        <v>18340</v>
      </c>
      <c r="C37" s="77">
        <v>2193</v>
      </c>
      <c r="D37" s="77">
        <v>5698</v>
      </c>
      <c r="E37" s="78">
        <v>26231</v>
      </c>
    </row>
    <row r="38" spans="1:13">
      <c r="A38" s="66"/>
      <c r="B38" s="48"/>
      <c r="C38" s="48"/>
      <c r="D38" s="48"/>
      <c r="E38" s="49"/>
    </row>
    <row r="39" spans="1:13">
      <c r="A39" s="76" t="s">
        <v>481</v>
      </c>
      <c r="B39" s="77">
        <v>441</v>
      </c>
      <c r="C39" s="77">
        <v>110</v>
      </c>
      <c r="D39" s="77" t="s">
        <v>399</v>
      </c>
      <c r="E39" s="78">
        <v>551</v>
      </c>
    </row>
    <row r="40" spans="1:13">
      <c r="A40" s="66"/>
      <c r="B40" s="48"/>
      <c r="C40" s="48"/>
      <c r="D40" s="48"/>
      <c r="E40" s="49"/>
    </row>
    <row r="41" spans="1:13">
      <c r="A41" s="66" t="s">
        <v>545</v>
      </c>
      <c r="B41" s="85">
        <v>1116</v>
      </c>
      <c r="C41" s="85">
        <v>241</v>
      </c>
      <c r="D41" s="85">
        <v>80</v>
      </c>
      <c r="E41" s="133">
        <v>1437</v>
      </c>
    </row>
    <row r="42" spans="1:13">
      <c r="A42" s="66" t="s">
        <v>483</v>
      </c>
      <c r="B42" s="12" t="s">
        <v>399</v>
      </c>
      <c r="C42" s="12" t="s">
        <v>399</v>
      </c>
      <c r="D42" s="48" t="s">
        <v>399</v>
      </c>
      <c r="E42" s="49" t="s">
        <v>399</v>
      </c>
    </row>
    <row r="43" spans="1:13">
      <c r="A43" s="66" t="s">
        <v>484</v>
      </c>
      <c r="B43" s="48" t="s">
        <v>399</v>
      </c>
      <c r="C43" s="48" t="s">
        <v>399</v>
      </c>
      <c r="D43" s="12" t="s">
        <v>399</v>
      </c>
      <c r="E43" s="13" t="s">
        <v>399</v>
      </c>
    </row>
    <row r="44" spans="1:13">
      <c r="A44" s="66" t="s">
        <v>485</v>
      </c>
      <c r="B44" s="48" t="s">
        <v>399</v>
      </c>
      <c r="C44" s="48" t="s">
        <v>399</v>
      </c>
      <c r="D44" s="48" t="s">
        <v>399</v>
      </c>
      <c r="E44" s="49" t="s">
        <v>399</v>
      </c>
    </row>
    <row r="45" spans="1:13">
      <c r="A45" s="66" t="s">
        <v>486</v>
      </c>
      <c r="B45" s="85">
        <v>210</v>
      </c>
      <c r="C45" s="85">
        <v>85</v>
      </c>
      <c r="D45" s="48" t="s">
        <v>399</v>
      </c>
      <c r="E45" s="133">
        <v>295</v>
      </c>
    </row>
    <row r="46" spans="1:13">
      <c r="A46" s="66" t="s">
        <v>487</v>
      </c>
      <c r="B46" s="12" t="s">
        <v>399</v>
      </c>
      <c r="C46" s="12" t="s">
        <v>399</v>
      </c>
      <c r="D46" s="48" t="s">
        <v>399</v>
      </c>
      <c r="E46" s="49" t="s">
        <v>399</v>
      </c>
    </row>
    <row r="47" spans="1:13">
      <c r="A47" s="66" t="s">
        <v>488</v>
      </c>
      <c r="B47" s="48" t="s">
        <v>399</v>
      </c>
      <c r="C47" s="48" t="s">
        <v>399</v>
      </c>
      <c r="D47" s="48" t="s">
        <v>399</v>
      </c>
      <c r="E47" s="49" t="s">
        <v>399</v>
      </c>
    </row>
    <row r="48" spans="1:13">
      <c r="A48" s="66" t="s">
        <v>489</v>
      </c>
      <c r="B48" s="48">
        <v>62</v>
      </c>
      <c r="C48" s="85" t="s">
        <v>399</v>
      </c>
      <c r="D48" s="12" t="s">
        <v>399</v>
      </c>
      <c r="E48" s="13">
        <v>62</v>
      </c>
    </row>
    <row r="49" spans="1:5">
      <c r="A49" s="66" t="s">
        <v>490</v>
      </c>
      <c r="B49" s="48">
        <v>46</v>
      </c>
      <c r="C49" s="85" t="s">
        <v>399</v>
      </c>
      <c r="D49" s="12" t="s">
        <v>399</v>
      </c>
      <c r="E49" s="13">
        <v>46</v>
      </c>
    </row>
    <row r="50" spans="1:5">
      <c r="A50" s="76" t="s">
        <v>491</v>
      </c>
      <c r="B50" s="77">
        <v>1434</v>
      </c>
      <c r="C50" s="77">
        <v>326</v>
      </c>
      <c r="D50" s="77">
        <v>80</v>
      </c>
      <c r="E50" s="78">
        <v>1840</v>
      </c>
    </row>
    <row r="51" spans="1:5">
      <c r="A51" s="66"/>
      <c r="B51" s="48"/>
      <c r="C51" s="48"/>
      <c r="D51" s="48"/>
      <c r="E51" s="49"/>
    </row>
    <row r="52" spans="1:5">
      <c r="A52" s="76" t="s">
        <v>492</v>
      </c>
      <c r="B52" s="77">
        <v>3805</v>
      </c>
      <c r="C52" s="77">
        <v>2283</v>
      </c>
      <c r="D52" s="77" t="s">
        <v>399</v>
      </c>
      <c r="E52" s="78">
        <v>6088</v>
      </c>
    </row>
    <row r="53" spans="1:5">
      <c r="A53" s="66"/>
      <c r="B53" s="48"/>
      <c r="C53" s="48"/>
      <c r="D53" s="48"/>
      <c r="E53" s="49"/>
    </row>
    <row r="54" spans="1:5">
      <c r="A54" s="66" t="s">
        <v>493</v>
      </c>
      <c r="B54" s="85">
        <v>6416</v>
      </c>
      <c r="C54" s="85">
        <v>4277</v>
      </c>
      <c r="D54" s="12">
        <v>3564</v>
      </c>
      <c r="E54" s="13">
        <v>14257</v>
      </c>
    </row>
    <row r="55" spans="1:5">
      <c r="A55" s="66" t="s">
        <v>494</v>
      </c>
      <c r="B55" s="12">
        <v>63010</v>
      </c>
      <c r="C55" s="12">
        <v>2969</v>
      </c>
      <c r="D55" s="12" t="s">
        <v>399</v>
      </c>
      <c r="E55" s="13">
        <v>65979</v>
      </c>
    </row>
    <row r="56" spans="1:5">
      <c r="A56" s="66" t="s">
        <v>495</v>
      </c>
      <c r="B56" s="85">
        <v>1100</v>
      </c>
      <c r="C56" s="85">
        <v>1200</v>
      </c>
      <c r="D56" s="12">
        <v>78</v>
      </c>
      <c r="E56" s="13">
        <v>2378</v>
      </c>
    </row>
    <row r="57" spans="1:5">
      <c r="A57" s="66" t="s">
        <v>496</v>
      </c>
      <c r="B57" s="48" t="s">
        <v>399</v>
      </c>
      <c r="C57" s="85">
        <v>2735</v>
      </c>
      <c r="D57" s="48" t="s">
        <v>399</v>
      </c>
      <c r="E57" s="133">
        <v>2735</v>
      </c>
    </row>
    <row r="58" spans="1:5">
      <c r="A58" s="66" t="s">
        <v>497</v>
      </c>
      <c r="B58" s="12">
        <v>55115</v>
      </c>
      <c r="C58" s="12">
        <v>4210</v>
      </c>
      <c r="D58" s="85">
        <v>1908</v>
      </c>
      <c r="E58" s="133">
        <v>61233</v>
      </c>
    </row>
    <row r="59" spans="1:5">
      <c r="A59" s="76" t="s">
        <v>573</v>
      </c>
      <c r="B59" s="77">
        <v>125641</v>
      </c>
      <c r="C59" s="77">
        <v>15391</v>
      </c>
      <c r="D59" s="77">
        <v>5550</v>
      </c>
      <c r="E59" s="78">
        <v>146582</v>
      </c>
    </row>
    <row r="60" spans="1:5">
      <c r="A60" s="66"/>
      <c r="B60" s="48"/>
      <c r="C60" s="48"/>
      <c r="D60" s="48"/>
      <c r="E60" s="49"/>
    </row>
    <row r="61" spans="1:5">
      <c r="A61" s="66" t="s">
        <v>499</v>
      </c>
      <c r="B61" s="85">
        <v>5478</v>
      </c>
      <c r="C61" s="85">
        <v>2107</v>
      </c>
      <c r="D61" s="12">
        <v>843</v>
      </c>
      <c r="E61" s="13">
        <v>8428</v>
      </c>
    </row>
    <row r="62" spans="1:5">
      <c r="A62" s="66" t="s">
        <v>500</v>
      </c>
      <c r="B62" s="85">
        <v>858</v>
      </c>
      <c r="C62" s="85">
        <v>644</v>
      </c>
      <c r="D62" s="12">
        <v>2789</v>
      </c>
      <c r="E62" s="13">
        <v>4291</v>
      </c>
    </row>
    <row r="63" spans="1:5">
      <c r="A63" s="66" t="s">
        <v>501</v>
      </c>
      <c r="B63" s="12">
        <v>3442</v>
      </c>
      <c r="C63" s="12">
        <v>1377</v>
      </c>
      <c r="D63" s="12">
        <v>2065</v>
      </c>
      <c r="E63" s="13">
        <v>6884</v>
      </c>
    </row>
    <row r="64" spans="1:5">
      <c r="A64" s="76" t="s">
        <v>502</v>
      </c>
      <c r="B64" s="77">
        <v>9778</v>
      </c>
      <c r="C64" s="77">
        <v>4128</v>
      </c>
      <c r="D64" s="77">
        <v>5697</v>
      </c>
      <c r="E64" s="78">
        <v>19603</v>
      </c>
    </row>
    <row r="65" spans="1:5">
      <c r="A65" s="66"/>
      <c r="B65" s="48"/>
      <c r="C65" s="48"/>
      <c r="D65" s="48"/>
      <c r="E65" s="49"/>
    </row>
    <row r="66" spans="1:5">
      <c r="A66" s="76" t="s">
        <v>503</v>
      </c>
      <c r="B66" s="77">
        <v>5089</v>
      </c>
      <c r="C66" s="77">
        <v>2570</v>
      </c>
      <c r="D66" s="77">
        <v>2320</v>
      </c>
      <c r="E66" s="78">
        <v>9979</v>
      </c>
    </row>
    <row r="67" spans="1:5">
      <c r="A67" s="66"/>
      <c r="B67" s="48"/>
      <c r="C67" s="48"/>
      <c r="D67" s="48"/>
      <c r="E67" s="49"/>
    </row>
    <row r="68" spans="1:5">
      <c r="A68" s="66" t="s">
        <v>504</v>
      </c>
      <c r="B68" s="85">
        <v>32840</v>
      </c>
      <c r="C68" s="85">
        <v>14468</v>
      </c>
      <c r="D68" s="48">
        <v>3924</v>
      </c>
      <c r="E68" s="13">
        <v>51232</v>
      </c>
    </row>
    <row r="69" spans="1:5">
      <c r="A69" s="66" t="s">
        <v>505</v>
      </c>
      <c r="B69" s="85">
        <v>3863</v>
      </c>
      <c r="C69" s="85">
        <v>3916</v>
      </c>
      <c r="D69" s="48">
        <v>1098</v>
      </c>
      <c r="E69" s="13">
        <v>8877</v>
      </c>
    </row>
    <row r="70" spans="1:5">
      <c r="A70" s="76" t="s">
        <v>506</v>
      </c>
      <c r="B70" s="77">
        <v>36703</v>
      </c>
      <c r="C70" s="77">
        <v>18384</v>
      </c>
      <c r="D70" s="77">
        <v>5022</v>
      </c>
      <c r="E70" s="78">
        <v>60109</v>
      </c>
    </row>
    <row r="71" spans="1:5">
      <c r="A71" s="66"/>
      <c r="B71" s="48"/>
      <c r="C71" s="48"/>
      <c r="D71" s="48"/>
      <c r="E71" s="49"/>
    </row>
    <row r="72" spans="1:5">
      <c r="A72" s="66" t="s">
        <v>507</v>
      </c>
      <c r="B72" s="12">
        <v>8950</v>
      </c>
      <c r="C72" s="12">
        <v>940</v>
      </c>
      <c r="D72" s="85">
        <v>102</v>
      </c>
      <c r="E72" s="133">
        <v>9992</v>
      </c>
    </row>
    <row r="73" spans="1:5">
      <c r="A73" s="66" t="s">
        <v>508</v>
      </c>
      <c r="B73" s="12">
        <v>6158</v>
      </c>
      <c r="C73" s="12">
        <v>1895</v>
      </c>
      <c r="D73" s="85">
        <v>1420</v>
      </c>
      <c r="E73" s="133">
        <v>9473</v>
      </c>
    </row>
    <row r="74" spans="1:5">
      <c r="A74" s="66" t="s">
        <v>509</v>
      </c>
      <c r="B74" s="85">
        <v>90800</v>
      </c>
      <c r="C74" s="85">
        <v>198940</v>
      </c>
      <c r="D74" s="12">
        <v>72341</v>
      </c>
      <c r="E74" s="13">
        <v>362081</v>
      </c>
    </row>
    <row r="75" spans="1:5">
      <c r="A75" s="66" t="s">
        <v>510</v>
      </c>
      <c r="B75" s="85">
        <v>71895</v>
      </c>
      <c r="C75" s="85">
        <v>61975</v>
      </c>
      <c r="D75" s="12">
        <v>15392</v>
      </c>
      <c r="E75" s="13">
        <v>149262</v>
      </c>
    </row>
    <row r="76" spans="1:5">
      <c r="A76" s="66" t="s">
        <v>511</v>
      </c>
      <c r="B76" s="12">
        <v>4442</v>
      </c>
      <c r="C76" s="12">
        <v>414</v>
      </c>
      <c r="D76" s="12">
        <v>136</v>
      </c>
      <c r="E76" s="13">
        <v>4992</v>
      </c>
    </row>
    <row r="77" spans="1:5">
      <c r="A77" s="66" t="s">
        <v>512</v>
      </c>
      <c r="B77" s="85">
        <v>270580</v>
      </c>
      <c r="C77" s="85">
        <v>240515</v>
      </c>
      <c r="D77" s="12">
        <v>240515</v>
      </c>
      <c r="E77" s="13">
        <v>751610</v>
      </c>
    </row>
    <row r="78" spans="1:5">
      <c r="A78" s="66" t="s">
        <v>513</v>
      </c>
      <c r="B78" s="85">
        <v>64070</v>
      </c>
      <c r="C78" s="85">
        <v>1600</v>
      </c>
      <c r="D78" s="12">
        <v>14418</v>
      </c>
      <c r="E78" s="13">
        <v>80088</v>
      </c>
    </row>
    <row r="79" spans="1:5">
      <c r="A79" s="66" t="s">
        <v>514</v>
      </c>
      <c r="B79" s="85">
        <v>91039</v>
      </c>
      <c r="C79" s="85">
        <v>5605</v>
      </c>
      <c r="D79" s="12">
        <v>9921</v>
      </c>
      <c r="E79" s="13">
        <v>106566</v>
      </c>
    </row>
    <row r="80" spans="1:5">
      <c r="A80" s="76" t="s">
        <v>515</v>
      </c>
      <c r="B80" s="77">
        <v>607934</v>
      </c>
      <c r="C80" s="77">
        <v>511884</v>
      </c>
      <c r="D80" s="77">
        <v>354245</v>
      </c>
      <c r="E80" s="78">
        <v>1474064</v>
      </c>
    </row>
    <row r="81" spans="1:5">
      <c r="A81" s="66"/>
      <c r="B81" s="48"/>
      <c r="C81" s="48"/>
      <c r="D81" s="48"/>
      <c r="E81" s="49"/>
    </row>
    <row r="82" spans="1:5">
      <c r="A82" s="66" t="s">
        <v>516</v>
      </c>
      <c r="B82" s="85">
        <v>13</v>
      </c>
      <c r="C82" s="48" t="s">
        <v>399</v>
      </c>
      <c r="D82" s="48" t="s">
        <v>399</v>
      </c>
      <c r="E82" s="133">
        <v>13</v>
      </c>
    </row>
    <row r="83" spans="1:5">
      <c r="A83" s="66" t="s">
        <v>517</v>
      </c>
      <c r="B83" s="85">
        <v>7</v>
      </c>
      <c r="C83" s="48" t="s">
        <v>399</v>
      </c>
      <c r="D83" s="48" t="s">
        <v>399</v>
      </c>
      <c r="E83" s="133">
        <v>7</v>
      </c>
    </row>
    <row r="84" spans="1:5">
      <c r="A84" s="76" t="s">
        <v>518</v>
      </c>
      <c r="B84" s="77">
        <v>20</v>
      </c>
      <c r="C84" s="77" t="s">
        <v>399</v>
      </c>
      <c r="D84" s="77" t="s">
        <v>399</v>
      </c>
      <c r="E84" s="78">
        <v>20</v>
      </c>
    </row>
    <row r="85" spans="1:5">
      <c r="A85" s="66"/>
      <c r="B85" s="48"/>
      <c r="C85" s="48"/>
      <c r="D85" s="48"/>
      <c r="E85" s="49"/>
    </row>
    <row r="86" spans="1:5" ht="13.5" thickBot="1">
      <c r="A86" s="69" t="s">
        <v>519</v>
      </c>
      <c r="B86" s="55">
        <v>822821</v>
      </c>
      <c r="C86" s="55">
        <v>560470</v>
      </c>
      <c r="D86" s="55">
        <v>381956</v>
      </c>
      <c r="E86" s="56">
        <v>1765247</v>
      </c>
    </row>
  </sheetData>
  <mergeCells count="4">
    <mergeCell ref="A3:E3"/>
    <mergeCell ref="A1:E1"/>
    <mergeCell ref="A6:A8"/>
    <mergeCell ref="A4:E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346.xml><?xml version="1.0" encoding="utf-8"?>
<worksheet xmlns="http://schemas.openxmlformats.org/spreadsheetml/2006/main" xmlns:r="http://schemas.openxmlformats.org/officeDocument/2006/relationships">
  <sheetPr codeName="Hoja164">
    <pageSetUpPr fitToPage="1"/>
  </sheetPr>
  <dimension ref="A1:I19"/>
  <sheetViews>
    <sheetView view="pageBreakPreview" zoomScale="75" zoomScaleNormal="75" zoomScaleSheetLayoutView="75" workbookViewId="0">
      <selection activeCell="A17" sqref="A17"/>
    </sheetView>
  </sheetViews>
  <sheetFormatPr baseColWidth="10" defaultRowHeight="12.75"/>
  <cols>
    <col min="1" max="1" width="45.140625" style="24" customWidth="1"/>
    <col min="2" max="7" width="15.140625" style="24" customWidth="1"/>
    <col min="8" max="8" width="16.85546875" style="24" customWidth="1"/>
    <col min="9" max="9" width="15.140625" style="24" customWidth="1"/>
    <col min="10" max="16384" width="11.42578125" style="24"/>
  </cols>
  <sheetData>
    <row r="1" spans="1:9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2" spans="1:9">
      <c r="A2" s="271"/>
      <c r="B2" s="271"/>
      <c r="C2" s="271"/>
      <c r="D2" s="271"/>
      <c r="E2" s="271"/>
      <c r="F2" s="271"/>
      <c r="G2" s="271"/>
      <c r="H2" s="271"/>
      <c r="I2" s="271"/>
    </row>
    <row r="3" spans="1:9" s="91" customFormat="1" ht="15">
      <c r="A3" s="1560" t="s">
        <v>1538</v>
      </c>
      <c r="B3" s="1560"/>
      <c r="C3" s="1560"/>
      <c r="D3" s="1560"/>
      <c r="E3" s="1560"/>
      <c r="F3" s="1560"/>
      <c r="G3" s="1560"/>
      <c r="H3" s="1560"/>
      <c r="I3" s="1560"/>
    </row>
    <row r="4" spans="1:9" s="91" customFormat="1" ht="13.5" customHeight="1" thickBot="1">
      <c r="A4" s="1756"/>
      <c r="B4" s="1756"/>
      <c r="C4" s="1756"/>
      <c r="D4" s="1756"/>
      <c r="E4" s="1756"/>
      <c r="F4" s="1756"/>
      <c r="G4" s="1756"/>
      <c r="H4" s="1756"/>
      <c r="I4" s="1756"/>
    </row>
    <row r="5" spans="1:9" s="955" customFormat="1" ht="15.75" customHeight="1">
      <c r="A5" s="1494" t="s">
        <v>388</v>
      </c>
      <c r="B5" s="1553" t="s">
        <v>1116</v>
      </c>
      <c r="C5" s="1493"/>
      <c r="D5" s="1493"/>
      <c r="E5" s="1493"/>
      <c r="F5" s="1493"/>
      <c r="G5" s="1627" t="s">
        <v>1178</v>
      </c>
      <c r="H5" s="1627" t="s">
        <v>341</v>
      </c>
      <c r="I5" s="1501" t="s">
        <v>342</v>
      </c>
    </row>
    <row r="6" spans="1:9" s="955" customFormat="1" ht="15.75" customHeight="1">
      <c r="A6" s="1496"/>
      <c r="B6" s="1658" t="s">
        <v>389</v>
      </c>
      <c r="C6" s="1659"/>
      <c r="D6" s="1659"/>
      <c r="E6" s="1659"/>
      <c r="F6" s="1660"/>
      <c r="G6" s="1628"/>
      <c r="H6" s="1628"/>
      <c r="I6" s="1502"/>
    </row>
    <row r="7" spans="1:9" s="955" customFormat="1" ht="15.75" customHeight="1">
      <c r="A7" s="1496"/>
      <c r="B7" s="1433"/>
      <c r="C7" s="1434" t="s">
        <v>395</v>
      </c>
      <c r="D7" s="868"/>
      <c r="E7" s="1513" t="s">
        <v>1123</v>
      </c>
      <c r="F7" s="1518"/>
      <c r="G7" s="1628"/>
      <c r="H7" s="1628"/>
      <c r="I7" s="1502"/>
    </row>
    <row r="8" spans="1:9" s="955" customFormat="1" ht="15.75" customHeight="1" thickBot="1">
      <c r="A8" s="1498"/>
      <c r="B8" s="860" t="s">
        <v>393</v>
      </c>
      <c r="C8" s="860" t="s">
        <v>394</v>
      </c>
      <c r="D8" s="860" t="s">
        <v>395</v>
      </c>
      <c r="E8" s="860" t="s">
        <v>393</v>
      </c>
      <c r="F8" s="860" t="s">
        <v>394</v>
      </c>
      <c r="G8" s="1500"/>
      <c r="H8" s="1500"/>
      <c r="I8" s="1503"/>
    </row>
    <row r="9" spans="1:9" ht="18" customHeight="1">
      <c r="A9" s="830" t="s">
        <v>343</v>
      </c>
      <c r="B9" s="45">
        <v>42249</v>
      </c>
      <c r="C9" s="45">
        <v>1446</v>
      </c>
      <c r="D9" s="45">
        <v>43695</v>
      </c>
      <c r="E9" s="45">
        <v>36956</v>
      </c>
      <c r="F9" s="45">
        <v>1362</v>
      </c>
      <c r="G9" s="45">
        <v>50582</v>
      </c>
      <c r="H9" s="45">
        <v>283</v>
      </c>
      <c r="I9" s="46">
        <v>443</v>
      </c>
    </row>
    <row r="10" spans="1:9">
      <c r="A10" s="342" t="s">
        <v>344</v>
      </c>
      <c r="B10" s="48">
        <v>449</v>
      </c>
      <c r="C10" s="48">
        <v>7</v>
      </c>
      <c r="D10" s="48">
        <v>456</v>
      </c>
      <c r="E10" s="48">
        <v>31</v>
      </c>
      <c r="F10" s="48">
        <v>7</v>
      </c>
      <c r="G10" s="48">
        <v>331590</v>
      </c>
      <c r="H10" s="48">
        <v>2</v>
      </c>
      <c r="I10" s="49">
        <v>3</v>
      </c>
    </row>
    <row r="11" spans="1:9">
      <c r="A11" s="342" t="s">
        <v>345</v>
      </c>
      <c r="B11" s="48">
        <v>1</v>
      </c>
      <c r="C11" s="48" t="s">
        <v>399</v>
      </c>
      <c r="D11" s="48">
        <v>1</v>
      </c>
      <c r="E11" s="48">
        <v>1</v>
      </c>
      <c r="F11" s="48" t="s">
        <v>399</v>
      </c>
      <c r="G11" s="48" t="s">
        <v>399</v>
      </c>
      <c r="H11" s="48" t="s">
        <v>399</v>
      </c>
      <c r="I11" s="49" t="s">
        <v>399</v>
      </c>
    </row>
    <row r="12" spans="1:9">
      <c r="A12" s="342" t="s">
        <v>346</v>
      </c>
      <c r="B12" s="85">
        <v>22</v>
      </c>
      <c r="C12" s="85">
        <v>1</v>
      </c>
      <c r="D12" s="48">
        <v>23</v>
      </c>
      <c r="E12" s="85">
        <v>22</v>
      </c>
      <c r="F12" s="85">
        <v>1</v>
      </c>
      <c r="G12" s="48" t="s">
        <v>399</v>
      </c>
      <c r="H12" s="85">
        <v>7</v>
      </c>
      <c r="I12" s="49" t="s">
        <v>399</v>
      </c>
    </row>
    <row r="13" spans="1:9">
      <c r="A13" s="342" t="s">
        <v>347</v>
      </c>
      <c r="B13" s="48">
        <v>7</v>
      </c>
      <c r="C13" s="48">
        <v>712</v>
      </c>
      <c r="D13" s="48">
        <v>719</v>
      </c>
      <c r="E13" s="48">
        <v>7</v>
      </c>
      <c r="F13" s="48">
        <v>712</v>
      </c>
      <c r="G13" s="48">
        <v>5633</v>
      </c>
      <c r="H13" s="48" t="s">
        <v>399</v>
      </c>
      <c r="I13" s="49" t="s">
        <v>399</v>
      </c>
    </row>
    <row r="14" spans="1:9">
      <c r="A14" s="342" t="s">
        <v>348</v>
      </c>
      <c r="B14" s="85" t="s">
        <v>399</v>
      </c>
      <c r="C14" s="85">
        <v>6</v>
      </c>
      <c r="D14" s="85">
        <v>6</v>
      </c>
      <c r="E14" s="85" t="s">
        <v>399</v>
      </c>
      <c r="F14" s="85">
        <v>6</v>
      </c>
      <c r="G14" s="48">
        <v>2400</v>
      </c>
      <c r="H14" s="48" t="s">
        <v>399</v>
      </c>
      <c r="I14" s="49" t="s">
        <v>399</v>
      </c>
    </row>
    <row r="15" spans="1:9">
      <c r="A15" s="342" t="s">
        <v>349</v>
      </c>
      <c r="B15" s="48">
        <v>365</v>
      </c>
      <c r="C15" s="48">
        <v>391</v>
      </c>
      <c r="D15" s="48">
        <v>756</v>
      </c>
      <c r="E15" s="48">
        <v>278</v>
      </c>
      <c r="F15" s="48">
        <v>388</v>
      </c>
      <c r="G15" s="48">
        <v>1870</v>
      </c>
      <c r="H15" s="48">
        <v>43</v>
      </c>
      <c r="I15" s="133" t="s">
        <v>399</v>
      </c>
    </row>
    <row r="16" spans="1:9">
      <c r="A16" s="342"/>
      <c r="B16" s="48"/>
      <c r="C16" s="48"/>
      <c r="D16" s="48"/>
      <c r="E16" s="48"/>
      <c r="F16" s="48"/>
      <c r="G16" s="48"/>
      <c r="H16" s="48"/>
      <c r="I16" s="133"/>
    </row>
    <row r="17" spans="1:9" ht="19.5" customHeight="1" thickBot="1">
      <c r="A17" s="69" t="s">
        <v>1539</v>
      </c>
      <c r="B17" s="55">
        <v>43093</v>
      </c>
      <c r="C17" s="55">
        <v>2563</v>
      </c>
      <c r="D17" s="55">
        <v>45656</v>
      </c>
      <c r="E17" s="55">
        <v>37295</v>
      </c>
      <c r="F17" s="55">
        <v>2476</v>
      </c>
      <c r="G17" s="55">
        <v>392075</v>
      </c>
      <c r="H17" s="55">
        <v>335</v>
      </c>
      <c r="I17" s="56">
        <v>446</v>
      </c>
    </row>
    <row r="18" spans="1:9">
      <c r="A18" s="37"/>
      <c r="B18" s="37"/>
      <c r="C18" s="37"/>
      <c r="D18" s="37"/>
      <c r="E18" s="37"/>
      <c r="F18" s="37"/>
      <c r="G18" s="37"/>
      <c r="H18" s="37"/>
      <c r="I18" s="37"/>
    </row>
    <row r="19" spans="1:9">
      <c r="A19" s="37"/>
      <c r="B19" s="37"/>
      <c r="C19" s="37"/>
      <c r="D19" s="37"/>
      <c r="E19" s="37"/>
      <c r="F19" s="37"/>
      <c r="G19" s="37"/>
      <c r="H19" s="37"/>
      <c r="I19" s="37"/>
    </row>
  </sheetData>
  <mergeCells count="10">
    <mergeCell ref="A1:I1"/>
    <mergeCell ref="A3:I3"/>
    <mergeCell ref="A4:I4"/>
    <mergeCell ref="A5:A8"/>
    <mergeCell ref="B5:F5"/>
    <mergeCell ref="B6:F6"/>
    <mergeCell ref="E7:F7"/>
    <mergeCell ref="G5:G8"/>
    <mergeCell ref="H5:H8"/>
    <mergeCell ref="I5:I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>
  <sheetPr codeName="Hoja344"/>
  <dimension ref="A1:K17"/>
  <sheetViews>
    <sheetView view="pageBreakPreview" zoomScale="75" zoomScaleNormal="75" zoomScaleSheetLayoutView="75" workbookViewId="0">
      <selection activeCell="L25" sqref="L25"/>
    </sheetView>
  </sheetViews>
  <sheetFormatPr baseColWidth="10" defaultRowHeight="12.75"/>
  <cols>
    <col min="1" max="1" width="36.7109375" style="24" customWidth="1"/>
    <col min="2" max="2" width="16.28515625" style="24" customWidth="1"/>
    <col min="3" max="4" width="18" style="24" customWidth="1"/>
    <col min="5" max="11" width="14.28515625" style="24" customWidth="1"/>
    <col min="12" max="16384" width="11.42578125" style="24"/>
  </cols>
  <sheetData>
    <row r="1" spans="1:11" s="90" customFormat="1" ht="18">
      <c r="A1" s="1519" t="s">
        <v>385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</row>
    <row r="2" spans="1:11">
      <c r="A2" s="271"/>
      <c r="B2" s="271"/>
      <c r="C2" s="271"/>
      <c r="D2" s="271"/>
      <c r="E2" s="271"/>
      <c r="F2" s="271"/>
      <c r="G2" s="271"/>
      <c r="H2" s="271"/>
      <c r="I2" s="271"/>
      <c r="J2" s="271"/>
      <c r="K2" s="271"/>
    </row>
    <row r="3" spans="1:11" s="91" customFormat="1" ht="15">
      <c r="A3" s="1504" t="s">
        <v>1540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</row>
    <row r="4" spans="1:11" ht="13.5" thickBot="1">
      <c r="A4" s="1785"/>
      <c r="B4" s="1785"/>
      <c r="C4" s="1785"/>
      <c r="D4" s="1785"/>
      <c r="E4" s="1785"/>
      <c r="F4" s="1785"/>
      <c r="G4" s="1785"/>
      <c r="H4" s="1785"/>
      <c r="I4" s="1785"/>
      <c r="J4" s="1785"/>
      <c r="K4" s="1785"/>
    </row>
    <row r="5" spans="1:11" s="955" customFormat="1" ht="24.75" customHeight="1">
      <c r="A5" s="1493" t="s">
        <v>388</v>
      </c>
      <c r="B5" s="1494"/>
      <c r="C5" s="1490" t="s">
        <v>386</v>
      </c>
      <c r="D5" s="1491"/>
      <c r="E5" s="1492"/>
      <c r="F5" s="1553" t="s">
        <v>387</v>
      </c>
      <c r="G5" s="1493"/>
      <c r="H5" s="1494"/>
      <c r="I5" s="1490" t="s">
        <v>732</v>
      </c>
      <c r="J5" s="1491"/>
      <c r="K5" s="1491"/>
    </row>
    <row r="6" spans="1:11" s="955" customFormat="1" ht="24.75" customHeight="1">
      <c r="A6" s="1495"/>
      <c r="B6" s="1496"/>
      <c r="C6" s="1673" t="s">
        <v>271</v>
      </c>
      <c r="D6" s="1818"/>
      <c r="E6" s="1437" t="s">
        <v>1172</v>
      </c>
      <c r="F6" s="1499" t="s">
        <v>1173</v>
      </c>
      <c r="G6" s="1499" t="s">
        <v>1153</v>
      </c>
      <c r="H6" s="1499" t="s">
        <v>1154</v>
      </c>
      <c r="I6" s="1454" t="s">
        <v>350</v>
      </c>
      <c r="J6" s="1437" t="s">
        <v>819</v>
      </c>
      <c r="K6" s="1670" t="s">
        <v>351</v>
      </c>
    </row>
    <row r="7" spans="1:11" s="955" customFormat="1" ht="12.75" customHeight="1">
      <c r="A7" s="1495"/>
      <c r="B7" s="1496"/>
      <c r="C7" s="1658" t="s">
        <v>390</v>
      </c>
      <c r="D7" s="1660"/>
      <c r="E7" s="1445" t="s">
        <v>1120</v>
      </c>
      <c r="F7" s="1628"/>
      <c r="G7" s="1628"/>
      <c r="H7" s="1628"/>
      <c r="I7" s="1430" t="s">
        <v>352</v>
      </c>
      <c r="J7" s="1438" t="s">
        <v>353</v>
      </c>
      <c r="K7" s="1502"/>
    </row>
    <row r="8" spans="1:11" s="955" customFormat="1" ht="24.75" customHeight="1" thickBot="1">
      <c r="A8" s="1497"/>
      <c r="B8" s="1498"/>
      <c r="C8" s="860" t="s">
        <v>393</v>
      </c>
      <c r="D8" s="860" t="s">
        <v>394</v>
      </c>
      <c r="E8" s="309" t="s">
        <v>1159</v>
      </c>
      <c r="F8" s="1500"/>
      <c r="G8" s="1500"/>
      <c r="H8" s="1500"/>
      <c r="I8" s="1432" t="s">
        <v>1256</v>
      </c>
      <c r="J8" s="1440" t="s">
        <v>978</v>
      </c>
      <c r="K8" s="1503"/>
    </row>
    <row r="9" spans="1:11" ht="19.5" customHeight="1">
      <c r="A9" s="163" t="s">
        <v>343</v>
      </c>
      <c r="B9" s="831"/>
      <c r="C9" s="45">
        <v>912</v>
      </c>
      <c r="D9" s="45">
        <v>3503</v>
      </c>
      <c r="E9" s="46">
        <v>8</v>
      </c>
      <c r="F9" s="13">
        <v>38467</v>
      </c>
      <c r="G9" s="832">
        <v>415</v>
      </c>
      <c r="H9" s="833">
        <v>38882</v>
      </c>
      <c r="I9" s="834">
        <v>17667</v>
      </c>
      <c r="J9" s="45">
        <v>866</v>
      </c>
      <c r="K9" s="46">
        <v>20349</v>
      </c>
    </row>
    <row r="10" spans="1:11">
      <c r="A10" s="37" t="s">
        <v>344</v>
      </c>
      <c r="B10" s="835"/>
      <c r="C10" s="48">
        <v>271</v>
      </c>
      <c r="D10" s="48" t="s">
        <v>399</v>
      </c>
      <c r="E10" s="49">
        <v>1</v>
      </c>
      <c r="F10" s="13">
        <v>9</v>
      </c>
      <c r="G10" s="832">
        <v>330</v>
      </c>
      <c r="H10" s="833">
        <v>339</v>
      </c>
      <c r="I10" s="836" t="s">
        <v>399</v>
      </c>
      <c r="J10" s="48">
        <v>331</v>
      </c>
      <c r="K10" s="49">
        <v>8</v>
      </c>
    </row>
    <row r="11" spans="1:11">
      <c r="A11" s="37" t="s">
        <v>345</v>
      </c>
      <c r="B11" s="835"/>
      <c r="C11" s="48" t="s">
        <v>399</v>
      </c>
      <c r="D11" s="48" t="s">
        <v>399</v>
      </c>
      <c r="E11" s="48" t="s">
        <v>399</v>
      </c>
      <c r="F11" s="13" t="s">
        <v>399</v>
      </c>
      <c r="G11" s="13" t="s">
        <v>399</v>
      </c>
      <c r="H11" s="12" t="s">
        <v>399</v>
      </c>
      <c r="I11" s="836" t="s">
        <v>399</v>
      </c>
      <c r="J11" s="48" t="s">
        <v>399</v>
      </c>
      <c r="K11" s="49" t="s">
        <v>399</v>
      </c>
    </row>
    <row r="12" spans="1:11">
      <c r="A12" s="37" t="s">
        <v>346</v>
      </c>
      <c r="B12" s="835"/>
      <c r="C12" s="85">
        <v>10269</v>
      </c>
      <c r="D12" s="85">
        <v>40000</v>
      </c>
      <c r="E12" s="49" t="s">
        <v>399</v>
      </c>
      <c r="F12" s="133">
        <v>266</v>
      </c>
      <c r="G12" s="837" t="s">
        <v>399</v>
      </c>
      <c r="H12" s="833">
        <v>266</v>
      </c>
      <c r="I12" s="838" t="s">
        <v>399</v>
      </c>
      <c r="J12" s="48">
        <v>76</v>
      </c>
      <c r="K12" s="133">
        <v>190</v>
      </c>
    </row>
    <row r="13" spans="1:11">
      <c r="A13" s="37" t="s">
        <v>347</v>
      </c>
      <c r="B13" s="835"/>
      <c r="C13" s="48">
        <v>2757</v>
      </c>
      <c r="D13" s="48">
        <v>20822</v>
      </c>
      <c r="E13" s="49">
        <v>7</v>
      </c>
      <c r="F13" s="13">
        <v>14844</v>
      </c>
      <c r="G13" s="832">
        <v>39</v>
      </c>
      <c r="H13" s="833">
        <v>14883</v>
      </c>
      <c r="I13" s="836" t="s">
        <v>399</v>
      </c>
      <c r="J13" s="48">
        <v>39</v>
      </c>
      <c r="K13" s="49">
        <v>14109</v>
      </c>
    </row>
    <row r="14" spans="1:11">
      <c r="A14" s="37" t="s">
        <v>348</v>
      </c>
      <c r="B14" s="835"/>
      <c r="C14" s="85" t="s">
        <v>399</v>
      </c>
      <c r="D14" s="85">
        <v>800</v>
      </c>
      <c r="E14" s="133">
        <v>3</v>
      </c>
      <c r="F14" s="13">
        <v>5</v>
      </c>
      <c r="G14" s="832">
        <v>7</v>
      </c>
      <c r="H14" s="833">
        <v>12</v>
      </c>
      <c r="I14" s="838" t="s">
        <v>399</v>
      </c>
      <c r="J14" s="48">
        <v>12</v>
      </c>
      <c r="K14" s="49" t="s">
        <v>399</v>
      </c>
    </row>
    <row r="15" spans="1:11">
      <c r="A15" s="37" t="s">
        <v>349</v>
      </c>
      <c r="B15" s="835"/>
      <c r="C15" s="48">
        <v>400</v>
      </c>
      <c r="D15" s="48">
        <v>800</v>
      </c>
      <c r="E15" s="49">
        <v>6</v>
      </c>
      <c r="F15" s="13">
        <v>421</v>
      </c>
      <c r="G15" s="832">
        <v>12</v>
      </c>
      <c r="H15" s="833">
        <v>433</v>
      </c>
      <c r="I15" s="836" t="s">
        <v>399</v>
      </c>
      <c r="J15" s="48">
        <v>12</v>
      </c>
      <c r="K15" s="49">
        <v>421</v>
      </c>
    </row>
    <row r="16" spans="1:11">
      <c r="A16" s="37"/>
      <c r="B16" s="835"/>
      <c r="C16" s="48"/>
      <c r="D16" s="48"/>
      <c r="E16" s="49"/>
      <c r="F16" s="13"/>
      <c r="G16" s="832"/>
      <c r="H16" s="833"/>
      <c r="I16" s="836"/>
      <c r="J16" s="48"/>
      <c r="K16" s="49"/>
    </row>
    <row r="17" spans="1:11" ht="13.5" thickBot="1">
      <c r="A17" s="54" t="s">
        <v>354</v>
      </c>
      <c r="B17" s="839"/>
      <c r="C17" s="55" t="s">
        <v>399</v>
      </c>
      <c r="D17" s="55" t="s">
        <v>399</v>
      </c>
      <c r="E17" s="56">
        <v>1</v>
      </c>
      <c r="F17" s="840">
        <v>54012</v>
      </c>
      <c r="G17" s="841">
        <v>803</v>
      </c>
      <c r="H17" s="842">
        <v>54815</v>
      </c>
      <c r="I17" s="843">
        <v>17667</v>
      </c>
      <c r="J17" s="55">
        <v>1336</v>
      </c>
      <c r="K17" s="56">
        <v>35077</v>
      </c>
    </row>
  </sheetData>
  <mergeCells count="13">
    <mergeCell ref="G6:G8"/>
    <mergeCell ref="H6:H8"/>
    <mergeCell ref="C7:D7"/>
    <mergeCell ref="A5:B8"/>
    <mergeCell ref="A1:K1"/>
    <mergeCell ref="A3:K3"/>
    <mergeCell ref="A4:K4"/>
    <mergeCell ref="K6:K8"/>
    <mergeCell ref="C6:D6"/>
    <mergeCell ref="I5:K5"/>
    <mergeCell ref="C5:E5"/>
    <mergeCell ref="F5:H5"/>
    <mergeCell ref="F6:F8"/>
  </mergeCells>
  <phoneticPr fontId="0" type="noConversion"/>
  <printOptions horizontalCentered="1"/>
  <pageMargins left="0.74803149606299213" right="0.74803149606299213" top="0.98425196850393704" bottom="0.98425196850393704" header="0" footer="0"/>
  <pageSetup paperSize="9" scale="41" orientation="portrait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>
  <sheetPr codeName="Hoja165">
    <pageSetUpPr fitToPage="1"/>
  </sheetPr>
  <dimension ref="A1:R43"/>
  <sheetViews>
    <sheetView view="pageBreakPreview" zoomScale="75" zoomScaleNormal="75" zoomScaleSheetLayoutView="75" workbookViewId="0">
      <selection activeCell="B9" sqref="B9:M43"/>
    </sheetView>
  </sheetViews>
  <sheetFormatPr baseColWidth="10" defaultRowHeight="12.75"/>
  <cols>
    <col min="1" max="1" width="39.140625" style="271" customWidth="1"/>
    <col min="2" max="13" width="13.42578125" style="271" customWidth="1"/>
    <col min="14" max="16384" width="11.42578125" style="271"/>
  </cols>
  <sheetData>
    <row r="1" spans="1:18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8" s="91" customFormat="1" ht="15">
      <c r="A3" s="1560" t="s">
        <v>1541</v>
      </c>
      <c r="B3" s="1560"/>
      <c r="C3" s="1560"/>
      <c r="D3" s="1560"/>
      <c r="E3" s="1560"/>
      <c r="F3" s="1560"/>
      <c r="G3" s="1560"/>
      <c r="H3" s="1560"/>
      <c r="I3" s="1560"/>
      <c r="J3" s="1560"/>
      <c r="K3" s="1560"/>
      <c r="L3" s="1560"/>
      <c r="M3" s="1560"/>
    </row>
    <row r="4" spans="1:18" s="91" customFormat="1" ht="13.5" customHeight="1" thickBot="1">
      <c r="A4" s="239"/>
      <c r="B4" s="240"/>
      <c r="C4" s="240"/>
      <c r="D4" s="240"/>
      <c r="E4" s="240"/>
      <c r="F4" s="240"/>
      <c r="G4" s="844"/>
      <c r="H4" s="28"/>
      <c r="I4" s="28"/>
      <c r="J4" s="28"/>
      <c r="K4" s="28"/>
    </row>
    <row r="5" spans="1:18" s="866" customFormat="1" ht="20.25" customHeight="1">
      <c r="A5" s="1428"/>
      <c r="B5" s="1553" t="s">
        <v>1116</v>
      </c>
      <c r="C5" s="1493"/>
      <c r="D5" s="1493"/>
      <c r="E5" s="1493"/>
      <c r="F5" s="1494"/>
      <c r="G5" s="1627" t="s">
        <v>1153</v>
      </c>
      <c r="H5" s="1490" t="s">
        <v>386</v>
      </c>
      <c r="I5" s="1492"/>
      <c r="J5" s="1455"/>
      <c r="K5" s="1490" t="s">
        <v>387</v>
      </c>
      <c r="L5" s="1491"/>
      <c r="M5" s="1491"/>
    </row>
    <row r="6" spans="1:18" s="866" customFormat="1" ht="20.25" customHeight="1">
      <c r="A6" s="1430" t="s">
        <v>560</v>
      </c>
      <c r="B6" s="1658" t="s">
        <v>389</v>
      </c>
      <c r="C6" s="1659"/>
      <c r="D6" s="1659"/>
      <c r="E6" s="1659"/>
      <c r="F6" s="1660"/>
      <c r="G6" s="1628"/>
      <c r="H6" s="1673" t="s">
        <v>1265</v>
      </c>
      <c r="I6" s="1818"/>
      <c r="J6" s="1438" t="s">
        <v>1151</v>
      </c>
      <c r="K6" s="1499" t="s">
        <v>1173</v>
      </c>
      <c r="L6" s="1499" t="s">
        <v>1153</v>
      </c>
      <c r="M6" s="1670" t="s">
        <v>1154</v>
      </c>
    </row>
    <row r="7" spans="1:18" s="866" customFormat="1" ht="20.25" customHeight="1">
      <c r="A7" s="1430" t="s">
        <v>538</v>
      </c>
      <c r="B7" s="922"/>
      <c r="C7" s="1429" t="s">
        <v>395</v>
      </c>
      <c r="D7" s="1456"/>
      <c r="E7" s="1513" t="s">
        <v>1123</v>
      </c>
      <c r="F7" s="1518"/>
      <c r="G7" s="1628"/>
      <c r="H7" s="1658" t="s">
        <v>390</v>
      </c>
      <c r="I7" s="1660"/>
      <c r="J7" s="1438" t="s">
        <v>1120</v>
      </c>
      <c r="K7" s="1628"/>
      <c r="L7" s="1628"/>
      <c r="M7" s="1502"/>
    </row>
    <row r="8" spans="1:18" s="866" customFormat="1" ht="20.25" customHeight="1" thickBot="1">
      <c r="A8" s="1432"/>
      <c r="B8" s="950" t="s">
        <v>393</v>
      </c>
      <c r="C8" s="860" t="s">
        <v>394</v>
      </c>
      <c r="D8" s="1457" t="s">
        <v>395</v>
      </c>
      <c r="E8" s="860" t="s">
        <v>393</v>
      </c>
      <c r="F8" s="860" t="s">
        <v>394</v>
      </c>
      <c r="G8" s="1500"/>
      <c r="H8" s="860" t="s">
        <v>393</v>
      </c>
      <c r="I8" s="1431" t="s">
        <v>394</v>
      </c>
      <c r="J8" s="1440" t="s">
        <v>1159</v>
      </c>
      <c r="K8" s="1500"/>
      <c r="L8" s="1500"/>
      <c r="M8" s="1503"/>
      <c r="P8" s="1318"/>
      <c r="Q8" s="1318"/>
    </row>
    <row r="9" spans="1:18" ht="18.75" customHeight="1">
      <c r="A9" s="75" t="s">
        <v>476</v>
      </c>
      <c r="B9" s="245">
        <v>154</v>
      </c>
      <c r="C9" s="245" t="s">
        <v>399</v>
      </c>
      <c r="D9" s="131">
        <v>154</v>
      </c>
      <c r="E9" s="245">
        <v>154</v>
      </c>
      <c r="F9" s="245" t="s">
        <v>399</v>
      </c>
      <c r="G9" s="245" t="s">
        <v>399</v>
      </c>
      <c r="H9" s="245" t="s">
        <v>399</v>
      </c>
      <c r="I9" s="245" t="s">
        <v>399</v>
      </c>
      <c r="J9" s="245" t="s">
        <v>399</v>
      </c>
      <c r="K9" s="245">
        <v>159</v>
      </c>
      <c r="L9" s="245" t="s">
        <v>399</v>
      </c>
      <c r="M9" s="272">
        <v>159</v>
      </c>
      <c r="N9" s="278"/>
      <c r="R9" s="349"/>
    </row>
    <row r="10" spans="1:18" s="408" customFormat="1">
      <c r="A10" s="66" t="s">
        <v>477</v>
      </c>
      <c r="B10" s="83">
        <v>3</v>
      </c>
      <c r="C10" s="83" t="s">
        <v>399</v>
      </c>
      <c r="D10" s="12">
        <v>3</v>
      </c>
      <c r="E10" s="83">
        <v>3</v>
      </c>
      <c r="F10" s="83" t="s">
        <v>399</v>
      </c>
      <c r="G10" s="83" t="s">
        <v>399</v>
      </c>
      <c r="H10" s="83" t="s">
        <v>399</v>
      </c>
      <c r="I10" s="83" t="s">
        <v>399</v>
      </c>
      <c r="J10" s="83" t="s">
        <v>399</v>
      </c>
      <c r="K10" s="83">
        <v>29</v>
      </c>
      <c r="L10" s="83" t="s">
        <v>399</v>
      </c>
      <c r="M10" s="13">
        <v>29</v>
      </c>
      <c r="N10" s="685"/>
      <c r="R10" s="682"/>
    </row>
    <row r="11" spans="1:18">
      <c r="A11" s="66" t="s">
        <v>479</v>
      </c>
      <c r="B11" s="83">
        <v>7619</v>
      </c>
      <c r="C11" s="83">
        <v>583</v>
      </c>
      <c r="D11" s="12">
        <v>8202</v>
      </c>
      <c r="E11" s="83">
        <v>7601</v>
      </c>
      <c r="F11" s="83">
        <v>572</v>
      </c>
      <c r="G11" s="83" t="s">
        <v>399</v>
      </c>
      <c r="H11" s="83" t="s">
        <v>399</v>
      </c>
      <c r="I11" s="83" t="s">
        <v>399</v>
      </c>
      <c r="J11" s="83" t="s">
        <v>399</v>
      </c>
      <c r="K11" s="83">
        <v>14526</v>
      </c>
      <c r="L11" s="83" t="s">
        <v>399</v>
      </c>
      <c r="M11" s="13">
        <v>14526</v>
      </c>
      <c r="N11" s="278"/>
      <c r="R11" s="349"/>
    </row>
    <row r="12" spans="1:18">
      <c r="A12" s="76" t="s">
        <v>480</v>
      </c>
      <c r="B12" s="77">
        <v>7776</v>
      </c>
      <c r="C12" s="77">
        <v>583</v>
      </c>
      <c r="D12" s="77">
        <v>8359</v>
      </c>
      <c r="E12" s="77">
        <v>7758</v>
      </c>
      <c r="F12" s="77">
        <v>572</v>
      </c>
      <c r="G12" s="77" t="s">
        <v>399</v>
      </c>
      <c r="H12" s="81" t="s">
        <v>399</v>
      </c>
      <c r="I12" s="81" t="s">
        <v>399</v>
      </c>
      <c r="J12" s="81" t="s">
        <v>399</v>
      </c>
      <c r="K12" s="81">
        <v>14714</v>
      </c>
      <c r="L12" s="81" t="s">
        <v>399</v>
      </c>
      <c r="M12" s="78">
        <v>14714</v>
      </c>
      <c r="N12" s="278"/>
      <c r="R12" s="349"/>
    </row>
    <row r="13" spans="1:18">
      <c r="A13" s="68"/>
      <c r="B13" s="73"/>
      <c r="C13" s="73"/>
      <c r="D13" s="73"/>
      <c r="E13" s="73"/>
      <c r="F13" s="73"/>
      <c r="G13" s="73"/>
      <c r="H13" s="79"/>
      <c r="I13" s="79"/>
      <c r="J13" s="79"/>
      <c r="K13" s="79"/>
      <c r="L13" s="79"/>
      <c r="M13" s="74"/>
      <c r="N13" s="278"/>
      <c r="R13" s="349"/>
    </row>
    <row r="14" spans="1:18">
      <c r="A14" s="76" t="s">
        <v>481</v>
      </c>
      <c r="B14" s="77">
        <v>13172</v>
      </c>
      <c r="C14" s="77">
        <v>198</v>
      </c>
      <c r="D14" s="77">
        <v>13370</v>
      </c>
      <c r="E14" s="77">
        <v>10850</v>
      </c>
      <c r="F14" s="77">
        <v>198</v>
      </c>
      <c r="G14" s="77">
        <v>49702</v>
      </c>
      <c r="H14" s="81" t="s">
        <v>399</v>
      </c>
      <c r="I14" s="81" t="s">
        <v>399</v>
      </c>
      <c r="J14" s="81" t="s">
        <v>399</v>
      </c>
      <c r="K14" s="81">
        <v>6067</v>
      </c>
      <c r="L14" s="81">
        <v>398</v>
      </c>
      <c r="M14" s="78">
        <v>6465</v>
      </c>
      <c r="N14" s="278"/>
      <c r="R14" s="349"/>
    </row>
    <row r="15" spans="1:18" s="408" customFormat="1">
      <c r="A15" s="66"/>
      <c r="B15" s="48"/>
      <c r="C15" s="48"/>
      <c r="D15" s="48"/>
      <c r="E15" s="48"/>
      <c r="F15" s="48"/>
      <c r="G15" s="48"/>
      <c r="H15" s="12"/>
      <c r="I15" s="12"/>
      <c r="J15" s="12"/>
      <c r="K15" s="12"/>
      <c r="L15" s="12"/>
      <c r="M15" s="49"/>
      <c r="N15" s="685"/>
      <c r="R15" s="682"/>
    </row>
    <row r="16" spans="1:18" s="408" customFormat="1">
      <c r="A16" s="66" t="s">
        <v>485</v>
      </c>
      <c r="B16" s="85" t="s">
        <v>399</v>
      </c>
      <c r="C16" s="12" t="s">
        <v>399</v>
      </c>
      <c r="D16" s="12" t="s">
        <v>399</v>
      </c>
      <c r="E16" s="85" t="s">
        <v>399</v>
      </c>
      <c r="F16" s="12" t="s">
        <v>399</v>
      </c>
      <c r="G16" s="12">
        <v>46</v>
      </c>
      <c r="H16" s="85" t="s">
        <v>399</v>
      </c>
      <c r="I16" s="12" t="s">
        <v>399</v>
      </c>
      <c r="J16" s="12" t="s">
        <v>399</v>
      </c>
      <c r="K16" s="12" t="s">
        <v>399</v>
      </c>
      <c r="L16" s="12" t="s">
        <v>399</v>
      </c>
      <c r="M16" s="13" t="s">
        <v>399</v>
      </c>
      <c r="N16" s="685"/>
      <c r="R16" s="682"/>
    </row>
    <row r="17" spans="1:18">
      <c r="A17" s="66" t="s">
        <v>486</v>
      </c>
      <c r="B17" s="12" t="s">
        <v>399</v>
      </c>
      <c r="C17" s="12">
        <v>13</v>
      </c>
      <c r="D17" s="12">
        <v>13</v>
      </c>
      <c r="E17" s="12" t="s">
        <v>399</v>
      </c>
      <c r="F17" s="12">
        <v>13</v>
      </c>
      <c r="G17" s="12" t="s">
        <v>399</v>
      </c>
      <c r="H17" s="12" t="s">
        <v>399</v>
      </c>
      <c r="I17" s="12" t="s">
        <v>399</v>
      </c>
      <c r="J17" s="12" t="s">
        <v>399</v>
      </c>
      <c r="K17" s="12">
        <v>182</v>
      </c>
      <c r="L17" s="12" t="s">
        <v>399</v>
      </c>
      <c r="M17" s="13">
        <v>182</v>
      </c>
      <c r="N17" s="278"/>
      <c r="R17" s="349"/>
    </row>
    <row r="18" spans="1:18">
      <c r="A18" s="66" t="s">
        <v>489</v>
      </c>
      <c r="B18" s="85">
        <v>2</v>
      </c>
      <c r="C18" s="12">
        <v>1</v>
      </c>
      <c r="D18" s="12">
        <v>3</v>
      </c>
      <c r="E18" s="48" t="s">
        <v>399</v>
      </c>
      <c r="F18" s="12" t="s">
        <v>399</v>
      </c>
      <c r="G18" s="12" t="s">
        <v>399</v>
      </c>
      <c r="H18" s="48" t="s">
        <v>399</v>
      </c>
      <c r="I18" s="12" t="s">
        <v>399</v>
      </c>
      <c r="J18" s="12" t="s">
        <v>399</v>
      </c>
      <c r="K18" s="12" t="s">
        <v>399</v>
      </c>
      <c r="L18" s="12" t="s">
        <v>399</v>
      </c>
      <c r="M18" s="13" t="s">
        <v>399</v>
      </c>
      <c r="N18" s="278"/>
      <c r="R18" s="349"/>
    </row>
    <row r="19" spans="1:18">
      <c r="A19" s="76" t="s">
        <v>491</v>
      </c>
      <c r="B19" s="77">
        <v>2</v>
      </c>
      <c r="C19" s="77">
        <v>14</v>
      </c>
      <c r="D19" s="77">
        <v>16</v>
      </c>
      <c r="E19" s="77" t="s">
        <v>399</v>
      </c>
      <c r="F19" s="77">
        <v>13</v>
      </c>
      <c r="G19" s="77">
        <v>46</v>
      </c>
      <c r="H19" s="81" t="s">
        <v>399</v>
      </c>
      <c r="I19" s="81" t="s">
        <v>399</v>
      </c>
      <c r="J19" s="81" t="s">
        <v>399</v>
      </c>
      <c r="K19" s="81">
        <v>182</v>
      </c>
      <c r="L19" s="81" t="s">
        <v>399</v>
      </c>
      <c r="M19" s="78">
        <v>182</v>
      </c>
      <c r="N19" s="278"/>
      <c r="R19" s="349"/>
    </row>
    <row r="20" spans="1:18" s="408" customFormat="1">
      <c r="A20" s="68"/>
      <c r="B20" s="73"/>
      <c r="C20" s="73"/>
      <c r="D20" s="73"/>
      <c r="E20" s="73"/>
      <c r="F20" s="73"/>
      <c r="G20" s="73"/>
      <c r="H20" s="79"/>
      <c r="I20" s="79"/>
      <c r="J20" s="79"/>
      <c r="K20" s="79"/>
      <c r="L20" s="79"/>
      <c r="M20" s="74"/>
      <c r="N20" s="685"/>
      <c r="R20" s="682"/>
    </row>
    <row r="21" spans="1:18" s="1181" customFormat="1">
      <c r="A21" s="1135" t="s">
        <v>495</v>
      </c>
      <c r="B21" s="1251" t="s">
        <v>399</v>
      </c>
      <c r="C21" s="1251">
        <v>663</v>
      </c>
      <c r="D21" s="1251">
        <v>663</v>
      </c>
      <c r="E21" s="1251" t="s">
        <v>399</v>
      </c>
      <c r="F21" s="1251">
        <v>663</v>
      </c>
      <c r="G21" s="1251" t="s">
        <v>399</v>
      </c>
      <c r="H21" s="1255" t="s">
        <v>399</v>
      </c>
      <c r="I21" s="1255" t="s">
        <v>399</v>
      </c>
      <c r="J21" s="1255" t="s">
        <v>399</v>
      </c>
      <c r="K21" s="1255">
        <v>13923</v>
      </c>
      <c r="L21" s="1255" t="s">
        <v>399</v>
      </c>
      <c r="M21" s="1212">
        <v>13923</v>
      </c>
      <c r="N21" s="1458"/>
      <c r="R21" s="1459"/>
    </row>
    <row r="22" spans="1:18">
      <c r="A22" s="1135" t="s">
        <v>496</v>
      </c>
      <c r="B22" s="12">
        <v>5</v>
      </c>
      <c r="C22" s="12">
        <v>36</v>
      </c>
      <c r="D22" s="12">
        <v>41</v>
      </c>
      <c r="E22" s="12">
        <v>5</v>
      </c>
      <c r="F22" s="12">
        <v>36</v>
      </c>
      <c r="G22" s="12" t="s">
        <v>399</v>
      </c>
      <c r="H22" s="12" t="s">
        <v>399</v>
      </c>
      <c r="I22" s="12" t="s">
        <v>399</v>
      </c>
      <c r="J22" s="12" t="s">
        <v>399</v>
      </c>
      <c r="K22" s="12">
        <v>735</v>
      </c>
      <c r="L22" s="12" t="s">
        <v>399</v>
      </c>
      <c r="M22" s="13">
        <v>735</v>
      </c>
      <c r="N22" s="278"/>
      <c r="R22" s="349"/>
    </row>
    <row r="23" spans="1:18">
      <c r="A23" s="76" t="s">
        <v>573</v>
      </c>
      <c r="B23" s="77">
        <v>5</v>
      </c>
      <c r="C23" s="77">
        <v>699</v>
      </c>
      <c r="D23" s="77">
        <v>704</v>
      </c>
      <c r="E23" s="77">
        <v>5</v>
      </c>
      <c r="F23" s="77">
        <v>699</v>
      </c>
      <c r="G23" s="77" t="s">
        <v>399</v>
      </c>
      <c r="H23" s="81" t="s">
        <v>399</v>
      </c>
      <c r="I23" s="81" t="s">
        <v>399</v>
      </c>
      <c r="J23" s="81" t="s">
        <v>399</v>
      </c>
      <c r="K23" s="81">
        <v>14658</v>
      </c>
      <c r="L23" s="81" t="s">
        <v>399</v>
      </c>
      <c r="M23" s="78">
        <v>14658</v>
      </c>
      <c r="N23" s="278"/>
      <c r="R23" s="349"/>
    </row>
    <row r="24" spans="1:18" s="408" customFormat="1">
      <c r="A24" s="66"/>
      <c r="B24" s="48"/>
      <c r="C24" s="48"/>
      <c r="D24" s="48"/>
      <c r="E24" s="48"/>
      <c r="F24" s="48"/>
      <c r="G24" s="48"/>
      <c r="H24" s="12"/>
      <c r="I24" s="12"/>
      <c r="J24" s="12"/>
      <c r="K24" s="12"/>
      <c r="L24" s="12"/>
      <c r="M24" s="49"/>
      <c r="N24" s="685"/>
      <c r="R24" s="682"/>
    </row>
    <row r="25" spans="1:18">
      <c r="A25" s="66" t="s">
        <v>499</v>
      </c>
      <c r="B25" s="12">
        <v>793</v>
      </c>
      <c r="C25" s="12">
        <v>121</v>
      </c>
      <c r="D25" s="12">
        <v>914</v>
      </c>
      <c r="E25" s="12">
        <v>793</v>
      </c>
      <c r="F25" s="12">
        <v>121</v>
      </c>
      <c r="G25" s="12" t="s">
        <v>399</v>
      </c>
      <c r="H25" s="12" t="s">
        <v>399</v>
      </c>
      <c r="I25" s="12" t="s">
        <v>399</v>
      </c>
      <c r="J25" s="12" t="s">
        <v>399</v>
      </c>
      <c r="K25" s="12">
        <v>1175</v>
      </c>
      <c r="L25" s="12" t="s">
        <v>399</v>
      </c>
      <c r="M25" s="13">
        <v>1175</v>
      </c>
      <c r="R25" s="349"/>
    </row>
    <row r="26" spans="1:18">
      <c r="A26" s="66" t="s">
        <v>500</v>
      </c>
      <c r="B26" s="12">
        <v>8044</v>
      </c>
      <c r="C26" s="12" t="s">
        <v>399</v>
      </c>
      <c r="D26" s="12">
        <v>8044</v>
      </c>
      <c r="E26" s="12">
        <v>8044</v>
      </c>
      <c r="F26" s="12" t="s">
        <v>399</v>
      </c>
      <c r="G26" s="12" t="s">
        <v>399</v>
      </c>
      <c r="H26" s="12" t="s">
        <v>399</v>
      </c>
      <c r="I26" s="12" t="s">
        <v>399</v>
      </c>
      <c r="J26" s="12" t="s">
        <v>399</v>
      </c>
      <c r="K26" s="12">
        <v>3539</v>
      </c>
      <c r="L26" s="12" t="s">
        <v>399</v>
      </c>
      <c r="M26" s="13">
        <v>3539</v>
      </c>
      <c r="R26" s="349"/>
    </row>
    <row r="27" spans="1:18">
      <c r="A27" s="66" t="s">
        <v>501</v>
      </c>
      <c r="B27" s="12">
        <v>10249</v>
      </c>
      <c r="C27" s="12">
        <v>178</v>
      </c>
      <c r="D27" s="12">
        <v>10427</v>
      </c>
      <c r="E27" s="12">
        <v>6969</v>
      </c>
      <c r="F27" s="12">
        <v>112</v>
      </c>
      <c r="G27" s="12" t="s">
        <v>399</v>
      </c>
      <c r="H27" s="12" t="s">
        <v>399</v>
      </c>
      <c r="I27" s="12" t="s">
        <v>399</v>
      </c>
      <c r="J27" s="12" t="s">
        <v>399</v>
      </c>
      <c r="K27" s="12">
        <v>3400</v>
      </c>
      <c r="L27" s="12" t="s">
        <v>399</v>
      </c>
      <c r="M27" s="13">
        <v>3400</v>
      </c>
    </row>
    <row r="28" spans="1:18">
      <c r="A28" s="76" t="s">
        <v>502</v>
      </c>
      <c r="B28" s="77">
        <v>19086</v>
      </c>
      <c r="C28" s="77">
        <v>299</v>
      </c>
      <c r="D28" s="77">
        <v>19385</v>
      </c>
      <c r="E28" s="77">
        <v>15806</v>
      </c>
      <c r="F28" s="77">
        <v>233</v>
      </c>
      <c r="G28" s="77" t="s">
        <v>399</v>
      </c>
      <c r="H28" s="81" t="s">
        <v>399</v>
      </c>
      <c r="I28" s="81" t="s">
        <v>399</v>
      </c>
      <c r="J28" s="81" t="s">
        <v>399</v>
      </c>
      <c r="K28" s="81">
        <v>8114</v>
      </c>
      <c r="L28" s="81" t="s">
        <v>399</v>
      </c>
      <c r="M28" s="78">
        <v>8114</v>
      </c>
    </row>
    <row r="29" spans="1:18">
      <c r="A29" s="66"/>
      <c r="B29" s="48"/>
      <c r="C29" s="48"/>
      <c r="D29" s="48"/>
      <c r="E29" s="48"/>
      <c r="F29" s="48"/>
      <c r="G29" s="48"/>
      <c r="H29" s="12"/>
      <c r="I29" s="12"/>
      <c r="J29" s="12"/>
      <c r="K29" s="12"/>
      <c r="L29" s="12"/>
      <c r="M29" s="49"/>
    </row>
    <row r="30" spans="1:18">
      <c r="A30" s="76" t="s">
        <v>503</v>
      </c>
      <c r="B30" s="77">
        <v>1243</v>
      </c>
      <c r="C30" s="77">
        <v>281</v>
      </c>
      <c r="D30" s="77">
        <v>1524</v>
      </c>
      <c r="E30" s="77">
        <v>1219</v>
      </c>
      <c r="F30" s="77">
        <v>276</v>
      </c>
      <c r="G30" s="77" t="s">
        <v>399</v>
      </c>
      <c r="H30" s="81" t="s">
        <v>399</v>
      </c>
      <c r="I30" s="81" t="s">
        <v>399</v>
      </c>
      <c r="J30" s="81" t="s">
        <v>399</v>
      </c>
      <c r="K30" s="81">
        <v>2557</v>
      </c>
      <c r="L30" s="81" t="s">
        <v>399</v>
      </c>
      <c r="M30" s="78">
        <v>2557</v>
      </c>
    </row>
    <row r="31" spans="1:18">
      <c r="A31" s="66"/>
      <c r="B31" s="48"/>
      <c r="C31" s="48"/>
      <c r="D31" s="48"/>
      <c r="E31" s="48"/>
      <c r="F31" s="48"/>
      <c r="G31" s="48"/>
      <c r="H31" s="12"/>
      <c r="I31" s="12"/>
      <c r="J31" s="12"/>
      <c r="K31" s="12"/>
      <c r="L31" s="12"/>
      <c r="M31" s="49"/>
    </row>
    <row r="32" spans="1:18">
      <c r="A32" s="66" t="s">
        <v>507</v>
      </c>
      <c r="B32" s="85">
        <v>20</v>
      </c>
      <c r="C32" s="12">
        <v>7</v>
      </c>
      <c r="D32" s="12">
        <v>27</v>
      </c>
      <c r="E32" s="85">
        <v>20</v>
      </c>
      <c r="F32" s="12">
        <v>7</v>
      </c>
      <c r="G32" s="12" t="s">
        <v>399</v>
      </c>
      <c r="H32" s="48" t="s">
        <v>399</v>
      </c>
      <c r="I32" s="12" t="s">
        <v>399</v>
      </c>
      <c r="J32" s="48" t="s">
        <v>399</v>
      </c>
      <c r="K32" s="85">
        <v>49</v>
      </c>
      <c r="L32" s="48" t="s">
        <v>399</v>
      </c>
      <c r="M32" s="13">
        <v>49</v>
      </c>
    </row>
    <row r="33" spans="1:13">
      <c r="A33" s="66" t="s">
        <v>508</v>
      </c>
      <c r="B33" s="85">
        <v>729</v>
      </c>
      <c r="C33" s="12">
        <v>466</v>
      </c>
      <c r="D33" s="12">
        <v>1195</v>
      </c>
      <c r="E33" s="85">
        <v>633</v>
      </c>
      <c r="F33" s="12">
        <v>464</v>
      </c>
      <c r="G33" s="12" t="s">
        <v>399</v>
      </c>
      <c r="H33" s="48" t="s">
        <v>399</v>
      </c>
      <c r="I33" s="12" t="s">
        <v>399</v>
      </c>
      <c r="J33" s="48" t="s">
        <v>399</v>
      </c>
      <c r="K33" s="85">
        <v>4333</v>
      </c>
      <c r="L33" s="48" t="s">
        <v>399</v>
      </c>
      <c r="M33" s="13">
        <v>4333</v>
      </c>
    </row>
    <row r="34" spans="1:13">
      <c r="A34" s="66" t="s">
        <v>510</v>
      </c>
      <c r="B34" s="85">
        <v>84</v>
      </c>
      <c r="C34" s="12">
        <v>8</v>
      </c>
      <c r="D34" s="12">
        <v>92</v>
      </c>
      <c r="E34" s="85">
        <v>84</v>
      </c>
      <c r="F34" s="12">
        <v>8</v>
      </c>
      <c r="G34" s="12">
        <v>336674</v>
      </c>
      <c r="H34" s="85" t="s">
        <v>399</v>
      </c>
      <c r="I34" s="12" t="s">
        <v>399</v>
      </c>
      <c r="J34" s="85">
        <v>1</v>
      </c>
      <c r="K34" s="85">
        <v>523</v>
      </c>
      <c r="L34" s="85">
        <v>381</v>
      </c>
      <c r="M34" s="13">
        <v>904</v>
      </c>
    </row>
    <row r="35" spans="1:13">
      <c r="A35" s="66" t="s">
        <v>512</v>
      </c>
      <c r="B35" s="12">
        <v>2</v>
      </c>
      <c r="C35" s="12" t="s">
        <v>399</v>
      </c>
      <c r="D35" s="12">
        <v>2</v>
      </c>
      <c r="E35" s="12">
        <v>2</v>
      </c>
      <c r="F35" s="12" t="s">
        <v>399</v>
      </c>
      <c r="G35" s="12">
        <v>2403</v>
      </c>
      <c r="H35" s="12" t="s">
        <v>399</v>
      </c>
      <c r="I35" s="12" t="s">
        <v>399</v>
      </c>
      <c r="J35" s="12" t="s">
        <v>399</v>
      </c>
      <c r="K35" s="12">
        <v>4</v>
      </c>
      <c r="L35" s="12" t="s">
        <v>399</v>
      </c>
      <c r="M35" s="13">
        <v>4</v>
      </c>
    </row>
    <row r="36" spans="1:13">
      <c r="A36" s="66" t="s">
        <v>513</v>
      </c>
      <c r="B36" s="85">
        <v>911</v>
      </c>
      <c r="C36" s="12" t="s">
        <v>399</v>
      </c>
      <c r="D36" s="12">
        <v>911</v>
      </c>
      <c r="E36" s="85">
        <v>911</v>
      </c>
      <c r="F36" s="12" t="s">
        <v>399</v>
      </c>
      <c r="G36" s="12" t="s">
        <v>399</v>
      </c>
      <c r="H36" s="85" t="s">
        <v>399</v>
      </c>
      <c r="I36" s="12" t="s">
        <v>399</v>
      </c>
      <c r="J36" s="48" t="s">
        <v>399</v>
      </c>
      <c r="K36" s="85">
        <v>2803</v>
      </c>
      <c r="L36" s="48" t="s">
        <v>399</v>
      </c>
      <c r="M36" s="13">
        <v>2803</v>
      </c>
    </row>
    <row r="37" spans="1:13">
      <c r="A37" s="66" t="s">
        <v>514</v>
      </c>
      <c r="B37" s="85">
        <v>62</v>
      </c>
      <c r="C37" s="12">
        <v>2</v>
      </c>
      <c r="D37" s="12">
        <v>64</v>
      </c>
      <c r="E37" s="85">
        <v>6</v>
      </c>
      <c r="F37" s="12" t="s">
        <v>399</v>
      </c>
      <c r="G37" s="12" t="s">
        <v>399</v>
      </c>
      <c r="H37" s="48" t="s">
        <v>399</v>
      </c>
      <c r="I37" s="12" t="s">
        <v>399</v>
      </c>
      <c r="J37" s="48" t="s">
        <v>399</v>
      </c>
      <c r="K37" s="85">
        <v>3</v>
      </c>
      <c r="L37" s="48" t="s">
        <v>399</v>
      </c>
      <c r="M37" s="13">
        <v>3</v>
      </c>
    </row>
    <row r="38" spans="1:13">
      <c r="A38" s="76" t="s">
        <v>515</v>
      </c>
      <c r="B38" s="77">
        <v>1808</v>
      </c>
      <c r="C38" s="77">
        <v>483</v>
      </c>
      <c r="D38" s="77">
        <v>2291</v>
      </c>
      <c r="E38" s="77">
        <v>1656</v>
      </c>
      <c r="F38" s="77">
        <v>479</v>
      </c>
      <c r="G38" s="77">
        <v>339077</v>
      </c>
      <c r="H38" s="81" t="s">
        <v>399</v>
      </c>
      <c r="I38" s="81" t="s">
        <v>399</v>
      </c>
      <c r="J38" s="81">
        <v>1</v>
      </c>
      <c r="K38" s="81">
        <v>7715</v>
      </c>
      <c r="L38" s="81">
        <v>381</v>
      </c>
      <c r="M38" s="78">
        <v>8096</v>
      </c>
    </row>
    <row r="39" spans="1:13">
      <c r="A39" s="66"/>
      <c r="B39" s="48"/>
      <c r="C39" s="48"/>
      <c r="D39" s="48"/>
      <c r="E39" s="48"/>
      <c r="F39" s="48"/>
      <c r="G39" s="48"/>
      <c r="H39" s="12"/>
      <c r="I39" s="12"/>
      <c r="J39" s="12"/>
      <c r="K39" s="12"/>
      <c r="L39" s="12"/>
      <c r="M39" s="49"/>
    </row>
    <row r="40" spans="1:13">
      <c r="A40" s="66" t="s">
        <v>516</v>
      </c>
      <c r="B40" s="12">
        <v>1</v>
      </c>
      <c r="C40" s="12">
        <v>6</v>
      </c>
      <c r="D40" s="12">
        <v>7</v>
      </c>
      <c r="E40" s="12">
        <v>1</v>
      </c>
      <c r="F40" s="12">
        <v>6</v>
      </c>
      <c r="G40" s="12">
        <v>3250</v>
      </c>
      <c r="H40" s="12" t="s">
        <v>399</v>
      </c>
      <c r="I40" s="12" t="s">
        <v>399</v>
      </c>
      <c r="J40" s="12" t="s">
        <v>399</v>
      </c>
      <c r="K40" s="12">
        <v>5</v>
      </c>
      <c r="L40" s="12">
        <v>24</v>
      </c>
      <c r="M40" s="13">
        <v>29</v>
      </c>
    </row>
    <row r="41" spans="1:13">
      <c r="A41" s="76" t="s">
        <v>518</v>
      </c>
      <c r="B41" s="77">
        <v>1</v>
      </c>
      <c r="C41" s="77">
        <v>6</v>
      </c>
      <c r="D41" s="77">
        <v>7</v>
      </c>
      <c r="E41" s="77">
        <v>1</v>
      </c>
      <c r="F41" s="77">
        <v>6</v>
      </c>
      <c r="G41" s="77">
        <v>3250</v>
      </c>
      <c r="H41" s="81" t="s">
        <v>399</v>
      </c>
      <c r="I41" s="81" t="s">
        <v>399</v>
      </c>
      <c r="J41" s="81" t="s">
        <v>399</v>
      </c>
      <c r="K41" s="81">
        <v>5</v>
      </c>
      <c r="L41" s="81">
        <v>24</v>
      </c>
      <c r="M41" s="78">
        <v>29</v>
      </c>
    </row>
    <row r="42" spans="1:13">
      <c r="A42" s="66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9"/>
    </row>
    <row r="43" spans="1:13" ht="13.5" thickBot="1">
      <c r="A43" s="69" t="s">
        <v>519</v>
      </c>
      <c r="B43" s="55">
        <v>43093</v>
      </c>
      <c r="C43" s="55">
        <v>2563</v>
      </c>
      <c r="D43" s="55">
        <v>45656</v>
      </c>
      <c r="E43" s="55">
        <v>37295</v>
      </c>
      <c r="F43" s="55">
        <v>2476</v>
      </c>
      <c r="G43" s="55">
        <v>392075</v>
      </c>
      <c r="H43" s="226" t="s">
        <v>399</v>
      </c>
      <c r="I43" s="226" t="s">
        <v>399</v>
      </c>
      <c r="J43" s="226">
        <v>1</v>
      </c>
      <c r="K43" s="226">
        <v>54012</v>
      </c>
      <c r="L43" s="226">
        <v>803</v>
      </c>
      <c r="M43" s="56">
        <v>54815</v>
      </c>
    </row>
  </sheetData>
  <mergeCells count="13">
    <mergeCell ref="A1:M1"/>
    <mergeCell ref="A3:M3"/>
    <mergeCell ref="M6:M8"/>
    <mergeCell ref="B5:F5"/>
    <mergeCell ref="G5:G8"/>
    <mergeCell ref="B6:F6"/>
    <mergeCell ref="H5:I5"/>
    <mergeCell ref="H6:I6"/>
    <mergeCell ref="E7:F7"/>
    <mergeCell ref="H7:I7"/>
    <mergeCell ref="K5:M5"/>
    <mergeCell ref="K6:K8"/>
    <mergeCell ref="L6:L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1" orientation="portrait" r:id="rId1"/>
  <headerFooter alignWithMargins="0"/>
</worksheet>
</file>

<file path=xl/worksheets/sheet349.xml><?xml version="1.0" encoding="utf-8"?>
<worksheet xmlns="http://schemas.openxmlformats.org/spreadsheetml/2006/main" xmlns:r="http://schemas.openxmlformats.org/officeDocument/2006/relationships">
  <sheetPr codeName="Hoja171">
    <pageSetUpPr fitToPage="1"/>
  </sheetPr>
  <dimension ref="A1:S85"/>
  <sheetViews>
    <sheetView showGridLines="0" view="pageBreakPreview" zoomScale="75" zoomScaleNormal="75" zoomScaleSheetLayoutView="75" workbookViewId="0">
      <selection activeCell="H20" sqref="H20"/>
    </sheetView>
  </sheetViews>
  <sheetFormatPr baseColWidth="10" defaultRowHeight="12.75"/>
  <cols>
    <col min="1" max="1" width="16.28515625" style="160" customWidth="1"/>
    <col min="2" max="8" width="19.5703125" style="160" customWidth="1"/>
    <col min="9" max="9" width="10.42578125" style="160" customWidth="1"/>
    <col min="10" max="10" width="11.7109375" style="160" customWidth="1"/>
    <col min="11" max="11" width="16.28515625" style="160" customWidth="1"/>
    <col min="12" max="21" width="11.7109375" style="160" customWidth="1"/>
    <col min="22" max="16384" width="11.42578125" style="160"/>
  </cols>
  <sheetData>
    <row r="1" spans="1:8" s="2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</row>
    <row r="3" spans="1:8" s="3" customFormat="1" ht="15">
      <c r="A3" s="1482" t="s">
        <v>355</v>
      </c>
      <c r="B3" s="1482"/>
      <c r="C3" s="1482"/>
      <c r="D3" s="1482"/>
      <c r="E3" s="1482"/>
      <c r="F3" s="1482"/>
      <c r="G3" s="1482"/>
      <c r="H3" s="1482"/>
    </row>
    <row r="4" spans="1:8" s="3" customFormat="1" ht="15">
      <c r="A4" s="1482" t="s">
        <v>356</v>
      </c>
      <c r="B4" s="1482"/>
      <c r="C4" s="1482"/>
      <c r="D4" s="1482"/>
      <c r="E4" s="1482"/>
      <c r="F4" s="1482"/>
      <c r="G4" s="1482"/>
      <c r="H4" s="1482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s="1312" customFormat="1" ht="22.5" customHeight="1">
      <c r="A6" s="1533" t="s">
        <v>378</v>
      </c>
      <c r="B6" s="1311" t="s">
        <v>1150</v>
      </c>
      <c r="C6" s="920"/>
      <c r="D6" s="1627" t="s">
        <v>1164</v>
      </c>
      <c r="E6" s="1435" t="s">
        <v>386</v>
      </c>
      <c r="F6" s="1317"/>
      <c r="G6" s="949" t="s">
        <v>521</v>
      </c>
      <c r="H6" s="873"/>
    </row>
    <row r="7" spans="1:8" s="1312" customFormat="1" ht="22.5" customHeight="1">
      <c r="A7" s="1534"/>
      <c r="B7" s="1313" t="s">
        <v>1165</v>
      </c>
      <c r="C7" s="924"/>
      <c r="D7" s="1628"/>
      <c r="E7" s="1438" t="s">
        <v>1166</v>
      </c>
      <c r="F7" s="909" t="s">
        <v>380</v>
      </c>
      <c r="G7" s="909" t="s">
        <v>522</v>
      </c>
      <c r="H7" s="926" t="s">
        <v>381</v>
      </c>
    </row>
    <row r="8" spans="1:8" s="1312" customFormat="1" ht="22.5" customHeight="1">
      <c r="A8" s="1534"/>
      <c r="B8" s="1439" t="s">
        <v>395</v>
      </c>
      <c r="C8" s="1439" t="s">
        <v>1123</v>
      </c>
      <c r="D8" s="1628"/>
      <c r="E8" s="1438" t="s">
        <v>1167</v>
      </c>
      <c r="F8" s="1438" t="s">
        <v>383</v>
      </c>
      <c r="G8" s="909" t="s">
        <v>525</v>
      </c>
      <c r="H8" s="926" t="s">
        <v>384</v>
      </c>
    </row>
    <row r="9" spans="1:8" s="1312" customFormat="1" ht="22.5" customHeight="1" thickBot="1">
      <c r="A9" s="1535"/>
      <c r="B9" s="1441" t="s">
        <v>382</v>
      </c>
      <c r="C9" s="1441" t="s">
        <v>382</v>
      </c>
      <c r="D9" s="1500"/>
      <c r="E9" s="1440" t="s">
        <v>524</v>
      </c>
      <c r="F9" s="877"/>
      <c r="G9" s="1441" t="s">
        <v>526</v>
      </c>
      <c r="H9" s="1189"/>
    </row>
    <row r="10" spans="1:8" ht="19.5" customHeight="1">
      <c r="A10" s="14">
        <v>2003</v>
      </c>
      <c r="B10" s="486">
        <v>62.716000000000001</v>
      </c>
      <c r="C10" s="486">
        <v>60.55</v>
      </c>
      <c r="D10" s="12">
        <v>106.63</v>
      </c>
      <c r="E10" s="486">
        <v>11.579190751445086</v>
      </c>
      <c r="F10" s="486">
        <v>70.111999999999995</v>
      </c>
      <c r="G10" s="493">
        <v>21.68</v>
      </c>
      <c r="H10" s="17">
        <v>15200.281599999998</v>
      </c>
    </row>
    <row r="11" spans="1:8">
      <c r="A11" s="14">
        <v>2004</v>
      </c>
      <c r="B11" s="486">
        <v>61.585999999999999</v>
      </c>
      <c r="C11" s="486">
        <v>59.942999999999998</v>
      </c>
      <c r="D11" s="12">
        <v>76.215000000000003</v>
      </c>
      <c r="E11" s="486">
        <v>13.217056203393225</v>
      </c>
      <c r="F11" s="486">
        <v>79.227000000000004</v>
      </c>
      <c r="G11" s="493">
        <v>25.8</v>
      </c>
      <c r="H11" s="17">
        <v>20440.566000000003</v>
      </c>
    </row>
    <row r="12" spans="1:8">
      <c r="A12" s="14">
        <v>2005</v>
      </c>
      <c r="B12" s="486">
        <v>57.48</v>
      </c>
      <c r="C12" s="486">
        <v>56.073</v>
      </c>
      <c r="D12" s="12">
        <v>75.629000000000005</v>
      </c>
      <c r="E12" s="486">
        <v>11.425641574376257</v>
      </c>
      <c r="F12" s="486">
        <v>64.066999999999993</v>
      </c>
      <c r="G12" s="493">
        <v>39.74</v>
      </c>
      <c r="H12" s="17">
        <v>25460.2258</v>
      </c>
    </row>
    <row r="13" spans="1:8">
      <c r="A13" s="14">
        <v>2006</v>
      </c>
      <c r="B13" s="486">
        <v>38.058</v>
      </c>
      <c r="C13" s="486">
        <v>37.194000000000003</v>
      </c>
      <c r="D13" s="12">
        <v>20.788</v>
      </c>
      <c r="E13" s="486">
        <v>15.077969564983601</v>
      </c>
      <c r="F13" s="486">
        <v>56.081000000000003</v>
      </c>
      <c r="G13" s="493">
        <v>37.75</v>
      </c>
      <c r="H13" s="17">
        <v>21170.577499999999</v>
      </c>
    </row>
    <row r="14" spans="1:8">
      <c r="A14" s="14">
        <v>2007</v>
      </c>
      <c r="B14" s="486">
        <v>46.707999999999998</v>
      </c>
      <c r="C14" s="486">
        <v>46.174999999999997</v>
      </c>
      <c r="D14" s="12">
        <v>53.618000000000002</v>
      </c>
      <c r="E14" s="486">
        <v>12.874715755278832</v>
      </c>
      <c r="F14" s="486">
        <v>59.448999999999998</v>
      </c>
      <c r="G14" s="493">
        <v>32.4</v>
      </c>
      <c r="H14" s="17">
        <v>19261.475999999999</v>
      </c>
    </row>
    <row r="15" spans="1:8">
      <c r="A15" s="14">
        <v>2008</v>
      </c>
      <c r="B15" s="486">
        <v>46.404000000000003</v>
      </c>
      <c r="C15" s="486">
        <v>43.966999999999999</v>
      </c>
      <c r="D15" s="12">
        <v>67.152000000000001</v>
      </c>
      <c r="E15" s="486">
        <v>13.827416016557875</v>
      </c>
      <c r="F15" s="486">
        <v>60.795000000000002</v>
      </c>
      <c r="G15" s="493">
        <v>28.64</v>
      </c>
      <c r="H15" s="17">
        <v>17411.688000000002</v>
      </c>
    </row>
    <row r="16" spans="1:8">
      <c r="A16" s="14">
        <v>2009</v>
      </c>
      <c r="B16" s="486">
        <v>46.655999999999999</v>
      </c>
      <c r="C16" s="486">
        <v>44.084000000000003</v>
      </c>
      <c r="D16" s="12">
        <v>66.673000000000002</v>
      </c>
      <c r="E16" s="486">
        <v>12.068324108520097</v>
      </c>
      <c r="F16" s="486">
        <v>53.201999999999998</v>
      </c>
      <c r="G16" s="493">
        <v>22.03</v>
      </c>
      <c r="H16" s="17">
        <v>11720.400600000001</v>
      </c>
    </row>
    <row r="17" spans="1:8">
      <c r="A17" s="14">
        <v>2010</v>
      </c>
      <c r="B17" s="486">
        <v>46.243000000000002</v>
      </c>
      <c r="C17" s="486">
        <v>40.209000000000003</v>
      </c>
      <c r="D17" s="12">
        <v>65.915000000000006</v>
      </c>
      <c r="E17" s="486">
        <v>13.998358576438111</v>
      </c>
      <c r="F17" s="486">
        <v>56.286000000000001</v>
      </c>
      <c r="G17" s="493">
        <v>16.34</v>
      </c>
      <c r="H17" s="17">
        <v>9197.1324000000004</v>
      </c>
    </row>
    <row r="18" spans="1:8">
      <c r="A18" s="14">
        <v>2011</v>
      </c>
      <c r="B18" s="486">
        <v>43.883000000000003</v>
      </c>
      <c r="C18" s="486">
        <v>38.151000000000003</v>
      </c>
      <c r="D18" s="12">
        <v>59.814</v>
      </c>
      <c r="E18" s="486">
        <v>10.06002463893476</v>
      </c>
      <c r="F18" s="486">
        <v>38.380000000000003</v>
      </c>
      <c r="G18" s="649">
        <v>16.059999999999999</v>
      </c>
      <c r="H18" s="17">
        <v>6163.8279999999995</v>
      </c>
    </row>
    <row r="19" spans="1:8">
      <c r="A19" s="14">
        <v>2012</v>
      </c>
      <c r="B19" s="486">
        <v>43.646999999999998</v>
      </c>
      <c r="C19" s="486">
        <v>37.781999999999996</v>
      </c>
      <c r="D19" s="12">
        <v>50.509</v>
      </c>
      <c r="E19" s="486">
        <v>12.020009528346833</v>
      </c>
      <c r="F19" s="486">
        <v>45.414000000000001</v>
      </c>
      <c r="G19" s="649">
        <v>21.59</v>
      </c>
      <c r="H19" s="17">
        <v>9804.8826000000008</v>
      </c>
    </row>
    <row r="20" spans="1:8" ht="13.5" thickBot="1">
      <c r="A20" s="337">
        <v>2013</v>
      </c>
      <c r="B20" s="492">
        <v>43.695</v>
      </c>
      <c r="C20" s="492">
        <v>38.317999999999998</v>
      </c>
      <c r="D20" s="393">
        <v>50.582000000000001</v>
      </c>
      <c r="E20" s="492">
        <f>+F20/C20*10</f>
        <v>10.147189310506812</v>
      </c>
      <c r="F20" s="492">
        <v>38.881999999999998</v>
      </c>
      <c r="G20" s="1415">
        <v>19.059999999999999</v>
      </c>
      <c r="H20" s="440">
        <f>G20*F20*10</f>
        <v>7410.9091999999982</v>
      </c>
    </row>
    <row r="35" spans="16:17">
      <c r="P35" s="644"/>
      <c r="Q35" s="644"/>
    </row>
    <row r="36" spans="16:17">
      <c r="P36" s="644"/>
      <c r="Q36" s="644"/>
    </row>
    <row r="37" spans="16:17">
      <c r="P37" s="644"/>
      <c r="Q37" s="644"/>
    </row>
    <row r="38" spans="16:17">
      <c r="P38" s="644"/>
      <c r="Q38" s="644"/>
    </row>
    <row r="39" spans="16:17">
      <c r="P39" s="644"/>
      <c r="Q39" s="644"/>
    </row>
    <row r="40" spans="16:17">
      <c r="P40" s="644"/>
      <c r="Q40" s="644"/>
    </row>
    <row r="41" spans="16:17">
      <c r="P41" s="644"/>
      <c r="Q41" s="644"/>
    </row>
    <row r="42" spans="16:17">
      <c r="P42" s="644"/>
      <c r="Q42" s="644"/>
    </row>
    <row r="43" spans="16:17">
      <c r="P43" s="644"/>
      <c r="Q43" s="644"/>
    </row>
    <row r="44" spans="16:17">
      <c r="P44" s="644"/>
      <c r="Q44" s="644"/>
    </row>
    <row r="45" spans="16:17">
      <c r="P45" s="644"/>
      <c r="Q45" s="644"/>
    </row>
    <row r="46" spans="16:17">
      <c r="P46" s="644"/>
      <c r="Q46" s="644"/>
    </row>
    <row r="47" spans="16:17">
      <c r="P47" s="644"/>
      <c r="Q47" s="644"/>
    </row>
    <row r="48" spans="16:17">
      <c r="P48" s="644"/>
      <c r="Q48" s="644"/>
    </row>
    <row r="49" spans="13:19">
      <c r="P49" s="644"/>
      <c r="Q49" s="644"/>
    </row>
    <row r="50" spans="13:19">
      <c r="P50" s="644"/>
      <c r="Q50" s="644"/>
    </row>
    <row r="51" spans="13:19">
      <c r="P51" s="644"/>
      <c r="Q51" s="644"/>
    </row>
    <row r="52" spans="13:19">
      <c r="P52" s="644"/>
      <c r="Q52" s="644"/>
    </row>
    <row r="53" spans="13:19">
      <c r="P53" s="644"/>
      <c r="Q53" s="644"/>
    </row>
    <row r="54" spans="13:19">
      <c r="P54" s="644"/>
      <c r="Q54" s="644"/>
    </row>
    <row r="55" spans="13:19">
      <c r="P55" s="644"/>
      <c r="Q55" s="644"/>
    </row>
    <row r="56" spans="13:19">
      <c r="P56" s="644"/>
      <c r="Q56" s="644"/>
    </row>
    <row r="57" spans="13:19">
      <c r="P57" s="644"/>
      <c r="Q57" s="644"/>
    </row>
    <row r="58" spans="13:19">
      <c r="P58" s="644"/>
      <c r="Q58" s="644"/>
    </row>
    <row r="59" spans="13:19">
      <c r="P59" s="644"/>
      <c r="Q59" s="644"/>
    </row>
    <row r="60" spans="13:19">
      <c r="P60" s="644"/>
      <c r="Q60" s="644"/>
    </row>
    <row r="61" spans="13:19">
      <c r="P61" s="644"/>
      <c r="Q61" s="644"/>
    </row>
    <row r="62" spans="13:19">
      <c r="M62" s="644"/>
      <c r="N62" s="644"/>
      <c r="O62" s="644"/>
      <c r="P62" s="644"/>
      <c r="Q62" s="644"/>
      <c r="S62" s="644"/>
    </row>
    <row r="63" spans="13:19">
      <c r="M63" s="644"/>
      <c r="N63" s="644"/>
      <c r="O63" s="644"/>
      <c r="P63" s="644"/>
      <c r="Q63" s="644"/>
      <c r="S63" s="644"/>
    </row>
    <row r="64" spans="13:19">
      <c r="P64" s="644"/>
      <c r="Q64" s="644"/>
    </row>
    <row r="65" spans="16:17">
      <c r="P65" s="644"/>
      <c r="Q65" s="644"/>
    </row>
    <row r="66" spans="16:17">
      <c r="P66" s="644"/>
      <c r="Q66" s="644"/>
    </row>
    <row r="67" spans="16:17">
      <c r="P67" s="644"/>
      <c r="Q67" s="644"/>
    </row>
    <row r="68" spans="16:17">
      <c r="P68" s="644"/>
      <c r="Q68" s="644"/>
    </row>
    <row r="69" spans="16:17">
      <c r="P69" s="644"/>
      <c r="Q69" s="644"/>
    </row>
    <row r="70" spans="16:17">
      <c r="P70" s="644"/>
      <c r="Q70" s="644"/>
    </row>
    <row r="71" spans="16:17">
      <c r="P71" s="644"/>
      <c r="Q71" s="644"/>
    </row>
    <row r="72" spans="16:17">
      <c r="P72" s="644"/>
      <c r="Q72" s="644"/>
    </row>
    <row r="73" spans="16:17">
      <c r="P73" s="644"/>
      <c r="Q73" s="644"/>
    </row>
    <row r="74" spans="16:17">
      <c r="P74" s="644"/>
      <c r="Q74" s="644"/>
    </row>
    <row r="75" spans="16:17">
      <c r="P75" s="644"/>
      <c r="Q75" s="644"/>
    </row>
    <row r="76" spans="16:17">
      <c r="P76" s="644"/>
      <c r="Q76" s="644"/>
    </row>
    <row r="77" spans="16:17">
      <c r="P77" s="644"/>
      <c r="Q77" s="644"/>
    </row>
    <row r="78" spans="16:17">
      <c r="P78" s="644"/>
      <c r="Q78" s="644"/>
    </row>
    <row r="79" spans="16:17">
      <c r="P79" s="644"/>
      <c r="Q79" s="644"/>
    </row>
    <row r="83" spans="5:17">
      <c r="P83" s="644"/>
      <c r="Q83" s="644"/>
    </row>
    <row r="85" spans="5:17">
      <c r="E85" s="645"/>
    </row>
  </sheetData>
  <mergeCells count="5">
    <mergeCell ref="A1:H1"/>
    <mergeCell ref="A3:H3"/>
    <mergeCell ref="A4:H4"/>
    <mergeCell ref="D6:D9"/>
    <mergeCell ref="A6:A9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336"/>
  <dimension ref="A1:I45"/>
  <sheetViews>
    <sheetView view="pageBreakPreview" zoomScale="75" zoomScaleNormal="100" zoomScaleSheetLayoutView="75" workbookViewId="0">
      <selection activeCell="H84" sqref="H84"/>
    </sheetView>
  </sheetViews>
  <sheetFormatPr baseColWidth="10" defaultRowHeight="12.75"/>
  <cols>
    <col min="1" max="1" width="34.140625" style="37" customWidth="1"/>
    <col min="2" max="7" width="18.140625" style="37" customWidth="1"/>
    <col min="8" max="8" width="6.7109375" style="37" customWidth="1"/>
    <col min="9" max="16384" width="11.42578125" style="37"/>
  </cols>
  <sheetData>
    <row r="1" spans="1:9" s="27" customFormat="1" ht="18">
      <c r="A1" s="1485" t="s">
        <v>375</v>
      </c>
      <c r="B1" s="1485"/>
      <c r="C1" s="1485"/>
      <c r="D1" s="1485"/>
      <c r="E1" s="1485"/>
      <c r="F1" s="1485"/>
      <c r="G1" s="1485"/>
      <c r="H1" s="70"/>
      <c r="I1" s="70"/>
    </row>
    <row r="2" spans="1:9" s="28" customFormat="1" ht="14.25"/>
    <row r="3" spans="1:9" s="28" customFormat="1" ht="15">
      <c r="A3" s="1486" t="s">
        <v>694</v>
      </c>
      <c r="B3" s="1486"/>
      <c r="C3" s="1486"/>
      <c r="D3" s="1486"/>
      <c r="E3" s="1486"/>
      <c r="F3" s="1486"/>
      <c r="G3" s="1486"/>
      <c r="H3" s="134"/>
      <c r="I3" s="134"/>
    </row>
    <row r="4" spans="1:9" s="28" customFormat="1" ht="27.75" customHeight="1">
      <c r="A4" s="1486" t="s">
        <v>1322</v>
      </c>
      <c r="B4" s="1486"/>
      <c r="C4" s="1486"/>
      <c r="D4" s="1486"/>
      <c r="E4" s="1486"/>
      <c r="F4" s="1486"/>
      <c r="G4" s="1486"/>
      <c r="H4" s="29"/>
      <c r="I4" s="134"/>
    </row>
    <row r="5" spans="1:9" s="28" customFormat="1" ht="15.75" thickBot="1">
      <c r="A5" s="239"/>
      <c r="B5" s="240"/>
      <c r="C5" s="240"/>
      <c r="D5" s="240"/>
      <c r="E5" s="240"/>
      <c r="F5" s="240"/>
      <c r="G5" s="240"/>
    </row>
    <row r="6" spans="1:9" ht="25.5" customHeight="1">
      <c r="A6" s="135" t="s">
        <v>535</v>
      </c>
      <c r="B6" s="1544" t="s">
        <v>379</v>
      </c>
      <c r="C6" s="1544"/>
      <c r="D6" s="1544"/>
      <c r="E6" s="1544" t="s">
        <v>386</v>
      </c>
      <c r="F6" s="1544"/>
      <c r="G6" s="859" t="s">
        <v>380</v>
      </c>
    </row>
    <row r="7" spans="1:9" ht="18.75" customHeight="1">
      <c r="A7" s="856" t="s">
        <v>537</v>
      </c>
      <c r="B7" s="1554" t="s">
        <v>389</v>
      </c>
      <c r="C7" s="1554"/>
      <c r="D7" s="1554"/>
      <c r="E7" s="1554" t="s">
        <v>390</v>
      </c>
      <c r="F7" s="1554"/>
      <c r="G7" s="926" t="s">
        <v>532</v>
      </c>
    </row>
    <row r="8" spans="1:9" ht="25.5" customHeight="1" thickBot="1">
      <c r="A8" s="939" t="s">
        <v>538</v>
      </c>
      <c r="B8" s="860" t="s">
        <v>393</v>
      </c>
      <c r="C8" s="307" t="s">
        <v>394</v>
      </c>
      <c r="D8" s="307" t="s">
        <v>395</v>
      </c>
      <c r="E8" s="860" t="s">
        <v>393</v>
      </c>
      <c r="F8" s="307" t="s">
        <v>394</v>
      </c>
      <c r="G8" s="309" t="s">
        <v>533</v>
      </c>
    </row>
    <row r="9" spans="1:9" ht="28.5" customHeight="1">
      <c r="A9" s="66" t="s">
        <v>472</v>
      </c>
      <c r="B9" s="85">
        <v>25</v>
      </c>
      <c r="C9" s="48">
        <v>38</v>
      </c>
      <c r="D9" s="48">
        <v>63</v>
      </c>
      <c r="E9" s="85">
        <v>3472</v>
      </c>
      <c r="F9" s="12">
        <v>4400</v>
      </c>
      <c r="G9" s="49">
        <v>254</v>
      </c>
      <c r="H9" s="132"/>
      <c r="I9" s="132"/>
    </row>
    <row r="10" spans="1:9">
      <c r="A10" s="66" t="s">
        <v>473</v>
      </c>
      <c r="B10" s="48">
        <v>6</v>
      </c>
      <c r="C10" s="48" t="s">
        <v>399</v>
      </c>
      <c r="D10" s="48">
        <v>6</v>
      </c>
      <c r="E10" s="12">
        <v>1167</v>
      </c>
      <c r="F10" s="12" t="s">
        <v>399</v>
      </c>
      <c r="G10" s="49">
        <v>7</v>
      </c>
      <c r="H10" s="132"/>
      <c r="I10" s="132"/>
    </row>
    <row r="11" spans="1:9">
      <c r="A11" s="66" t="s">
        <v>474</v>
      </c>
      <c r="B11" s="48">
        <v>194</v>
      </c>
      <c r="C11" s="48">
        <v>17</v>
      </c>
      <c r="D11" s="48">
        <v>211</v>
      </c>
      <c r="E11" s="12">
        <v>1796</v>
      </c>
      <c r="F11" s="12">
        <v>2800</v>
      </c>
      <c r="G11" s="49">
        <v>396</v>
      </c>
      <c r="H11" s="132"/>
      <c r="I11" s="132"/>
    </row>
    <row r="12" spans="1:9">
      <c r="A12" s="980" t="s">
        <v>590</v>
      </c>
      <c r="B12" s="981">
        <v>225</v>
      </c>
      <c r="C12" s="981">
        <v>55</v>
      </c>
      <c r="D12" s="981">
        <v>280</v>
      </c>
      <c r="E12" s="982">
        <v>1965</v>
      </c>
      <c r="F12" s="982">
        <v>3905</v>
      </c>
      <c r="G12" s="983">
        <v>657</v>
      </c>
      <c r="H12" s="132"/>
      <c r="I12" s="132"/>
    </row>
    <row r="13" spans="1:9">
      <c r="A13" s="66"/>
      <c r="B13" s="48"/>
      <c r="C13" s="48"/>
      <c r="D13" s="48"/>
      <c r="E13" s="12"/>
      <c r="F13" s="12"/>
      <c r="G13" s="49"/>
      <c r="H13" s="132"/>
      <c r="I13" s="132"/>
    </row>
    <row r="14" spans="1:9">
      <c r="A14" s="66" t="s">
        <v>476</v>
      </c>
      <c r="B14" s="83">
        <v>29</v>
      </c>
      <c r="C14" s="83">
        <v>2</v>
      </c>
      <c r="D14" s="48">
        <v>31</v>
      </c>
      <c r="E14" s="83">
        <v>2990</v>
      </c>
      <c r="F14" s="83">
        <v>4000</v>
      </c>
      <c r="G14" s="13">
        <v>95</v>
      </c>
      <c r="H14" s="132"/>
      <c r="I14" s="132"/>
    </row>
    <row r="15" spans="1:9">
      <c r="A15" s="66" t="s">
        <v>477</v>
      </c>
      <c r="B15" s="83">
        <v>30</v>
      </c>
      <c r="C15" s="83">
        <v>7</v>
      </c>
      <c r="D15" s="48">
        <v>37</v>
      </c>
      <c r="E15" s="83">
        <v>2801</v>
      </c>
      <c r="F15" s="83">
        <v>3700</v>
      </c>
      <c r="G15" s="13">
        <v>110</v>
      </c>
      <c r="H15" s="132"/>
      <c r="I15" s="132"/>
    </row>
    <row r="16" spans="1:9">
      <c r="A16" s="66" t="s">
        <v>478</v>
      </c>
      <c r="B16" s="83">
        <v>30</v>
      </c>
      <c r="C16" s="83">
        <v>12</v>
      </c>
      <c r="D16" s="48">
        <v>42</v>
      </c>
      <c r="E16" s="83">
        <v>2037</v>
      </c>
      <c r="F16" s="83">
        <v>4526</v>
      </c>
      <c r="G16" s="13">
        <v>115</v>
      </c>
      <c r="H16" s="132"/>
      <c r="I16" s="132"/>
    </row>
    <row r="17" spans="1:9">
      <c r="A17" s="66" t="s">
        <v>479</v>
      </c>
      <c r="B17" s="83">
        <v>180</v>
      </c>
      <c r="C17" s="83">
        <v>9</v>
      </c>
      <c r="D17" s="48">
        <v>189</v>
      </c>
      <c r="E17" s="83">
        <v>2205</v>
      </c>
      <c r="F17" s="83">
        <v>3447</v>
      </c>
      <c r="G17" s="13">
        <v>428</v>
      </c>
      <c r="H17" s="132"/>
      <c r="I17" s="132"/>
    </row>
    <row r="18" spans="1:9">
      <c r="A18" s="980" t="s">
        <v>480</v>
      </c>
      <c r="B18" s="981">
        <v>269</v>
      </c>
      <c r="C18" s="981">
        <v>30</v>
      </c>
      <c r="D18" s="981">
        <v>299</v>
      </c>
      <c r="E18" s="982">
        <v>2337</v>
      </c>
      <c r="F18" s="982">
        <v>3975</v>
      </c>
      <c r="G18" s="983">
        <v>748</v>
      </c>
      <c r="H18" s="132"/>
      <c r="I18" s="132"/>
    </row>
    <row r="19" spans="1:9">
      <c r="A19" s="68"/>
      <c r="B19" s="73"/>
      <c r="C19" s="73"/>
      <c r="D19" s="73"/>
      <c r="E19" s="79"/>
      <c r="F19" s="79"/>
      <c r="G19" s="74"/>
      <c r="H19" s="132"/>
      <c r="I19" s="132"/>
    </row>
    <row r="20" spans="1:9">
      <c r="A20" s="980" t="s">
        <v>481</v>
      </c>
      <c r="B20" s="986">
        <v>13</v>
      </c>
      <c r="C20" s="982" t="s">
        <v>399</v>
      </c>
      <c r="D20" s="981">
        <v>13</v>
      </c>
      <c r="E20" s="986">
        <v>2500</v>
      </c>
      <c r="F20" s="982" t="s">
        <v>399</v>
      </c>
      <c r="G20" s="988">
        <v>33</v>
      </c>
      <c r="H20" s="132"/>
      <c r="I20" s="132"/>
    </row>
    <row r="21" spans="1:9">
      <c r="A21" s="66"/>
      <c r="B21" s="48"/>
      <c r="C21" s="48"/>
      <c r="D21" s="48"/>
      <c r="E21" s="12"/>
      <c r="F21" s="12"/>
      <c r="G21" s="49"/>
      <c r="H21" s="132"/>
      <c r="I21" s="132"/>
    </row>
    <row r="22" spans="1:9">
      <c r="A22" s="66" t="s">
        <v>484</v>
      </c>
      <c r="B22" s="12">
        <v>13</v>
      </c>
      <c r="C22" s="12">
        <v>48</v>
      </c>
      <c r="D22" s="48">
        <v>61</v>
      </c>
      <c r="E22" s="12">
        <v>2350</v>
      </c>
      <c r="F22" s="12">
        <v>4500</v>
      </c>
      <c r="G22" s="13">
        <v>247</v>
      </c>
      <c r="H22" s="132"/>
      <c r="I22" s="132"/>
    </row>
    <row r="23" spans="1:9">
      <c r="A23" s="66" t="s">
        <v>486</v>
      </c>
      <c r="B23" s="85">
        <v>35</v>
      </c>
      <c r="C23" s="12">
        <v>3</v>
      </c>
      <c r="D23" s="48">
        <v>38</v>
      </c>
      <c r="E23" s="85">
        <v>2688</v>
      </c>
      <c r="F23" s="12">
        <v>2900</v>
      </c>
      <c r="G23" s="13">
        <v>103</v>
      </c>
      <c r="H23" s="132"/>
      <c r="I23" s="132"/>
    </row>
    <row r="24" spans="1:9">
      <c r="A24" s="66" t="s">
        <v>488</v>
      </c>
      <c r="B24" s="12">
        <v>8</v>
      </c>
      <c r="C24" s="12">
        <v>1</v>
      </c>
      <c r="D24" s="48">
        <v>9</v>
      </c>
      <c r="E24" s="12">
        <v>2600</v>
      </c>
      <c r="F24" s="12">
        <v>3500</v>
      </c>
      <c r="G24" s="13">
        <v>24</v>
      </c>
      <c r="H24" s="132"/>
      <c r="I24" s="132"/>
    </row>
    <row r="25" spans="1:9">
      <c r="A25" s="66" t="s">
        <v>489</v>
      </c>
      <c r="B25" s="85">
        <v>26</v>
      </c>
      <c r="C25" s="12">
        <v>4</v>
      </c>
      <c r="D25" s="48">
        <v>30</v>
      </c>
      <c r="E25" s="85">
        <v>1500</v>
      </c>
      <c r="F25" s="12">
        <v>2500</v>
      </c>
      <c r="G25" s="13">
        <v>49</v>
      </c>
      <c r="H25" s="132"/>
      <c r="I25" s="132"/>
    </row>
    <row r="26" spans="1:9">
      <c r="A26" s="66" t="s">
        <v>490</v>
      </c>
      <c r="B26" s="12">
        <v>47</v>
      </c>
      <c r="C26" s="12">
        <v>16</v>
      </c>
      <c r="D26" s="48">
        <v>63</v>
      </c>
      <c r="E26" s="12">
        <v>1550</v>
      </c>
      <c r="F26" s="12">
        <v>3000</v>
      </c>
      <c r="G26" s="13">
        <v>121</v>
      </c>
      <c r="H26" s="132"/>
      <c r="I26" s="132"/>
    </row>
    <row r="27" spans="1:9">
      <c r="A27" s="980" t="s">
        <v>598</v>
      </c>
      <c r="B27" s="981">
        <v>129</v>
      </c>
      <c r="C27" s="981">
        <v>72</v>
      </c>
      <c r="D27" s="981">
        <v>201</v>
      </c>
      <c r="E27" s="982">
        <v>1994</v>
      </c>
      <c r="F27" s="982">
        <v>3975</v>
      </c>
      <c r="G27" s="983">
        <v>544</v>
      </c>
      <c r="H27" s="132"/>
      <c r="I27" s="132"/>
    </row>
    <row r="28" spans="1:9">
      <c r="A28" s="68"/>
      <c r="B28" s="73"/>
      <c r="C28" s="73"/>
      <c r="D28" s="73"/>
      <c r="E28" s="79"/>
      <c r="F28" s="79"/>
      <c r="G28" s="74"/>
      <c r="H28" s="132"/>
      <c r="I28" s="132"/>
    </row>
    <row r="29" spans="1:9">
      <c r="A29" s="980" t="s">
        <v>492</v>
      </c>
      <c r="B29" s="986">
        <v>7</v>
      </c>
      <c r="C29" s="982" t="s">
        <v>399</v>
      </c>
      <c r="D29" s="981">
        <v>7</v>
      </c>
      <c r="E29" s="986">
        <v>2800</v>
      </c>
      <c r="F29" s="982" t="s">
        <v>399</v>
      </c>
      <c r="G29" s="988">
        <v>20</v>
      </c>
      <c r="H29" s="132"/>
      <c r="I29" s="132"/>
    </row>
    <row r="30" spans="1:9">
      <c r="A30" s="66"/>
      <c r="B30" s="48"/>
      <c r="C30" s="48"/>
      <c r="D30" s="48"/>
      <c r="E30" s="12"/>
      <c r="F30" s="12"/>
      <c r="G30" s="49"/>
      <c r="H30" s="132"/>
      <c r="I30" s="132"/>
    </row>
    <row r="31" spans="1:9">
      <c r="A31" s="66" t="s">
        <v>493</v>
      </c>
      <c r="B31" s="48">
        <v>91</v>
      </c>
      <c r="C31" s="48">
        <v>34</v>
      </c>
      <c r="D31" s="48">
        <v>125</v>
      </c>
      <c r="E31" s="12">
        <v>1000</v>
      </c>
      <c r="F31" s="12">
        <v>3000</v>
      </c>
      <c r="G31" s="49">
        <v>193</v>
      </c>
      <c r="H31" s="132"/>
      <c r="I31" s="132"/>
    </row>
    <row r="32" spans="1:9">
      <c r="A32" s="66" t="s">
        <v>494</v>
      </c>
      <c r="B32" s="48">
        <v>109</v>
      </c>
      <c r="C32" s="48">
        <v>18</v>
      </c>
      <c r="D32" s="48">
        <v>127</v>
      </c>
      <c r="E32" s="12">
        <v>600</v>
      </c>
      <c r="F32" s="12">
        <v>1300</v>
      </c>
      <c r="G32" s="49">
        <v>89</v>
      </c>
      <c r="H32" s="132"/>
      <c r="I32" s="132"/>
    </row>
    <row r="33" spans="1:9">
      <c r="A33" s="66" t="s">
        <v>496</v>
      </c>
      <c r="B33" s="85">
        <v>31</v>
      </c>
      <c r="C33" s="48">
        <v>3</v>
      </c>
      <c r="D33" s="48">
        <v>34</v>
      </c>
      <c r="E33" s="85">
        <v>1000</v>
      </c>
      <c r="F33" s="12">
        <v>1500</v>
      </c>
      <c r="G33" s="49">
        <v>35</v>
      </c>
      <c r="H33" s="132"/>
      <c r="I33" s="132"/>
    </row>
    <row r="34" spans="1:9">
      <c r="A34" s="980" t="s">
        <v>546</v>
      </c>
      <c r="B34" s="981">
        <v>231</v>
      </c>
      <c r="C34" s="981">
        <v>55</v>
      </c>
      <c r="D34" s="981">
        <v>286</v>
      </c>
      <c r="E34" s="982">
        <v>811</v>
      </c>
      <c r="F34" s="982">
        <v>2362</v>
      </c>
      <c r="G34" s="983">
        <v>317</v>
      </c>
      <c r="H34" s="132"/>
      <c r="I34" s="132"/>
    </row>
    <row r="35" spans="1:9">
      <c r="A35" s="66"/>
      <c r="B35" s="48"/>
      <c r="C35" s="48"/>
      <c r="D35" s="48"/>
      <c r="E35" s="12"/>
      <c r="F35" s="12"/>
      <c r="G35" s="49"/>
      <c r="H35" s="132"/>
      <c r="I35" s="132"/>
    </row>
    <row r="36" spans="1:9">
      <c r="A36" s="66" t="s">
        <v>507</v>
      </c>
      <c r="B36" s="48">
        <v>61</v>
      </c>
      <c r="C36" s="48">
        <v>6</v>
      </c>
      <c r="D36" s="48">
        <v>67</v>
      </c>
      <c r="E36" s="12">
        <v>1197</v>
      </c>
      <c r="F36" s="12">
        <v>2333</v>
      </c>
      <c r="G36" s="49">
        <v>87</v>
      </c>
      <c r="H36" s="132"/>
      <c r="I36" s="132"/>
    </row>
    <row r="37" spans="1:9">
      <c r="A37" s="66" t="s">
        <v>508</v>
      </c>
      <c r="B37" s="48">
        <v>3828</v>
      </c>
      <c r="C37" s="48">
        <v>390</v>
      </c>
      <c r="D37" s="48">
        <v>4218</v>
      </c>
      <c r="E37" s="12">
        <v>2000</v>
      </c>
      <c r="F37" s="12">
        <v>3600</v>
      </c>
      <c r="G37" s="49">
        <v>9061</v>
      </c>
      <c r="H37" s="132"/>
      <c r="I37" s="132"/>
    </row>
    <row r="38" spans="1:9">
      <c r="A38" s="66" t="s">
        <v>509</v>
      </c>
      <c r="B38" s="12">
        <v>178</v>
      </c>
      <c r="C38" s="12">
        <v>3</v>
      </c>
      <c r="D38" s="48">
        <v>181</v>
      </c>
      <c r="E38" s="12">
        <v>1100</v>
      </c>
      <c r="F38" s="12">
        <v>2000</v>
      </c>
      <c r="G38" s="13">
        <v>202</v>
      </c>
      <c r="H38" s="132"/>
      <c r="I38" s="132"/>
    </row>
    <row r="39" spans="1:9">
      <c r="A39" s="66" t="s">
        <v>511</v>
      </c>
      <c r="B39" s="48">
        <v>180</v>
      </c>
      <c r="C39" s="48" t="s">
        <v>399</v>
      </c>
      <c r="D39" s="48">
        <v>180</v>
      </c>
      <c r="E39" s="12">
        <v>3000</v>
      </c>
      <c r="F39" s="12" t="s">
        <v>399</v>
      </c>
      <c r="G39" s="49">
        <v>540</v>
      </c>
      <c r="H39" s="132"/>
      <c r="I39" s="132"/>
    </row>
    <row r="40" spans="1:9">
      <c r="A40" s="66" t="s">
        <v>512</v>
      </c>
      <c r="B40" s="48">
        <v>156</v>
      </c>
      <c r="C40" s="48">
        <v>11</v>
      </c>
      <c r="D40" s="48">
        <v>167</v>
      </c>
      <c r="E40" s="12">
        <v>1230</v>
      </c>
      <c r="F40" s="12">
        <v>1830</v>
      </c>
      <c r="G40" s="49">
        <v>212</v>
      </c>
      <c r="H40" s="132"/>
      <c r="I40" s="132"/>
    </row>
    <row r="41" spans="1:9">
      <c r="A41" s="66" t="s">
        <v>513</v>
      </c>
      <c r="B41" s="48">
        <v>63</v>
      </c>
      <c r="C41" s="48" t="s">
        <v>399</v>
      </c>
      <c r="D41" s="48">
        <v>63</v>
      </c>
      <c r="E41" s="12">
        <v>1200</v>
      </c>
      <c r="F41" s="12" t="s">
        <v>399</v>
      </c>
      <c r="G41" s="49">
        <v>76</v>
      </c>
      <c r="H41" s="132"/>
      <c r="I41" s="132"/>
    </row>
    <row r="42" spans="1:9">
      <c r="A42" s="66" t="s">
        <v>514</v>
      </c>
      <c r="B42" s="12">
        <v>2455</v>
      </c>
      <c r="C42" s="12">
        <v>143</v>
      </c>
      <c r="D42" s="48">
        <v>2598</v>
      </c>
      <c r="E42" s="12">
        <v>2656</v>
      </c>
      <c r="F42" s="12">
        <v>4285</v>
      </c>
      <c r="G42" s="13">
        <v>7133</v>
      </c>
      <c r="H42" s="132"/>
      <c r="I42" s="132"/>
    </row>
    <row r="43" spans="1:9">
      <c r="A43" s="980" t="s">
        <v>591</v>
      </c>
      <c r="B43" s="981">
        <v>6921</v>
      </c>
      <c r="C43" s="981">
        <v>553</v>
      </c>
      <c r="D43" s="981">
        <v>7474</v>
      </c>
      <c r="E43" s="982">
        <v>2204</v>
      </c>
      <c r="F43" s="982">
        <v>3719</v>
      </c>
      <c r="G43" s="983">
        <v>17311</v>
      </c>
    </row>
    <row r="44" spans="1:9">
      <c r="A44" s="66"/>
      <c r="B44" s="48"/>
      <c r="C44" s="48"/>
      <c r="D44" s="48"/>
      <c r="E44" s="12"/>
      <c r="F44" s="12"/>
      <c r="G44" s="49"/>
    </row>
    <row r="45" spans="1:9" ht="13.5" thickBot="1">
      <c r="A45" s="976" t="s">
        <v>519</v>
      </c>
      <c r="B45" s="977">
        <v>7795</v>
      </c>
      <c r="C45" s="977">
        <v>765</v>
      </c>
      <c r="D45" s="977">
        <v>8560</v>
      </c>
      <c r="E45" s="978">
        <v>2158</v>
      </c>
      <c r="F45" s="978">
        <v>3669</v>
      </c>
      <c r="G45" s="979">
        <v>19630</v>
      </c>
    </row>
  </sheetData>
  <mergeCells count="7">
    <mergeCell ref="A4:G4"/>
    <mergeCell ref="A3:G3"/>
    <mergeCell ref="A1:G1"/>
    <mergeCell ref="B6:D6"/>
    <mergeCell ref="B7:D7"/>
    <mergeCell ref="E6:F6"/>
    <mergeCell ref="E7:F7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54" orientation="portrait" r:id="rId1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>
  <sheetPr codeName="Hoja187">
    <pageSetUpPr fitToPage="1"/>
  </sheetPr>
  <dimension ref="A1:R34"/>
  <sheetViews>
    <sheetView view="pageBreakPreview" zoomScale="75" zoomScaleNormal="75" zoomScaleSheetLayoutView="75" workbookViewId="0">
      <selection activeCell="B9" sqref="B9:M34"/>
    </sheetView>
  </sheetViews>
  <sheetFormatPr baseColWidth="10" defaultRowHeight="12.75"/>
  <cols>
    <col min="1" max="1" width="30.7109375" style="271" customWidth="1"/>
    <col min="2" max="3" width="11.5703125" style="271" bestFit="1" customWidth="1"/>
    <col min="4" max="5" width="11.85546875" style="271" bestFit="1" customWidth="1"/>
    <col min="6" max="6" width="11.5703125" style="271" bestFit="1" customWidth="1"/>
    <col min="7" max="13" width="13.85546875" style="271" customWidth="1"/>
    <col min="14" max="16384" width="11.42578125" style="271"/>
  </cols>
  <sheetData>
    <row r="1" spans="1:18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8" s="91" customFormat="1" ht="15">
      <c r="A3" s="1504" t="s">
        <v>1542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  <c r="N3" s="134"/>
    </row>
    <row r="4" spans="1:18" s="91" customFormat="1" ht="13.5" customHeight="1" thickBot="1">
      <c r="A4" s="239"/>
      <c r="B4" s="240"/>
      <c r="C4" s="240"/>
      <c r="D4" s="240"/>
      <c r="E4" s="240"/>
      <c r="F4" s="240"/>
      <c r="G4" s="240"/>
      <c r="H4" s="240"/>
      <c r="I4" s="240"/>
      <c r="J4" s="240"/>
      <c r="K4" s="240"/>
    </row>
    <row r="5" spans="1:18" s="866" customFormat="1" ht="27" customHeight="1">
      <c r="A5" s="1428"/>
      <c r="B5" s="1544" t="s">
        <v>1116</v>
      </c>
      <c r="C5" s="1544"/>
      <c r="D5" s="1544"/>
      <c r="E5" s="1544"/>
      <c r="F5" s="1544"/>
      <c r="G5" s="1627" t="s">
        <v>1153</v>
      </c>
      <c r="H5" s="849"/>
      <c r="I5" s="1426" t="s">
        <v>386</v>
      </c>
      <c r="J5" s="1315"/>
      <c r="K5" s="1733" t="s">
        <v>387</v>
      </c>
      <c r="L5" s="1733"/>
      <c r="M5" s="1490"/>
    </row>
    <row r="6" spans="1:18" s="866" customFormat="1" ht="27" customHeight="1">
      <c r="A6" s="1430" t="s">
        <v>560</v>
      </c>
      <c r="B6" s="1554" t="s">
        <v>389</v>
      </c>
      <c r="C6" s="1554"/>
      <c r="D6" s="1554"/>
      <c r="E6" s="1554"/>
      <c r="F6" s="1554"/>
      <c r="G6" s="1628"/>
      <c r="H6" s="1676" t="s">
        <v>1265</v>
      </c>
      <c r="I6" s="1676"/>
      <c r="J6" s="1438" t="s">
        <v>1151</v>
      </c>
      <c r="K6" s="1628" t="s">
        <v>1173</v>
      </c>
      <c r="L6" s="1628" t="s">
        <v>1153</v>
      </c>
      <c r="M6" s="1670" t="s">
        <v>1154</v>
      </c>
    </row>
    <row r="7" spans="1:18" s="866" customFormat="1" ht="27" customHeight="1">
      <c r="A7" s="1430" t="s">
        <v>538</v>
      </c>
      <c r="B7" s="1316"/>
      <c r="C7" s="1444" t="s">
        <v>395</v>
      </c>
      <c r="D7" s="1083"/>
      <c r="E7" s="1738" t="s">
        <v>1123</v>
      </c>
      <c r="F7" s="1738"/>
      <c r="G7" s="1628"/>
      <c r="H7" s="1554" t="s">
        <v>390</v>
      </c>
      <c r="I7" s="1554"/>
      <c r="J7" s="1438" t="s">
        <v>1120</v>
      </c>
      <c r="K7" s="1628"/>
      <c r="L7" s="1628"/>
      <c r="M7" s="1502"/>
    </row>
    <row r="8" spans="1:18" s="866" customFormat="1" ht="27" customHeight="1" thickBot="1">
      <c r="A8" s="1432"/>
      <c r="B8" s="1440" t="s">
        <v>393</v>
      </c>
      <c r="C8" s="1440" t="s">
        <v>394</v>
      </c>
      <c r="D8" s="1440" t="s">
        <v>395</v>
      </c>
      <c r="E8" s="1440" t="s">
        <v>393</v>
      </c>
      <c r="F8" s="1440" t="s">
        <v>394</v>
      </c>
      <c r="G8" s="1500"/>
      <c r="H8" s="1440" t="s">
        <v>393</v>
      </c>
      <c r="I8" s="1440" t="s">
        <v>394</v>
      </c>
      <c r="J8" s="1440" t="s">
        <v>1159</v>
      </c>
      <c r="K8" s="1500"/>
      <c r="L8" s="1500"/>
      <c r="M8" s="1503"/>
      <c r="P8" s="1318"/>
      <c r="Q8" s="1318"/>
    </row>
    <row r="9" spans="1:18" ht="21.75" customHeight="1">
      <c r="A9" s="75" t="s">
        <v>476</v>
      </c>
      <c r="B9" s="245">
        <v>147</v>
      </c>
      <c r="C9" s="245" t="s">
        <v>399</v>
      </c>
      <c r="D9" s="131">
        <v>147</v>
      </c>
      <c r="E9" s="245">
        <v>147</v>
      </c>
      <c r="F9" s="245" t="s">
        <v>399</v>
      </c>
      <c r="G9" s="245" t="s">
        <v>399</v>
      </c>
      <c r="H9" s="245">
        <v>660</v>
      </c>
      <c r="I9" s="245" t="s">
        <v>399</v>
      </c>
      <c r="J9" s="245" t="s">
        <v>399</v>
      </c>
      <c r="K9" s="245">
        <v>97</v>
      </c>
      <c r="L9" s="245" t="s">
        <v>399</v>
      </c>
      <c r="M9" s="272">
        <v>97</v>
      </c>
      <c r="R9" s="349"/>
    </row>
    <row r="10" spans="1:18">
      <c r="A10" s="66" t="s">
        <v>477</v>
      </c>
      <c r="B10" s="83">
        <v>1</v>
      </c>
      <c r="C10" s="83" t="s">
        <v>399</v>
      </c>
      <c r="D10" s="12">
        <v>1</v>
      </c>
      <c r="E10" s="83">
        <v>1</v>
      </c>
      <c r="F10" s="83" t="s">
        <v>399</v>
      </c>
      <c r="G10" s="83" t="s">
        <v>399</v>
      </c>
      <c r="H10" s="83">
        <v>1320</v>
      </c>
      <c r="I10" s="83" t="s">
        <v>399</v>
      </c>
      <c r="J10" s="83" t="s">
        <v>399</v>
      </c>
      <c r="K10" s="83">
        <v>1</v>
      </c>
      <c r="L10" s="83" t="s">
        <v>399</v>
      </c>
      <c r="M10" s="13">
        <v>1</v>
      </c>
      <c r="R10" s="349"/>
    </row>
    <row r="11" spans="1:18">
      <c r="A11" s="66" t="s">
        <v>479</v>
      </c>
      <c r="B11" s="83">
        <v>7619</v>
      </c>
      <c r="C11" s="83">
        <v>583</v>
      </c>
      <c r="D11" s="12">
        <v>8202</v>
      </c>
      <c r="E11" s="83">
        <v>7601</v>
      </c>
      <c r="F11" s="83">
        <v>572</v>
      </c>
      <c r="G11" s="83" t="s">
        <v>399</v>
      </c>
      <c r="H11" s="83">
        <v>1661</v>
      </c>
      <c r="I11" s="83">
        <v>3323</v>
      </c>
      <c r="J11" s="83" t="s">
        <v>399</v>
      </c>
      <c r="K11" s="83">
        <v>14526</v>
      </c>
      <c r="L11" s="83" t="s">
        <v>399</v>
      </c>
      <c r="M11" s="13">
        <v>14526</v>
      </c>
    </row>
    <row r="12" spans="1:18">
      <c r="A12" s="76" t="s">
        <v>480</v>
      </c>
      <c r="B12" s="77">
        <v>7767</v>
      </c>
      <c r="C12" s="77">
        <v>583</v>
      </c>
      <c r="D12" s="77">
        <v>8350</v>
      </c>
      <c r="E12" s="77">
        <v>7749</v>
      </c>
      <c r="F12" s="77">
        <v>572</v>
      </c>
      <c r="G12" s="77" t="s">
        <v>399</v>
      </c>
      <c r="H12" s="81">
        <v>1642</v>
      </c>
      <c r="I12" s="81">
        <v>3323</v>
      </c>
      <c r="J12" s="81" t="s">
        <v>399</v>
      </c>
      <c r="K12" s="81">
        <v>14624</v>
      </c>
      <c r="L12" s="81" t="s">
        <v>399</v>
      </c>
      <c r="M12" s="78">
        <v>14624</v>
      </c>
    </row>
    <row r="13" spans="1:18">
      <c r="A13" s="68"/>
      <c r="B13" s="73"/>
      <c r="C13" s="73"/>
      <c r="D13" s="73"/>
      <c r="E13" s="73"/>
      <c r="F13" s="73"/>
      <c r="G13" s="73"/>
      <c r="H13" s="79"/>
      <c r="I13" s="79"/>
      <c r="J13" s="79"/>
      <c r="K13" s="79"/>
      <c r="L13" s="79"/>
      <c r="M13" s="74"/>
    </row>
    <row r="14" spans="1:18">
      <c r="A14" s="76" t="s">
        <v>481</v>
      </c>
      <c r="B14" s="77">
        <v>12752</v>
      </c>
      <c r="C14" s="77">
        <v>198</v>
      </c>
      <c r="D14" s="77">
        <v>12950</v>
      </c>
      <c r="E14" s="77">
        <v>10846</v>
      </c>
      <c r="F14" s="77">
        <v>198</v>
      </c>
      <c r="G14" s="77">
        <v>49702</v>
      </c>
      <c r="H14" s="81">
        <v>541</v>
      </c>
      <c r="I14" s="81">
        <v>1000</v>
      </c>
      <c r="J14" s="81">
        <v>8</v>
      </c>
      <c r="K14" s="81">
        <v>6065</v>
      </c>
      <c r="L14" s="81">
        <v>398</v>
      </c>
      <c r="M14" s="78">
        <v>6463</v>
      </c>
    </row>
    <row r="15" spans="1:18">
      <c r="A15" s="66"/>
      <c r="B15" s="48"/>
      <c r="C15" s="48"/>
      <c r="D15" s="48"/>
      <c r="E15" s="48"/>
      <c r="F15" s="48"/>
      <c r="G15" s="48"/>
      <c r="H15" s="12"/>
      <c r="I15" s="12"/>
      <c r="J15" s="12"/>
      <c r="K15" s="12"/>
      <c r="L15" s="12"/>
      <c r="M15" s="49"/>
    </row>
    <row r="16" spans="1:18">
      <c r="A16" s="66" t="s">
        <v>499</v>
      </c>
      <c r="B16" s="12">
        <v>793</v>
      </c>
      <c r="C16" s="12">
        <v>121</v>
      </c>
      <c r="D16" s="12">
        <v>914</v>
      </c>
      <c r="E16" s="12">
        <v>793</v>
      </c>
      <c r="F16" s="12">
        <v>121</v>
      </c>
      <c r="G16" s="12" t="s">
        <v>399</v>
      </c>
      <c r="H16" s="12">
        <v>1100</v>
      </c>
      <c r="I16" s="12">
        <v>2500</v>
      </c>
      <c r="J16" s="12" t="s">
        <v>399</v>
      </c>
      <c r="K16" s="12">
        <v>1175</v>
      </c>
      <c r="L16" s="12" t="s">
        <v>399</v>
      </c>
      <c r="M16" s="13">
        <v>1175</v>
      </c>
    </row>
    <row r="17" spans="1:13">
      <c r="A17" s="66" t="s">
        <v>500</v>
      </c>
      <c r="B17" s="12">
        <v>8044</v>
      </c>
      <c r="C17" s="12" t="s">
        <v>399</v>
      </c>
      <c r="D17" s="12">
        <v>8044</v>
      </c>
      <c r="E17" s="12">
        <v>8044</v>
      </c>
      <c r="F17" s="12" t="s">
        <v>399</v>
      </c>
      <c r="G17" s="12" t="s">
        <v>399</v>
      </c>
      <c r="H17" s="12">
        <v>440</v>
      </c>
      <c r="I17" s="12" t="s">
        <v>399</v>
      </c>
      <c r="J17" s="12" t="s">
        <v>399</v>
      </c>
      <c r="K17" s="12">
        <v>3539</v>
      </c>
      <c r="L17" s="12" t="s">
        <v>399</v>
      </c>
      <c r="M17" s="13">
        <v>3539</v>
      </c>
    </row>
    <row r="18" spans="1:13">
      <c r="A18" s="66" t="s">
        <v>501</v>
      </c>
      <c r="B18" s="12">
        <v>10249</v>
      </c>
      <c r="C18" s="12">
        <v>178</v>
      </c>
      <c r="D18" s="12">
        <v>10427</v>
      </c>
      <c r="E18" s="12">
        <v>6969</v>
      </c>
      <c r="F18" s="12">
        <v>112</v>
      </c>
      <c r="G18" s="12" t="s">
        <v>399</v>
      </c>
      <c r="H18" s="12">
        <v>450</v>
      </c>
      <c r="I18" s="12">
        <v>2353</v>
      </c>
      <c r="J18" s="12" t="s">
        <v>399</v>
      </c>
      <c r="K18" s="12">
        <v>3400</v>
      </c>
      <c r="L18" s="12" t="s">
        <v>399</v>
      </c>
      <c r="M18" s="13">
        <v>3400</v>
      </c>
    </row>
    <row r="19" spans="1:13">
      <c r="A19" s="76" t="s">
        <v>502</v>
      </c>
      <c r="B19" s="77">
        <v>19086</v>
      </c>
      <c r="C19" s="77">
        <v>299</v>
      </c>
      <c r="D19" s="77">
        <v>19385</v>
      </c>
      <c r="E19" s="77">
        <v>15806</v>
      </c>
      <c r="F19" s="77">
        <v>233</v>
      </c>
      <c r="G19" s="77" t="s">
        <v>399</v>
      </c>
      <c r="H19" s="81">
        <v>478</v>
      </c>
      <c r="I19" s="81">
        <v>2429</v>
      </c>
      <c r="J19" s="81" t="s">
        <v>399</v>
      </c>
      <c r="K19" s="81">
        <v>8114</v>
      </c>
      <c r="L19" s="81" t="s">
        <v>399</v>
      </c>
      <c r="M19" s="78">
        <v>8114</v>
      </c>
    </row>
    <row r="20" spans="1:13">
      <c r="A20" s="66"/>
      <c r="B20" s="48"/>
      <c r="C20" s="48"/>
      <c r="D20" s="48"/>
      <c r="E20" s="48"/>
      <c r="F20" s="48"/>
      <c r="G20" s="48"/>
      <c r="H20" s="12"/>
      <c r="I20" s="12"/>
      <c r="J20" s="12"/>
      <c r="K20" s="12"/>
      <c r="L20" s="12"/>
      <c r="M20" s="49"/>
    </row>
    <row r="21" spans="1:13">
      <c r="A21" s="76" t="s">
        <v>503</v>
      </c>
      <c r="B21" s="77">
        <v>1238</v>
      </c>
      <c r="C21" s="77">
        <v>281</v>
      </c>
      <c r="D21" s="77">
        <v>1519</v>
      </c>
      <c r="E21" s="77">
        <v>1214</v>
      </c>
      <c r="F21" s="77">
        <v>276</v>
      </c>
      <c r="G21" s="77" t="s">
        <v>399</v>
      </c>
      <c r="H21" s="81">
        <v>1303</v>
      </c>
      <c r="I21" s="81">
        <v>3524</v>
      </c>
      <c r="J21" s="81" t="s">
        <v>399</v>
      </c>
      <c r="K21" s="81">
        <v>2554</v>
      </c>
      <c r="L21" s="81" t="s">
        <v>399</v>
      </c>
      <c r="M21" s="78">
        <v>2554</v>
      </c>
    </row>
    <row r="22" spans="1:13">
      <c r="A22" s="66"/>
      <c r="B22" s="48"/>
      <c r="C22" s="48"/>
      <c r="D22" s="48"/>
      <c r="E22" s="48"/>
      <c r="F22" s="48"/>
      <c r="G22" s="48"/>
      <c r="H22" s="12"/>
      <c r="I22" s="12"/>
      <c r="J22" s="12"/>
      <c r="K22" s="12"/>
      <c r="L22" s="12"/>
      <c r="M22" s="49"/>
    </row>
    <row r="23" spans="1:13">
      <c r="A23" s="66" t="s">
        <v>507</v>
      </c>
      <c r="B23" s="85">
        <v>5</v>
      </c>
      <c r="C23" s="12" t="s">
        <v>399</v>
      </c>
      <c r="D23" s="12">
        <v>5</v>
      </c>
      <c r="E23" s="85">
        <v>5</v>
      </c>
      <c r="F23" s="12" t="s">
        <v>399</v>
      </c>
      <c r="G23" s="12" t="s">
        <v>399</v>
      </c>
      <c r="H23" s="85">
        <v>2600</v>
      </c>
      <c r="I23" s="12" t="s">
        <v>399</v>
      </c>
      <c r="J23" s="48" t="s">
        <v>399</v>
      </c>
      <c r="K23" s="85">
        <v>13</v>
      </c>
      <c r="L23" s="48" t="s">
        <v>399</v>
      </c>
      <c r="M23" s="13">
        <v>13</v>
      </c>
    </row>
    <row r="24" spans="1:13">
      <c r="A24" s="66" t="s">
        <v>508</v>
      </c>
      <c r="B24" s="85">
        <v>368</v>
      </c>
      <c r="C24" s="12">
        <v>78</v>
      </c>
      <c r="D24" s="12">
        <v>446</v>
      </c>
      <c r="E24" s="85">
        <v>356</v>
      </c>
      <c r="F24" s="12">
        <v>76</v>
      </c>
      <c r="G24" s="12" t="s">
        <v>399</v>
      </c>
      <c r="H24" s="85">
        <v>7999</v>
      </c>
      <c r="I24" s="12">
        <v>14000</v>
      </c>
      <c r="J24" s="48" t="s">
        <v>399</v>
      </c>
      <c r="K24" s="85">
        <v>3912</v>
      </c>
      <c r="L24" s="48" t="s">
        <v>399</v>
      </c>
      <c r="M24" s="13">
        <v>3912</v>
      </c>
    </row>
    <row r="25" spans="1:13">
      <c r="A25" s="66" t="s">
        <v>510</v>
      </c>
      <c r="B25" s="85">
        <v>79</v>
      </c>
      <c r="C25" s="12">
        <v>7</v>
      </c>
      <c r="D25" s="12">
        <v>86</v>
      </c>
      <c r="E25" s="85">
        <v>79</v>
      </c>
      <c r="F25" s="12">
        <v>7</v>
      </c>
      <c r="G25" s="12" t="s">
        <v>399</v>
      </c>
      <c r="H25" s="85">
        <v>5211</v>
      </c>
      <c r="I25" s="12">
        <v>10000</v>
      </c>
      <c r="J25" s="48" t="s">
        <v>399</v>
      </c>
      <c r="K25" s="85">
        <v>482</v>
      </c>
      <c r="L25" s="48" t="s">
        <v>399</v>
      </c>
      <c r="M25" s="13">
        <v>482</v>
      </c>
    </row>
    <row r="26" spans="1:13">
      <c r="A26" s="66" t="s">
        <v>512</v>
      </c>
      <c r="B26" s="12" t="s">
        <v>399</v>
      </c>
      <c r="C26" s="12" t="s">
        <v>399</v>
      </c>
      <c r="D26" s="12" t="s">
        <v>399</v>
      </c>
      <c r="E26" s="12" t="s">
        <v>399</v>
      </c>
      <c r="F26" s="12" t="s">
        <v>399</v>
      </c>
      <c r="G26" s="12">
        <v>30</v>
      </c>
      <c r="H26" s="12" t="s">
        <v>399</v>
      </c>
      <c r="I26" s="12" t="s">
        <v>399</v>
      </c>
      <c r="J26" s="12" t="s">
        <v>399</v>
      </c>
      <c r="K26" s="12" t="s">
        <v>399</v>
      </c>
      <c r="L26" s="12" t="s">
        <v>399</v>
      </c>
      <c r="M26" s="13" t="s">
        <v>399</v>
      </c>
    </row>
    <row r="27" spans="1:13">
      <c r="A27" s="1135" t="s">
        <v>513</v>
      </c>
      <c r="B27" s="12">
        <v>901</v>
      </c>
      <c r="C27" s="12" t="s">
        <v>399</v>
      </c>
      <c r="D27" s="12">
        <v>901</v>
      </c>
      <c r="E27" s="12">
        <v>901</v>
      </c>
      <c r="F27" s="12" t="s">
        <v>399</v>
      </c>
      <c r="G27" s="12" t="s">
        <v>399</v>
      </c>
      <c r="H27" s="12">
        <v>3000</v>
      </c>
      <c r="I27" s="12" t="s">
        <v>399</v>
      </c>
      <c r="J27" s="12" t="s">
        <v>399</v>
      </c>
      <c r="K27" s="12">
        <v>2703</v>
      </c>
      <c r="L27" s="12" t="s">
        <v>399</v>
      </c>
      <c r="M27" s="13">
        <v>2703</v>
      </c>
    </row>
    <row r="28" spans="1:13">
      <c r="A28" s="1135" t="s">
        <v>514</v>
      </c>
      <c r="B28" s="85">
        <v>53</v>
      </c>
      <c r="C28" s="12" t="s">
        <v>399</v>
      </c>
      <c r="D28" s="12">
        <v>53</v>
      </c>
      <c r="E28" s="85" t="s">
        <v>399</v>
      </c>
      <c r="F28" s="12" t="s">
        <v>399</v>
      </c>
      <c r="G28" s="12" t="s">
        <v>399</v>
      </c>
      <c r="H28" s="85" t="s">
        <v>399</v>
      </c>
      <c r="I28" s="12" t="s">
        <v>399</v>
      </c>
      <c r="J28" s="48" t="s">
        <v>399</v>
      </c>
      <c r="K28" s="85" t="s">
        <v>399</v>
      </c>
      <c r="L28" s="48" t="s">
        <v>399</v>
      </c>
      <c r="M28" s="13" t="s">
        <v>399</v>
      </c>
    </row>
    <row r="29" spans="1:13">
      <c r="A29" s="76" t="s">
        <v>515</v>
      </c>
      <c r="B29" s="77">
        <v>1406</v>
      </c>
      <c r="C29" s="77">
        <v>85</v>
      </c>
      <c r="D29" s="77">
        <v>1491</v>
      </c>
      <c r="E29" s="77">
        <v>1341</v>
      </c>
      <c r="F29" s="77">
        <v>83</v>
      </c>
      <c r="G29" s="77">
        <v>30</v>
      </c>
      <c r="H29" s="81">
        <v>4456</v>
      </c>
      <c r="I29" s="81">
        <v>13663</v>
      </c>
      <c r="J29" s="81" t="s">
        <v>399</v>
      </c>
      <c r="K29" s="81">
        <v>7110</v>
      </c>
      <c r="L29" s="81" t="s">
        <v>399</v>
      </c>
      <c r="M29" s="78">
        <v>7110</v>
      </c>
    </row>
    <row r="30" spans="1:13">
      <c r="A30" s="66"/>
      <c r="B30" s="48"/>
      <c r="C30" s="48"/>
      <c r="D30" s="48"/>
      <c r="E30" s="48"/>
      <c r="F30" s="48"/>
      <c r="G30" s="48"/>
      <c r="H30" s="12"/>
      <c r="I30" s="12"/>
      <c r="J30" s="12"/>
      <c r="K30" s="12"/>
      <c r="L30" s="12"/>
      <c r="M30" s="49"/>
    </row>
    <row r="31" spans="1:13">
      <c r="A31" s="66" t="s">
        <v>516</v>
      </c>
      <c r="B31" s="12" t="s">
        <v>399</v>
      </c>
      <c r="C31" s="12" t="s">
        <v>399</v>
      </c>
      <c r="D31" s="12" t="s">
        <v>399</v>
      </c>
      <c r="E31" s="12" t="s">
        <v>399</v>
      </c>
      <c r="F31" s="12" t="s">
        <v>399</v>
      </c>
      <c r="G31" s="12">
        <v>850</v>
      </c>
      <c r="H31" s="12" t="s">
        <v>399</v>
      </c>
      <c r="I31" s="12" t="s">
        <v>399</v>
      </c>
      <c r="J31" s="12">
        <v>20</v>
      </c>
      <c r="K31" s="12" t="s">
        <v>399</v>
      </c>
      <c r="L31" s="12">
        <v>17</v>
      </c>
      <c r="M31" s="13">
        <v>17</v>
      </c>
    </row>
    <row r="32" spans="1:13">
      <c r="A32" s="76" t="s">
        <v>518</v>
      </c>
      <c r="B32" s="77" t="s">
        <v>399</v>
      </c>
      <c r="C32" s="77" t="s">
        <v>399</v>
      </c>
      <c r="D32" s="77" t="s">
        <v>399</v>
      </c>
      <c r="E32" s="77" t="s">
        <v>399</v>
      </c>
      <c r="F32" s="77" t="s">
        <v>399</v>
      </c>
      <c r="G32" s="77">
        <v>850</v>
      </c>
      <c r="H32" s="81" t="s">
        <v>399</v>
      </c>
      <c r="I32" s="81" t="s">
        <v>399</v>
      </c>
      <c r="J32" s="81">
        <v>20</v>
      </c>
      <c r="K32" s="81" t="s">
        <v>399</v>
      </c>
      <c r="L32" s="81">
        <v>17</v>
      </c>
      <c r="M32" s="78">
        <v>17</v>
      </c>
    </row>
    <row r="33" spans="1:13">
      <c r="A33" s="66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9"/>
    </row>
    <row r="34" spans="1:13" ht="13.5" thickBot="1">
      <c r="A34" s="69" t="s">
        <v>519</v>
      </c>
      <c r="B34" s="55">
        <v>42249</v>
      </c>
      <c r="C34" s="55">
        <v>1446</v>
      </c>
      <c r="D34" s="55">
        <v>43695</v>
      </c>
      <c r="E34" s="55">
        <v>36956</v>
      </c>
      <c r="F34" s="55">
        <v>1362</v>
      </c>
      <c r="G34" s="55">
        <v>50582</v>
      </c>
      <c r="H34" s="226">
        <v>912</v>
      </c>
      <c r="I34" s="226">
        <v>3503</v>
      </c>
      <c r="J34" s="226">
        <v>8</v>
      </c>
      <c r="K34" s="226">
        <v>38467</v>
      </c>
      <c r="L34" s="226">
        <v>415</v>
      </c>
      <c r="M34" s="56">
        <v>38882</v>
      </c>
    </row>
  </sheetData>
  <mergeCells count="12">
    <mergeCell ref="M6:M8"/>
    <mergeCell ref="B5:F5"/>
    <mergeCell ref="B6:F6"/>
    <mergeCell ref="H6:I6"/>
    <mergeCell ref="A1:M1"/>
    <mergeCell ref="A3:M3"/>
    <mergeCell ref="E7:F7"/>
    <mergeCell ref="H7:I7"/>
    <mergeCell ref="G5:G8"/>
    <mergeCell ref="K5:M5"/>
    <mergeCell ref="K6:K8"/>
    <mergeCell ref="L6:L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351.xml><?xml version="1.0" encoding="utf-8"?>
<worksheet xmlns="http://schemas.openxmlformats.org/spreadsheetml/2006/main" xmlns:r="http://schemas.openxmlformats.org/officeDocument/2006/relationships">
  <sheetPr codeName="Hoja192">
    <pageSetUpPr fitToPage="1"/>
  </sheetPr>
  <dimension ref="A1:Q40"/>
  <sheetViews>
    <sheetView showGridLines="0" view="pageBreakPreview" zoomScale="75" zoomScaleNormal="75" zoomScaleSheetLayoutView="75" workbookViewId="0">
      <selection activeCell="H20" sqref="H20"/>
    </sheetView>
  </sheetViews>
  <sheetFormatPr baseColWidth="10" defaultRowHeight="12.75"/>
  <cols>
    <col min="1" max="1" width="16.28515625" style="160" customWidth="1"/>
    <col min="2" max="8" width="16.7109375" style="160" customWidth="1"/>
    <col min="9" max="10" width="11.7109375" style="160" customWidth="1"/>
    <col min="11" max="11" width="18.28515625" style="160" customWidth="1"/>
    <col min="12" max="21" width="11.7109375" style="160" customWidth="1"/>
    <col min="22" max="16384" width="11.42578125" style="160"/>
  </cols>
  <sheetData>
    <row r="1" spans="1:8" s="2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</row>
    <row r="3" spans="1:8" s="3" customFormat="1" ht="15">
      <c r="A3" s="1482" t="s">
        <v>357</v>
      </c>
      <c r="B3" s="1482"/>
      <c r="C3" s="1482"/>
      <c r="D3" s="1482"/>
      <c r="E3" s="1482"/>
      <c r="F3" s="1482"/>
      <c r="G3" s="1482"/>
      <c r="H3" s="1482"/>
    </row>
    <row r="4" spans="1:8" s="3" customFormat="1" ht="15">
      <c r="A4" s="1482" t="s">
        <v>358</v>
      </c>
      <c r="B4" s="1482"/>
      <c r="C4" s="1482"/>
      <c r="D4" s="1482"/>
      <c r="E4" s="1482"/>
      <c r="F4" s="1482"/>
      <c r="G4" s="1482"/>
      <c r="H4" s="1482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s="1312" customFormat="1" ht="22.5" customHeight="1">
      <c r="A6" s="1533" t="s">
        <v>378</v>
      </c>
      <c r="B6" s="1311" t="s">
        <v>1150</v>
      </c>
      <c r="C6" s="920"/>
      <c r="D6" s="1627" t="s">
        <v>1164</v>
      </c>
      <c r="E6" s="1435" t="s">
        <v>386</v>
      </c>
      <c r="F6" s="1317"/>
      <c r="G6" s="949" t="s">
        <v>521</v>
      </c>
      <c r="H6" s="873"/>
    </row>
    <row r="7" spans="1:8" s="1312" customFormat="1" ht="22.5" customHeight="1">
      <c r="A7" s="1534"/>
      <c r="B7" s="1313" t="s">
        <v>1165</v>
      </c>
      <c r="C7" s="924"/>
      <c r="D7" s="1628"/>
      <c r="E7" s="1438" t="s">
        <v>1166</v>
      </c>
      <c r="F7" s="909" t="s">
        <v>380</v>
      </c>
      <c r="G7" s="909" t="s">
        <v>522</v>
      </c>
      <c r="H7" s="926" t="s">
        <v>381</v>
      </c>
    </row>
    <row r="8" spans="1:8" s="1312" customFormat="1" ht="22.5" customHeight="1">
      <c r="A8" s="1534"/>
      <c r="B8" s="1439" t="s">
        <v>395</v>
      </c>
      <c r="C8" s="1439" t="s">
        <v>1123</v>
      </c>
      <c r="D8" s="1628"/>
      <c r="E8" s="1438" t="s">
        <v>1167</v>
      </c>
      <c r="F8" s="1438" t="s">
        <v>533</v>
      </c>
      <c r="G8" s="909" t="s">
        <v>525</v>
      </c>
      <c r="H8" s="926" t="s">
        <v>384</v>
      </c>
    </row>
    <row r="9" spans="1:8" s="1312" customFormat="1" ht="22.5" customHeight="1" thickBot="1">
      <c r="A9" s="1535"/>
      <c r="B9" s="1441" t="s">
        <v>389</v>
      </c>
      <c r="C9" s="1441" t="s">
        <v>1</v>
      </c>
      <c r="D9" s="1500"/>
      <c r="E9" s="1440" t="s">
        <v>524</v>
      </c>
      <c r="F9" s="877"/>
      <c r="G9" s="1441" t="s">
        <v>526</v>
      </c>
      <c r="H9" s="1189"/>
    </row>
    <row r="10" spans="1:8" ht="18" customHeight="1">
      <c r="A10" s="14">
        <v>2003</v>
      </c>
      <c r="B10" s="247">
        <v>4141</v>
      </c>
      <c r="C10" s="247">
        <v>476</v>
      </c>
      <c r="D10" s="247">
        <v>344.33199999999999</v>
      </c>
      <c r="E10" s="103">
        <v>11.071428571428573</v>
      </c>
      <c r="F10" s="247">
        <v>527</v>
      </c>
      <c r="G10" s="105">
        <v>189</v>
      </c>
      <c r="H10" s="283">
        <v>996.03</v>
      </c>
    </row>
    <row r="11" spans="1:8">
      <c r="A11" s="14">
        <v>2004</v>
      </c>
      <c r="B11" s="788">
        <v>727</v>
      </c>
      <c r="C11" s="788">
        <v>347</v>
      </c>
      <c r="D11" s="788">
        <v>341.13499999999999</v>
      </c>
      <c r="E11" s="104">
        <v>13.919308357348703</v>
      </c>
      <c r="F11" s="788">
        <v>483</v>
      </c>
      <c r="G11" s="110">
        <v>228.75</v>
      </c>
      <c r="H11" s="283">
        <v>1104.8625</v>
      </c>
    </row>
    <row r="12" spans="1:8">
      <c r="A12" s="14">
        <v>2005</v>
      </c>
      <c r="B12" s="788">
        <v>747</v>
      </c>
      <c r="C12" s="788">
        <v>351</v>
      </c>
      <c r="D12" s="788">
        <v>45.801000000000002</v>
      </c>
      <c r="E12" s="104">
        <v>3.7891737891737893</v>
      </c>
      <c r="F12" s="788">
        <v>133</v>
      </c>
      <c r="G12" s="110">
        <v>175.93</v>
      </c>
      <c r="H12" s="283">
        <v>233.98690000000002</v>
      </c>
    </row>
    <row r="13" spans="1:8">
      <c r="A13" s="14">
        <v>2006</v>
      </c>
      <c r="B13" s="788">
        <v>662</v>
      </c>
      <c r="C13" s="788">
        <v>226</v>
      </c>
      <c r="D13" s="788">
        <v>49.401000000000003</v>
      </c>
      <c r="E13" s="104">
        <v>6.3716814159292037</v>
      </c>
      <c r="F13" s="788">
        <v>144</v>
      </c>
      <c r="G13" s="110">
        <v>186.25</v>
      </c>
      <c r="H13" s="283">
        <v>268.2</v>
      </c>
    </row>
    <row r="14" spans="1:8">
      <c r="A14" s="14">
        <v>2007</v>
      </c>
      <c r="B14" s="788">
        <v>588</v>
      </c>
      <c r="C14" s="788">
        <v>192</v>
      </c>
      <c r="D14" s="788">
        <v>38.75</v>
      </c>
      <c r="E14" s="104">
        <v>6.3020833333333339</v>
      </c>
      <c r="F14" s="788">
        <v>121</v>
      </c>
      <c r="G14" s="110">
        <v>193.1</v>
      </c>
      <c r="H14" s="283">
        <v>233.65099999999998</v>
      </c>
    </row>
    <row r="15" spans="1:8">
      <c r="A15" s="14">
        <v>2008</v>
      </c>
      <c r="B15" s="788">
        <v>548</v>
      </c>
      <c r="C15" s="788">
        <v>132</v>
      </c>
      <c r="D15" s="788">
        <v>24.25</v>
      </c>
      <c r="E15" s="104">
        <v>6.5909090909090908</v>
      </c>
      <c r="F15" s="788">
        <v>87</v>
      </c>
      <c r="G15" s="110">
        <v>201.77</v>
      </c>
      <c r="H15" s="283">
        <v>175.53990000000002</v>
      </c>
    </row>
    <row r="16" spans="1:8">
      <c r="A16" s="14">
        <v>2009</v>
      </c>
      <c r="B16" s="247">
        <v>501</v>
      </c>
      <c r="C16" s="247">
        <v>85</v>
      </c>
      <c r="D16" s="247">
        <v>24.25</v>
      </c>
      <c r="E16" s="103">
        <v>7.1764705882352944</v>
      </c>
      <c r="F16" s="247">
        <v>61</v>
      </c>
      <c r="G16" s="105">
        <v>201.77</v>
      </c>
      <c r="H16" s="283">
        <v>123.07970000000002</v>
      </c>
    </row>
    <row r="17" spans="1:17">
      <c r="A17" s="14">
        <v>2010</v>
      </c>
      <c r="B17" s="788">
        <v>504</v>
      </c>
      <c r="C17" s="788">
        <v>88</v>
      </c>
      <c r="D17" s="788">
        <v>16.25</v>
      </c>
      <c r="E17" s="104">
        <v>4.4318181818181817</v>
      </c>
      <c r="F17" s="788">
        <v>39</v>
      </c>
      <c r="G17" s="110">
        <v>225</v>
      </c>
      <c r="H17" s="283">
        <v>87.75</v>
      </c>
    </row>
    <row r="18" spans="1:17">
      <c r="A18" s="14">
        <v>2011</v>
      </c>
      <c r="B18" s="788">
        <v>471</v>
      </c>
      <c r="C18" s="788">
        <v>55</v>
      </c>
      <c r="D18" s="788">
        <v>14.05</v>
      </c>
      <c r="E18" s="104">
        <v>4</v>
      </c>
      <c r="F18" s="788">
        <v>22</v>
      </c>
      <c r="G18" s="110">
        <v>225</v>
      </c>
      <c r="H18" s="283">
        <v>49.5</v>
      </c>
    </row>
    <row r="19" spans="1:17">
      <c r="A19" s="14">
        <v>2012</v>
      </c>
      <c r="B19" s="788">
        <v>467</v>
      </c>
      <c r="C19" s="788">
        <v>49</v>
      </c>
      <c r="D19" s="788">
        <v>344.85</v>
      </c>
      <c r="E19" s="104">
        <v>70.204081632653057</v>
      </c>
      <c r="F19" s="788">
        <v>344</v>
      </c>
      <c r="G19" s="111">
        <v>150</v>
      </c>
      <c r="H19" s="283">
        <v>516</v>
      </c>
    </row>
    <row r="20" spans="1:17" ht="13.5" thickBot="1">
      <c r="A20" s="337">
        <v>2013</v>
      </c>
      <c r="B20" s="845">
        <v>456</v>
      </c>
      <c r="C20" s="845">
        <v>38</v>
      </c>
      <c r="D20" s="845">
        <v>331.59</v>
      </c>
      <c r="E20" s="232">
        <f>+F20/C20*10</f>
        <v>89.210526315789465</v>
      </c>
      <c r="F20" s="845">
        <v>339</v>
      </c>
      <c r="G20" s="945">
        <v>150</v>
      </c>
      <c r="H20" s="1362">
        <f>G20*F20/100</f>
        <v>508.5</v>
      </c>
    </row>
    <row r="21" spans="1:17">
      <c r="A21" s="51"/>
      <c r="B21" s="846"/>
      <c r="C21" s="277"/>
      <c r="D21" s="847"/>
      <c r="E21" s="277"/>
    </row>
    <row r="23" spans="1:17">
      <c r="E23" s="848"/>
    </row>
    <row r="24" spans="1:17">
      <c r="P24" s="644"/>
      <c r="Q24" s="644"/>
    </row>
    <row r="25" spans="1:17">
      <c r="P25" s="644"/>
      <c r="Q25" s="644"/>
    </row>
    <row r="26" spans="1:17">
      <c r="P26" s="644"/>
      <c r="Q26" s="644"/>
    </row>
    <row r="27" spans="1:17">
      <c r="P27" s="644"/>
      <c r="Q27" s="644"/>
    </row>
    <row r="28" spans="1:17">
      <c r="P28" s="644"/>
      <c r="Q28" s="644"/>
    </row>
    <row r="29" spans="1:17">
      <c r="P29" s="644"/>
      <c r="Q29" s="644"/>
    </row>
    <row r="30" spans="1:17">
      <c r="P30" s="644"/>
      <c r="Q30" s="644"/>
    </row>
    <row r="31" spans="1:17">
      <c r="P31" s="644"/>
      <c r="Q31" s="644"/>
    </row>
    <row r="32" spans="1:17">
      <c r="P32" s="644"/>
      <c r="Q32" s="644"/>
    </row>
    <row r="33" spans="5:17">
      <c r="P33" s="644"/>
      <c r="Q33" s="644"/>
    </row>
    <row r="34" spans="5:17">
      <c r="P34" s="644"/>
      <c r="Q34" s="644"/>
    </row>
    <row r="38" spans="5:17">
      <c r="P38" s="644"/>
      <c r="Q38" s="644"/>
    </row>
    <row r="40" spans="5:17">
      <c r="E40" s="645"/>
    </row>
  </sheetData>
  <mergeCells count="5"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>
  <sheetPr codeName="Hoja328">
    <pageSetUpPr fitToPage="1"/>
  </sheetPr>
  <dimension ref="A1:Q19"/>
  <sheetViews>
    <sheetView view="pageBreakPreview" zoomScale="75" zoomScaleNormal="75" zoomScaleSheetLayoutView="75" workbookViewId="0">
      <selection activeCell="N8" sqref="N8"/>
    </sheetView>
  </sheetViews>
  <sheetFormatPr baseColWidth="10" defaultRowHeight="12.75"/>
  <cols>
    <col min="1" max="1" width="33" style="271" customWidth="1"/>
    <col min="2" max="13" width="14.140625" style="271" customWidth="1"/>
    <col min="14" max="16384" width="11.42578125" style="271"/>
  </cols>
  <sheetData>
    <row r="1" spans="1:17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7" s="91" customFormat="1" ht="15">
      <c r="A3" s="1504" t="s">
        <v>1543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</row>
    <row r="4" spans="1:17" s="91" customFormat="1" ht="13.5" customHeight="1" thickBot="1">
      <c r="A4" s="239"/>
      <c r="B4" s="240"/>
      <c r="C4" s="240"/>
      <c r="D4" s="240"/>
      <c r="E4" s="240"/>
      <c r="F4" s="240"/>
      <c r="G4" s="240"/>
      <c r="H4" s="240"/>
      <c r="I4" s="240"/>
      <c r="J4" s="240"/>
      <c r="K4" s="240"/>
    </row>
    <row r="5" spans="1:17" s="866" customFormat="1" ht="19.5" customHeight="1">
      <c r="A5" s="1428"/>
      <c r="B5" s="1493" t="s">
        <v>1116</v>
      </c>
      <c r="C5" s="1493"/>
      <c r="D5" s="1493"/>
      <c r="E5" s="1493"/>
      <c r="F5" s="1493"/>
      <c r="G5" s="1627" t="s">
        <v>1153</v>
      </c>
      <c r="H5" s="849"/>
      <c r="I5" s="1426" t="s">
        <v>386</v>
      </c>
      <c r="J5" s="1460"/>
      <c r="K5" s="1490" t="s">
        <v>387</v>
      </c>
      <c r="L5" s="1491"/>
      <c r="M5" s="1491"/>
    </row>
    <row r="6" spans="1:17" s="866" customFormat="1" ht="19.5" customHeight="1">
      <c r="A6" s="1430" t="s">
        <v>560</v>
      </c>
      <c r="B6" s="1495" t="s">
        <v>389</v>
      </c>
      <c r="C6" s="1495"/>
      <c r="D6" s="1495"/>
      <c r="E6" s="1495"/>
      <c r="F6" s="1495"/>
      <c r="G6" s="1628"/>
      <c r="H6" s="1495" t="s">
        <v>1265</v>
      </c>
      <c r="I6" s="1495"/>
      <c r="J6" s="1439" t="s">
        <v>1151</v>
      </c>
      <c r="K6" s="1628" t="s">
        <v>1173</v>
      </c>
      <c r="L6" s="1628" t="s">
        <v>1153</v>
      </c>
      <c r="M6" s="1670" t="s">
        <v>1154</v>
      </c>
    </row>
    <row r="7" spans="1:17" s="866" customFormat="1" ht="19.5" customHeight="1">
      <c r="A7" s="1430" t="s">
        <v>538</v>
      </c>
      <c r="B7" s="867"/>
      <c r="C7" s="1434" t="s">
        <v>395</v>
      </c>
      <c r="D7" s="303"/>
      <c r="E7" s="1738" t="s">
        <v>1123</v>
      </c>
      <c r="F7" s="1738"/>
      <c r="G7" s="1628"/>
      <c r="H7" s="1495" t="s">
        <v>390</v>
      </c>
      <c r="I7" s="1495"/>
      <c r="J7" s="1438" t="s">
        <v>1120</v>
      </c>
      <c r="K7" s="1628"/>
      <c r="L7" s="1628"/>
      <c r="M7" s="1502"/>
    </row>
    <row r="8" spans="1:17" s="866" customFormat="1" ht="19.5" customHeight="1" thickBot="1">
      <c r="A8" s="1430"/>
      <c r="B8" s="1439" t="s">
        <v>393</v>
      </c>
      <c r="C8" s="1439" t="s">
        <v>394</v>
      </c>
      <c r="D8" s="1439" t="s">
        <v>395</v>
      </c>
      <c r="E8" s="1429" t="s">
        <v>393</v>
      </c>
      <c r="F8" s="1461" t="s">
        <v>394</v>
      </c>
      <c r="G8" s="1628"/>
      <c r="H8" s="1439" t="s">
        <v>393</v>
      </c>
      <c r="I8" s="1454" t="s">
        <v>394</v>
      </c>
      <c r="J8" s="1429" t="s">
        <v>1159</v>
      </c>
      <c r="K8" s="1628"/>
      <c r="L8" s="1628"/>
      <c r="M8" s="1502"/>
      <c r="P8" s="1318"/>
      <c r="Q8" s="1318"/>
    </row>
    <row r="9" spans="1:17">
      <c r="A9" s="241" t="s">
        <v>481</v>
      </c>
      <c r="B9" s="243">
        <v>420</v>
      </c>
      <c r="C9" s="243" t="s">
        <v>399</v>
      </c>
      <c r="D9" s="243">
        <v>420</v>
      </c>
      <c r="E9" s="243">
        <v>4</v>
      </c>
      <c r="F9" s="243" t="s">
        <v>399</v>
      </c>
      <c r="G9" s="243" t="s">
        <v>399</v>
      </c>
      <c r="H9" s="243">
        <v>500</v>
      </c>
      <c r="I9" s="243" t="s">
        <v>399</v>
      </c>
      <c r="J9" s="243" t="s">
        <v>399</v>
      </c>
      <c r="K9" s="243">
        <v>2</v>
      </c>
      <c r="L9" s="243" t="s">
        <v>399</v>
      </c>
      <c r="M9" s="296">
        <v>2</v>
      </c>
    </row>
    <row r="10" spans="1:17">
      <c r="A10" s="66"/>
      <c r="B10" s="48"/>
      <c r="C10" s="48"/>
      <c r="D10" s="48"/>
      <c r="E10" s="48"/>
      <c r="F10" s="48"/>
      <c r="G10" s="48"/>
      <c r="H10" s="12"/>
      <c r="I10" s="12"/>
      <c r="J10" s="12"/>
      <c r="K10" s="12"/>
      <c r="L10" s="12"/>
      <c r="M10" s="49"/>
    </row>
    <row r="11" spans="1:17">
      <c r="A11" s="76" t="s">
        <v>503</v>
      </c>
      <c r="B11" s="81">
        <v>5</v>
      </c>
      <c r="C11" s="81" t="s">
        <v>399</v>
      </c>
      <c r="D11" s="81">
        <v>5</v>
      </c>
      <c r="E11" s="81">
        <v>5</v>
      </c>
      <c r="F11" s="81" t="s">
        <v>399</v>
      </c>
      <c r="G11" s="81" t="s">
        <v>399</v>
      </c>
      <c r="H11" s="81">
        <v>500</v>
      </c>
      <c r="I11" s="81" t="s">
        <v>399</v>
      </c>
      <c r="J11" s="81" t="s">
        <v>399</v>
      </c>
      <c r="K11" s="81">
        <v>3</v>
      </c>
      <c r="L11" s="81" t="s">
        <v>399</v>
      </c>
      <c r="M11" s="82">
        <v>3</v>
      </c>
    </row>
    <row r="12" spans="1:17">
      <c r="A12" s="66"/>
      <c r="B12" s="48"/>
      <c r="C12" s="48"/>
      <c r="D12" s="48"/>
      <c r="E12" s="48"/>
      <c r="F12" s="48"/>
      <c r="G12" s="48"/>
      <c r="H12" s="12"/>
      <c r="I12" s="12"/>
      <c r="J12" s="12"/>
      <c r="K12" s="12"/>
      <c r="L12" s="12"/>
      <c r="M12" s="49"/>
    </row>
    <row r="13" spans="1:17">
      <c r="A13" s="66" t="s">
        <v>507</v>
      </c>
      <c r="B13" s="85">
        <v>11</v>
      </c>
      <c r="C13" s="12">
        <v>7</v>
      </c>
      <c r="D13" s="12">
        <v>18</v>
      </c>
      <c r="E13" s="85">
        <v>11</v>
      </c>
      <c r="F13" s="12">
        <v>7</v>
      </c>
      <c r="G13" s="12" t="s">
        <v>399</v>
      </c>
      <c r="H13" s="48" t="s">
        <v>399</v>
      </c>
      <c r="I13" s="12" t="s">
        <v>399</v>
      </c>
      <c r="J13" s="48" t="s">
        <v>399</v>
      </c>
      <c r="K13" s="48" t="s">
        <v>399</v>
      </c>
      <c r="L13" s="48" t="s">
        <v>399</v>
      </c>
      <c r="M13" s="13" t="s">
        <v>399</v>
      </c>
    </row>
    <row r="14" spans="1:17">
      <c r="A14" s="66" t="s">
        <v>510</v>
      </c>
      <c r="B14" s="85">
        <v>5</v>
      </c>
      <c r="C14" s="12" t="s">
        <v>399</v>
      </c>
      <c r="D14" s="12">
        <v>5</v>
      </c>
      <c r="E14" s="85">
        <v>5</v>
      </c>
      <c r="F14" s="12" t="s">
        <v>399</v>
      </c>
      <c r="G14" s="12">
        <v>330000</v>
      </c>
      <c r="H14" s="85">
        <v>271</v>
      </c>
      <c r="I14" s="12" t="s">
        <v>399</v>
      </c>
      <c r="J14" s="85">
        <v>1</v>
      </c>
      <c r="K14" s="85">
        <v>1</v>
      </c>
      <c r="L14" s="85">
        <v>330</v>
      </c>
      <c r="M14" s="13">
        <v>331</v>
      </c>
    </row>
    <row r="15" spans="1:17">
      <c r="A15" s="66" t="s">
        <v>512</v>
      </c>
      <c r="B15" s="12" t="s">
        <v>399</v>
      </c>
      <c r="C15" s="12" t="s">
        <v>399</v>
      </c>
      <c r="D15" s="12" t="s">
        <v>399</v>
      </c>
      <c r="E15" s="12" t="s">
        <v>399</v>
      </c>
      <c r="F15" s="12" t="s">
        <v>399</v>
      </c>
      <c r="G15" s="12">
        <v>1590</v>
      </c>
      <c r="H15" s="12" t="s">
        <v>399</v>
      </c>
      <c r="I15" s="12" t="s">
        <v>399</v>
      </c>
      <c r="J15" s="12" t="s">
        <v>399</v>
      </c>
      <c r="K15" s="12" t="s">
        <v>399</v>
      </c>
      <c r="L15" s="12" t="s">
        <v>399</v>
      </c>
      <c r="M15" s="13" t="s">
        <v>399</v>
      </c>
    </row>
    <row r="16" spans="1:17">
      <c r="A16" s="66" t="s">
        <v>514</v>
      </c>
      <c r="B16" s="85">
        <v>8</v>
      </c>
      <c r="C16" s="12" t="s">
        <v>399</v>
      </c>
      <c r="D16" s="12">
        <v>8</v>
      </c>
      <c r="E16" s="85">
        <v>6</v>
      </c>
      <c r="F16" s="12" t="s">
        <v>399</v>
      </c>
      <c r="G16" s="12" t="s">
        <v>399</v>
      </c>
      <c r="H16" s="85">
        <v>425</v>
      </c>
      <c r="I16" s="12" t="s">
        <v>399</v>
      </c>
      <c r="J16" s="48" t="s">
        <v>399</v>
      </c>
      <c r="K16" s="85">
        <v>3</v>
      </c>
      <c r="L16" s="48" t="s">
        <v>399</v>
      </c>
      <c r="M16" s="13">
        <v>3</v>
      </c>
    </row>
    <row r="17" spans="1:13">
      <c r="A17" s="76" t="s">
        <v>515</v>
      </c>
      <c r="B17" s="81">
        <v>24</v>
      </c>
      <c r="C17" s="81">
        <v>7</v>
      </c>
      <c r="D17" s="81">
        <v>31</v>
      </c>
      <c r="E17" s="81">
        <v>22</v>
      </c>
      <c r="F17" s="81">
        <v>7</v>
      </c>
      <c r="G17" s="81">
        <v>331590</v>
      </c>
      <c r="H17" s="81">
        <v>178</v>
      </c>
      <c r="I17" s="81" t="s">
        <v>399</v>
      </c>
      <c r="J17" s="81">
        <v>1</v>
      </c>
      <c r="K17" s="81">
        <v>4</v>
      </c>
      <c r="L17" s="81">
        <v>330</v>
      </c>
      <c r="M17" s="82">
        <v>334</v>
      </c>
    </row>
    <row r="18" spans="1:13">
      <c r="A18" s="66"/>
      <c r="B18" s="48"/>
      <c r="C18" s="48"/>
      <c r="D18" s="48"/>
      <c r="E18" s="48"/>
      <c r="F18" s="48"/>
      <c r="G18" s="48"/>
      <c r="H18" s="12"/>
      <c r="I18" s="12"/>
      <c r="J18" s="12"/>
      <c r="K18" s="12"/>
      <c r="L18" s="12"/>
      <c r="M18" s="49"/>
    </row>
    <row r="19" spans="1:13" ht="13.5" thickBot="1">
      <c r="A19" s="69" t="s">
        <v>519</v>
      </c>
      <c r="B19" s="226">
        <v>449</v>
      </c>
      <c r="C19" s="226">
        <v>7</v>
      </c>
      <c r="D19" s="226">
        <v>456</v>
      </c>
      <c r="E19" s="226">
        <v>31</v>
      </c>
      <c r="F19" s="226">
        <v>7</v>
      </c>
      <c r="G19" s="226">
        <v>331590</v>
      </c>
      <c r="H19" s="226">
        <v>271</v>
      </c>
      <c r="I19" s="226" t="s">
        <v>399</v>
      </c>
      <c r="J19" s="226">
        <v>1</v>
      </c>
      <c r="K19" s="226">
        <v>9</v>
      </c>
      <c r="L19" s="226">
        <v>330</v>
      </c>
      <c r="M19" s="236">
        <v>339</v>
      </c>
    </row>
  </sheetData>
  <mergeCells count="12">
    <mergeCell ref="H7:I7"/>
    <mergeCell ref="G5:G8"/>
    <mergeCell ref="A1:M1"/>
    <mergeCell ref="A3:M3"/>
    <mergeCell ref="B5:F5"/>
    <mergeCell ref="B6:F6"/>
    <mergeCell ref="H6:I6"/>
    <mergeCell ref="K5:M5"/>
    <mergeCell ref="K6:K8"/>
    <mergeCell ref="L6:L8"/>
    <mergeCell ref="M6:M8"/>
    <mergeCell ref="E7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353.xml><?xml version="1.0" encoding="utf-8"?>
<worksheet xmlns="http://schemas.openxmlformats.org/spreadsheetml/2006/main" xmlns:r="http://schemas.openxmlformats.org/officeDocument/2006/relationships">
  <sheetPr codeName="Hoja329">
    <pageSetUpPr fitToPage="1"/>
  </sheetPr>
  <dimension ref="A1:Q12"/>
  <sheetViews>
    <sheetView view="pageBreakPreview" topLeftCell="A2" zoomScale="75" zoomScaleNormal="75" zoomScaleSheetLayoutView="75" workbookViewId="0">
      <selection activeCell="G16" sqref="G16"/>
    </sheetView>
  </sheetViews>
  <sheetFormatPr baseColWidth="10" defaultRowHeight="12.75"/>
  <cols>
    <col min="1" max="1" width="34.7109375" style="271" customWidth="1"/>
    <col min="2" max="13" width="13.85546875" style="271" customWidth="1"/>
    <col min="14" max="16384" width="11.42578125" style="271"/>
  </cols>
  <sheetData>
    <row r="1" spans="1:17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7" s="91" customFormat="1" ht="15">
      <c r="A3" s="1504" t="s">
        <v>1544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</row>
    <row r="4" spans="1:17" s="91" customFormat="1" ht="13.5" customHeight="1" thickBot="1">
      <c r="A4" s="239"/>
      <c r="B4" s="240"/>
      <c r="C4" s="240"/>
      <c r="D4" s="240"/>
      <c r="E4" s="240"/>
      <c r="F4" s="240"/>
      <c r="G4" s="240"/>
      <c r="H4" s="240"/>
      <c r="I4" s="240"/>
      <c r="J4" s="240"/>
      <c r="K4" s="240"/>
    </row>
    <row r="5" spans="1:17" s="866" customFormat="1" ht="17.25" customHeight="1">
      <c r="A5" s="1428"/>
      <c r="B5" s="1493" t="s">
        <v>1116</v>
      </c>
      <c r="C5" s="1493"/>
      <c r="D5" s="1493"/>
      <c r="E5" s="1493"/>
      <c r="F5" s="1493"/>
      <c r="G5" s="1627" t="s">
        <v>1153</v>
      </c>
      <c r="H5" s="1490" t="s">
        <v>386</v>
      </c>
      <c r="I5" s="1492"/>
      <c r="J5" s="1462"/>
      <c r="K5" s="1733" t="s">
        <v>387</v>
      </c>
      <c r="L5" s="1733"/>
      <c r="M5" s="1490"/>
    </row>
    <row r="6" spans="1:17" s="866" customFormat="1" ht="17.25" customHeight="1">
      <c r="A6" s="1430" t="s">
        <v>560</v>
      </c>
      <c r="B6" s="1495" t="s">
        <v>389</v>
      </c>
      <c r="C6" s="1495"/>
      <c r="D6" s="1495"/>
      <c r="E6" s="1495"/>
      <c r="F6" s="1495"/>
      <c r="G6" s="1628"/>
      <c r="H6" s="1673" t="s">
        <v>1265</v>
      </c>
      <c r="I6" s="1818"/>
      <c r="J6" s="1439" t="s">
        <v>1151</v>
      </c>
      <c r="K6" s="1499" t="s">
        <v>1173</v>
      </c>
      <c r="L6" s="1499" t="s">
        <v>1153</v>
      </c>
      <c r="M6" s="1670" t="s">
        <v>1154</v>
      </c>
    </row>
    <row r="7" spans="1:17" s="866" customFormat="1" ht="17.25" customHeight="1">
      <c r="A7" s="1430" t="s">
        <v>538</v>
      </c>
      <c r="B7" s="867"/>
      <c r="C7" s="1434" t="s">
        <v>395</v>
      </c>
      <c r="D7" s="303"/>
      <c r="E7" s="1738" t="s">
        <v>1123</v>
      </c>
      <c r="F7" s="1738"/>
      <c r="G7" s="1628"/>
      <c r="H7" s="1495" t="s">
        <v>390</v>
      </c>
      <c r="I7" s="1495"/>
      <c r="J7" s="1438" t="s">
        <v>1120</v>
      </c>
      <c r="K7" s="1628"/>
      <c r="L7" s="1628"/>
      <c r="M7" s="1502"/>
    </row>
    <row r="8" spans="1:17" s="866" customFormat="1" ht="17.25" customHeight="1" thickBot="1">
      <c r="A8" s="1432"/>
      <c r="B8" s="860" t="s">
        <v>393</v>
      </c>
      <c r="C8" s="860" t="s">
        <v>394</v>
      </c>
      <c r="D8" s="1429" t="s">
        <v>395</v>
      </c>
      <c r="E8" s="860" t="s">
        <v>393</v>
      </c>
      <c r="F8" s="1429" t="s">
        <v>394</v>
      </c>
      <c r="G8" s="1500"/>
      <c r="H8" s="860" t="s">
        <v>393</v>
      </c>
      <c r="I8" s="860" t="s">
        <v>394</v>
      </c>
      <c r="J8" s="1440" t="s">
        <v>1159</v>
      </c>
      <c r="K8" s="1500"/>
      <c r="L8" s="1500"/>
      <c r="M8" s="1503"/>
      <c r="P8" s="1318"/>
      <c r="Q8" s="1318"/>
    </row>
    <row r="9" spans="1:17" ht="18.75" customHeight="1">
      <c r="A9" s="75" t="s">
        <v>516</v>
      </c>
      <c r="B9" s="131" t="s">
        <v>399</v>
      </c>
      <c r="C9" s="131">
        <v>6</v>
      </c>
      <c r="D9" s="131">
        <v>6</v>
      </c>
      <c r="E9" s="131" t="s">
        <v>399</v>
      </c>
      <c r="F9" s="131">
        <v>6</v>
      </c>
      <c r="G9" s="131">
        <v>2400</v>
      </c>
      <c r="H9" s="131" t="s">
        <v>399</v>
      </c>
      <c r="I9" s="131">
        <v>800</v>
      </c>
      <c r="J9" s="131">
        <v>3</v>
      </c>
      <c r="K9" s="131">
        <v>5</v>
      </c>
      <c r="L9" s="131">
        <v>7</v>
      </c>
      <c r="M9" s="140">
        <v>12</v>
      </c>
    </row>
    <row r="10" spans="1:17">
      <c r="A10" s="76" t="s">
        <v>518</v>
      </c>
      <c r="B10" s="77" t="s">
        <v>399</v>
      </c>
      <c r="C10" s="77">
        <v>6</v>
      </c>
      <c r="D10" s="77">
        <v>6</v>
      </c>
      <c r="E10" s="77" t="s">
        <v>399</v>
      </c>
      <c r="F10" s="77">
        <v>6</v>
      </c>
      <c r="G10" s="77">
        <v>2400</v>
      </c>
      <c r="H10" s="81" t="s">
        <v>399</v>
      </c>
      <c r="I10" s="81">
        <v>800</v>
      </c>
      <c r="J10" s="81">
        <v>3</v>
      </c>
      <c r="K10" s="81">
        <v>5</v>
      </c>
      <c r="L10" s="81">
        <v>7</v>
      </c>
      <c r="M10" s="78">
        <v>12</v>
      </c>
    </row>
    <row r="11" spans="1:17">
      <c r="A11" s="66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9"/>
    </row>
    <row r="12" spans="1:17" ht="13.5" thickBot="1">
      <c r="A12" s="69" t="s">
        <v>519</v>
      </c>
      <c r="B12" s="55" t="s">
        <v>399</v>
      </c>
      <c r="C12" s="55">
        <v>6</v>
      </c>
      <c r="D12" s="55">
        <v>6</v>
      </c>
      <c r="E12" s="55" t="s">
        <v>399</v>
      </c>
      <c r="F12" s="55">
        <v>6</v>
      </c>
      <c r="G12" s="55">
        <v>2400</v>
      </c>
      <c r="H12" s="55" t="s">
        <v>399</v>
      </c>
      <c r="I12" s="55">
        <v>800</v>
      </c>
      <c r="J12" s="55">
        <v>3</v>
      </c>
      <c r="K12" s="55">
        <v>5</v>
      </c>
      <c r="L12" s="55">
        <v>7</v>
      </c>
      <c r="M12" s="56">
        <v>12</v>
      </c>
    </row>
  </sheetData>
  <mergeCells count="13">
    <mergeCell ref="A1:M1"/>
    <mergeCell ref="E7:F7"/>
    <mergeCell ref="H7:I7"/>
    <mergeCell ref="G5:G8"/>
    <mergeCell ref="K5:M5"/>
    <mergeCell ref="K6:K8"/>
    <mergeCell ref="L6:L8"/>
    <mergeCell ref="M6:M8"/>
    <mergeCell ref="H5:I5"/>
    <mergeCell ref="B5:F5"/>
    <mergeCell ref="B6:F6"/>
    <mergeCell ref="H6:I6"/>
    <mergeCell ref="A3:M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1" orientation="portrait" r:id="rId1"/>
  <headerFooter alignWithMargins="0"/>
</worksheet>
</file>

<file path=xl/worksheets/sheet354.xml><?xml version="1.0" encoding="utf-8"?>
<worksheet xmlns="http://schemas.openxmlformats.org/spreadsheetml/2006/main" xmlns:r="http://schemas.openxmlformats.org/officeDocument/2006/relationships">
  <sheetPr codeName="Hoja330">
    <pageSetUpPr fitToPage="1"/>
  </sheetPr>
  <dimension ref="A1:Q18"/>
  <sheetViews>
    <sheetView view="pageBreakPreview" zoomScale="75" zoomScaleNormal="75" zoomScaleSheetLayoutView="75" workbookViewId="0">
      <selection activeCell="E23" sqref="E23"/>
    </sheetView>
  </sheetViews>
  <sheetFormatPr baseColWidth="10" defaultRowHeight="12.75"/>
  <cols>
    <col min="1" max="1" width="36.85546875" style="271" customWidth="1"/>
    <col min="2" max="13" width="15.5703125" style="271" customWidth="1"/>
    <col min="14" max="16384" width="11.42578125" style="271"/>
  </cols>
  <sheetData>
    <row r="1" spans="1:17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7" s="91" customFormat="1" ht="15">
      <c r="A3" s="1504" t="s">
        <v>1545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  <c r="N3" s="134"/>
    </row>
    <row r="4" spans="1:17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7" s="866" customFormat="1" ht="19.5" customHeight="1">
      <c r="A5" s="1428"/>
      <c r="B5" s="1493" t="s">
        <v>1116</v>
      </c>
      <c r="C5" s="1493"/>
      <c r="D5" s="1493"/>
      <c r="E5" s="1493"/>
      <c r="F5" s="1493"/>
      <c r="G5" s="1627" t="s">
        <v>1153</v>
      </c>
      <c r="H5" s="1490" t="s">
        <v>386</v>
      </c>
      <c r="I5" s="1492"/>
      <c r="J5" s="1462"/>
      <c r="K5" s="1733" t="s">
        <v>387</v>
      </c>
      <c r="L5" s="1733"/>
      <c r="M5" s="1490"/>
    </row>
    <row r="6" spans="1:17" s="866" customFormat="1" ht="19.5" customHeight="1">
      <c r="A6" s="1430" t="s">
        <v>560</v>
      </c>
      <c r="B6" s="1495" t="s">
        <v>389</v>
      </c>
      <c r="C6" s="1495"/>
      <c r="D6" s="1495"/>
      <c r="E6" s="1495"/>
      <c r="F6" s="1495"/>
      <c r="G6" s="1628"/>
      <c r="H6" s="1673" t="s">
        <v>1265</v>
      </c>
      <c r="I6" s="1818"/>
      <c r="J6" s="1439" t="s">
        <v>1151</v>
      </c>
      <c r="K6" s="1499" t="s">
        <v>1173</v>
      </c>
      <c r="L6" s="1499" t="s">
        <v>1153</v>
      </c>
      <c r="M6" s="1670" t="s">
        <v>1154</v>
      </c>
    </row>
    <row r="7" spans="1:17" s="866" customFormat="1" ht="19.5" customHeight="1">
      <c r="A7" s="1430" t="s">
        <v>538</v>
      </c>
      <c r="B7" s="867"/>
      <c r="C7" s="1434" t="s">
        <v>395</v>
      </c>
      <c r="D7" s="303"/>
      <c r="E7" s="1738" t="s">
        <v>1123</v>
      </c>
      <c r="F7" s="1738"/>
      <c r="G7" s="1628"/>
      <c r="H7" s="1495" t="s">
        <v>390</v>
      </c>
      <c r="I7" s="1495"/>
      <c r="J7" s="1438" t="s">
        <v>1120</v>
      </c>
      <c r="K7" s="1628"/>
      <c r="L7" s="1628"/>
      <c r="M7" s="1502"/>
    </row>
    <row r="8" spans="1:17" s="866" customFormat="1" ht="19.5" customHeight="1" thickBot="1">
      <c r="A8" s="1432"/>
      <c r="B8" s="860" t="s">
        <v>393</v>
      </c>
      <c r="C8" s="860" t="s">
        <v>394</v>
      </c>
      <c r="D8" s="860" t="s">
        <v>395</v>
      </c>
      <c r="E8" s="860" t="s">
        <v>393</v>
      </c>
      <c r="F8" s="860" t="s">
        <v>394</v>
      </c>
      <c r="G8" s="1500"/>
      <c r="H8" s="860" t="s">
        <v>393</v>
      </c>
      <c r="I8" s="860" t="s">
        <v>394</v>
      </c>
      <c r="J8" s="1440" t="s">
        <v>1159</v>
      </c>
      <c r="K8" s="1500"/>
      <c r="L8" s="1500"/>
      <c r="M8" s="1503"/>
      <c r="P8" s="1318"/>
      <c r="Q8" s="1318"/>
    </row>
    <row r="9" spans="1:17" ht="19.5" customHeight="1">
      <c r="A9" s="75" t="s">
        <v>476</v>
      </c>
      <c r="B9" s="245">
        <v>6</v>
      </c>
      <c r="C9" s="245" t="s">
        <v>399</v>
      </c>
      <c r="D9" s="131">
        <v>6</v>
      </c>
      <c r="E9" s="245">
        <v>6</v>
      </c>
      <c r="F9" s="245" t="s">
        <v>399</v>
      </c>
      <c r="G9" s="245" t="s">
        <v>399</v>
      </c>
      <c r="H9" s="245">
        <v>10320</v>
      </c>
      <c r="I9" s="245" t="s">
        <v>399</v>
      </c>
      <c r="J9" s="245" t="s">
        <v>399</v>
      </c>
      <c r="K9" s="245">
        <v>62</v>
      </c>
      <c r="L9" s="245" t="s">
        <v>399</v>
      </c>
      <c r="M9" s="272">
        <v>62</v>
      </c>
    </row>
    <row r="10" spans="1:17">
      <c r="A10" s="66" t="s">
        <v>477</v>
      </c>
      <c r="B10" s="83">
        <v>2</v>
      </c>
      <c r="C10" s="83" t="s">
        <v>399</v>
      </c>
      <c r="D10" s="12">
        <v>2</v>
      </c>
      <c r="E10" s="83">
        <v>2</v>
      </c>
      <c r="F10" s="83" t="s">
        <v>399</v>
      </c>
      <c r="G10" s="83" t="s">
        <v>399</v>
      </c>
      <c r="H10" s="83">
        <v>14000</v>
      </c>
      <c r="I10" s="83" t="s">
        <v>399</v>
      </c>
      <c r="J10" s="83" t="s">
        <v>399</v>
      </c>
      <c r="K10" s="83">
        <v>28</v>
      </c>
      <c r="L10" s="83" t="s">
        <v>399</v>
      </c>
      <c r="M10" s="13">
        <v>28</v>
      </c>
    </row>
    <row r="11" spans="1:17">
      <c r="A11" s="76" t="s">
        <v>480</v>
      </c>
      <c r="B11" s="77">
        <v>8</v>
      </c>
      <c r="C11" s="77" t="s">
        <v>399</v>
      </c>
      <c r="D11" s="77">
        <v>8</v>
      </c>
      <c r="E11" s="77">
        <v>8</v>
      </c>
      <c r="F11" s="77" t="s">
        <v>399</v>
      </c>
      <c r="G11" s="77" t="s">
        <v>399</v>
      </c>
      <c r="H11" s="81">
        <v>11240</v>
      </c>
      <c r="I11" s="81" t="s">
        <v>399</v>
      </c>
      <c r="J11" s="81" t="s">
        <v>399</v>
      </c>
      <c r="K11" s="81">
        <v>90</v>
      </c>
      <c r="L11" s="81" t="s">
        <v>399</v>
      </c>
      <c r="M11" s="78">
        <v>90</v>
      </c>
    </row>
    <row r="12" spans="1:17">
      <c r="A12" s="66"/>
      <c r="B12" s="48"/>
      <c r="C12" s="48"/>
      <c r="D12" s="48"/>
      <c r="E12" s="48"/>
      <c r="F12" s="48"/>
      <c r="G12" s="48"/>
      <c r="H12" s="12"/>
      <c r="I12" s="12"/>
      <c r="J12" s="12"/>
      <c r="K12" s="12"/>
      <c r="L12" s="12"/>
      <c r="M12" s="49"/>
    </row>
    <row r="13" spans="1:17">
      <c r="A13" s="66" t="s">
        <v>507</v>
      </c>
      <c r="B13" s="85">
        <v>4</v>
      </c>
      <c r="C13" s="12" t="s">
        <v>399</v>
      </c>
      <c r="D13" s="12">
        <v>4</v>
      </c>
      <c r="E13" s="85">
        <v>4</v>
      </c>
      <c r="F13" s="12" t="s">
        <v>399</v>
      </c>
      <c r="G13" s="12" t="s">
        <v>399</v>
      </c>
      <c r="H13" s="85">
        <v>9000</v>
      </c>
      <c r="I13" s="12" t="s">
        <v>399</v>
      </c>
      <c r="J13" s="48" t="s">
        <v>399</v>
      </c>
      <c r="K13" s="85">
        <v>36</v>
      </c>
      <c r="L13" s="48" t="s">
        <v>399</v>
      </c>
      <c r="M13" s="13">
        <v>36</v>
      </c>
    </row>
    <row r="14" spans="1:17">
      <c r="A14" s="66" t="s">
        <v>510</v>
      </c>
      <c r="B14" s="85" t="s">
        <v>399</v>
      </c>
      <c r="C14" s="12">
        <v>1</v>
      </c>
      <c r="D14" s="12">
        <v>1</v>
      </c>
      <c r="E14" s="85" t="s">
        <v>399</v>
      </c>
      <c r="F14" s="12">
        <v>1</v>
      </c>
      <c r="G14" s="12" t="s">
        <v>399</v>
      </c>
      <c r="H14" s="85" t="s">
        <v>399</v>
      </c>
      <c r="I14" s="12">
        <v>40000</v>
      </c>
      <c r="J14" s="85" t="s">
        <v>399</v>
      </c>
      <c r="K14" s="85">
        <v>40</v>
      </c>
      <c r="L14" s="85" t="s">
        <v>399</v>
      </c>
      <c r="M14" s="13">
        <v>40</v>
      </c>
    </row>
    <row r="15" spans="1:17">
      <c r="A15" s="66" t="s">
        <v>513</v>
      </c>
      <c r="B15" s="85">
        <v>10</v>
      </c>
      <c r="C15" s="12" t="s">
        <v>399</v>
      </c>
      <c r="D15" s="12">
        <v>10</v>
      </c>
      <c r="E15" s="85">
        <v>10</v>
      </c>
      <c r="F15" s="12" t="s">
        <v>399</v>
      </c>
      <c r="G15" s="12" t="s">
        <v>399</v>
      </c>
      <c r="H15" s="85">
        <v>10000</v>
      </c>
      <c r="I15" s="12" t="s">
        <v>399</v>
      </c>
      <c r="J15" s="48" t="s">
        <v>399</v>
      </c>
      <c r="K15" s="85">
        <v>100</v>
      </c>
      <c r="L15" s="48" t="s">
        <v>399</v>
      </c>
      <c r="M15" s="13">
        <v>100</v>
      </c>
    </row>
    <row r="16" spans="1:17">
      <c r="A16" s="76" t="s">
        <v>515</v>
      </c>
      <c r="B16" s="77">
        <v>14</v>
      </c>
      <c r="C16" s="77">
        <v>1</v>
      </c>
      <c r="D16" s="77">
        <v>15</v>
      </c>
      <c r="E16" s="77">
        <v>14</v>
      </c>
      <c r="F16" s="77">
        <v>1</v>
      </c>
      <c r="G16" s="77" t="s">
        <v>399</v>
      </c>
      <c r="H16" s="81">
        <v>9714</v>
      </c>
      <c r="I16" s="81">
        <v>40000</v>
      </c>
      <c r="J16" s="81" t="s">
        <v>399</v>
      </c>
      <c r="K16" s="81">
        <v>176</v>
      </c>
      <c r="L16" s="81" t="s">
        <v>399</v>
      </c>
      <c r="M16" s="78">
        <v>176</v>
      </c>
    </row>
    <row r="17" spans="1:13">
      <c r="A17" s="66"/>
      <c r="B17" s="48"/>
      <c r="C17" s="48"/>
      <c r="D17" s="48"/>
      <c r="E17" s="48"/>
      <c r="F17" s="48"/>
      <c r="G17" s="48"/>
      <c r="H17" s="12"/>
      <c r="I17" s="12"/>
      <c r="J17" s="12"/>
      <c r="K17" s="12"/>
      <c r="L17" s="12"/>
      <c r="M17" s="49"/>
    </row>
    <row r="18" spans="1:13" ht="13.5" thickBot="1">
      <c r="A18" s="69" t="s">
        <v>519</v>
      </c>
      <c r="B18" s="55">
        <v>22</v>
      </c>
      <c r="C18" s="55">
        <v>1</v>
      </c>
      <c r="D18" s="55">
        <v>23</v>
      </c>
      <c r="E18" s="55">
        <v>22</v>
      </c>
      <c r="F18" s="55">
        <v>1</v>
      </c>
      <c r="G18" s="55" t="s">
        <v>399</v>
      </c>
      <c r="H18" s="55">
        <v>10269</v>
      </c>
      <c r="I18" s="55">
        <v>40000</v>
      </c>
      <c r="J18" s="55" t="s">
        <v>399</v>
      </c>
      <c r="K18" s="55">
        <v>266</v>
      </c>
      <c r="L18" s="55" t="s">
        <v>399</v>
      </c>
      <c r="M18" s="56">
        <v>266</v>
      </c>
    </row>
  </sheetData>
  <mergeCells count="13">
    <mergeCell ref="A1:M1"/>
    <mergeCell ref="B5:F5"/>
    <mergeCell ref="B6:F6"/>
    <mergeCell ref="H6:I6"/>
    <mergeCell ref="K5:M5"/>
    <mergeCell ref="K6:K8"/>
    <mergeCell ref="L6:L8"/>
    <mergeCell ref="M6:M8"/>
    <mergeCell ref="E7:F7"/>
    <mergeCell ref="A3:M3"/>
    <mergeCell ref="H7:I7"/>
    <mergeCell ref="H5:I5"/>
    <mergeCell ref="G5:G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355.xml><?xml version="1.0" encoding="utf-8"?>
<worksheet xmlns="http://schemas.openxmlformats.org/spreadsheetml/2006/main" xmlns:r="http://schemas.openxmlformats.org/officeDocument/2006/relationships">
  <sheetPr codeName="Hoja331">
    <pageSetUpPr fitToPage="1"/>
  </sheetPr>
  <dimension ref="A1:Q20"/>
  <sheetViews>
    <sheetView view="pageBreakPreview" zoomScale="75" zoomScaleNormal="75" zoomScaleSheetLayoutView="75" workbookViewId="0">
      <selection activeCell="A3" sqref="A3:M3"/>
    </sheetView>
  </sheetViews>
  <sheetFormatPr baseColWidth="10" defaultRowHeight="12.75"/>
  <cols>
    <col min="1" max="1" width="35.140625" style="271" customWidth="1"/>
    <col min="2" max="13" width="15.28515625" style="271" customWidth="1"/>
    <col min="14" max="16384" width="11.42578125" style="271"/>
  </cols>
  <sheetData>
    <row r="1" spans="1:17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7" s="91" customFormat="1" ht="15">
      <c r="A3" s="1504" t="s">
        <v>1546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  <c r="N3" s="134"/>
    </row>
    <row r="4" spans="1:17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7" s="866" customFormat="1" ht="18.75" customHeight="1">
      <c r="A5" s="1428"/>
      <c r="B5" s="1493" t="s">
        <v>1116</v>
      </c>
      <c r="C5" s="1493"/>
      <c r="D5" s="1493"/>
      <c r="E5" s="1493"/>
      <c r="F5" s="1493"/>
      <c r="G5" s="1627" t="s">
        <v>1153</v>
      </c>
      <c r="H5" s="1490" t="s">
        <v>386</v>
      </c>
      <c r="I5" s="1492"/>
      <c r="J5" s="1462"/>
      <c r="K5" s="1733" t="s">
        <v>387</v>
      </c>
      <c r="L5" s="1733"/>
      <c r="M5" s="1490"/>
    </row>
    <row r="6" spans="1:17" s="866" customFormat="1" ht="18.75" customHeight="1">
      <c r="A6" s="1430" t="s">
        <v>560</v>
      </c>
      <c r="B6" s="1495" t="s">
        <v>389</v>
      </c>
      <c r="C6" s="1495"/>
      <c r="D6" s="1495"/>
      <c r="E6" s="1495"/>
      <c r="F6" s="1495"/>
      <c r="G6" s="1628"/>
      <c r="H6" s="1673" t="s">
        <v>1265</v>
      </c>
      <c r="I6" s="1818"/>
      <c r="J6" s="1439" t="s">
        <v>1151</v>
      </c>
      <c r="K6" s="1499" t="s">
        <v>1173</v>
      </c>
      <c r="L6" s="1499" t="s">
        <v>1153</v>
      </c>
      <c r="M6" s="1670" t="s">
        <v>1154</v>
      </c>
    </row>
    <row r="7" spans="1:17" s="866" customFormat="1" ht="18.75" customHeight="1">
      <c r="A7" s="1430" t="s">
        <v>538</v>
      </c>
      <c r="B7" s="867"/>
      <c r="C7" s="1434" t="s">
        <v>395</v>
      </c>
      <c r="D7" s="303"/>
      <c r="E7" s="1738" t="s">
        <v>1123</v>
      </c>
      <c r="F7" s="1738"/>
      <c r="G7" s="1628"/>
      <c r="H7" s="1495" t="s">
        <v>390</v>
      </c>
      <c r="I7" s="1495"/>
      <c r="J7" s="1438" t="s">
        <v>1120</v>
      </c>
      <c r="K7" s="1628"/>
      <c r="L7" s="1628"/>
      <c r="M7" s="1502"/>
    </row>
    <row r="8" spans="1:17" s="866" customFormat="1" ht="18.75" customHeight="1" thickBot="1">
      <c r="A8" s="1432"/>
      <c r="B8" s="860" t="s">
        <v>393</v>
      </c>
      <c r="C8" s="860" t="s">
        <v>394</v>
      </c>
      <c r="D8" s="860" t="s">
        <v>395</v>
      </c>
      <c r="E8" s="860" t="s">
        <v>393</v>
      </c>
      <c r="F8" s="860" t="s">
        <v>394</v>
      </c>
      <c r="G8" s="1500"/>
      <c r="H8" s="860" t="s">
        <v>393</v>
      </c>
      <c r="I8" s="860" t="s">
        <v>394</v>
      </c>
      <c r="J8" s="1440" t="s">
        <v>1159</v>
      </c>
      <c r="K8" s="1500"/>
      <c r="L8" s="1500"/>
      <c r="M8" s="1503"/>
      <c r="P8" s="1318"/>
      <c r="Q8" s="1318"/>
    </row>
    <row r="9" spans="1:17">
      <c r="A9" s="75" t="s">
        <v>486</v>
      </c>
      <c r="B9" s="131" t="s">
        <v>399</v>
      </c>
      <c r="C9" s="131">
        <v>13</v>
      </c>
      <c r="D9" s="131">
        <v>13</v>
      </c>
      <c r="E9" s="131" t="s">
        <v>399</v>
      </c>
      <c r="F9" s="131">
        <v>13</v>
      </c>
      <c r="G9" s="131" t="s">
        <v>399</v>
      </c>
      <c r="H9" s="131" t="s">
        <v>399</v>
      </c>
      <c r="I9" s="131">
        <v>14000</v>
      </c>
      <c r="J9" s="131" t="s">
        <v>399</v>
      </c>
      <c r="K9" s="131">
        <v>182</v>
      </c>
      <c r="L9" s="131" t="s">
        <v>399</v>
      </c>
      <c r="M9" s="140">
        <v>182</v>
      </c>
    </row>
    <row r="10" spans="1:17">
      <c r="A10" s="76" t="s">
        <v>491</v>
      </c>
      <c r="B10" s="77" t="s">
        <v>399</v>
      </c>
      <c r="C10" s="77">
        <v>13</v>
      </c>
      <c r="D10" s="77">
        <v>13</v>
      </c>
      <c r="E10" s="77" t="s">
        <v>399</v>
      </c>
      <c r="F10" s="77">
        <v>13</v>
      </c>
      <c r="G10" s="77" t="s">
        <v>399</v>
      </c>
      <c r="H10" s="81" t="s">
        <v>399</v>
      </c>
      <c r="I10" s="81">
        <v>14000</v>
      </c>
      <c r="J10" s="81" t="s">
        <v>399</v>
      </c>
      <c r="K10" s="81">
        <v>182</v>
      </c>
      <c r="L10" s="81" t="s">
        <v>399</v>
      </c>
      <c r="M10" s="78">
        <v>182</v>
      </c>
    </row>
    <row r="11" spans="1:17">
      <c r="A11" s="68"/>
      <c r="B11" s="73"/>
      <c r="C11" s="73"/>
      <c r="D11" s="73"/>
      <c r="E11" s="73"/>
      <c r="F11" s="73"/>
      <c r="G11" s="73"/>
      <c r="H11" s="79"/>
      <c r="I11" s="79"/>
      <c r="J11" s="79"/>
      <c r="K11" s="79"/>
      <c r="L11" s="79"/>
      <c r="M11" s="74"/>
    </row>
    <row r="12" spans="1:17" s="1181" customFormat="1">
      <c r="A12" s="1135" t="s">
        <v>495</v>
      </c>
      <c r="B12" s="1251" t="s">
        <v>399</v>
      </c>
      <c r="C12" s="1251">
        <v>663</v>
      </c>
      <c r="D12" s="1251">
        <v>663</v>
      </c>
      <c r="E12" s="1251" t="s">
        <v>399</v>
      </c>
      <c r="F12" s="1251">
        <v>663</v>
      </c>
      <c r="G12" s="1251" t="s">
        <v>399</v>
      </c>
      <c r="H12" s="1255" t="s">
        <v>399</v>
      </c>
      <c r="I12" s="1255">
        <v>21000</v>
      </c>
      <c r="J12" s="1255" t="s">
        <v>399</v>
      </c>
      <c r="K12" s="1255">
        <v>13923</v>
      </c>
      <c r="L12" s="1255" t="s">
        <v>399</v>
      </c>
      <c r="M12" s="1212">
        <v>13923</v>
      </c>
    </row>
    <row r="13" spans="1:17">
      <c r="A13" s="1135" t="s">
        <v>496</v>
      </c>
      <c r="B13" s="12">
        <v>5</v>
      </c>
      <c r="C13" s="12">
        <v>36</v>
      </c>
      <c r="D13" s="12">
        <v>41</v>
      </c>
      <c r="E13" s="12">
        <v>5</v>
      </c>
      <c r="F13" s="12">
        <v>36</v>
      </c>
      <c r="G13" s="12" t="s">
        <v>399</v>
      </c>
      <c r="H13" s="12">
        <v>3000</v>
      </c>
      <c r="I13" s="12">
        <v>20000</v>
      </c>
      <c r="J13" s="12" t="s">
        <v>399</v>
      </c>
      <c r="K13" s="12">
        <v>735</v>
      </c>
      <c r="L13" s="12" t="s">
        <v>399</v>
      </c>
      <c r="M13" s="13">
        <v>735</v>
      </c>
    </row>
    <row r="14" spans="1:17">
      <c r="A14" s="76" t="s">
        <v>573</v>
      </c>
      <c r="B14" s="77">
        <v>5</v>
      </c>
      <c r="C14" s="77">
        <v>699</v>
      </c>
      <c r="D14" s="77">
        <v>704</v>
      </c>
      <c r="E14" s="77">
        <v>5</v>
      </c>
      <c r="F14" s="77">
        <v>699</v>
      </c>
      <c r="G14" s="77" t="s">
        <v>399</v>
      </c>
      <c r="H14" s="81">
        <v>3000</v>
      </c>
      <c r="I14" s="81">
        <v>20948</v>
      </c>
      <c r="J14" s="81" t="s">
        <v>399</v>
      </c>
      <c r="K14" s="81">
        <v>14658</v>
      </c>
      <c r="L14" s="81" t="s">
        <v>399</v>
      </c>
      <c r="M14" s="78">
        <v>14658</v>
      </c>
    </row>
    <row r="15" spans="1:17">
      <c r="A15" s="66"/>
      <c r="B15" s="48"/>
      <c r="C15" s="48"/>
      <c r="D15" s="48"/>
      <c r="E15" s="48"/>
      <c r="F15" s="48"/>
      <c r="G15" s="48"/>
      <c r="H15" s="12"/>
      <c r="I15" s="12"/>
      <c r="J15" s="12"/>
      <c r="K15" s="12"/>
      <c r="L15" s="12"/>
      <c r="M15" s="49"/>
    </row>
    <row r="16" spans="1:17">
      <c r="A16" s="1135" t="s">
        <v>510</v>
      </c>
      <c r="B16" s="48" t="s">
        <v>399</v>
      </c>
      <c r="C16" s="48" t="s">
        <v>399</v>
      </c>
      <c r="D16" s="48" t="s">
        <v>399</v>
      </c>
      <c r="E16" s="48" t="s">
        <v>399</v>
      </c>
      <c r="F16" s="48" t="s">
        <v>399</v>
      </c>
      <c r="G16" s="48">
        <v>5588</v>
      </c>
      <c r="H16" s="12" t="s">
        <v>399</v>
      </c>
      <c r="I16" s="12" t="s">
        <v>399</v>
      </c>
      <c r="J16" s="12">
        <v>7</v>
      </c>
      <c r="K16" s="12" t="s">
        <v>399</v>
      </c>
      <c r="L16" s="12">
        <v>39</v>
      </c>
      <c r="M16" s="49">
        <v>39</v>
      </c>
    </row>
    <row r="17" spans="1:13">
      <c r="A17" s="66" t="s">
        <v>512</v>
      </c>
      <c r="B17" s="12">
        <v>2</v>
      </c>
      <c r="C17" s="12" t="s">
        <v>399</v>
      </c>
      <c r="D17" s="12">
        <v>2</v>
      </c>
      <c r="E17" s="12">
        <v>2</v>
      </c>
      <c r="F17" s="12" t="s">
        <v>399</v>
      </c>
      <c r="G17" s="12">
        <v>45</v>
      </c>
      <c r="H17" s="12">
        <v>2150</v>
      </c>
      <c r="I17" s="12" t="s">
        <v>399</v>
      </c>
      <c r="J17" s="12" t="s">
        <v>399</v>
      </c>
      <c r="K17" s="12">
        <v>4</v>
      </c>
      <c r="L17" s="12" t="s">
        <v>399</v>
      </c>
      <c r="M17" s="13">
        <v>4</v>
      </c>
    </row>
    <row r="18" spans="1:13">
      <c r="A18" s="76" t="s">
        <v>515</v>
      </c>
      <c r="B18" s="77">
        <v>2</v>
      </c>
      <c r="C18" s="77" t="s">
        <v>399</v>
      </c>
      <c r="D18" s="77">
        <v>2</v>
      </c>
      <c r="E18" s="77">
        <v>2</v>
      </c>
      <c r="F18" s="77" t="s">
        <v>399</v>
      </c>
      <c r="G18" s="77">
        <v>5633</v>
      </c>
      <c r="H18" s="81">
        <v>2150</v>
      </c>
      <c r="I18" s="81" t="s">
        <v>399</v>
      </c>
      <c r="J18" s="81">
        <v>7</v>
      </c>
      <c r="K18" s="81">
        <v>4</v>
      </c>
      <c r="L18" s="81">
        <v>39</v>
      </c>
      <c r="M18" s="78">
        <v>43</v>
      </c>
    </row>
    <row r="19" spans="1:13">
      <c r="A19" s="66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9"/>
    </row>
    <row r="20" spans="1:13" ht="13.5" thickBot="1">
      <c r="A20" s="69" t="s">
        <v>519</v>
      </c>
      <c r="B20" s="55">
        <v>7</v>
      </c>
      <c r="C20" s="55">
        <v>712</v>
      </c>
      <c r="D20" s="55">
        <v>719</v>
      </c>
      <c r="E20" s="55">
        <v>7</v>
      </c>
      <c r="F20" s="55">
        <v>712</v>
      </c>
      <c r="G20" s="55">
        <v>5633</v>
      </c>
      <c r="H20" s="55">
        <v>2757</v>
      </c>
      <c r="I20" s="55">
        <v>20822</v>
      </c>
      <c r="J20" s="55">
        <v>7</v>
      </c>
      <c r="K20" s="55">
        <v>14844</v>
      </c>
      <c r="L20" s="55">
        <v>39</v>
      </c>
      <c r="M20" s="56">
        <v>14883</v>
      </c>
    </row>
  </sheetData>
  <mergeCells count="13">
    <mergeCell ref="A1:M1"/>
    <mergeCell ref="E7:F7"/>
    <mergeCell ref="H7:I7"/>
    <mergeCell ref="G5:G8"/>
    <mergeCell ref="K5:M5"/>
    <mergeCell ref="K6:K8"/>
    <mergeCell ref="L6:L8"/>
    <mergeCell ref="M6:M8"/>
    <mergeCell ref="H5:I5"/>
    <mergeCell ref="B5:F5"/>
    <mergeCell ref="B6:F6"/>
    <mergeCell ref="H6:I6"/>
    <mergeCell ref="A3:M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356.xml><?xml version="1.0" encoding="utf-8"?>
<worksheet xmlns="http://schemas.openxmlformats.org/spreadsheetml/2006/main" xmlns:r="http://schemas.openxmlformats.org/officeDocument/2006/relationships">
  <sheetPr codeName="Hoja333">
    <pageSetUpPr fitToPage="1"/>
  </sheetPr>
  <dimension ref="A1:Q22"/>
  <sheetViews>
    <sheetView view="pageBreakPreview" zoomScale="75" zoomScaleNormal="75" zoomScaleSheetLayoutView="75" workbookViewId="0">
      <selection activeCell="B9" sqref="B9:M22"/>
    </sheetView>
  </sheetViews>
  <sheetFormatPr baseColWidth="10" defaultRowHeight="12.75"/>
  <cols>
    <col min="1" max="1" width="35.7109375" style="271" customWidth="1"/>
    <col min="2" max="13" width="16" style="271" customWidth="1"/>
    <col min="14" max="16384" width="11.42578125" style="271"/>
  </cols>
  <sheetData>
    <row r="1" spans="1:17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7" s="91" customFormat="1" ht="15">
      <c r="A3" s="1504" t="s">
        <v>1547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  <c r="N3" s="134"/>
    </row>
    <row r="4" spans="1:17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7" s="866" customFormat="1" ht="18.75" customHeight="1">
      <c r="A5" s="1428"/>
      <c r="B5" s="1493" t="s">
        <v>1116</v>
      </c>
      <c r="C5" s="1493"/>
      <c r="D5" s="1493"/>
      <c r="E5" s="1493"/>
      <c r="F5" s="1493"/>
      <c r="G5" s="1627" t="s">
        <v>1153</v>
      </c>
      <c r="H5" s="1490" t="s">
        <v>386</v>
      </c>
      <c r="I5" s="1492"/>
      <c r="J5" s="1462"/>
      <c r="K5" s="1733" t="s">
        <v>387</v>
      </c>
      <c r="L5" s="1733"/>
      <c r="M5" s="1490"/>
    </row>
    <row r="6" spans="1:17" s="866" customFormat="1" ht="18.75" customHeight="1">
      <c r="A6" s="1430" t="s">
        <v>560</v>
      </c>
      <c r="B6" s="1495" t="s">
        <v>389</v>
      </c>
      <c r="C6" s="1495"/>
      <c r="D6" s="1495"/>
      <c r="E6" s="1495"/>
      <c r="F6" s="1495"/>
      <c r="G6" s="1628"/>
      <c r="H6" s="1673" t="s">
        <v>1265</v>
      </c>
      <c r="I6" s="1818"/>
      <c r="J6" s="1439" t="s">
        <v>1151</v>
      </c>
      <c r="K6" s="1499" t="s">
        <v>1173</v>
      </c>
      <c r="L6" s="1499" t="s">
        <v>1153</v>
      </c>
      <c r="M6" s="1670" t="s">
        <v>1154</v>
      </c>
    </row>
    <row r="7" spans="1:17" s="866" customFormat="1" ht="18.75" customHeight="1">
      <c r="A7" s="1430" t="s">
        <v>538</v>
      </c>
      <c r="B7" s="867"/>
      <c r="C7" s="1434" t="s">
        <v>395</v>
      </c>
      <c r="D7" s="303"/>
      <c r="E7" s="1738" t="s">
        <v>1123</v>
      </c>
      <c r="F7" s="1738"/>
      <c r="G7" s="1628"/>
      <c r="H7" s="1495" t="s">
        <v>390</v>
      </c>
      <c r="I7" s="1495"/>
      <c r="J7" s="1438" t="s">
        <v>1120</v>
      </c>
      <c r="K7" s="1628"/>
      <c r="L7" s="1628"/>
      <c r="M7" s="1502"/>
    </row>
    <row r="8" spans="1:17" s="866" customFormat="1" ht="18.75" customHeight="1" thickBot="1">
      <c r="A8" s="1432"/>
      <c r="B8" s="860" t="s">
        <v>393</v>
      </c>
      <c r="C8" s="860" t="s">
        <v>394</v>
      </c>
      <c r="D8" s="860" t="s">
        <v>395</v>
      </c>
      <c r="E8" s="860" t="s">
        <v>393</v>
      </c>
      <c r="F8" s="860" t="s">
        <v>394</v>
      </c>
      <c r="G8" s="1500"/>
      <c r="H8" s="860" t="s">
        <v>393</v>
      </c>
      <c r="I8" s="860" t="s">
        <v>394</v>
      </c>
      <c r="J8" s="1440" t="s">
        <v>1159</v>
      </c>
      <c r="K8" s="1500"/>
      <c r="L8" s="1500"/>
      <c r="M8" s="1503"/>
      <c r="P8" s="1318"/>
      <c r="Q8" s="1318"/>
    </row>
    <row r="9" spans="1:17" ht="19.5" customHeight="1">
      <c r="A9" s="75" t="s">
        <v>476</v>
      </c>
      <c r="B9" s="245">
        <v>1</v>
      </c>
      <c r="C9" s="245" t="s">
        <v>399</v>
      </c>
      <c r="D9" s="131">
        <v>1</v>
      </c>
      <c r="E9" s="245">
        <v>1</v>
      </c>
      <c r="F9" s="245" t="s">
        <v>399</v>
      </c>
      <c r="G9" s="245" t="s">
        <v>399</v>
      </c>
      <c r="H9" s="245">
        <v>450</v>
      </c>
      <c r="I9" s="245" t="s">
        <v>399</v>
      </c>
      <c r="J9" s="245" t="s">
        <v>399</v>
      </c>
      <c r="K9" s="245" t="s">
        <v>399</v>
      </c>
      <c r="L9" s="245" t="s">
        <v>399</v>
      </c>
      <c r="M9" s="272" t="s">
        <v>399</v>
      </c>
    </row>
    <row r="10" spans="1:17">
      <c r="A10" s="76" t="s">
        <v>480</v>
      </c>
      <c r="B10" s="77">
        <v>1</v>
      </c>
      <c r="C10" s="77" t="s">
        <v>399</v>
      </c>
      <c r="D10" s="77">
        <v>1</v>
      </c>
      <c r="E10" s="77">
        <v>1</v>
      </c>
      <c r="F10" s="77" t="s">
        <v>399</v>
      </c>
      <c r="G10" s="77" t="s">
        <v>399</v>
      </c>
      <c r="H10" s="81">
        <v>450</v>
      </c>
      <c r="I10" s="81" t="s">
        <v>399</v>
      </c>
      <c r="J10" s="81" t="s">
        <v>399</v>
      </c>
      <c r="K10" s="81" t="s">
        <v>399</v>
      </c>
      <c r="L10" s="81" t="s">
        <v>399</v>
      </c>
      <c r="M10" s="78" t="s">
        <v>399</v>
      </c>
    </row>
    <row r="11" spans="1:17">
      <c r="A11" s="68"/>
      <c r="B11" s="73"/>
      <c r="C11" s="73"/>
      <c r="D11" s="73"/>
      <c r="E11" s="73"/>
      <c r="F11" s="73"/>
      <c r="G11" s="73"/>
      <c r="H11" s="79"/>
      <c r="I11" s="79"/>
      <c r="J11" s="79"/>
      <c r="K11" s="79"/>
      <c r="L11" s="79"/>
      <c r="M11" s="74"/>
    </row>
    <row r="12" spans="1:17">
      <c r="A12" s="66" t="s">
        <v>485</v>
      </c>
      <c r="B12" s="85" t="s">
        <v>399</v>
      </c>
      <c r="C12" s="12" t="s">
        <v>399</v>
      </c>
      <c r="D12" s="12" t="s">
        <v>399</v>
      </c>
      <c r="E12" s="85" t="s">
        <v>399</v>
      </c>
      <c r="F12" s="12" t="s">
        <v>399</v>
      </c>
      <c r="G12" s="12">
        <v>46</v>
      </c>
      <c r="H12" s="85" t="s">
        <v>399</v>
      </c>
      <c r="I12" s="12" t="s">
        <v>399</v>
      </c>
      <c r="J12" s="12" t="s">
        <v>399</v>
      </c>
      <c r="K12" s="12" t="s">
        <v>399</v>
      </c>
      <c r="L12" s="12" t="s">
        <v>399</v>
      </c>
      <c r="M12" s="13" t="s">
        <v>399</v>
      </c>
    </row>
    <row r="13" spans="1:17">
      <c r="A13" s="66" t="s">
        <v>489</v>
      </c>
      <c r="B13" s="85">
        <v>2</v>
      </c>
      <c r="C13" s="12">
        <v>1</v>
      </c>
      <c r="D13" s="12">
        <v>3</v>
      </c>
      <c r="E13" s="48" t="s">
        <v>399</v>
      </c>
      <c r="F13" s="12" t="s">
        <v>399</v>
      </c>
      <c r="G13" s="12" t="s">
        <v>399</v>
      </c>
      <c r="H13" s="48" t="s">
        <v>399</v>
      </c>
      <c r="I13" s="12" t="s">
        <v>399</v>
      </c>
      <c r="J13" s="12" t="s">
        <v>399</v>
      </c>
      <c r="K13" s="12" t="s">
        <v>399</v>
      </c>
      <c r="L13" s="12" t="s">
        <v>399</v>
      </c>
      <c r="M13" s="13" t="s">
        <v>399</v>
      </c>
    </row>
    <row r="14" spans="1:17">
      <c r="A14" s="76" t="s">
        <v>491</v>
      </c>
      <c r="B14" s="77">
        <v>2</v>
      </c>
      <c r="C14" s="77">
        <v>1</v>
      </c>
      <c r="D14" s="77">
        <v>3</v>
      </c>
      <c r="E14" s="77" t="s">
        <v>399</v>
      </c>
      <c r="F14" s="77" t="s">
        <v>399</v>
      </c>
      <c r="G14" s="77">
        <v>46</v>
      </c>
      <c r="H14" s="81" t="s">
        <v>399</v>
      </c>
      <c r="I14" s="81" t="s">
        <v>399</v>
      </c>
      <c r="J14" s="81" t="s">
        <v>399</v>
      </c>
      <c r="K14" s="81" t="s">
        <v>399</v>
      </c>
      <c r="L14" s="81" t="s">
        <v>399</v>
      </c>
      <c r="M14" s="78" t="s">
        <v>399</v>
      </c>
    </row>
    <row r="15" spans="1:17">
      <c r="A15" s="66"/>
      <c r="B15" s="48"/>
      <c r="C15" s="48"/>
      <c r="D15" s="48"/>
      <c r="E15" s="48"/>
      <c r="F15" s="48"/>
      <c r="G15" s="48"/>
      <c r="H15" s="12"/>
      <c r="I15" s="12"/>
      <c r="J15" s="12"/>
      <c r="K15" s="12"/>
      <c r="L15" s="12"/>
      <c r="M15" s="49"/>
    </row>
    <row r="16" spans="1:17">
      <c r="A16" s="66" t="s">
        <v>508</v>
      </c>
      <c r="B16" s="85">
        <v>361</v>
      </c>
      <c r="C16" s="12">
        <v>388</v>
      </c>
      <c r="D16" s="12">
        <v>749</v>
      </c>
      <c r="E16" s="85">
        <v>277</v>
      </c>
      <c r="F16" s="12">
        <v>388</v>
      </c>
      <c r="G16" s="12" t="s">
        <v>399</v>
      </c>
      <c r="H16" s="85">
        <v>400</v>
      </c>
      <c r="I16" s="12">
        <v>800</v>
      </c>
      <c r="J16" s="48" t="s">
        <v>399</v>
      </c>
      <c r="K16" s="85">
        <v>421</v>
      </c>
      <c r="L16" s="48" t="s">
        <v>399</v>
      </c>
      <c r="M16" s="13">
        <v>421</v>
      </c>
    </row>
    <row r="17" spans="1:13">
      <c r="A17" s="66" t="s">
        <v>510</v>
      </c>
      <c r="B17" s="48" t="s">
        <v>399</v>
      </c>
      <c r="C17" s="12" t="s">
        <v>399</v>
      </c>
      <c r="D17" s="12" t="s">
        <v>399</v>
      </c>
      <c r="E17" s="48" t="s">
        <v>399</v>
      </c>
      <c r="F17" s="12" t="s">
        <v>399</v>
      </c>
      <c r="G17" s="12">
        <v>1086</v>
      </c>
      <c r="H17" s="48" t="s">
        <v>399</v>
      </c>
      <c r="I17" s="12" t="s">
        <v>399</v>
      </c>
      <c r="J17" s="85">
        <v>11</v>
      </c>
      <c r="K17" s="48" t="s">
        <v>399</v>
      </c>
      <c r="L17" s="48">
        <v>12</v>
      </c>
      <c r="M17" s="13">
        <v>12</v>
      </c>
    </row>
    <row r="18" spans="1:13" ht="13.5" customHeight="1">
      <c r="A18" s="66" t="s">
        <v>512</v>
      </c>
      <c r="B18" s="12" t="s">
        <v>399</v>
      </c>
      <c r="C18" s="12" t="s">
        <v>399</v>
      </c>
      <c r="D18" s="12" t="s">
        <v>399</v>
      </c>
      <c r="E18" s="12" t="s">
        <v>399</v>
      </c>
      <c r="F18" s="12" t="s">
        <v>399</v>
      </c>
      <c r="G18" s="12">
        <v>738</v>
      </c>
      <c r="H18" s="12" t="s">
        <v>399</v>
      </c>
      <c r="I18" s="12" t="s">
        <v>399</v>
      </c>
      <c r="J18" s="12" t="s">
        <v>399</v>
      </c>
      <c r="K18" s="12" t="s">
        <v>399</v>
      </c>
      <c r="L18" s="12" t="s">
        <v>399</v>
      </c>
      <c r="M18" s="13" t="s">
        <v>399</v>
      </c>
    </row>
    <row r="19" spans="1:13" ht="13.5" customHeight="1">
      <c r="A19" s="1135" t="s">
        <v>514</v>
      </c>
      <c r="B19" s="12">
        <v>1</v>
      </c>
      <c r="C19" s="12">
        <v>2</v>
      </c>
      <c r="D19" s="12">
        <v>3</v>
      </c>
      <c r="E19" s="12" t="s">
        <v>399</v>
      </c>
      <c r="F19" s="12" t="s">
        <v>399</v>
      </c>
      <c r="G19" s="12" t="s">
        <v>399</v>
      </c>
      <c r="H19" s="12" t="s">
        <v>399</v>
      </c>
      <c r="I19" s="12" t="s">
        <v>399</v>
      </c>
      <c r="J19" s="12" t="s">
        <v>399</v>
      </c>
      <c r="K19" s="12" t="s">
        <v>399</v>
      </c>
      <c r="L19" s="12" t="s">
        <v>399</v>
      </c>
      <c r="M19" s="13" t="s">
        <v>399</v>
      </c>
    </row>
    <row r="20" spans="1:13">
      <c r="A20" s="76" t="s">
        <v>515</v>
      </c>
      <c r="B20" s="77">
        <v>362</v>
      </c>
      <c r="C20" s="77">
        <v>390</v>
      </c>
      <c r="D20" s="77">
        <v>752</v>
      </c>
      <c r="E20" s="77">
        <v>277</v>
      </c>
      <c r="F20" s="77">
        <v>388</v>
      </c>
      <c r="G20" s="77">
        <v>1824</v>
      </c>
      <c r="H20" s="81">
        <v>400</v>
      </c>
      <c r="I20" s="81">
        <v>800</v>
      </c>
      <c r="J20" s="81">
        <v>7</v>
      </c>
      <c r="K20" s="81">
        <v>421</v>
      </c>
      <c r="L20" s="81">
        <v>12</v>
      </c>
      <c r="M20" s="78">
        <v>433</v>
      </c>
    </row>
    <row r="21" spans="1:13">
      <c r="A21" s="66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9"/>
    </row>
    <row r="22" spans="1:13" ht="13.5" thickBot="1">
      <c r="A22" s="69" t="s">
        <v>519</v>
      </c>
      <c r="B22" s="55">
        <v>365</v>
      </c>
      <c r="C22" s="55">
        <v>391</v>
      </c>
      <c r="D22" s="55">
        <v>756</v>
      </c>
      <c r="E22" s="55">
        <v>278</v>
      </c>
      <c r="F22" s="55">
        <v>388</v>
      </c>
      <c r="G22" s="55">
        <v>1870</v>
      </c>
      <c r="H22" s="226">
        <v>400</v>
      </c>
      <c r="I22" s="226">
        <v>800</v>
      </c>
      <c r="J22" s="226">
        <v>6</v>
      </c>
      <c r="K22" s="226">
        <v>421</v>
      </c>
      <c r="L22" s="226">
        <v>12</v>
      </c>
      <c r="M22" s="56">
        <v>433</v>
      </c>
    </row>
  </sheetData>
  <mergeCells count="13">
    <mergeCell ref="A1:M1"/>
    <mergeCell ref="A3:M3"/>
    <mergeCell ref="E7:F7"/>
    <mergeCell ref="H7:I7"/>
    <mergeCell ref="G5:G8"/>
    <mergeCell ref="K5:M5"/>
    <mergeCell ref="K6:K8"/>
    <mergeCell ref="L6:L8"/>
    <mergeCell ref="M6:M8"/>
    <mergeCell ref="H5:I5"/>
    <mergeCell ref="B5:F5"/>
    <mergeCell ref="B6:F6"/>
    <mergeCell ref="H6:I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36" orientation="portrait" r:id="rId1"/>
  <headerFooter alignWithMargins="0"/>
</worksheet>
</file>

<file path=xl/worksheets/sheet357.xml><?xml version="1.0" encoding="utf-8"?>
<worksheet xmlns="http://schemas.openxmlformats.org/spreadsheetml/2006/main" xmlns:r="http://schemas.openxmlformats.org/officeDocument/2006/relationships">
  <sheetPr codeName="Hoja345">
    <pageSetUpPr fitToPage="1"/>
  </sheetPr>
  <dimension ref="A1:Q12"/>
  <sheetViews>
    <sheetView view="pageBreakPreview" zoomScale="75" zoomScaleNormal="75" zoomScaleSheetLayoutView="75" workbookViewId="0">
      <selection activeCell="N12" sqref="N12"/>
    </sheetView>
  </sheetViews>
  <sheetFormatPr baseColWidth="10" defaultRowHeight="12.75"/>
  <cols>
    <col min="1" max="1" width="34" style="271" customWidth="1"/>
    <col min="2" max="13" width="13" style="271" customWidth="1"/>
    <col min="14" max="16384" width="11.42578125" style="271"/>
  </cols>
  <sheetData>
    <row r="1" spans="1:17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</row>
    <row r="3" spans="1:17" s="91" customFormat="1" ht="15">
      <c r="A3" s="1504" t="s">
        <v>1548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</row>
    <row r="4" spans="1:17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7" s="866" customFormat="1" ht="19.5" customHeight="1">
      <c r="A5" s="1428"/>
      <c r="B5" s="1493" t="s">
        <v>1116</v>
      </c>
      <c r="C5" s="1493"/>
      <c r="D5" s="1493"/>
      <c r="E5" s="1493"/>
      <c r="F5" s="1493"/>
      <c r="G5" s="1627" t="s">
        <v>1153</v>
      </c>
      <c r="H5" s="1490" t="s">
        <v>386</v>
      </c>
      <c r="I5" s="1492"/>
      <c r="J5" s="1462"/>
      <c r="K5" s="1733" t="s">
        <v>387</v>
      </c>
      <c r="L5" s="1733"/>
      <c r="M5" s="1490"/>
    </row>
    <row r="6" spans="1:17" s="866" customFormat="1" ht="19.5" customHeight="1">
      <c r="A6" s="1430" t="s">
        <v>560</v>
      </c>
      <c r="B6" s="1495" t="s">
        <v>389</v>
      </c>
      <c r="C6" s="1495"/>
      <c r="D6" s="1495"/>
      <c r="E6" s="1495"/>
      <c r="F6" s="1495"/>
      <c r="G6" s="1628"/>
      <c r="H6" s="1673" t="s">
        <v>1265</v>
      </c>
      <c r="I6" s="1818"/>
      <c r="J6" s="1439" t="s">
        <v>1151</v>
      </c>
      <c r="K6" s="1499" t="s">
        <v>1173</v>
      </c>
      <c r="L6" s="1499" t="s">
        <v>1153</v>
      </c>
      <c r="M6" s="1670" t="s">
        <v>1154</v>
      </c>
    </row>
    <row r="7" spans="1:17" s="866" customFormat="1" ht="19.5" customHeight="1">
      <c r="A7" s="1430" t="s">
        <v>538</v>
      </c>
      <c r="B7" s="867"/>
      <c r="C7" s="1434" t="s">
        <v>395</v>
      </c>
      <c r="D7" s="303"/>
      <c r="E7" s="1738" t="s">
        <v>1123</v>
      </c>
      <c r="F7" s="1738"/>
      <c r="G7" s="1628"/>
      <c r="H7" s="1495" t="s">
        <v>390</v>
      </c>
      <c r="I7" s="1495"/>
      <c r="J7" s="1438" t="s">
        <v>1120</v>
      </c>
      <c r="K7" s="1628"/>
      <c r="L7" s="1628"/>
      <c r="M7" s="1502"/>
    </row>
    <row r="8" spans="1:17" s="866" customFormat="1" ht="19.5" customHeight="1" thickBot="1">
      <c r="A8" s="1432"/>
      <c r="B8" s="860" t="s">
        <v>393</v>
      </c>
      <c r="C8" s="860" t="s">
        <v>394</v>
      </c>
      <c r="D8" s="860" t="s">
        <v>395</v>
      </c>
      <c r="E8" s="860" t="s">
        <v>393</v>
      </c>
      <c r="F8" s="860" t="s">
        <v>394</v>
      </c>
      <c r="G8" s="1500"/>
      <c r="H8" s="860" t="s">
        <v>393</v>
      </c>
      <c r="I8" s="860" t="s">
        <v>394</v>
      </c>
      <c r="J8" s="1440" t="s">
        <v>1159</v>
      </c>
      <c r="K8" s="1500"/>
      <c r="L8" s="1500"/>
      <c r="M8" s="1503"/>
      <c r="P8" s="1318"/>
      <c r="Q8" s="1318"/>
    </row>
    <row r="9" spans="1:17">
      <c r="A9" s="1257" t="s">
        <v>516</v>
      </c>
      <c r="B9" s="1261">
        <v>1</v>
      </c>
      <c r="C9" s="1261" t="s">
        <v>399</v>
      </c>
      <c r="D9" s="1261">
        <v>1</v>
      </c>
      <c r="E9" s="1261">
        <v>1</v>
      </c>
      <c r="F9" s="1261" t="s">
        <v>399</v>
      </c>
      <c r="G9" s="1261" t="s">
        <v>399</v>
      </c>
      <c r="H9" s="1261" t="s">
        <v>399</v>
      </c>
      <c r="I9" s="1261" t="s">
        <v>399</v>
      </c>
      <c r="J9" s="1261" t="s">
        <v>399</v>
      </c>
      <c r="K9" s="1261" t="s">
        <v>399</v>
      </c>
      <c r="L9" s="1261" t="s">
        <v>399</v>
      </c>
      <c r="M9" s="1279" t="s">
        <v>399</v>
      </c>
    </row>
    <row r="10" spans="1:17">
      <c r="A10" s="980" t="s">
        <v>518</v>
      </c>
      <c r="B10" s="981">
        <v>1</v>
      </c>
      <c r="C10" s="981" t="s">
        <v>399</v>
      </c>
      <c r="D10" s="981">
        <v>1</v>
      </c>
      <c r="E10" s="981">
        <v>1</v>
      </c>
      <c r="F10" s="981" t="s">
        <v>399</v>
      </c>
      <c r="G10" s="981" t="s">
        <v>399</v>
      </c>
      <c r="H10" s="982" t="s">
        <v>399</v>
      </c>
      <c r="I10" s="982" t="s">
        <v>399</v>
      </c>
      <c r="J10" s="982" t="s">
        <v>399</v>
      </c>
      <c r="K10" s="982" t="s">
        <v>399</v>
      </c>
      <c r="L10" s="982" t="s">
        <v>399</v>
      </c>
      <c r="M10" s="983" t="s">
        <v>399</v>
      </c>
    </row>
    <row r="11" spans="1:17">
      <c r="A11" s="1135"/>
      <c r="B11" s="1251"/>
      <c r="C11" s="1251"/>
      <c r="D11" s="1251"/>
      <c r="E11" s="1251"/>
      <c r="F11" s="1251"/>
      <c r="G11" s="1251"/>
      <c r="H11" s="1251"/>
      <c r="I11" s="1251"/>
      <c r="J11" s="1251"/>
      <c r="K11" s="1251"/>
      <c r="L11" s="1251"/>
      <c r="M11" s="1212"/>
    </row>
    <row r="12" spans="1:17" ht="13.5" thickBot="1">
      <c r="A12" s="976" t="s">
        <v>519</v>
      </c>
      <c r="B12" s="977">
        <v>1</v>
      </c>
      <c r="C12" s="977" t="s">
        <v>399</v>
      </c>
      <c r="D12" s="977">
        <v>1</v>
      </c>
      <c r="E12" s="977">
        <v>1</v>
      </c>
      <c r="F12" s="977" t="s">
        <v>399</v>
      </c>
      <c r="G12" s="977" t="s">
        <v>399</v>
      </c>
      <c r="H12" s="977" t="s">
        <v>399</v>
      </c>
      <c r="I12" s="977" t="s">
        <v>399</v>
      </c>
      <c r="J12" s="977" t="s">
        <v>399</v>
      </c>
      <c r="K12" s="977" t="s">
        <v>399</v>
      </c>
      <c r="L12" s="977" t="s">
        <v>399</v>
      </c>
      <c r="M12" s="979" t="s">
        <v>399</v>
      </c>
    </row>
  </sheetData>
  <mergeCells count="13">
    <mergeCell ref="A1:M1"/>
    <mergeCell ref="A3:M3"/>
    <mergeCell ref="K6:K8"/>
    <mergeCell ref="L6:L8"/>
    <mergeCell ref="H5:I5"/>
    <mergeCell ref="M6:M8"/>
    <mergeCell ref="B5:F5"/>
    <mergeCell ref="G5:G8"/>
    <mergeCell ref="B6:F6"/>
    <mergeCell ref="H6:I6"/>
    <mergeCell ref="E7:F7"/>
    <mergeCell ref="H7:I7"/>
    <mergeCell ref="K5:M5"/>
  </mergeCells>
  <phoneticPr fontId="6" type="noConversion"/>
  <printOptions horizontalCentered="1"/>
  <pageMargins left="0.74803149606299213" right="0.74803149606299213" top="0.98425196850393704" bottom="0.98425196850393704" header="0" footer="0"/>
  <pageSetup paperSize="9" scale="43" orientation="portrait" r:id="rId1"/>
  <headerFooter alignWithMargins="0"/>
  <colBreaks count="1" manualBreakCount="1">
    <brk id="14" max="1048575" man="1"/>
  </colBreaks>
</worksheet>
</file>

<file path=xl/worksheets/sheet35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75"/>
  <sheetData/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D26"/>
  <sheetViews>
    <sheetView showGridLines="0"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4" width="29.7109375" customWidth="1"/>
    <col min="5" max="5" width="9.7109375" customWidth="1"/>
  </cols>
  <sheetData>
    <row r="1" spans="1:4" s="2" customFormat="1" ht="18">
      <c r="A1" s="1481" t="s">
        <v>375</v>
      </c>
      <c r="B1" s="1481"/>
      <c r="C1" s="1481"/>
      <c r="D1" s="1481"/>
    </row>
    <row r="2" spans="1:4" s="3" customFormat="1" ht="12.75" customHeight="1"/>
    <row r="3" spans="1:4" s="3" customFormat="1" ht="33.75" customHeight="1">
      <c r="A3" s="1555" t="s">
        <v>601</v>
      </c>
      <c r="B3" s="1555"/>
      <c r="C3" s="1555"/>
      <c r="D3" s="1555"/>
    </row>
    <row r="4" spans="1:4" s="3" customFormat="1" ht="13.5" customHeight="1" thickBot="1">
      <c r="A4" s="5"/>
      <c r="B4" s="6"/>
      <c r="C4" s="6"/>
      <c r="D4" s="6"/>
    </row>
    <row r="5" spans="1:4" ht="31.5" customHeight="1">
      <c r="A5" s="1556" t="s">
        <v>378</v>
      </c>
      <c r="B5" s="990" t="s">
        <v>379</v>
      </c>
      <c r="C5" s="990" t="s">
        <v>380</v>
      </c>
      <c r="D5" s="991" t="s">
        <v>381</v>
      </c>
    </row>
    <row r="6" spans="1:4" ht="32.25" customHeight="1" thickBot="1">
      <c r="A6" s="1557"/>
      <c r="B6" s="992" t="s">
        <v>382</v>
      </c>
      <c r="C6" s="992" t="s">
        <v>383</v>
      </c>
      <c r="D6" s="993" t="s">
        <v>384</v>
      </c>
    </row>
    <row r="7" spans="1:4" ht="21.75" customHeight="1">
      <c r="A7" s="994">
        <v>2003</v>
      </c>
      <c r="B7" s="998">
        <v>568</v>
      </c>
      <c r="C7" s="998">
        <v>521</v>
      </c>
      <c r="D7" s="999">
        <v>136854</v>
      </c>
    </row>
    <row r="8" spans="1:4">
      <c r="A8" s="994">
        <v>2004</v>
      </c>
      <c r="B8" s="998">
        <v>580.96199999999999</v>
      </c>
      <c r="C8" s="998">
        <v>599.82899999999995</v>
      </c>
      <c r="D8" s="999">
        <v>145104.13859999998</v>
      </c>
    </row>
    <row r="9" spans="1:4">
      <c r="A9" s="994">
        <v>2005</v>
      </c>
      <c r="B9" s="998">
        <v>564.94200000000001</v>
      </c>
      <c r="C9" s="998">
        <v>285.50900000000001</v>
      </c>
      <c r="D9" s="999">
        <v>107411.34129999999</v>
      </c>
    </row>
    <row r="10" spans="1:4">
      <c r="A10" s="995">
        <v>2006</v>
      </c>
      <c r="B10" s="998">
        <v>317.54199999999997</v>
      </c>
      <c r="C10" s="998">
        <v>346.48899999999998</v>
      </c>
      <c r="D10" s="999">
        <v>82751.323900000003</v>
      </c>
    </row>
    <row r="11" spans="1:4">
      <c r="A11" s="995">
        <v>2007</v>
      </c>
      <c r="B11" s="998">
        <v>280.11200000000002</v>
      </c>
      <c r="C11" s="998">
        <v>305.79199999999997</v>
      </c>
      <c r="D11" s="999">
        <v>106590.46089999999</v>
      </c>
    </row>
    <row r="12" spans="1:4">
      <c r="A12" s="995">
        <v>2008</v>
      </c>
      <c r="B12" s="998">
        <v>209.36099999999999</v>
      </c>
      <c r="C12" s="998">
        <v>249.98400000000001</v>
      </c>
      <c r="D12" s="999">
        <v>92023.431799999991</v>
      </c>
    </row>
    <row r="13" spans="1:4">
      <c r="A13" s="995">
        <v>2009</v>
      </c>
      <c r="B13" s="998">
        <v>311.11900000000003</v>
      </c>
      <c r="C13" s="998">
        <v>285.87900000000002</v>
      </c>
      <c r="D13" s="999">
        <v>104521.39019404138</v>
      </c>
    </row>
    <row r="14" spans="1:4">
      <c r="A14" s="995">
        <v>2010</v>
      </c>
      <c r="B14" s="998">
        <v>446.98099999999999</v>
      </c>
      <c r="C14" s="998">
        <v>515.80200000000002</v>
      </c>
      <c r="D14" s="1000">
        <v>164853</v>
      </c>
    </row>
    <row r="15" spans="1:4">
      <c r="A15" s="995">
        <v>2011</v>
      </c>
      <c r="B15" s="998">
        <v>530.29</v>
      </c>
      <c r="C15" s="998">
        <v>520.28800000000001</v>
      </c>
      <c r="D15" s="1000">
        <v>176441</v>
      </c>
    </row>
    <row r="16" spans="1:4">
      <c r="A16" s="996">
        <v>2012</v>
      </c>
      <c r="B16" s="1001">
        <v>445.63</v>
      </c>
      <c r="C16" s="1001">
        <v>324.471</v>
      </c>
      <c r="D16" s="1000">
        <v>119054.32370079443</v>
      </c>
    </row>
    <row r="17" spans="1:4" ht="13.5" thickBot="1">
      <c r="A17" s="997">
        <v>2013</v>
      </c>
      <c r="B17" s="1002">
        <v>378.113</v>
      </c>
      <c r="C17" s="1002">
        <v>503.06900000000002</v>
      </c>
      <c r="D17" s="1267">
        <v>197282.86700635156</v>
      </c>
    </row>
    <row r="18" spans="1:4">
      <c r="A18" s="24"/>
      <c r="B18" s="24"/>
      <c r="C18" s="24"/>
      <c r="D18" s="24"/>
    </row>
    <row r="19" spans="1:4">
      <c r="A19" s="24"/>
      <c r="B19" s="24"/>
      <c r="C19" s="24"/>
      <c r="D19" s="24"/>
    </row>
    <row r="20" spans="1:4">
      <c r="A20" s="24"/>
      <c r="B20" s="24"/>
      <c r="C20" s="24"/>
      <c r="D20" s="24"/>
    </row>
    <row r="21" spans="1:4">
      <c r="A21" s="24"/>
      <c r="B21" s="24"/>
      <c r="C21" s="24"/>
      <c r="D21" s="24"/>
    </row>
    <row r="22" spans="1:4">
      <c r="A22" s="24"/>
      <c r="B22" s="24"/>
      <c r="C22" s="24"/>
      <c r="D22" s="24"/>
    </row>
    <row r="23" spans="1:4">
      <c r="A23" s="24"/>
      <c r="B23" s="24"/>
      <c r="C23" s="24"/>
      <c r="D23" s="24"/>
    </row>
    <row r="24" spans="1:4">
      <c r="A24" s="24"/>
      <c r="B24" s="24"/>
      <c r="C24" s="24"/>
      <c r="D24" s="24"/>
    </row>
    <row r="25" spans="1:4">
      <c r="A25" s="24"/>
      <c r="B25" s="24"/>
      <c r="C25" s="24"/>
      <c r="D25" s="24"/>
    </row>
    <row r="26" spans="1:4">
      <c r="A26" s="24"/>
      <c r="B26" s="24"/>
      <c r="C26" s="24"/>
      <c r="D26" s="24"/>
    </row>
  </sheetData>
  <mergeCells count="3">
    <mergeCell ref="A1:D1"/>
    <mergeCell ref="A3:D3"/>
    <mergeCell ref="A5:A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86">
    <pageSetUpPr fitToPage="1"/>
  </sheetPr>
  <dimension ref="A1:J41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2" width="11.42578125" style="37"/>
    <col min="3" max="3" width="19.42578125" style="37" customWidth="1"/>
    <col min="4" max="10" width="14.7109375" style="37" customWidth="1"/>
    <col min="11" max="11" width="4.7109375" style="37" customWidth="1"/>
    <col min="12" max="12" width="11.42578125" style="37"/>
    <col min="13" max="15" width="13" style="37" customWidth="1"/>
    <col min="16" max="21" width="12.42578125" style="37" customWidth="1"/>
    <col min="22" max="16384" width="11.42578125" style="37"/>
  </cols>
  <sheetData>
    <row r="1" spans="1:10" s="27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  <c r="I1" s="1485"/>
      <c r="J1" s="1485"/>
    </row>
    <row r="3" spans="1:10" s="28" customFormat="1" ht="33" customHeight="1">
      <c r="A3" s="1486" t="s">
        <v>1323</v>
      </c>
      <c r="B3" s="1486"/>
      <c r="C3" s="1486"/>
      <c r="D3" s="1486"/>
      <c r="E3" s="1486"/>
      <c r="F3" s="1486"/>
      <c r="G3" s="1486"/>
      <c r="H3" s="1486"/>
      <c r="I3" s="1486"/>
      <c r="J3" s="1486"/>
    </row>
    <row r="4" spans="1:10" s="28" customFormat="1" ht="13.5" customHeight="1" thickBot="1">
      <c r="A4" s="30"/>
      <c r="B4" s="30"/>
      <c r="C4" s="30"/>
      <c r="D4" s="30"/>
      <c r="E4" s="30"/>
      <c r="F4" s="30"/>
      <c r="G4" s="30"/>
      <c r="H4" s="30"/>
      <c r="I4" s="30"/>
      <c r="J4" s="30"/>
    </row>
    <row r="5" spans="1:10" ht="30.75" customHeight="1">
      <c r="A5" s="918"/>
      <c r="B5" s="918"/>
      <c r="C5" s="918"/>
      <c r="D5" s="1005" t="s">
        <v>379</v>
      </c>
      <c r="E5" s="1005"/>
      <c r="F5" s="1005"/>
      <c r="G5" s="1544" t="s">
        <v>386</v>
      </c>
      <c r="H5" s="1558"/>
      <c r="I5" s="1006" t="s">
        <v>387</v>
      </c>
      <c r="J5" s="849"/>
    </row>
    <row r="6" spans="1:10" ht="20.25" customHeight="1">
      <c r="A6" s="922"/>
      <c r="B6" s="855" t="s">
        <v>388</v>
      </c>
      <c r="C6" s="922"/>
      <c r="D6" s="1007" t="s">
        <v>389</v>
      </c>
      <c r="E6" s="1007"/>
      <c r="F6" s="1007"/>
      <c r="G6" s="1554" t="s">
        <v>390</v>
      </c>
      <c r="H6" s="1559"/>
      <c r="I6" s="1003"/>
      <c r="J6" s="925" t="s">
        <v>392</v>
      </c>
    </row>
    <row r="7" spans="1:10" ht="35.25" customHeight="1" thickBot="1">
      <c r="A7" s="1004"/>
      <c r="B7" s="1004"/>
      <c r="C7" s="1004"/>
      <c r="D7" s="908" t="s">
        <v>393</v>
      </c>
      <c r="E7" s="908" t="s">
        <v>394</v>
      </c>
      <c r="F7" s="908" t="s">
        <v>395</v>
      </c>
      <c r="G7" s="908" t="s">
        <v>393</v>
      </c>
      <c r="H7" s="908" t="s">
        <v>394</v>
      </c>
      <c r="I7" s="909" t="s">
        <v>391</v>
      </c>
      <c r="J7" s="926" t="s">
        <v>396</v>
      </c>
    </row>
    <row r="8" spans="1:10" ht="32.25" customHeight="1">
      <c r="A8" s="163" t="s">
        <v>602</v>
      </c>
      <c r="B8" s="163"/>
      <c r="C8" s="163"/>
      <c r="D8" s="1016" t="s">
        <v>399</v>
      </c>
      <c r="E8" s="1016" t="s">
        <v>399</v>
      </c>
      <c r="F8" s="1016">
        <v>5378</v>
      </c>
      <c r="G8" s="1016" t="s">
        <v>399</v>
      </c>
      <c r="H8" s="1016" t="s">
        <v>399</v>
      </c>
      <c r="I8" s="1016">
        <v>9150</v>
      </c>
      <c r="J8" s="1017" t="s">
        <v>399</v>
      </c>
    </row>
    <row r="9" spans="1:10">
      <c r="A9" s="37" t="s">
        <v>603</v>
      </c>
      <c r="D9" s="1008" t="s">
        <v>399</v>
      </c>
      <c r="E9" s="1008" t="s">
        <v>399</v>
      </c>
      <c r="F9" s="1008">
        <v>1451</v>
      </c>
      <c r="G9" s="1008" t="s">
        <v>399</v>
      </c>
      <c r="H9" s="1008" t="s">
        <v>399</v>
      </c>
      <c r="I9" s="1008">
        <v>2187</v>
      </c>
      <c r="J9" s="1009" t="s">
        <v>399</v>
      </c>
    </row>
    <row r="10" spans="1:10" s="47" customFormat="1">
      <c r="A10" s="47" t="s">
        <v>604</v>
      </c>
      <c r="D10" s="1010">
        <v>3720</v>
      </c>
      <c r="E10" s="1010">
        <v>3109</v>
      </c>
      <c r="F10" s="1010">
        <v>6829</v>
      </c>
      <c r="G10" s="1010">
        <v>1375</v>
      </c>
      <c r="H10" s="1010">
        <v>2002</v>
      </c>
      <c r="I10" s="1010">
        <v>11337</v>
      </c>
      <c r="J10" s="1011">
        <v>3956</v>
      </c>
    </row>
    <row r="11" spans="1:10">
      <c r="A11" s="47"/>
      <c r="B11" s="47"/>
      <c r="C11" s="47"/>
      <c r="D11" s="1008"/>
      <c r="E11" s="1008"/>
      <c r="F11" s="1008"/>
      <c r="G11" s="1008"/>
      <c r="H11" s="1008"/>
      <c r="I11" s="1008"/>
      <c r="J11" s="1009"/>
    </row>
    <row r="12" spans="1:10" ht="27.75" customHeight="1">
      <c r="A12" s="37" t="s">
        <v>605</v>
      </c>
      <c r="D12" s="1008" t="s">
        <v>399</v>
      </c>
      <c r="E12" s="1008" t="s">
        <v>399</v>
      </c>
      <c r="F12" s="1008">
        <v>17100</v>
      </c>
      <c r="G12" s="1008" t="s">
        <v>399</v>
      </c>
      <c r="H12" s="1008" t="s">
        <v>399</v>
      </c>
      <c r="I12" s="1008">
        <v>27212</v>
      </c>
      <c r="J12" s="1009" t="s">
        <v>399</v>
      </c>
    </row>
    <row r="13" spans="1:10">
      <c r="A13" s="37" t="s">
        <v>606</v>
      </c>
      <c r="D13" s="1008" t="s">
        <v>399</v>
      </c>
      <c r="E13" s="1008" t="s">
        <v>399</v>
      </c>
      <c r="F13" s="1008">
        <v>442</v>
      </c>
      <c r="G13" s="1008" t="s">
        <v>399</v>
      </c>
      <c r="H13" s="1008" t="s">
        <v>399</v>
      </c>
      <c r="I13" s="1008">
        <v>547</v>
      </c>
      <c r="J13" s="1009" t="s">
        <v>399</v>
      </c>
    </row>
    <row r="14" spans="1:10" s="47" customFormat="1">
      <c r="A14" s="47" t="s">
        <v>607</v>
      </c>
      <c r="D14" s="1010">
        <v>15104</v>
      </c>
      <c r="E14" s="1010">
        <v>2438</v>
      </c>
      <c r="F14" s="1010">
        <v>17542</v>
      </c>
      <c r="G14" s="1010">
        <v>1419</v>
      </c>
      <c r="H14" s="1010">
        <v>2593</v>
      </c>
      <c r="I14" s="1010">
        <v>27759</v>
      </c>
      <c r="J14" s="1011">
        <v>10141</v>
      </c>
    </row>
    <row r="15" spans="1:10">
      <c r="A15" s="47"/>
      <c r="B15" s="47"/>
      <c r="C15" s="47"/>
      <c r="D15" s="1008"/>
      <c r="E15" s="1008"/>
      <c r="F15" s="1008"/>
      <c r="G15" s="1008"/>
      <c r="H15" s="1008"/>
      <c r="I15" s="1008"/>
      <c r="J15" s="1009"/>
    </row>
    <row r="16" spans="1:10" s="47" customFormat="1">
      <c r="A16" s="47" t="s">
        <v>608</v>
      </c>
      <c r="D16" s="1010">
        <v>30116</v>
      </c>
      <c r="E16" s="1010">
        <v>1390</v>
      </c>
      <c r="F16" s="1010">
        <v>31506</v>
      </c>
      <c r="G16" s="1010">
        <v>1255</v>
      </c>
      <c r="H16" s="1010">
        <v>2006</v>
      </c>
      <c r="I16" s="1010">
        <v>40570</v>
      </c>
      <c r="J16" s="1011">
        <v>7824</v>
      </c>
    </row>
    <row r="17" spans="1:10">
      <c r="A17" s="47"/>
      <c r="B17" s="47"/>
      <c r="C17" s="47"/>
      <c r="D17" s="1008"/>
      <c r="E17" s="1008"/>
      <c r="F17" s="1008"/>
      <c r="G17" s="1012"/>
      <c r="H17" s="1012"/>
      <c r="I17" s="1008"/>
      <c r="J17" s="1009"/>
    </row>
    <row r="18" spans="1:10" s="47" customFormat="1">
      <c r="A18" s="47" t="s">
        <v>609</v>
      </c>
      <c r="D18" s="1010">
        <v>25606</v>
      </c>
      <c r="E18" s="1010">
        <v>1646</v>
      </c>
      <c r="F18" s="1010">
        <v>27252</v>
      </c>
      <c r="G18" s="1010">
        <v>919</v>
      </c>
      <c r="H18" s="1010">
        <v>1542</v>
      </c>
      <c r="I18" s="1010">
        <v>26073</v>
      </c>
      <c r="J18" s="1011">
        <v>6765</v>
      </c>
    </row>
    <row r="19" spans="1:10">
      <c r="A19" s="47"/>
      <c r="B19" s="47"/>
      <c r="C19" s="47"/>
      <c r="D19" s="1008"/>
      <c r="E19" s="1008"/>
      <c r="F19" s="1008"/>
      <c r="G19" s="1012"/>
      <c r="H19" s="1012"/>
      <c r="I19" s="1008"/>
      <c r="J19" s="1009"/>
    </row>
    <row r="20" spans="1:10" ht="16.5" customHeight="1">
      <c r="A20" s="37" t="s">
        <v>610</v>
      </c>
      <c r="D20" s="1008" t="s">
        <v>399</v>
      </c>
      <c r="E20" s="1008" t="s">
        <v>399</v>
      </c>
      <c r="F20" s="1008">
        <v>112865</v>
      </c>
      <c r="G20" s="1008" t="s">
        <v>399</v>
      </c>
      <c r="H20" s="1008" t="s">
        <v>399</v>
      </c>
      <c r="I20" s="1008">
        <v>189031</v>
      </c>
      <c r="J20" s="1009" t="s">
        <v>399</v>
      </c>
    </row>
    <row r="21" spans="1:10">
      <c r="A21" s="37" t="s">
        <v>613</v>
      </c>
      <c r="D21" s="1008" t="s">
        <v>399</v>
      </c>
      <c r="E21" s="1008" t="s">
        <v>399</v>
      </c>
      <c r="F21" s="1008">
        <v>9381</v>
      </c>
      <c r="G21" s="1008" t="s">
        <v>399</v>
      </c>
      <c r="H21" s="1008" t="s">
        <v>399</v>
      </c>
      <c r="I21" s="1008">
        <v>12295</v>
      </c>
      <c r="J21" s="1009" t="s">
        <v>399</v>
      </c>
    </row>
    <row r="22" spans="1:10" s="47" customFormat="1">
      <c r="A22" s="47" t="s">
        <v>614</v>
      </c>
      <c r="D22" s="1010">
        <v>110053</v>
      </c>
      <c r="E22" s="1010">
        <v>12193</v>
      </c>
      <c r="F22" s="1010">
        <v>122246</v>
      </c>
      <c r="G22" s="1010">
        <v>1513</v>
      </c>
      <c r="H22" s="1010">
        <v>2852</v>
      </c>
      <c r="I22" s="1010">
        <v>201326</v>
      </c>
      <c r="J22" s="1011">
        <v>38101</v>
      </c>
    </row>
    <row r="23" spans="1:10">
      <c r="A23" s="47"/>
      <c r="B23" s="47"/>
      <c r="C23" s="47"/>
      <c r="D23" s="1008"/>
      <c r="E23" s="1008"/>
      <c r="F23" s="1008"/>
      <c r="G23" s="1012"/>
      <c r="H23" s="1012"/>
      <c r="I23" s="1008"/>
      <c r="J23" s="1009"/>
    </row>
    <row r="24" spans="1:10" s="47" customFormat="1">
      <c r="A24" s="47" t="s">
        <v>615</v>
      </c>
      <c r="D24" s="1010">
        <v>68293</v>
      </c>
      <c r="E24" s="1010">
        <v>3147</v>
      </c>
      <c r="F24" s="1010">
        <v>71440</v>
      </c>
      <c r="G24" s="1010">
        <v>1160</v>
      </c>
      <c r="H24" s="1010">
        <v>1941</v>
      </c>
      <c r="I24" s="1010">
        <v>85300</v>
      </c>
      <c r="J24" s="1011">
        <v>24170</v>
      </c>
    </row>
    <row r="25" spans="1:10">
      <c r="A25" s="47"/>
      <c r="B25" s="47"/>
      <c r="C25" s="47"/>
      <c r="D25" s="1008"/>
      <c r="E25" s="1008"/>
      <c r="F25" s="1008"/>
      <c r="G25" s="1012"/>
      <c r="H25" s="1012"/>
      <c r="I25" s="1008"/>
      <c r="J25" s="1009"/>
    </row>
    <row r="26" spans="1:10" s="47" customFormat="1">
      <c r="A26" s="47" t="s">
        <v>616</v>
      </c>
      <c r="D26" s="1010">
        <v>3485</v>
      </c>
      <c r="E26" s="1010">
        <v>166</v>
      </c>
      <c r="F26" s="1010">
        <v>3650</v>
      </c>
      <c r="G26" s="1010">
        <v>677</v>
      </c>
      <c r="H26" s="1010">
        <v>899</v>
      </c>
      <c r="I26" s="1010">
        <v>2508</v>
      </c>
      <c r="J26" s="1011">
        <v>297</v>
      </c>
    </row>
    <row r="27" spans="1:10">
      <c r="A27" s="47"/>
      <c r="B27" s="47"/>
      <c r="C27" s="47"/>
      <c r="D27" s="1008"/>
      <c r="E27" s="1013"/>
      <c r="F27" s="1008"/>
      <c r="G27" s="1008"/>
      <c r="H27" s="1013"/>
      <c r="I27" s="1008"/>
      <c r="J27" s="1009"/>
    </row>
    <row r="28" spans="1:10" s="47" customFormat="1">
      <c r="A28" s="47" t="s">
        <v>617</v>
      </c>
      <c r="D28" s="1010">
        <v>371</v>
      </c>
      <c r="E28" s="1010" t="s">
        <v>399</v>
      </c>
      <c r="F28" s="1010">
        <v>371</v>
      </c>
      <c r="G28" s="1010">
        <v>792</v>
      </c>
      <c r="H28" s="1010" t="s">
        <v>399</v>
      </c>
      <c r="I28" s="1010">
        <v>295</v>
      </c>
      <c r="J28" s="1011">
        <v>48</v>
      </c>
    </row>
    <row r="29" spans="1:10">
      <c r="A29" s="53"/>
      <c r="B29" s="47"/>
      <c r="C29" s="47"/>
      <c r="D29" s="1008"/>
      <c r="E29" s="1008"/>
      <c r="F29" s="1008"/>
      <c r="G29" s="1008"/>
      <c r="H29" s="1008"/>
      <c r="I29" s="1008"/>
      <c r="J29" s="1009"/>
    </row>
    <row r="30" spans="1:10" s="47" customFormat="1">
      <c r="A30" s="47" t="s">
        <v>618</v>
      </c>
      <c r="D30" s="1010" t="s">
        <v>399</v>
      </c>
      <c r="E30" s="1010" t="s">
        <v>399</v>
      </c>
      <c r="F30" s="1010" t="s">
        <v>399</v>
      </c>
      <c r="G30" s="1010" t="s">
        <v>399</v>
      </c>
      <c r="H30" s="1010" t="s">
        <v>399</v>
      </c>
      <c r="I30" s="1010" t="s">
        <v>399</v>
      </c>
      <c r="J30" s="1011" t="s">
        <v>399</v>
      </c>
    </row>
    <row r="31" spans="1:10">
      <c r="A31" s="255"/>
      <c r="B31" s="47"/>
      <c r="C31" s="47"/>
      <c r="D31" s="1008"/>
      <c r="E31" s="1008"/>
      <c r="F31" s="1008"/>
      <c r="G31" s="1008"/>
      <c r="H31" s="1008"/>
      <c r="I31" s="1008"/>
      <c r="J31" s="1009"/>
    </row>
    <row r="32" spans="1:10" s="47" customFormat="1">
      <c r="A32" s="47" t="s">
        <v>619</v>
      </c>
      <c r="D32" s="1010">
        <v>755</v>
      </c>
      <c r="E32" s="1010">
        <v>73</v>
      </c>
      <c r="F32" s="1010">
        <v>828</v>
      </c>
      <c r="G32" s="1010">
        <v>853</v>
      </c>
      <c r="H32" s="1010">
        <v>1219</v>
      </c>
      <c r="I32" s="1010">
        <v>734</v>
      </c>
      <c r="J32" s="1011">
        <v>193</v>
      </c>
    </row>
    <row r="33" spans="1:10">
      <c r="A33" s="47"/>
      <c r="B33" s="47"/>
      <c r="C33" s="47"/>
      <c r="D33" s="1008"/>
      <c r="E33" s="1008"/>
      <c r="F33" s="1008"/>
      <c r="G33" s="1008"/>
      <c r="H33" s="1008"/>
      <c r="I33" s="1008"/>
      <c r="J33" s="1009"/>
    </row>
    <row r="34" spans="1:10" s="47" customFormat="1">
      <c r="A34" s="47" t="s">
        <v>620</v>
      </c>
      <c r="D34" s="1010">
        <v>82951</v>
      </c>
      <c r="E34" s="1010">
        <v>1152</v>
      </c>
      <c r="F34" s="1010">
        <v>84103</v>
      </c>
      <c r="G34" s="1010">
        <v>1059</v>
      </c>
      <c r="H34" s="1010">
        <v>1992</v>
      </c>
      <c r="I34" s="1010">
        <v>90163</v>
      </c>
      <c r="J34" s="1011">
        <v>17701</v>
      </c>
    </row>
    <row r="35" spans="1:10">
      <c r="A35" s="47"/>
      <c r="B35" s="47"/>
      <c r="C35" s="47"/>
      <c r="D35" s="1008"/>
      <c r="E35" s="1008"/>
      <c r="F35" s="1008"/>
      <c r="G35" s="1008"/>
      <c r="H35" s="1008"/>
      <c r="I35" s="1008"/>
      <c r="J35" s="1009"/>
    </row>
    <row r="36" spans="1:10" s="47" customFormat="1">
      <c r="A36" s="47" t="s">
        <v>621</v>
      </c>
      <c r="D36" s="1010">
        <v>11772</v>
      </c>
      <c r="E36" s="1010">
        <v>574</v>
      </c>
      <c r="F36" s="1010">
        <v>12346</v>
      </c>
      <c r="G36" s="1010">
        <v>1308</v>
      </c>
      <c r="H36" s="1010">
        <v>2793</v>
      </c>
      <c r="I36" s="1010">
        <v>17004</v>
      </c>
      <c r="J36" s="1011">
        <v>2224</v>
      </c>
    </row>
    <row r="37" spans="1:10">
      <c r="A37" s="47"/>
      <c r="B37" s="47"/>
      <c r="C37" s="47"/>
      <c r="D37" s="1008"/>
      <c r="E37" s="1008"/>
      <c r="F37" s="1008"/>
      <c r="G37" s="1008"/>
      <c r="H37" s="1008"/>
      <c r="I37" s="1008"/>
      <c r="J37" s="1009"/>
    </row>
    <row r="38" spans="1:10" ht="13.5" thickBot="1">
      <c r="A38" s="54" t="s">
        <v>622</v>
      </c>
      <c r="B38" s="54"/>
      <c r="C38" s="54"/>
      <c r="D38" s="1014">
        <v>352225</v>
      </c>
      <c r="E38" s="1014">
        <v>25888</v>
      </c>
      <c r="F38" s="1014">
        <v>378113</v>
      </c>
      <c r="G38" s="1014" t="s">
        <v>399</v>
      </c>
      <c r="H38" s="1014" t="s">
        <v>399</v>
      </c>
      <c r="I38" s="1014">
        <v>503069</v>
      </c>
      <c r="J38" s="1015">
        <v>111419</v>
      </c>
    </row>
    <row r="40" spans="1:10">
      <c r="D40" s="246"/>
      <c r="E40" s="246"/>
      <c r="F40" s="246"/>
      <c r="G40" s="246"/>
      <c r="H40" s="246"/>
      <c r="I40" s="246"/>
      <c r="J40" s="246"/>
    </row>
    <row r="41" spans="1:10">
      <c r="F41" s="246"/>
    </row>
  </sheetData>
  <mergeCells count="4">
    <mergeCell ref="A1:J1"/>
    <mergeCell ref="A3:J3"/>
    <mergeCell ref="G5:H5"/>
    <mergeCell ref="G6:H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84">
    <pageSetUpPr fitToPage="1"/>
  </sheetPr>
  <dimension ref="A1:I24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4.85546875" style="37" customWidth="1"/>
    <col min="2" max="3" width="12.7109375" style="37" customWidth="1"/>
    <col min="4" max="4" width="36.7109375" style="37" customWidth="1"/>
    <col min="5" max="7" width="12.7109375" style="37" customWidth="1"/>
    <col min="8" max="8" width="7.140625" style="37" customWidth="1"/>
    <col min="9" max="9" width="10.7109375" style="37" customWidth="1"/>
    <col min="10" max="16384" width="11.42578125" style="37"/>
  </cols>
  <sheetData>
    <row r="1" spans="1:9" s="27" customFormat="1" ht="18">
      <c r="A1" s="1485" t="s">
        <v>375</v>
      </c>
      <c r="B1" s="1485"/>
      <c r="C1" s="1485"/>
      <c r="D1" s="1485"/>
      <c r="E1" s="1485"/>
      <c r="F1" s="1485"/>
      <c r="G1" s="1485"/>
    </row>
    <row r="2" spans="1:9" s="28" customFormat="1" ht="12.75" customHeight="1"/>
    <row r="3" spans="1:9" s="28" customFormat="1" ht="27" customHeight="1">
      <c r="A3" s="1486" t="s">
        <v>1324</v>
      </c>
      <c r="B3" s="1486"/>
      <c r="C3" s="1486"/>
      <c r="D3" s="1486"/>
      <c r="E3" s="1486"/>
      <c r="F3" s="1486"/>
      <c r="G3" s="1486"/>
      <c r="H3" s="134"/>
      <c r="I3" s="134"/>
    </row>
    <row r="4" spans="1:9" s="28" customFormat="1" ht="13.5" customHeight="1" thickBot="1">
      <c r="A4" s="30"/>
      <c r="B4" s="30"/>
      <c r="C4" s="30"/>
      <c r="D4" s="30"/>
      <c r="E4" s="30"/>
      <c r="F4" s="30"/>
      <c r="G4" s="30"/>
    </row>
    <row r="5" spans="1:9" ht="32.25" customHeight="1">
      <c r="A5" s="1515" t="s">
        <v>388</v>
      </c>
      <c r="B5" s="1490" t="s">
        <v>425</v>
      </c>
      <c r="C5" s="1491"/>
      <c r="D5" s="1491"/>
      <c r="E5" s="1491"/>
      <c r="F5" s="1492"/>
      <c r="G5" s="873"/>
    </row>
    <row r="6" spans="1:9" ht="27.75" customHeight="1">
      <c r="A6" s="1516"/>
      <c r="B6" s="1513" t="s">
        <v>427</v>
      </c>
      <c r="C6" s="1514"/>
      <c r="D6" s="1518"/>
      <c r="E6" s="298" t="s">
        <v>428</v>
      </c>
      <c r="F6" s="298"/>
      <c r="G6" s="308" t="s">
        <v>395</v>
      </c>
    </row>
    <row r="7" spans="1:9" ht="21.75" customHeight="1">
      <c r="A7" s="1516"/>
      <c r="B7" s="1499" t="s">
        <v>429</v>
      </c>
      <c r="C7" s="1499" t="s">
        <v>430</v>
      </c>
      <c r="D7" s="298" t="s">
        <v>431</v>
      </c>
      <c r="E7" s="299" t="s">
        <v>432</v>
      </c>
      <c r="F7" s="299" t="s">
        <v>395</v>
      </c>
      <c r="G7" s="308" t="s">
        <v>623</v>
      </c>
    </row>
    <row r="8" spans="1:9" ht="20.25" customHeight="1" thickBot="1">
      <c r="A8" s="1517"/>
      <c r="B8" s="1500"/>
      <c r="C8" s="1500"/>
      <c r="D8" s="300" t="s">
        <v>433</v>
      </c>
      <c r="E8" s="300" t="s">
        <v>434</v>
      </c>
      <c r="F8" s="300"/>
      <c r="G8" s="309" t="s">
        <v>624</v>
      </c>
    </row>
    <row r="9" spans="1:9" ht="21" customHeight="1">
      <c r="A9" s="163" t="s">
        <v>625</v>
      </c>
      <c r="B9" s="45">
        <v>406</v>
      </c>
      <c r="C9" s="45">
        <v>229</v>
      </c>
      <c r="D9" s="45">
        <v>2520</v>
      </c>
      <c r="E9" s="45">
        <v>8182</v>
      </c>
      <c r="F9" s="45">
        <v>11337</v>
      </c>
      <c r="G9" s="229">
        <v>609</v>
      </c>
    </row>
    <row r="10" spans="1:9">
      <c r="A10" s="37" t="s">
        <v>626</v>
      </c>
      <c r="B10" s="48">
        <v>1129</v>
      </c>
      <c r="C10" s="48">
        <v>6184</v>
      </c>
      <c r="D10" s="48">
        <v>16</v>
      </c>
      <c r="E10" s="48">
        <v>20430</v>
      </c>
      <c r="F10" s="48">
        <v>27759</v>
      </c>
      <c r="G10" s="229">
        <v>1623</v>
      </c>
    </row>
    <row r="11" spans="1:9">
      <c r="A11" s="51" t="s">
        <v>627</v>
      </c>
      <c r="B11" s="48">
        <v>2958</v>
      </c>
      <c r="C11" s="48">
        <v>1365</v>
      </c>
      <c r="D11" s="48">
        <v>211</v>
      </c>
      <c r="E11" s="48">
        <v>36036</v>
      </c>
      <c r="F11" s="48">
        <v>40570</v>
      </c>
      <c r="G11" s="229">
        <v>3569</v>
      </c>
    </row>
    <row r="12" spans="1:9">
      <c r="A12" s="37" t="s">
        <v>628</v>
      </c>
      <c r="B12" s="48">
        <v>1429</v>
      </c>
      <c r="C12" s="48">
        <v>1648</v>
      </c>
      <c r="D12" s="48">
        <v>310</v>
      </c>
      <c r="E12" s="48">
        <v>22686</v>
      </c>
      <c r="F12" s="48">
        <v>26073</v>
      </c>
      <c r="G12" s="229">
        <v>2078</v>
      </c>
    </row>
    <row r="13" spans="1:9">
      <c r="A13" s="51" t="s">
        <v>629</v>
      </c>
      <c r="B13" s="48">
        <v>11812</v>
      </c>
      <c r="C13" s="48">
        <v>14240</v>
      </c>
      <c r="D13" s="48">
        <v>418</v>
      </c>
      <c r="E13" s="48">
        <v>174856</v>
      </c>
      <c r="F13" s="48">
        <v>201326</v>
      </c>
      <c r="G13" s="229">
        <v>18002</v>
      </c>
    </row>
    <row r="14" spans="1:9">
      <c r="A14" s="51" t="s">
        <v>630</v>
      </c>
      <c r="B14" s="48">
        <v>7632</v>
      </c>
      <c r="C14" s="48">
        <v>15511</v>
      </c>
      <c r="D14" s="48" t="s">
        <v>399</v>
      </c>
      <c r="E14" s="48">
        <v>62157</v>
      </c>
      <c r="F14" s="48">
        <v>85300</v>
      </c>
      <c r="G14" s="229">
        <v>8043</v>
      </c>
    </row>
    <row r="15" spans="1:9">
      <c r="A15" s="37" t="s">
        <v>631</v>
      </c>
      <c r="B15" s="48">
        <v>259</v>
      </c>
      <c r="C15" s="48">
        <v>635</v>
      </c>
      <c r="D15" s="48">
        <v>8</v>
      </c>
      <c r="E15" s="48">
        <v>1606</v>
      </c>
      <c r="F15" s="48">
        <v>2508</v>
      </c>
      <c r="G15" s="229">
        <v>339</v>
      </c>
    </row>
    <row r="16" spans="1:9">
      <c r="A16" s="37" t="s">
        <v>632</v>
      </c>
      <c r="B16" s="48">
        <v>25</v>
      </c>
      <c r="C16" s="48">
        <v>76</v>
      </c>
      <c r="D16" s="48" t="s">
        <v>399</v>
      </c>
      <c r="E16" s="48">
        <v>194</v>
      </c>
      <c r="F16" s="48">
        <v>295</v>
      </c>
      <c r="G16" s="229">
        <v>45</v>
      </c>
    </row>
    <row r="17" spans="1:7">
      <c r="A17" s="37" t="s">
        <v>677</v>
      </c>
      <c r="B17" s="48" t="s">
        <v>399</v>
      </c>
      <c r="C17" s="48" t="s">
        <v>399</v>
      </c>
      <c r="D17" s="48" t="s">
        <v>399</v>
      </c>
      <c r="E17" s="48" t="s">
        <v>399</v>
      </c>
      <c r="F17" s="48" t="s">
        <v>399</v>
      </c>
      <c r="G17" s="49" t="s">
        <v>399</v>
      </c>
    </row>
    <row r="18" spans="1:7">
      <c r="A18" s="51" t="s">
        <v>633</v>
      </c>
      <c r="B18" s="48">
        <v>71</v>
      </c>
      <c r="C18" s="48">
        <v>188</v>
      </c>
      <c r="D18" s="48" t="s">
        <v>399</v>
      </c>
      <c r="E18" s="48">
        <v>475</v>
      </c>
      <c r="F18" s="48">
        <v>734</v>
      </c>
      <c r="G18" s="229">
        <v>69</v>
      </c>
    </row>
    <row r="19" spans="1:7">
      <c r="A19" s="51" t="s">
        <v>634</v>
      </c>
      <c r="B19" s="48">
        <v>5809</v>
      </c>
      <c r="C19" s="48">
        <v>15810</v>
      </c>
      <c r="D19" s="48" t="s">
        <v>399</v>
      </c>
      <c r="E19" s="48">
        <v>68544</v>
      </c>
      <c r="F19" s="48">
        <v>90163</v>
      </c>
      <c r="G19" s="229">
        <v>9056</v>
      </c>
    </row>
    <row r="20" spans="1:7">
      <c r="A20" s="37" t="s">
        <v>635</v>
      </c>
      <c r="B20" s="48">
        <v>977</v>
      </c>
      <c r="C20" s="48">
        <v>6267</v>
      </c>
      <c r="D20" s="48" t="s">
        <v>399</v>
      </c>
      <c r="E20" s="48">
        <v>9760</v>
      </c>
      <c r="F20" s="48">
        <v>17004</v>
      </c>
      <c r="G20" s="229">
        <v>1316</v>
      </c>
    </row>
    <row r="21" spans="1:7">
      <c r="B21" s="48"/>
      <c r="C21" s="48"/>
      <c r="D21" s="48"/>
      <c r="E21" s="48"/>
      <c r="F21" s="48"/>
      <c r="G21" s="229"/>
    </row>
    <row r="22" spans="1:7" ht="17.25" customHeight="1" thickBot="1">
      <c r="A22" s="54" t="s">
        <v>622</v>
      </c>
      <c r="B22" s="55">
        <v>32507</v>
      </c>
      <c r="C22" s="55">
        <v>62153</v>
      </c>
      <c r="D22" s="55">
        <v>3483</v>
      </c>
      <c r="E22" s="55">
        <v>404926</v>
      </c>
      <c r="F22" s="55">
        <v>503069</v>
      </c>
      <c r="G22" s="56">
        <v>44749</v>
      </c>
    </row>
    <row r="24" spans="1:7">
      <c r="B24" s="246"/>
      <c r="C24" s="246"/>
      <c r="D24" s="246"/>
      <c r="E24" s="246"/>
      <c r="F24" s="246"/>
      <c r="G24" s="246"/>
    </row>
  </sheetData>
  <mergeCells count="7">
    <mergeCell ref="A1:G1"/>
    <mergeCell ref="A5:A8"/>
    <mergeCell ref="B7:B8"/>
    <mergeCell ref="C7:C8"/>
    <mergeCell ref="A3:G3"/>
    <mergeCell ref="B5:F5"/>
    <mergeCell ref="B6:D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216">
    <pageSetUpPr fitToPage="1"/>
  </sheetPr>
  <dimension ref="A1:J85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2.7109375" style="37" customWidth="1"/>
    <col min="2" max="8" width="18.5703125" style="37" customWidth="1"/>
    <col min="9" max="9" width="12.5703125" style="37" customWidth="1"/>
    <col min="10" max="16384" width="11.42578125" style="37"/>
  </cols>
  <sheetData>
    <row r="1" spans="1:10" s="27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</row>
    <row r="2" spans="1:10" s="28" customFormat="1" ht="14.25"/>
    <row r="3" spans="1:10" s="28" customFormat="1" ht="24" customHeight="1">
      <c r="A3" s="1504" t="s">
        <v>1325</v>
      </c>
      <c r="B3" s="1504"/>
      <c r="C3" s="1504"/>
      <c r="D3" s="1504"/>
      <c r="E3" s="1504"/>
      <c r="F3" s="1504"/>
      <c r="G3" s="1504"/>
      <c r="H3" s="1504"/>
      <c r="I3" s="134"/>
      <c r="J3" s="134"/>
    </row>
    <row r="4" spans="1:10" s="28" customFormat="1" ht="15.75" thickBot="1">
      <c r="A4" s="239"/>
      <c r="B4" s="240"/>
      <c r="C4" s="240"/>
      <c r="D4" s="240"/>
      <c r="E4" s="240"/>
      <c r="F4" s="240"/>
      <c r="G4" s="240"/>
      <c r="H4" s="240"/>
    </row>
    <row r="5" spans="1:10" ht="18.75" customHeight="1">
      <c r="A5" s="1515" t="s">
        <v>455</v>
      </c>
      <c r="B5" s="919" t="s">
        <v>379</v>
      </c>
      <c r="C5" s="920"/>
      <c r="D5" s="921"/>
      <c r="E5" s="919" t="s">
        <v>386</v>
      </c>
      <c r="F5" s="921"/>
      <c r="G5" s="857" t="s">
        <v>380</v>
      </c>
      <c r="H5" s="852" t="s">
        <v>392</v>
      </c>
    </row>
    <row r="6" spans="1:10">
      <c r="A6" s="1516" t="s">
        <v>538</v>
      </c>
      <c r="B6" s="923" t="s">
        <v>389</v>
      </c>
      <c r="C6" s="318"/>
      <c r="D6" s="924"/>
      <c r="E6" s="923" t="s">
        <v>390</v>
      </c>
      <c r="F6" s="924"/>
      <c r="G6" s="909" t="s">
        <v>532</v>
      </c>
      <c r="H6" s="926" t="s">
        <v>396</v>
      </c>
    </row>
    <row r="7" spans="1:10" ht="27.75" customHeight="1" thickBot="1">
      <c r="A7" s="1516"/>
      <c r="B7" s="298" t="s">
        <v>393</v>
      </c>
      <c r="C7" s="908" t="s">
        <v>394</v>
      </c>
      <c r="D7" s="908" t="s">
        <v>395</v>
      </c>
      <c r="E7" s="298" t="s">
        <v>393</v>
      </c>
      <c r="F7" s="908" t="s">
        <v>394</v>
      </c>
      <c r="G7" s="299" t="s">
        <v>533</v>
      </c>
      <c r="H7" s="308" t="s">
        <v>533</v>
      </c>
    </row>
    <row r="8" spans="1:10" ht="21" customHeight="1">
      <c r="A8" s="75" t="s">
        <v>459</v>
      </c>
      <c r="B8" s="45">
        <v>886</v>
      </c>
      <c r="C8" s="131">
        <v>47</v>
      </c>
      <c r="D8" s="45">
        <v>933</v>
      </c>
      <c r="E8" s="131" t="s">
        <v>399</v>
      </c>
      <c r="F8" s="256" t="s">
        <v>399</v>
      </c>
      <c r="G8" s="45">
        <v>2345</v>
      </c>
      <c r="H8" s="46">
        <v>1806</v>
      </c>
      <c r="I8" s="132"/>
      <c r="J8" s="132"/>
    </row>
    <row r="9" spans="1:10">
      <c r="A9" s="66" t="s">
        <v>460</v>
      </c>
      <c r="B9" s="48">
        <v>610</v>
      </c>
      <c r="C9" s="85">
        <v>32</v>
      </c>
      <c r="D9" s="48">
        <v>642</v>
      </c>
      <c r="E9" s="12" t="s">
        <v>399</v>
      </c>
      <c r="F9" s="85" t="s">
        <v>399</v>
      </c>
      <c r="G9" s="48">
        <v>1092</v>
      </c>
      <c r="H9" s="49">
        <v>628</v>
      </c>
      <c r="I9" s="132"/>
      <c r="J9" s="132"/>
    </row>
    <row r="10" spans="1:10">
      <c r="A10" s="66" t="s">
        <v>461</v>
      </c>
      <c r="B10" s="48">
        <v>227</v>
      </c>
      <c r="C10" s="85">
        <v>14</v>
      </c>
      <c r="D10" s="48">
        <v>241</v>
      </c>
      <c r="E10" s="12" t="s">
        <v>399</v>
      </c>
      <c r="F10" s="85" t="s">
        <v>399</v>
      </c>
      <c r="G10" s="48">
        <v>230</v>
      </c>
      <c r="H10" s="49">
        <v>208</v>
      </c>
      <c r="I10" s="132"/>
      <c r="J10" s="132"/>
    </row>
    <row r="11" spans="1:10">
      <c r="A11" s="66" t="s">
        <v>462</v>
      </c>
      <c r="B11" s="48">
        <v>289</v>
      </c>
      <c r="C11" s="85">
        <v>15</v>
      </c>
      <c r="D11" s="48">
        <v>304</v>
      </c>
      <c r="E11" s="12" t="s">
        <v>399</v>
      </c>
      <c r="F11" s="85" t="s">
        <v>399</v>
      </c>
      <c r="G11" s="48">
        <v>424</v>
      </c>
      <c r="H11" s="49">
        <v>59</v>
      </c>
      <c r="I11" s="132"/>
      <c r="J11" s="132"/>
    </row>
    <row r="12" spans="1:10">
      <c r="A12" s="76" t="s">
        <v>463</v>
      </c>
      <c r="B12" s="77">
        <v>2012</v>
      </c>
      <c r="C12" s="77">
        <v>108</v>
      </c>
      <c r="D12" s="77">
        <v>2120</v>
      </c>
      <c r="E12" s="77" t="s">
        <v>399</v>
      </c>
      <c r="F12" s="77" t="s">
        <v>399</v>
      </c>
      <c r="G12" s="77">
        <v>4091</v>
      </c>
      <c r="H12" s="78">
        <v>2701</v>
      </c>
      <c r="I12" s="132"/>
      <c r="J12" s="132"/>
    </row>
    <row r="13" spans="1:10">
      <c r="A13" s="68"/>
      <c r="B13" s="73"/>
      <c r="C13" s="73"/>
      <c r="D13" s="73"/>
      <c r="E13" s="79"/>
      <c r="F13" s="79"/>
      <c r="G13" s="73"/>
      <c r="H13" s="74"/>
      <c r="I13" s="132"/>
      <c r="J13" s="132"/>
    </row>
    <row r="14" spans="1:10">
      <c r="A14" s="76" t="s">
        <v>464</v>
      </c>
      <c r="B14" s="77">
        <v>870</v>
      </c>
      <c r="C14" s="77">
        <v>40</v>
      </c>
      <c r="D14" s="77">
        <v>910</v>
      </c>
      <c r="E14" s="77" t="s">
        <v>399</v>
      </c>
      <c r="F14" s="77" t="s">
        <v>399</v>
      </c>
      <c r="G14" s="77">
        <v>621</v>
      </c>
      <c r="H14" s="78" t="s">
        <v>399</v>
      </c>
      <c r="I14" s="132"/>
      <c r="J14" s="132"/>
    </row>
    <row r="15" spans="1:10">
      <c r="A15" s="68"/>
      <c r="B15" s="73"/>
      <c r="C15" s="73"/>
      <c r="D15" s="73"/>
      <c r="E15" s="79"/>
      <c r="F15" s="79"/>
      <c r="G15" s="73"/>
      <c r="H15" s="74"/>
      <c r="I15" s="132"/>
      <c r="J15" s="132"/>
    </row>
    <row r="16" spans="1:10">
      <c r="A16" s="76" t="s">
        <v>465</v>
      </c>
      <c r="B16" s="77">
        <v>78</v>
      </c>
      <c r="C16" s="77" t="s">
        <v>399</v>
      </c>
      <c r="D16" s="77">
        <v>78</v>
      </c>
      <c r="E16" s="77" t="s">
        <v>399</v>
      </c>
      <c r="F16" s="77" t="s">
        <v>399</v>
      </c>
      <c r="G16" s="77">
        <v>81</v>
      </c>
      <c r="H16" s="78" t="s">
        <v>399</v>
      </c>
      <c r="I16" s="132"/>
      <c r="J16" s="132"/>
    </row>
    <row r="17" spans="1:10">
      <c r="A17" s="66"/>
      <c r="B17" s="48"/>
      <c r="C17" s="48"/>
      <c r="D17" s="48"/>
      <c r="E17" s="12"/>
      <c r="F17" s="12"/>
      <c r="G17" s="48"/>
      <c r="H17" s="49"/>
      <c r="I17" s="132"/>
      <c r="J17" s="132"/>
    </row>
    <row r="18" spans="1:10">
      <c r="A18" s="66" t="s">
        <v>544</v>
      </c>
      <c r="B18" s="48">
        <v>1026</v>
      </c>
      <c r="C18" s="48">
        <v>1</v>
      </c>
      <c r="D18" s="48">
        <v>1027</v>
      </c>
      <c r="E18" s="12" t="s">
        <v>399</v>
      </c>
      <c r="F18" s="48" t="s">
        <v>399</v>
      </c>
      <c r="G18" s="48">
        <v>2618</v>
      </c>
      <c r="H18" s="49" t="s">
        <v>399</v>
      </c>
      <c r="I18" s="132"/>
      <c r="J18" s="132"/>
    </row>
    <row r="19" spans="1:10">
      <c r="A19" s="66" t="s">
        <v>467</v>
      </c>
      <c r="B19" s="85">
        <v>282</v>
      </c>
      <c r="C19" s="48" t="s">
        <v>399</v>
      </c>
      <c r="D19" s="85">
        <v>282</v>
      </c>
      <c r="E19" s="85" t="s">
        <v>399</v>
      </c>
      <c r="F19" s="48" t="s">
        <v>399</v>
      </c>
      <c r="G19" s="85">
        <v>171</v>
      </c>
      <c r="H19" s="49" t="s">
        <v>399</v>
      </c>
      <c r="I19" s="132"/>
      <c r="J19" s="132"/>
    </row>
    <row r="20" spans="1:10">
      <c r="A20" s="66" t="s">
        <v>468</v>
      </c>
      <c r="B20" s="85">
        <v>222</v>
      </c>
      <c r="C20" s="85">
        <v>5</v>
      </c>
      <c r="D20" s="85">
        <v>227</v>
      </c>
      <c r="E20" s="85" t="s">
        <v>399</v>
      </c>
      <c r="F20" s="85" t="s">
        <v>399</v>
      </c>
      <c r="G20" s="85">
        <v>141</v>
      </c>
      <c r="H20" s="49" t="s">
        <v>399</v>
      </c>
      <c r="I20" s="132"/>
      <c r="J20" s="132"/>
    </row>
    <row r="21" spans="1:10">
      <c r="A21" s="76" t="s">
        <v>469</v>
      </c>
      <c r="B21" s="77">
        <v>1530</v>
      </c>
      <c r="C21" s="77">
        <v>6</v>
      </c>
      <c r="D21" s="77">
        <v>1536</v>
      </c>
      <c r="E21" s="77" t="s">
        <v>399</v>
      </c>
      <c r="F21" s="77" t="s">
        <v>399</v>
      </c>
      <c r="G21" s="77">
        <v>2930</v>
      </c>
      <c r="H21" s="78" t="s">
        <v>399</v>
      </c>
      <c r="I21" s="132"/>
      <c r="J21" s="132"/>
    </row>
    <row r="22" spans="1:10">
      <c r="A22" s="66"/>
      <c r="B22" s="73"/>
      <c r="C22" s="73"/>
      <c r="D22" s="73"/>
      <c r="E22" s="79"/>
      <c r="F22" s="79"/>
      <c r="G22" s="73"/>
      <c r="H22" s="74"/>
      <c r="I22" s="132"/>
      <c r="J22" s="132"/>
    </row>
    <row r="23" spans="1:10">
      <c r="A23" s="76" t="s">
        <v>470</v>
      </c>
      <c r="B23" s="77">
        <v>4460</v>
      </c>
      <c r="C23" s="77">
        <v>477</v>
      </c>
      <c r="D23" s="77">
        <v>4937</v>
      </c>
      <c r="E23" s="77" t="s">
        <v>399</v>
      </c>
      <c r="F23" s="77" t="s">
        <v>399</v>
      </c>
      <c r="G23" s="77">
        <v>9334</v>
      </c>
      <c r="H23" s="78">
        <v>3305</v>
      </c>
      <c r="I23" s="132"/>
      <c r="J23" s="132"/>
    </row>
    <row r="24" spans="1:10">
      <c r="A24" s="68"/>
      <c r="B24" s="73"/>
      <c r="C24" s="73"/>
      <c r="D24" s="73"/>
      <c r="E24" s="79"/>
      <c r="F24" s="79"/>
      <c r="G24" s="73"/>
      <c r="H24" s="74"/>
      <c r="I24" s="132"/>
      <c r="J24" s="132"/>
    </row>
    <row r="25" spans="1:10">
      <c r="A25" s="76" t="s">
        <v>471</v>
      </c>
      <c r="B25" s="77">
        <v>297</v>
      </c>
      <c r="C25" s="77">
        <v>284</v>
      </c>
      <c r="D25" s="77">
        <v>581</v>
      </c>
      <c r="E25" s="77" t="s">
        <v>399</v>
      </c>
      <c r="F25" s="77" t="s">
        <v>399</v>
      </c>
      <c r="G25" s="77">
        <v>1596</v>
      </c>
      <c r="H25" s="78">
        <v>673</v>
      </c>
      <c r="I25" s="132"/>
      <c r="J25" s="132"/>
    </row>
    <row r="26" spans="1:10">
      <c r="A26" s="66"/>
      <c r="B26" s="48"/>
      <c r="C26" s="48"/>
      <c r="D26" s="48"/>
      <c r="E26" s="12"/>
      <c r="F26" s="12"/>
      <c r="G26" s="48"/>
      <c r="H26" s="49"/>
      <c r="I26" s="132"/>
      <c r="J26" s="132"/>
    </row>
    <row r="27" spans="1:10">
      <c r="A27" s="66" t="s">
        <v>472</v>
      </c>
      <c r="B27" s="48">
        <v>14924</v>
      </c>
      <c r="C27" s="48">
        <v>2440</v>
      </c>
      <c r="D27" s="48">
        <v>17364</v>
      </c>
      <c r="E27" s="12" t="s">
        <v>399</v>
      </c>
      <c r="F27" s="12" t="s">
        <v>399</v>
      </c>
      <c r="G27" s="48">
        <v>48249</v>
      </c>
      <c r="H27" s="49">
        <v>9587</v>
      </c>
      <c r="I27" s="132"/>
      <c r="J27" s="132"/>
    </row>
    <row r="28" spans="1:10">
      <c r="A28" s="66" t="s">
        <v>473</v>
      </c>
      <c r="B28" s="48">
        <v>13628</v>
      </c>
      <c r="C28" s="48">
        <v>101</v>
      </c>
      <c r="D28" s="48">
        <v>13729</v>
      </c>
      <c r="E28" s="12" t="s">
        <v>399</v>
      </c>
      <c r="F28" s="12" t="s">
        <v>399</v>
      </c>
      <c r="G28" s="48">
        <v>9883</v>
      </c>
      <c r="H28" s="49">
        <v>542</v>
      </c>
      <c r="I28" s="132"/>
      <c r="J28" s="132"/>
    </row>
    <row r="29" spans="1:10">
      <c r="A29" s="66" t="s">
        <v>474</v>
      </c>
      <c r="B29" s="48">
        <v>35972</v>
      </c>
      <c r="C29" s="48">
        <v>1316</v>
      </c>
      <c r="D29" s="48">
        <v>37288</v>
      </c>
      <c r="E29" s="12" t="s">
        <v>399</v>
      </c>
      <c r="F29" s="12" t="s">
        <v>399</v>
      </c>
      <c r="G29" s="48">
        <v>33191</v>
      </c>
      <c r="H29" s="49">
        <v>15726</v>
      </c>
      <c r="I29" s="132"/>
      <c r="J29" s="132"/>
    </row>
    <row r="30" spans="1:10">
      <c r="A30" s="76" t="s">
        <v>475</v>
      </c>
      <c r="B30" s="77">
        <v>64524</v>
      </c>
      <c r="C30" s="77">
        <v>3857</v>
      </c>
      <c r="D30" s="77">
        <v>68381</v>
      </c>
      <c r="E30" s="77" t="s">
        <v>399</v>
      </c>
      <c r="F30" s="77" t="s">
        <v>399</v>
      </c>
      <c r="G30" s="77">
        <v>91323</v>
      </c>
      <c r="H30" s="78">
        <v>25855</v>
      </c>
      <c r="I30" s="132"/>
      <c r="J30" s="132"/>
    </row>
    <row r="31" spans="1:10">
      <c r="A31" s="66"/>
      <c r="B31" s="48"/>
      <c r="C31" s="48"/>
      <c r="D31" s="48"/>
      <c r="E31" s="12"/>
      <c r="F31" s="12"/>
      <c r="G31" s="48"/>
      <c r="H31" s="49"/>
      <c r="I31" s="132"/>
      <c r="J31" s="132"/>
    </row>
    <row r="32" spans="1:10">
      <c r="A32" s="66" t="s">
        <v>476</v>
      </c>
      <c r="B32" s="83">
        <v>406</v>
      </c>
      <c r="C32" s="83">
        <v>231</v>
      </c>
      <c r="D32" s="48">
        <v>637</v>
      </c>
      <c r="E32" s="83" t="s">
        <v>399</v>
      </c>
      <c r="F32" s="83" t="s">
        <v>399</v>
      </c>
      <c r="G32" s="12">
        <v>939</v>
      </c>
      <c r="H32" s="84" t="s">
        <v>399</v>
      </c>
      <c r="I32" s="132"/>
      <c r="J32" s="132"/>
    </row>
    <row r="33" spans="1:10">
      <c r="A33" s="66" t="s">
        <v>477</v>
      </c>
      <c r="B33" s="83">
        <v>335</v>
      </c>
      <c r="C33" s="83">
        <v>113</v>
      </c>
      <c r="D33" s="48">
        <v>448</v>
      </c>
      <c r="E33" s="83" t="s">
        <v>399</v>
      </c>
      <c r="F33" s="83" t="s">
        <v>399</v>
      </c>
      <c r="G33" s="12">
        <v>593</v>
      </c>
      <c r="H33" s="84" t="s">
        <v>399</v>
      </c>
      <c r="I33" s="132"/>
      <c r="J33" s="132"/>
    </row>
    <row r="34" spans="1:10">
      <c r="A34" s="66" t="s">
        <v>478</v>
      </c>
      <c r="B34" s="83">
        <v>426</v>
      </c>
      <c r="C34" s="83">
        <v>136</v>
      </c>
      <c r="D34" s="48">
        <v>562</v>
      </c>
      <c r="E34" s="83" t="s">
        <v>399</v>
      </c>
      <c r="F34" s="83" t="s">
        <v>399</v>
      </c>
      <c r="G34" s="12">
        <v>860</v>
      </c>
      <c r="H34" s="84">
        <v>259</v>
      </c>
      <c r="I34" s="132"/>
      <c r="J34" s="132"/>
    </row>
    <row r="35" spans="1:10">
      <c r="A35" s="66" t="s">
        <v>479</v>
      </c>
      <c r="B35" s="83">
        <v>84</v>
      </c>
      <c r="C35" s="83">
        <v>4</v>
      </c>
      <c r="D35" s="48">
        <v>88</v>
      </c>
      <c r="E35" s="83" t="s">
        <v>399</v>
      </c>
      <c r="F35" s="83" t="s">
        <v>399</v>
      </c>
      <c r="G35" s="12">
        <v>82</v>
      </c>
      <c r="H35" s="84" t="s">
        <v>399</v>
      </c>
      <c r="I35" s="132"/>
      <c r="J35" s="132"/>
    </row>
    <row r="36" spans="1:10">
      <c r="A36" s="76" t="s">
        <v>480</v>
      </c>
      <c r="B36" s="77">
        <v>1251</v>
      </c>
      <c r="C36" s="77">
        <v>484</v>
      </c>
      <c r="D36" s="77">
        <v>1735</v>
      </c>
      <c r="E36" s="77" t="s">
        <v>399</v>
      </c>
      <c r="F36" s="77" t="s">
        <v>399</v>
      </c>
      <c r="G36" s="77">
        <v>2474</v>
      </c>
      <c r="H36" s="78">
        <v>259</v>
      </c>
      <c r="I36" s="132"/>
      <c r="J36" s="132"/>
    </row>
    <row r="37" spans="1:10">
      <c r="A37" s="68"/>
      <c r="B37" s="73"/>
      <c r="C37" s="73"/>
      <c r="D37" s="73"/>
      <c r="E37" s="79"/>
      <c r="F37" s="79"/>
      <c r="G37" s="73"/>
      <c r="H37" s="74"/>
      <c r="I37" s="132"/>
      <c r="J37" s="132"/>
    </row>
    <row r="38" spans="1:10">
      <c r="A38" s="76" t="s">
        <v>481</v>
      </c>
      <c r="B38" s="77">
        <v>2750</v>
      </c>
      <c r="C38" s="77" t="s">
        <v>399</v>
      </c>
      <c r="D38" s="77">
        <v>2750</v>
      </c>
      <c r="E38" s="77" t="s">
        <v>399</v>
      </c>
      <c r="F38" s="77" t="s">
        <v>399</v>
      </c>
      <c r="G38" s="77">
        <v>3295</v>
      </c>
      <c r="H38" s="78">
        <v>2359</v>
      </c>
      <c r="I38" s="132"/>
      <c r="J38" s="132"/>
    </row>
    <row r="39" spans="1:10">
      <c r="A39" s="66"/>
      <c r="B39" s="48"/>
      <c r="C39" s="48"/>
      <c r="D39" s="48"/>
      <c r="E39" s="12"/>
      <c r="F39" s="12"/>
      <c r="G39" s="48"/>
      <c r="H39" s="49"/>
      <c r="I39" s="132"/>
      <c r="J39" s="132"/>
    </row>
    <row r="40" spans="1:10">
      <c r="A40" s="66" t="s">
        <v>545</v>
      </c>
      <c r="B40" s="12">
        <v>943</v>
      </c>
      <c r="C40" s="12">
        <v>274</v>
      </c>
      <c r="D40" s="48">
        <v>1217</v>
      </c>
      <c r="E40" s="12" t="s">
        <v>399</v>
      </c>
      <c r="F40" s="12" t="s">
        <v>399</v>
      </c>
      <c r="G40" s="12">
        <v>1113</v>
      </c>
      <c r="H40" s="13">
        <v>240</v>
      </c>
      <c r="I40" s="132"/>
      <c r="J40" s="132"/>
    </row>
    <row r="41" spans="1:10">
      <c r="A41" s="66" t="s">
        <v>483</v>
      </c>
      <c r="B41" s="48">
        <v>19886</v>
      </c>
      <c r="C41" s="48">
        <v>202</v>
      </c>
      <c r="D41" s="48">
        <v>20088</v>
      </c>
      <c r="E41" s="12" t="s">
        <v>399</v>
      </c>
      <c r="F41" s="12" t="s">
        <v>399</v>
      </c>
      <c r="G41" s="48">
        <v>31335</v>
      </c>
      <c r="H41" s="49">
        <v>7674</v>
      </c>
      <c r="I41" s="132"/>
      <c r="J41" s="132"/>
    </row>
    <row r="42" spans="1:10">
      <c r="A42" s="66" t="s">
        <v>484</v>
      </c>
      <c r="B42" s="12">
        <v>4831</v>
      </c>
      <c r="C42" s="12">
        <v>2320</v>
      </c>
      <c r="D42" s="48">
        <v>7151</v>
      </c>
      <c r="E42" s="12" t="s">
        <v>399</v>
      </c>
      <c r="F42" s="12" t="s">
        <v>399</v>
      </c>
      <c r="G42" s="12">
        <v>8821</v>
      </c>
      <c r="H42" s="133">
        <v>2995</v>
      </c>
      <c r="I42" s="132"/>
      <c r="J42" s="132"/>
    </row>
    <row r="43" spans="1:10">
      <c r="A43" s="66" t="s">
        <v>485</v>
      </c>
      <c r="B43" s="12">
        <v>14155</v>
      </c>
      <c r="C43" s="12">
        <v>501</v>
      </c>
      <c r="D43" s="48">
        <v>14656</v>
      </c>
      <c r="E43" s="12" t="s">
        <v>399</v>
      </c>
      <c r="F43" s="12" t="s">
        <v>399</v>
      </c>
      <c r="G43" s="12">
        <v>24507</v>
      </c>
      <c r="H43" s="13">
        <v>3438</v>
      </c>
      <c r="I43" s="132"/>
      <c r="J43" s="132"/>
    </row>
    <row r="44" spans="1:10">
      <c r="A44" s="66" t="s">
        <v>486</v>
      </c>
      <c r="B44" s="12">
        <v>4803</v>
      </c>
      <c r="C44" s="12">
        <v>279</v>
      </c>
      <c r="D44" s="48">
        <v>5082</v>
      </c>
      <c r="E44" s="12" t="s">
        <v>399</v>
      </c>
      <c r="F44" s="12" t="s">
        <v>399</v>
      </c>
      <c r="G44" s="12">
        <v>4051</v>
      </c>
      <c r="H44" s="13">
        <v>2856</v>
      </c>
      <c r="I44" s="132"/>
      <c r="J44" s="132"/>
    </row>
    <row r="45" spans="1:10">
      <c r="A45" s="66" t="s">
        <v>487</v>
      </c>
      <c r="B45" s="12">
        <v>2605</v>
      </c>
      <c r="C45" s="12">
        <v>62</v>
      </c>
      <c r="D45" s="48">
        <v>2667</v>
      </c>
      <c r="E45" s="12" t="s">
        <v>399</v>
      </c>
      <c r="F45" s="12" t="s">
        <v>399</v>
      </c>
      <c r="G45" s="12">
        <v>2139</v>
      </c>
      <c r="H45" s="13">
        <v>2396</v>
      </c>
      <c r="I45" s="132"/>
      <c r="J45" s="132"/>
    </row>
    <row r="46" spans="1:10">
      <c r="A46" s="66" t="s">
        <v>488</v>
      </c>
      <c r="B46" s="12">
        <v>6129</v>
      </c>
      <c r="C46" s="12">
        <v>96</v>
      </c>
      <c r="D46" s="48">
        <v>6225</v>
      </c>
      <c r="E46" s="12" t="s">
        <v>399</v>
      </c>
      <c r="F46" s="12" t="s">
        <v>399</v>
      </c>
      <c r="G46" s="12">
        <v>5216</v>
      </c>
      <c r="H46" s="13">
        <v>1348</v>
      </c>
      <c r="I46" s="132"/>
      <c r="J46" s="132"/>
    </row>
    <row r="47" spans="1:10">
      <c r="A47" s="66" t="s">
        <v>489</v>
      </c>
      <c r="B47" s="12">
        <v>27768</v>
      </c>
      <c r="C47" s="12">
        <v>2509</v>
      </c>
      <c r="D47" s="48">
        <v>30277</v>
      </c>
      <c r="E47" s="12" t="s">
        <v>399</v>
      </c>
      <c r="F47" s="12" t="s">
        <v>399</v>
      </c>
      <c r="G47" s="12">
        <v>52601</v>
      </c>
      <c r="H47" s="13">
        <v>7328</v>
      </c>
      <c r="I47" s="132"/>
      <c r="J47" s="132"/>
    </row>
    <row r="48" spans="1:10">
      <c r="A48" s="66" t="s">
        <v>490</v>
      </c>
      <c r="B48" s="12">
        <v>8645</v>
      </c>
      <c r="C48" s="12">
        <v>678</v>
      </c>
      <c r="D48" s="48">
        <v>9323</v>
      </c>
      <c r="E48" s="12" t="s">
        <v>399</v>
      </c>
      <c r="F48" s="12" t="s">
        <v>399</v>
      </c>
      <c r="G48" s="12">
        <v>9818</v>
      </c>
      <c r="H48" s="13">
        <v>1311</v>
      </c>
      <c r="I48" s="132"/>
      <c r="J48" s="132"/>
    </row>
    <row r="49" spans="1:10">
      <c r="A49" s="76" t="s">
        <v>491</v>
      </c>
      <c r="B49" s="77">
        <v>89765</v>
      </c>
      <c r="C49" s="77">
        <v>6921</v>
      </c>
      <c r="D49" s="77">
        <v>96686</v>
      </c>
      <c r="E49" s="77" t="s">
        <v>399</v>
      </c>
      <c r="F49" s="77" t="s">
        <v>399</v>
      </c>
      <c r="G49" s="77">
        <v>139601</v>
      </c>
      <c r="H49" s="78">
        <v>29586</v>
      </c>
      <c r="I49" s="132"/>
      <c r="J49" s="132"/>
    </row>
    <row r="50" spans="1:10">
      <c r="A50" s="68"/>
      <c r="B50" s="73"/>
      <c r="C50" s="73"/>
      <c r="D50" s="73"/>
      <c r="E50" s="79"/>
      <c r="F50" s="79"/>
      <c r="G50" s="73"/>
      <c r="H50" s="74"/>
      <c r="I50" s="132"/>
      <c r="J50" s="132"/>
    </row>
    <row r="51" spans="1:10">
      <c r="A51" s="76" t="s">
        <v>492</v>
      </c>
      <c r="B51" s="77">
        <v>2734</v>
      </c>
      <c r="C51" s="77">
        <v>277</v>
      </c>
      <c r="D51" s="77">
        <v>3011</v>
      </c>
      <c r="E51" s="77" t="s">
        <v>399</v>
      </c>
      <c r="F51" s="77" t="s">
        <v>399</v>
      </c>
      <c r="G51" s="77">
        <v>3341</v>
      </c>
      <c r="H51" s="78">
        <v>2673</v>
      </c>
      <c r="I51" s="132"/>
      <c r="J51" s="132"/>
    </row>
    <row r="52" spans="1:10">
      <c r="A52" s="66"/>
      <c r="B52" s="48"/>
      <c r="C52" s="48"/>
      <c r="D52" s="48"/>
      <c r="E52" s="12"/>
      <c r="F52" s="12"/>
      <c r="G52" s="48"/>
      <c r="H52" s="49"/>
      <c r="I52" s="132"/>
      <c r="J52" s="132"/>
    </row>
    <row r="53" spans="1:10">
      <c r="A53" s="66" t="s">
        <v>493</v>
      </c>
      <c r="B53" s="48">
        <v>32464</v>
      </c>
      <c r="C53" s="48">
        <v>2970</v>
      </c>
      <c r="D53" s="48">
        <v>35434</v>
      </c>
      <c r="E53" s="12" t="s">
        <v>399</v>
      </c>
      <c r="F53" s="12" t="s">
        <v>399</v>
      </c>
      <c r="G53" s="48">
        <v>58355</v>
      </c>
      <c r="H53" s="49">
        <v>10793</v>
      </c>
      <c r="I53" s="132"/>
      <c r="J53" s="132"/>
    </row>
    <row r="54" spans="1:10">
      <c r="A54" s="66" t="s">
        <v>494</v>
      </c>
      <c r="B54" s="48">
        <v>22457</v>
      </c>
      <c r="C54" s="48">
        <v>4201</v>
      </c>
      <c r="D54" s="48">
        <v>26658</v>
      </c>
      <c r="E54" s="12" t="s">
        <v>399</v>
      </c>
      <c r="F54" s="12" t="s">
        <v>399</v>
      </c>
      <c r="G54" s="48">
        <v>39855</v>
      </c>
      <c r="H54" s="49" t="s">
        <v>399</v>
      </c>
      <c r="I54" s="132"/>
      <c r="J54" s="132"/>
    </row>
    <row r="55" spans="1:10">
      <c r="A55" s="66" t="s">
        <v>495</v>
      </c>
      <c r="B55" s="48">
        <v>29796</v>
      </c>
      <c r="C55" s="48">
        <v>793</v>
      </c>
      <c r="D55" s="48">
        <v>30589</v>
      </c>
      <c r="E55" s="12" t="s">
        <v>399</v>
      </c>
      <c r="F55" s="12" t="s">
        <v>399</v>
      </c>
      <c r="G55" s="48">
        <v>37493</v>
      </c>
      <c r="H55" s="49">
        <v>6900</v>
      </c>
      <c r="I55" s="132"/>
      <c r="J55" s="132"/>
    </row>
    <row r="56" spans="1:10">
      <c r="A56" s="66" t="s">
        <v>496</v>
      </c>
      <c r="B56" s="48">
        <v>6156</v>
      </c>
      <c r="C56" s="48">
        <v>59</v>
      </c>
      <c r="D56" s="48">
        <v>6215</v>
      </c>
      <c r="E56" s="12" t="s">
        <v>399</v>
      </c>
      <c r="F56" s="12" t="s">
        <v>399</v>
      </c>
      <c r="G56" s="48">
        <v>6416</v>
      </c>
      <c r="H56" s="49">
        <v>1315</v>
      </c>
      <c r="I56" s="132"/>
      <c r="J56" s="132"/>
    </row>
    <row r="57" spans="1:10">
      <c r="A57" s="66" t="s">
        <v>497</v>
      </c>
      <c r="B57" s="48">
        <v>34898</v>
      </c>
      <c r="C57" s="48">
        <v>1464</v>
      </c>
      <c r="D57" s="48">
        <v>36362</v>
      </c>
      <c r="E57" s="12" t="s">
        <v>399</v>
      </c>
      <c r="F57" s="12" t="s">
        <v>399</v>
      </c>
      <c r="G57" s="48">
        <v>38560</v>
      </c>
      <c r="H57" s="49">
        <v>4625</v>
      </c>
      <c r="I57" s="132"/>
      <c r="J57" s="132"/>
    </row>
    <row r="58" spans="1:10">
      <c r="A58" s="76" t="s">
        <v>546</v>
      </c>
      <c r="B58" s="77">
        <v>125771</v>
      </c>
      <c r="C58" s="77">
        <v>9487</v>
      </c>
      <c r="D58" s="77">
        <v>135258</v>
      </c>
      <c r="E58" s="77" t="s">
        <v>399</v>
      </c>
      <c r="F58" s="77" t="s">
        <v>399</v>
      </c>
      <c r="G58" s="77">
        <v>180679</v>
      </c>
      <c r="H58" s="78">
        <v>23633</v>
      </c>
      <c r="I58" s="132"/>
      <c r="J58" s="132"/>
    </row>
    <row r="59" spans="1:10">
      <c r="A59" s="66"/>
      <c r="B59" s="48"/>
      <c r="C59" s="48"/>
      <c r="D59" s="48"/>
      <c r="E59" s="12"/>
      <c r="F59" s="12"/>
      <c r="G59" s="48"/>
      <c r="H59" s="49"/>
      <c r="I59" s="132"/>
      <c r="J59" s="132"/>
    </row>
    <row r="60" spans="1:10">
      <c r="A60" s="66" t="s">
        <v>499</v>
      </c>
      <c r="B60" s="12">
        <v>235</v>
      </c>
      <c r="C60" s="12">
        <v>46</v>
      </c>
      <c r="D60" s="48">
        <v>281</v>
      </c>
      <c r="E60" s="12" t="s">
        <v>399</v>
      </c>
      <c r="F60" s="12" t="s">
        <v>399</v>
      </c>
      <c r="G60" s="12">
        <v>237</v>
      </c>
      <c r="H60" s="13">
        <v>150</v>
      </c>
      <c r="I60" s="132"/>
      <c r="J60" s="132"/>
    </row>
    <row r="61" spans="1:10">
      <c r="A61" s="66" t="s">
        <v>500</v>
      </c>
      <c r="B61" s="12">
        <v>62</v>
      </c>
      <c r="C61" s="12">
        <v>3</v>
      </c>
      <c r="D61" s="48">
        <v>65</v>
      </c>
      <c r="E61" s="12" t="s">
        <v>399</v>
      </c>
      <c r="F61" s="12" t="s">
        <v>399</v>
      </c>
      <c r="G61" s="12">
        <v>39</v>
      </c>
      <c r="H61" s="13">
        <v>36</v>
      </c>
      <c r="I61" s="132"/>
      <c r="J61" s="132"/>
    </row>
    <row r="62" spans="1:10">
      <c r="A62" s="66" t="s">
        <v>501</v>
      </c>
      <c r="B62" s="12">
        <v>728</v>
      </c>
      <c r="C62" s="12">
        <v>118</v>
      </c>
      <c r="D62" s="48">
        <v>846</v>
      </c>
      <c r="E62" s="12" t="s">
        <v>399</v>
      </c>
      <c r="F62" s="12" t="s">
        <v>399</v>
      </c>
      <c r="G62" s="12">
        <v>1571</v>
      </c>
      <c r="H62" s="13">
        <v>1093</v>
      </c>
      <c r="I62" s="132"/>
      <c r="J62" s="132"/>
    </row>
    <row r="63" spans="1:10">
      <c r="A63" s="76" t="s">
        <v>502</v>
      </c>
      <c r="B63" s="77">
        <v>1025</v>
      </c>
      <c r="C63" s="77">
        <v>167</v>
      </c>
      <c r="D63" s="77">
        <v>1192</v>
      </c>
      <c r="E63" s="77" t="s">
        <v>399</v>
      </c>
      <c r="F63" s="77" t="s">
        <v>399</v>
      </c>
      <c r="G63" s="77">
        <v>1847</v>
      </c>
      <c r="H63" s="78">
        <v>1279</v>
      </c>
      <c r="I63" s="132"/>
      <c r="J63" s="132"/>
    </row>
    <row r="64" spans="1:10">
      <c r="A64" s="68"/>
      <c r="B64" s="73"/>
      <c r="C64" s="73"/>
      <c r="D64" s="73"/>
      <c r="E64" s="79"/>
      <c r="F64" s="79"/>
      <c r="G64" s="73"/>
      <c r="H64" s="74"/>
      <c r="I64" s="132"/>
      <c r="J64" s="132"/>
    </row>
    <row r="65" spans="1:10">
      <c r="A65" s="76" t="s">
        <v>503</v>
      </c>
      <c r="B65" s="77">
        <v>1845</v>
      </c>
      <c r="C65" s="77">
        <v>83</v>
      </c>
      <c r="D65" s="77">
        <v>1928</v>
      </c>
      <c r="E65" s="77" t="s">
        <v>399</v>
      </c>
      <c r="F65" s="77" t="s">
        <v>399</v>
      </c>
      <c r="G65" s="77">
        <v>1791</v>
      </c>
      <c r="H65" s="78">
        <v>801</v>
      </c>
      <c r="I65" s="132"/>
      <c r="J65" s="132"/>
    </row>
    <row r="66" spans="1:10">
      <c r="A66" s="66"/>
      <c r="B66" s="48"/>
      <c r="C66" s="48"/>
      <c r="D66" s="48"/>
      <c r="E66" s="12"/>
      <c r="F66" s="12"/>
      <c r="G66" s="48"/>
      <c r="H66" s="49"/>
      <c r="I66" s="132"/>
      <c r="J66" s="132"/>
    </row>
    <row r="67" spans="1:10">
      <c r="A67" s="66" t="s">
        <v>504</v>
      </c>
      <c r="B67" s="12">
        <v>16585</v>
      </c>
      <c r="C67" s="12" t="s">
        <v>399</v>
      </c>
      <c r="D67" s="48">
        <v>16585</v>
      </c>
      <c r="E67" s="12" t="s">
        <v>399</v>
      </c>
      <c r="F67" s="12" t="s">
        <v>399</v>
      </c>
      <c r="G67" s="12">
        <v>12923</v>
      </c>
      <c r="H67" s="13" t="s">
        <v>399</v>
      </c>
      <c r="I67" s="132"/>
      <c r="J67" s="132"/>
    </row>
    <row r="68" spans="1:10">
      <c r="A68" s="66" t="s">
        <v>505</v>
      </c>
      <c r="B68" s="12">
        <v>941</v>
      </c>
      <c r="C68" s="12" t="s">
        <v>399</v>
      </c>
      <c r="D68" s="48">
        <v>941</v>
      </c>
      <c r="E68" s="12" t="s">
        <v>399</v>
      </c>
      <c r="F68" s="12" t="s">
        <v>399</v>
      </c>
      <c r="G68" s="12">
        <v>609</v>
      </c>
      <c r="H68" s="13" t="s">
        <v>399</v>
      </c>
      <c r="I68" s="132"/>
      <c r="J68" s="132"/>
    </row>
    <row r="69" spans="1:10">
      <c r="A69" s="76" t="s">
        <v>506</v>
      </c>
      <c r="B69" s="77">
        <v>17526</v>
      </c>
      <c r="C69" s="77" t="s">
        <v>399</v>
      </c>
      <c r="D69" s="77">
        <v>17526</v>
      </c>
      <c r="E69" s="77" t="s">
        <v>399</v>
      </c>
      <c r="F69" s="77" t="s">
        <v>399</v>
      </c>
      <c r="G69" s="77">
        <v>13532</v>
      </c>
      <c r="H69" s="78" t="s">
        <v>399</v>
      </c>
      <c r="I69" s="132"/>
      <c r="J69" s="132"/>
    </row>
    <row r="70" spans="1:10">
      <c r="A70" s="66"/>
      <c r="B70" s="48"/>
      <c r="C70" s="48"/>
      <c r="D70" s="48"/>
      <c r="E70" s="12"/>
      <c r="F70" s="12"/>
      <c r="G70" s="48"/>
      <c r="H70" s="49"/>
      <c r="I70" s="132"/>
      <c r="J70" s="132"/>
    </row>
    <row r="71" spans="1:10">
      <c r="A71" s="66" t="s">
        <v>507</v>
      </c>
      <c r="B71" s="48">
        <v>2519</v>
      </c>
      <c r="C71" s="48">
        <v>2</v>
      </c>
      <c r="D71" s="48">
        <v>2521</v>
      </c>
      <c r="E71" s="12" t="s">
        <v>399</v>
      </c>
      <c r="F71" s="12" t="s">
        <v>399</v>
      </c>
      <c r="G71" s="48">
        <v>2118</v>
      </c>
      <c r="H71" s="49">
        <v>936</v>
      </c>
      <c r="I71" s="132"/>
      <c r="J71" s="132"/>
    </row>
    <row r="72" spans="1:10">
      <c r="A72" s="66" t="s">
        <v>508</v>
      </c>
      <c r="B72" s="48">
        <v>4333</v>
      </c>
      <c r="C72" s="48">
        <v>365</v>
      </c>
      <c r="D72" s="48">
        <v>4698</v>
      </c>
      <c r="E72" s="12" t="s">
        <v>399</v>
      </c>
      <c r="F72" s="12" t="s">
        <v>399</v>
      </c>
      <c r="G72" s="48">
        <v>4389</v>
      </c>
      <c r="H72" s="49">
        <v>2134</v>
      </c>
      <c r="I72" s="132"/>
      <c r="J72" s="132"/>
    </row>
    <row r="73" spans="1:10">
      <c r="A73" s="66" t="s">
        <v>509</v>
      </c>
      <c r="B73" s="12">
        <v>4416</v>
      </c>
      <c r="C73" s="12">
        <v>727</v>
      </c>
      <c r="D73" s="48">
        <v>5143</v>
      </c>
      <c r="E73" s="12" t="s">
        <v>399</v>
      </c>
      <c r="F73" s="12" t="s">
        <v>399</v>
      </c>
      <c r="G73" s="12">
        <v>6407</v>
      </c>
      <c r="H73" s="13">
        <v>4487</v>
      </c>
      <c r="I73" s="132"/>
      <c r="J73" s="132"/>
    </row>
    <row r="74" spans="1:10">
      <c r="A74" s="66" t="s">
        <v>510</v>
      </c>
      <c r="B74" s="48">
        <v>7590</v>
      </c>
      <c r="C74" s="48">
        <v>529</v>
      </c>
      <c r="D74" s="48">
        <v>8119</v>
      </c>
      <c r="E74" s="12" t="s">
        <v>399</v>
      </c>
      <c r="F74" s="12" t="s">
        <v>399</v>
      </c>
      <c r="G74" s="48">
        <v>6838</v>
      </c>
      <c r="H74" s="49">
        <v>6086</v>
      </c>
      <c r="I74" s="132"/>
      <c r="J74" s="132"/>
    </row>
    <row r="75" spans="1:10">
      <c r="A75" s="66" t="s">
        <v>534</v>
      </c>
      <c r="B75" s="48">
        <v>600</v>
      </c>
      <c r="C75" s="48">
        <v>21</v>
      </c>
      <c r="D75" s="48">
        <v>621</v>
      </c>
      <c r="E75" s="12" t="s">
        <v>399</v>
      </c>
      <c r="F75" s="12" t="s">
        <v>399</v>
      </c>
      <c r="G75" s="48">
        <v>407</v>
      </c>
      <c r="H75" s="49" t="s">
        <v>399</v>
      </c>
      <c r="I75" s="132"/>
      <c r="J75" s="132"/>
    </row>
    <row r="76" spans="1:10">
      <c r="A76" s="66" t="s">
        <v>512</v>
      </c>
      <c r="B76" s="48">
        <v>738</v>
      </c>
      <c r="C76" s="48">
        <v>135</v>
      </c>
      <c r="D76" s="48">
        <v>873</v>
      </c>
      <c r="E76" s="12" t="s">
        <v>399</v>
      </c>
      <c r="F76" s="12" t="s">
        <v>399</v>
      </c>
      <c r="G76" s="48">
        <v>894</v>
      </c>
      <c r="H76" s="49">
        <v>486</v>
      </c>
      <c r="I76" s="132"/>
      <c r="J76" s="132"/>
    </row>
    <row r="77" spans="1:10">
      <c r="A77" s="66" t="s">
        <v>513</v>
      </c>
      <c r="B77" s="48">
        <v>5981</v>
      </c>
      <c r="C77" s="48">
        <v>759</v>
      </c>
      <c r="D77" s="48">
        <v>6740</v>
      </c>
      <c r="E77" s="12" t="s">
        <v>399</v>
      </c>
      <c r="F77" s="12" t="s">
        <v>399</v>
      </c>
      <c r="G77" s="48">
        <v>10610</v>
      </c>
      <c r="H77" s="49">
        <v>764</v>
      </c>
      <c r="I77" s="132"/>
      <c r="J77" s="132"/>
    </row>
    <row r="78" spans="1:10">
      <c r="A78" s="66" t="s">
        <v>514</v>
      </c>
      <c r="B78" s="12">
        <v>9307</v>
      </c>
      <c r="C78" s="12">
        <v>1041</v>
      </c>
      <c r="D78" s="48">
        <v>10348</v>
      </c>
      <c r="E78" s="12" t="s">
        <v>399</v>
      </c>
      <c r="F78" s="12" t="s">
        <v>399</v>
      </c>
      <c r="G78" s="12">
        <v>14530</v>
      </c>
      <c r="H78" s="13">
        <v>3223</v>
      </c>
      <c r="I78" s="132"/>
      <c r="J78" s="132"/>
    </row>
    <row r="79" spans="1:10">
      <c r="A79" s="76" t="s">
        <v>515</v>
      </c>
      <c r="B79" s="77">
        <v>35484</v>
      </c>
      <c r="C79" s="77">
        <v>3579</v>
      </c>
      <c r="D79" s="77">
        <v>39063</v>
      </c>
      <c r="E79" s="77" t="s">
        <v>399</v>
      </c>
      <c r="F79" s="77" t="s">
        <v>399</v>
      </c>
      <c r="G79" s="77">
        <v>46193</v>
      </c>
      <c r="H79" s="78">
        <v>18116</v>
      </c>
      <c r="I79" s="132"/>
      <c r="J79" s="132"/>
    </row>
    <row r="80" spans="1:10">
      <c r="A80" s="66"/>
      <c r="B80" s="48"/>
      <c r="C80" s="48"/>
      <c r="D80" s="48"/>
      <c r="E80" s="12"/>
      <c r="F80" s="12"/>
      <c r="G80" s="48"/>
      <c r="H80" s="49"/>
      <c r="I80" s="132"/>
      <c r="J80" s="132"/>
    </row>
    <row r="81" spans="1:10">
      <c r="A81" s="66" t="s">
        <v>516</v>
      </c>
      <c r="B81" s="85">
        <v>109</v>
      </c>
      <c r="C81" s="85">
        <v>47</v>
      </c>
      <c r="D81" s="85">
        <v>156</v>
      </c>
      <c r="E81" s="85" t="s">
        <v>399</v>
      </c>
      <c r="F81" s="85" t="s">
        <v>399</v>
      </c>
      <c r="G81" s="85">
        <v>128</v>
      </c>
      <c r="H81" s="133" t="s">
        <v>399</v>
      </c>
      <c r="I81" s="132"/>
      <c r="J81" s="132"/>
    </row>
    <row r="82" spans="1:10">
      <c r="A82" s="66" t="s">
        <v>517</v>
      </c>
      <c r="B82" s="48">
        <v>194</v>
      </c>
      <c r="C82" s="85">
        <v>71</v>
      </c>
      <c r="D82" s="48">
        <v>265</v>
      </c>
      <c r="E82" s="12" t="s">
        <v>399</v>
      </c>
      <c r="F82" s="85" t="s">
        <v>399</v>
      </c>
      <c r="G82" s="48">
        <v>212</v>
      </c>
      <c r="H82" s="49">
        <v>179</v>
      </c>
      <c r="I82" s="132"/>
      <c r="J82" s="132"/>
    </row>
    <row r="83" spans="1:10">
      <c r="A83" s="76" t="s">
        <v>518</v>
      </c>
      <c r="B83" s="77">
        <v>303</v>
      </c>
      <c r="C83" s="77">
        <v>118</v>
      </c>
      <c r="D83" s="77">
        <v>421</v>
      </c>
      <c r="E83" s="77" t="s">
        <v>399</v>
      </c>
      <c r="F83" s="77" t="s">
        <v>399</v>
      </c>
      <c r="G83" s="77">
        <v>340</v>
      </c>
      <c r="H83" s="78">
        <v>179</v>
      </c>
      <c r="I83" s="132"/>
      <c r="J83" s="132"/>
    </row>
    <row r="84" spans="1:10">
      <c r="A84" s="66"/>
      <c r="B84" s="48"/>
      <c r="C84" s="48"/>
      <c r="D84" s="48"/>
      <c r="E84" s="12"/>
      <c r="F84" s="12"/>
      <c r="G84" s="48"/>
      <c r="H84" s="49"/>
      <c r="I84" s="132"/>
      <c r="J84" s="132"/>
    </row>
    <row r="85" spans="1:10" ht="13.5" thickBot="1">
      <c r="A85" s="69" t="s">
        <v>519</v>
      </c>
      <c r="B85" s="55">
        <v>352225</v>
      </c>
      <c r="C85" s="55">
        <v>25888</v>
      </c>
      <c r="D85" s="55">
        <v>378113</v>
      </c>
      <c r="E85" s="55" t="s">
        <v>399</v>
      </c>
      <c r="F85" s="55" t="s">
        <v>399</v>
      </c>
      <c r="G85" s="55">
        <v>503069</v>
      </c>
      <c r="H85" s="56">
        <v>111419</v>
      </c>
      <c r="I85" s="132"/>
      <c r="J85" s="132"/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87">
    <pageSetUpPr fitToPage="1"/>
  </sheetPr>
  <dimension ref="A1:I32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27.7109375" style="37" customWidth="1"/>
    <col min="2" max="2" width="10.7109375" style="37" customWidth="1"/>
    <col min="3" max="3" width="12.85546875" style="37" customWidth="1"/>
    <col min="4" max="4" width="18.5703125" style="37" customWidth="1"/>
    <col min="5" max="5" width="16.85546875" style="37" customWidth="1"/>
    <col min="6" max="6" width="14.7109375" style="37" customWidth="1"/>
    <col min="7" max="8" width="10.7109375" style="37" customWidth="1"/>
    <col min="9" max="16384" width="11.42578125" style="37"/>
  </cols>
  <sheetData>
    <row r="1" spans="1:9" ht="18">
      <c r="A1" s="1485" t="s">
        <v>375</v>
      </c>
      <c r="B1" s="1485"/>
      <c r="C1" s="1485"/>
      <c r="D1" s="1485"/>
      <c r="E1" s="1485"/>
      <c r="F1" s="1485"/>
      <c r="G1" s="70"/>
      <c r="H1" s="70"/>
      <c r="I1" s="70"/>
    </row>
    <row r="3" spans="1:9" s="28" customFormat="1" ht="15">
      <c r="A3" s="1504" t="s">
        <v>449</v>
      </c>
      <c r="B3" s="1504"/>
      <c r="C3" s="1504"/>
      <c r="D3" s="1504"/>
      <c r="E3" s="1504"/>
      <c r="F3" s="1504"/>
    </row>
    <row r="4" spans="1:9" s="28" customFormat="1" ht="15">
      <c r="A4" s="1504" t="s">
        <v>1307</v>
      </c>
      <c r="B4" s="1504"/>
      <c r="C4" s="1504"/>
      <c r="D4" s="1504"/>
      <c r="E4" s="1504"/>
      <c r="F4" s="1504"/>
    </row>
    <row r="5" spans="1:9" s="28" customFormat="1" ht="13.5" customHeight="1" thickBot="1">
      <c r="A5" s="30"/>
      <c r="B5" s="30"/>
      <c r="C5" s="30"/>
      <c r="D5" s="30"/>
      <c r="E5" s="30"/>
      <c r="F5" s="30"/>
    </row>
    <row r="6" spans="1:9" ht="22.5" customHeight="1">
      <c r="A6" s="1493" t="s">
        <v>388</v>
      </c>
      <c r="B6" s="1493"/>
      <c r="C6" s="1494"/>
      <c r="D6" s="1490" t="s">
        <v>387</v>
      </c>
      <c r="E6" s="1491"/>
      <c r="F6" s="1491"/>
    </row>
    <row r="7" spans="1:9">
      <c r="A7" s="1495"/>
      <c r="B7" s="1495"/>
      <c r="C7" s="1496"/>
      <c r="D7" s="1499" t="s">
        <v>391</v>
      </c>
      <c r="E7" s="1499" t="s">
        <v>450</v>
      </c>
      <c r="F7" s="862" t="s">
        <v>392</v>
      </c>
    </row>
    <row r="8" spans="1:9" ht="32.25" customHeight="1" thickBot="1">
      <c r="A8" s="1497"/>
      <c r="B8" s="1497"/>
      <c r="C8" s="1498"/>
      <c r="D8" s="1500"/>
      <c r="E8" s="1500"/>
      <c r="F8" s="309" t="s">
        <v>396</v>
      </c>
    </row>
    <row r="9" spans="1:9" ht="27" customHeight="1">
      <c r="A9" s="1509" t="s">
        <v>397</v>
      </c>
      <c r="B9" s="1509"/>
      <c r="C9" s="1510"/>
      <c r="D9" s="45"/>
      <c r="E9" s="45"/>
      <c r="F9" s="46"/>
    </row>
    <row r="10" spans="1:9">
      <c r="A10" s="37" t="s">
        <v>435</v>
      </c>
      <c r="C10" s="66"/>
      <c r="D10" s="48">
        <v>7744928</v>
      </c>
      <c r="E10" s="48">
        <v>69377</v>
      </c>
      <c r="F10" s="49">
        <v>3945318</v>
      </c>
    </row>
    <row r="11" spans="1:9">
      <c r="A11" s="50" t="s">
        <v>436</v>
      </c>
      <c r="C11" s="66"/>
      <c r="D11" s="48">
        <v>10004998</v>
      </c>
      <c r="E11" s="48">
        <v>23759</v>
      </c>
      <c r="F11" s="49">
        <v>5036185</v>
      </c>
    </row>
    <row r="12" spans="1:9">
      <c r="A12" s="37" t="s">
        <v>437</v>
      </c>
      <c r="C12" s="66"/>
      <c r="D12" s="48">
        <v>957662</v>
      </c>
      <c r="E12" s="48">
        <v>3106</v>
      </c>
      <c r="F12" s="49">
        <v>513960</v>
      </c>
    </row>
    <row r="13" spans="1:9">
      <c r="A13" s="37" t="s">
        <v>438</v>
      </c>
      <c r="C13" s="66"/>
      <c r="D13" s="48">
        <v>384339</v>
      </c>
      <c r="E13" s="48" t="s">
        <v>399</v>
      </c>
      <c r="F13" s="49">
        <v>176581</v>
      </c>
    </row>
    <row r="14" spans="1:9">
      <c r="A14" s="37" t="s">
        <v>439</v>
      </c>
      <c r="C14" s="66"/>
      <c r="D14" s="48">
        <v>4</v>
      </c>
      <c r="E14" s="48" t="s">
        <v>399</v>
      </c>
      <c r="F14" s="49">
        <v>6</v>
      </c>
    </row>
    <row r="15" spans="1:9">
      <c r="A15" s="50" t="s">
        <v>440</v>
      </c>
      <c r="C15" s="66"/>
      <c r="D15" s="48">
        <v>48471</v>
      </c>
      <c r="E15" s="48" t="s">
        <v>399</v>
      </c>
      <c r="F15" s="49">
        <v>35438</v>
      </c>
    </row>
    <row r="16" spans="1:9">
      <c r="A16" s="50" t="s">
        <v>441</v>
      </c>
      <c r="C16" s="66"/>
      <c r="D16" s="48">
        <v>8731</v>
      </c>
      <c r="E16" s="48" t="s">
        <v>399</v>
      </c>
      <c r="F16" s="49">
        <v>3736</v>
      </c>
    </row>
    <row r="17" spans="1:6">
      <c r="A17" s="37" t="s">
        <v>442</v>
      </c>
      <c r="C17" s="66"/>
      <c r="D17" s="48">
        <v>394752</v>
      </c>
      <c r="E17" s="48" t="s">
        <v>399</v>
      </c>
      <c r="F17" s="49">
        <v>225702</v>
      </c>
    </row>
    <row r="18" spans="1:6">
      <c r="A18" s="1505" t="s">
        <v>451</v>
      </c>
      <c r="B18" s="1505"/>
      <c r="C18" s="1506"/>
      <c r="D18" s="73">
        <v>19543885</v>
      </c>
      <c r="E18" s="73">
        <v>96242</v>
      </c>
      <c r="F18" s="74">
        <v>9936926</v>
      </c>
    </row>
    <row r="19" spans="1:6">
      <c r="C19" s="66"/>
      <c r="D19" s="48"/>
      <c r="E19" s="48"/>
      <c r="F19" s="49"/>
    </row>
    <row r="20" spans="1:6">
      <c r="A20" s="1511" t="s">
        <v>413</v>
      </c>
      <c r="B20" s="1511"/>
      <c r="C20" s="1512"/>
      <c r="D20" s="48"/>
      <c r="E20" s="48"/>
      <c r="F20" s="49"/>
    </row>
    <row r="21" spans="1:6">
      <c r="A21" s="37" t="s">
        <v>443</v>
      </c>
      <c r="C21" s="66"/>
      <c r="D21" s="48">
        <v>876631</v>
      </c>
      <c r="E21" s="48" t="s">
        <v>399</v>
      </c>
      <c r="F21" s="49" t="s">
        <v>399</v>
      </c>
    </row>
    <row r="22" spans="1:6">
      <c r="A22" s="37" t="s">
        <v>444</v>
      </c>
      <c r="C22" s="66"/>
      <c r="D22" s="48">
        <v>4888462</v>
      </c>
      <c r="E22" s="48">
        <v>229952</v>
      </c>
      <c r="F22" s="49" t="s">
        <v>399</v>
      </c>
    </row>
    <row r="23" spans="1:6">
      <c r="A23" s="37" t="s">
        <v>445</v>
      </c>
      <c r="C23" s="66"/>
      <c r="D23" s="48">
        <v>45085</v>
      </c>
      <c r="E23" s="48" t="s">
        <v>399</v>
      </c>
      <c r="F23" s="49" t="s">
        <v>399</v>
      </c>
    </row>
    <row r="24" spans="1:6">
      <c r="A24" s="37" t="s">
        <v>446</v>
      </c>
      <c r="C24" s="66"/>
      <c r="D24" s="48">
        <v>625</v>
      </c>
      <c r="E24" s="48" t="s">
        <v>399</v>
      </c>
      <c r="F24" s="49" t="s">
        <v>399</v>
      </c>
    </row>
    <row r="25" spans="1:6">
      <c r="A25" s="51" t="s">
        <v>447</v>
      </c>
      <c r="C25" s="66"/>
      <c r="D25" s="48">
        <v>7</v>
      </c>
      <c r="E25" s="48">
        <v>2</v>
      </c>
      <c r="F25" s="49" t="s">
        <v>399</v>
      </c>
    </row>
    <row r="26" spans="1:6">
      <c r="A26" s="37" t="s">
        <v>448</v>
      </c>
      <c r="C26" s="66"/>
      <c r="D26" s="48">
        <v>34</v>
      </c>
      <c r="E26" s="48" t="s">
        <v>399</v>
      </c>
      <c r="F26" s="49" t="s">
        <v>399</v>
      </c>
    </row>
    <row r="27" spans="1:6">
      <c r="A27" s="37" t="s">
        <v>452</v>
      </c>
      <c r="C27" s="66"/>
      <c r="D27" s="48" t="s">
        <v>399</v>
      </c>
      <c r="E27" s="48" t="s">
        <v>399</v>
      </c>
      <c r="F27" s="49" t="s">
        <v>399</v>
      </c>
    </row>
    <row r="28" spans="1:6">
      <c r="A28" s="1505" t="s">
        <v>453</v>
      </c>
      <c r="B28" s="1505"/>
      <c r="C28" s="1506"/>
      <c r="D28" s="73">
        <v>5810844</v>
      </c>
      <c r="E28" s="73">
        <v>229954</v>
      </c>
      <c r="F28" s="74" t="s">
        <v>399</v>
      </c>
    </row>
    <row r="29" spans="1:6">
      <c r="C29" s="66"/>
      <c r="D29" s="48"/>
      <c r="E29" s="48"/>
      <c r="F29" s="49"/>
    </row>
    <row r="30" spans="1:6">
      <c r="A30" s="1505" t="s">
        <v>423</v>
      </c>
      <c r="B30" s="1505"/>
      <c r="C30" s="1506"/>
      <c r="D30" s="73">
        <v>19630</v>
      </c>
      <c r="E30" s="73" t="s">
        <v>399</v>
      </c>
      <c r="F30" s="74" t="s">
        <v>399</v>
      </c>
    </row>
    <row r="31" spans="1:6">
      <c r="A31" s="47"/>
      <c r="B31" s="47"/>
      <c r="C31" s="68"/>
      <c r="D31" s="48"/>
      <c r="E31" s="48"/>
      <c r="F31" s="49"/>
    </row>
    <row r="32" spans="1:6" ht="13.5" thickBot="1">
      <c r="A32" s="1507" t="s">
        <v>424</v>
      </c>
      <c r="B32" s="1507"/>
      <c r="C32" s="1508"/>
      <c r="D32" s="55">
        <v>25374359</v>
      </c>
      <c r="E32" s="55">
        <v>326196</v>
      </c>
      <c r="F32" s="56">
        <v>9936926</v>
      </c>
    </row>
  </sheetData>
  <mergeCells count="13">
    <mergeCell ref="A30:C30"/>
    <mergeCell ref="A32:C32"/>
    <mergeCell ref="A9:C9"/>
    <mergeCell ref="A18:C18"/>
    <mergeCell ref="A20:C20"/>
    <mergeCell ref="A28:C28"/>
    <mergeCell ref="A1:F1"/>
    <mergeCell ref="A3:F3"/>
    <mergeCell ref="A6:C8"/>
    <mergeCell ref="D7:D8"/>
    <mergeCell ref="E7:E8"/>
    <mergeCell ref="D6:F6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7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51">
    <pageSetUpPr fitToPage="1"/>
  </sheetPr>
  <dimension ref="A1:H25"/>
  <sheetViews>
    <sheetView showGridLines="0"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17.140625" customWidth="1"/>
    <col min="2" max="6" width="24.7109375" customWidth="1"/>
  </cols>
  <sheetData>
    <row r="1" spans="1:8" s="2" customFormat="1" ht="18">
      <c r="A1" s="1481" t="s">
        <v>375</v>
      </c>
      <c r="B1" s="1481"/>
      <c r="C1" s="1481"/>
      <c r="D1" s="1481"/>
      <c r="E1" s="1481"/>
      <c r="F1" s="1481"/>
      <c r="G1" s="1"/>
      <c r="H1" s="1"/>
    </row>
    <row r="2" spans="1:8" s="3" customFormat="1" ht="12.75" customHeight="1"/>
    <row r="3" spans="1:8" s="3" customFormat="1" ht="15">
      <c r="A3" s="1482" t="s">
        <v>678</v>
      </c>
      <c r="B3" s="1482"/>
      <c r="C3" s="1482"/>
      <c r="D3" s="1482"/>
      <c r="E3" s="1482"/>
      <c r="F3" s="1482"/>
      <c r="G3" s="264"/>
      <c r="H3" s="264"/>
    </row>
    <row r="4" spans="1:8" s="3" customFormat="1" ht="15">
      <c r="A4" s="1482" t="s">
        <v>679</v>
      </c>
      <c r="B4" s="1482"/>
      <c r="C4" s="1482"/>
      <c r="D4" s="1482"/>
      <c r="E4" s="1482"/>
      <c r="F4" s="1482"/>
      <c r="G4" s="295"/>
      <c r="H4" s="295"/>
    </row>
    <row r="5" spans="1:8" s="3" customFormat="1" ht="13.5" customHeight="1" thickBot="1">
      <c r="A5" s="5"/>
      <c r="B5" s="6"/>
      <c r="C5" s="6"/>
      <c r="D5" s="6"/>
      <c r="E5" s="6"/>
      <c r="F5" s="6"/>
    </row>
    <row r="6" spans="1:8" ht="21.75" customHeight="1">
      <c r="A6" s="1520" t="s">
        <v>378</v>
      </c>
      <c r="B6" s="959"/>
      <c r="C6" s="959"/>
      <c r="D6" s="959"/>
      <c r="E6" s="960" t="s">
        <v>521</v>
      </c>
      <c r="F6" s="961"/>
    </row>
    <row r="7" spans="1:8" ht="23.25" customHeight="1">
      <c r="A7" s="1521"/>
      <c r="B7" s="962" t="s">
        <v>379</v>
      </c>
      <c r="C7" s="962" t="s">
        <v>386</v>
      </c>
      <c r="D7" s="962" t="s">
        <v>380</v>
      </c>
      <c r="E7" s="962" t="s">
        <v>522</v>
      </c>
      <c r="F7" s="964" t="s">
        <v>551</v>
      </c>
    </row>
    <row r="8" spans="1:8" ht="19.5" customHeight="1">
      <c r="A8" s="1521"/>
      <c r="B8" s="962" t="s">
        <v>382</v>
      </c>
      <c r="C8" s="962" t="s">
        <v>524</v>
      </c>
      <c r="D8" s="963" t="s">
        <v>383</v>
      </c>
      <c r="E8" s="962" t="s">
        <v>525</v>
      </c>
      <c r="F8" s="964" t="s">
        <v>384</v>
      </c>
    </row>
    <row r="9" spans="1:8" ht="19.5" customHeight="1" thickBot="1">
      <c r="A9" s="1522"/>
      <c r="B9" s="965"/>
      <c r="C9" s="965"/>
      <c r="D9" s="965"/>
      <c r="E9" s="315" t="s">
        <v>526</v>
      </c>
      <c r="F9" s="966"/>
    </row>
    <row r="10" spans="1:8" ht="21.75" customHeight="1">
      <c r="A10" s="102">
        <v>2003</v>
      </c>
      <c r="B10" s="103">
        <v>11.661</v>
      </c>
      <c r="C10" s="103">
        <f t="shared" ref="C10:C16" si="0">D10/B10*10</f>
        <v>12.711602778492413</v>
      </c>
      <c r="D10" s="103">
        <v>14.823</v>
      </c>
      <c r="E10" s="105">
        <v>140.02000000000001</v>
      </c>
      <c r="F10" s="106">
        <v>20755.164600000004</v>
      </c>
    </row>
    <row r="11" spans="1:8">
      <c r="A11" s="102">
        <v>2004</v>
      </c>
      <c r="B11" s="103">
        <v>11.798</v>
      </c>
      <c r="C11" s="103">
        <f t="shared" si="0"/>
        <v>13.466689269367688</v>
      </c>
      <c r="D11" s="103">
        <v>15.888</v>
      </c>
      <c r="E11" s="105">
        <v>122.89</v>
      </c>
      <c r="F11" s="106">
        <v>19524.763200000001</v>
      </c>
    </row>
    <row r="12" spans="1:8">
      <c r="A12" s="102">
        <v>2005</v>
      </c>
      <c r="B12" s="103">
        <v>10.614000000000001</v>
      </c>
      <c r="C12" s="103">
        <f t="shared" si="0"/>
        <v>13.95798002638025</v>
      </c>
      <c r="D12" s="103">
        <v>14.815</v>
      </c>
      <c r="E12" s="105">
        <v>146.19</v>
      </c>
      <c r="F12" s="106">
        <v>21658.048500000001</v>
      </c>
    </row>
    <row r="13" spans="1:8">
      <c r="A13" s="102">
        <v>2006</v>
      </c>
      <c r="B13" s="103">
        <v>9.2059999999999995</v>
      </c>
      <c r="C13" s="103">
        <f t="shared" si="0"/>
        <v>15.189007169237456</v>
      </c>
      <c r="D13" s="103">
        <v>13.983000000000001</v>
      </c>
      <c r="E13" s="105">
        <v>164.75</v>
      </c>
      <c r="F13" s="106">
        <v>23036.9925</v>
      </c>
    </row>
    <row r="14" spans="1:8">
      <c r="A14" s="102">
        <v>2007</v>
      </c>
      <c r="B14" s="103">
        <v>8.5069999999999997</v>
      </c>
      <c r="C14" s="103">
        <f t="shared" si="0"/>
        <v>13.03044551545786</v>
      </c>
      <c r="D14" s="103">
        <v>11.085000000000001</v>
      </c>
      <c r="E14" s="105">
        <v>204.75</v>
      </c>
      <c r="F14" s="106">
        <v>22696.537500000006</v>
      </c>
    </row>
    <row r="15" spans="1:8">
      <c r="A15" s="102">
        <v>2008</v>
      </c>
      <c r="B15" s="103">
        <v>7.18</v>
      </c>
      <c r="C15" s="103">
        <f t="shared" si="0"/>
        <v>15.387186629526465</v>
      </c>
      <c r="D15" s="103">
        <v>11.048</v>
      </c>
      <c r="E15" s="105">
        <v>198.34</v>
      </c>
      <c r="F15" s="106">
        <v>21912.603199999998</v>
      </c>
    </row>
    <row r="16" spans="1:8">
      <c r="A16" s="102">
        <v>2009</v>
      </c>
      <c r="B16" s="103">
        <v>7.9820000000000002</v>
      </c>
      <c r="C16" s="103">
        <f t="shared" si="0"/>
        <v>16.505888248559259</v>
      </c>
      <c r="D16" s="103">
        <v>13.175000000000001</v>
      </c>
      <c r="E16" s="105">
        <v>208.85</v>
      </c>
      <c r="F16" s="106">
        <v>27515.987500000003</v>
      </c>
    </row>
    <row r="17" spans="1:6">
      <c r="A17" s="102">
        <v>2010</v>
      </c>
      <c r="B17" s="103">
        <v>7.13</v>
      </c>
      <c r="C17" s="103">
        <f>D17/B17*10</f>
        <v>17.147265077138851</v>
      </c>
      <c r="D17" s="103">
        <v>12.226000000000001</v>
      </c>
      <c r="E17" s="105">
        <v>177.91</v>
      </c>
      <c r="F17" s="106">
        <v>21751.276600000001</v>
      </c>
    </row>
    <row r="18" spans="1:6">
      <c r="A18" s="102">
        <v>2011</v>
      </c>
      <c r="B18" s="103">
        <v>6.9889999999999999</v>
      </c>
      <c r="C18" s="103">
        <f>D18/B18*10</f>
        <v>16.74202317928173</v>
      </c>
      <c r="D18" s="104">
        <v>11.701000000000001</v>
      </c>
      <c r="E18" s="105">
        <v>185.76</v>
      </c>
      <c r="F18" s="106">
        <v>21735.777600000001</v>
      </c>
    </row>
    <row r="19" spans="1:6">
      <c r="A19" s="102">
        <v>2012</v>
      </c>
      <c r="B19" s="103">
        <v>6.5540000000000003</v>
      </c>
      <c r="C19" s="103">
        <f>D19/B19*10</f>
        <v>15.213610009154714</v>
      </c>
      <c r="D19" s="103">
        <v>9.9710000000000001</v>
      </c>
      <c r="E19" s="105">
        <v>189</v>
      </c>
      <c r="F19" s="106">
        <f>D19*E19*10</f>
        <v>18845.189999999999</v>
      </c>
    </row>
    <row r="20" spans="1:6" ht="13.5" thickBot="1">
      <c r="A20" s="102">
        <v>2013</v>
      </c>
      <c r="B20" s="103">
        <v>6.8289999999999997</v>
      </c>
      <c r="C20" s="103">
        <f>D20/B20*10</f>
        <v>16.601259335188168</v>
      </c>
      <c r="D20" s="103">
        <v>11.337</v>
      </c>
      <c r="E20" s="167">
        <v>248.18</v>
      </c>
      <c r="F20" s="946">
        <f>D20*E20*10</f>
        <v>28136.1666</v>
      </c>
    </row>
    <row r="21" spans="1:6" ht="13.15" customHeight="1">
      <c r="A21" s="112" t="s">
        <v>527</v>
      </c>
      <c r="B21" s="112"/>
      <c r="C21" s="112"/>
      <c r="D21" s="112"/>
      <c r="E21" s="112"/>
      <c r="F21" s="112"/>
    </row>
    <row r="22" spans="1:6">
      <c r="A22" s="145"/>
      <c r="B22" s="24"/>
      <c r="C22" s="24"/>
      <c r="D22" s="24"/>
      <c r="E22" s="24"/>
      <c r="F22" s="24"/>
    </row>
    <row r="23" spans="1:6">
      <c r="A23" s="24"/>
      <c r="B23" s="24"/>
      <c r="C23" s="257"/>
      <c r="D23" s="258"/>
      <c r="E23" s="24"/>
      <c r="F23" s="24"/>
    </row>
    <row r="24" spans="1:6">
      <c r="A24" s="24"/>
      <c r="B24" s="24"/>
      <c r="C24" s="24"/>
      <c r="D24" s="258"/>
      <c r="E24" s="24"/>
    </row>
    <row r="25" spans="1:6">
      <c r="A25" s="24"/>
      <c r="B25" s="24"/>
      <c r="C25" s="24"/>
      <c r="D25" s="24"/>
      <c r="E25" s="24"/>
    </row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">
    <pageSetUpPr fitToPage="1"/>
  </sheetPr>
  <dimension ref="A1:H19"/>
  <sheetViews>
    <sheetView showGridLines="0" view="pageBreakPreview" topLeftCell="A4" zoomScale="75" zoomScaleNormal="75" zoomScaleSheetLayoutView="75" workbookViewId="0">
      <selection activeCell="H84" sqref="H84"/>
    </sheetView>
  </sheetViews>
  <sheetFormatPr baseColWidth="10" defaultRowHeight="12.75"/>
  <cols>
    <col min="1" max="3" width="20.7109375" customWidth="1"/>
    <col min="4" max="4" width="36.7109375" customWidth="1"/>
    <col min="5" max="5" width="20.7109375" customWidth="1"/>
    <col min="6" max="6" width="6.5703125" customWidth="1"/>
  </cols>
  <sheetData>
    <row r="1" spans="1:8" s="2" customFormat="1" ht="18">
      <c r="A1" s="1481" t="s">
        <v>375</v>
      </c>
      <c r="B1" s="1481"/>
      <c r="C1" s="1481"/>
      <c r="D1" s="1481"/>
      <c r="E1" s="1481"/>
      <c r="F1" s="1"/>
      <c r="G1" s="1"/>
      <c r="H1" s="1"/>
    </row>
    <row r="2" spans="1:8" s="3" customFormat="1" ht="12.75" customHeight="1"/>
    <row r="3" spans="1:8" ht="15">
      <c r="A3" s="1560" t="s">
        <v>636</v>
      </c>
      <c r="B3" s="1560"/>
      <c r="C3" s="1560"/>
      <c r="D3" s="1560"/>
      <c r="E3" s="1560"/>
      <c r="F3" s="24"/>
    </row>
    <row r="4" spans="1:8" ht="15">
      <c r="A4" s="1560" t="s">
        <v>637</v>
      </c>
      <c r="B4" s="1560"/>
      <c r="C4" s="1560"/>
      <c r="D4" s="1560"/>
      <c r="E4" s="1560"/>
      <c r="F4" s="24"/>
    </row>
    <row r="5" spans="1:8" ht="13.5" thickBot="1">
      <c r="A5" s="259"/>
      <c r="B5" s="114"/>
      <c r="C5" s="114"/>
      <c r="D5" s="114"/>
      <c r="E5" s="259"/>
      <c r="F5" s="24"/>
    </row>
    <row r="6" spans="1:8" ht="24.75" customHeight="1">
      <c r="A6" s="310"/>
      <c r="B6" s="1551" t="s">
        <v>638</v>
      </c>
      <c r="C6" s="1562"/>
      <c r="D6" s="1551" t="s">
        <v>639</v>
      </c>
      <c r="E6" s="1552"/>
      <c r="F6" s="24"/>
    </row>
    <row r="7" spans="1:8" ht="21.75" customHeight="1">
      <c r="A7" s="311" t="s">
        <v>378</v>
      </c>
      <c r="B7" s="312" t="s">
        <v>379</v>
      </c>
      <c r="C7" s="312" t="s">
        <v>380</v>
      </c>
      <c r="D7" s="312" t="s">
        <v>379</v>
      </c>
      <c r="E7" s="313" t="s">
        <v>380</v>
      </c>
      <c r="F7" s="24"/>
    </row>
    <row r="8" spans="1:8" ht="20.25" customHeight="1" thickBot="1">
      <c r="A8" s="314"/>
      <c r="B8" s="315" t="s">
        <v>382</v>
      </c>
      <c r="C8" s="316" t="s">
        <v>383</v>
      </c>
      <c r="D8" s="315" t="s">
        <v>382</v>
      </c>
      <c r="E8" s="317" t="s">
        <v>383</v>
      </c>
      <c r="F8" s="24"/>
    </row>
    <row r="9" spans="1:8" ht="21.75" customHeight="1">
      <c r="A9" s="122">
        <v>2003</v>
      </c>
      <c r="B9" s="103">
        <v>7.44</v>
      </c>
      <c r="C9" s="103">
        <v>11.583</v>
      </c>
      <c r="D9" s="103">
        <v>4.2210000000000001</v>
      </c>
      <c r="E9" s="148">
        <v>3.24</v>
      </c>
      <c r="F9" s="1561"/>
      <c r="G9" s="1561"/>
      <c r="H9" s="1561"/>
    </row>
    <row r="10" spans="1:8">
      <c r="A10" s="122">
        <v>2004</v>
      </c>
      <c r="B10" s="103">
        <v>8.3149999999999995</v>
      </c>
      <c r="C10" s="103">
        <v>13.928000000000001</v>
      </c>
      <c r="D10" s="103">
        <v>3.4830000000000001</v>
      </c>
      <c r="E10" s="148">
        <v>1.96</v>
      </c>
      <c r="F10" s="122"/>
      <c r="G10" s="122"/>
      <c r="H10" s="122"/>
    </row>
    <row r="11" spans="1:8">
      <c r="A11" s="122">
        <v>2005</v>
      </c>
      <c r="B11" s="103">
        <v>7.4870000000000001</v>
      </c>
      <c r="C11" s="103">
        <v>12.704000000000001</v>
      </c>
      <c r="D11" s="103">
        <v>3.1269999999999998</v>
      </c>
      <c r="E11" s="148">
        <v>2.1110000000000002</v>
      </c>
      <c r="F11" s="122"/>
      <c r="G11" s="122"/>
      <c r="H11" s="122"/>
    </row>
    <row r="12" spans="1:8">
      <c r="A12" s="122">
        <v>2006</v>
      </c>
      <c r="B12" s="103">
        <v>6.9050000000000002</v>
      </c>
      <c r="C12" s="103">
        <v>12.446999999999999</v>
      </c>
      <c r="D12" s="103">
        <v>2.3010000000000002</v>
      </c>
      <c r="E12" s="148">
        <v>1.536</v>
      </c>
      <c r="F12" s="122"/>
      <c r="G12" s="122"/>
      <c r="H12" s="122"/>
    </row>
    <row r="13" spans="1:8">
      <c r="A13" s="122">
        <v>2007</v>
      </c>
      <c r="B13" s="103">
        <v>6.5439999999999996</v>
      </c>
      <c r="C13" s="103">
        <v>9.7789999999999999</v>
      </c>
      <c r="D13" s="103">
        <v>1.9630000000000001</v>
      </c>
      <c r="E13" s="148">
        <v>1.306</v>
      </c>
      <c r="F13" s="122"/>
      <c r="G13" s="122"/>
      <c r="H13" s="122"/>
    </row>
    <row r="14" spans="1:8">
      <c r="A14" s="122">
        <v>2008</v>
      </c>
      <c r="B14" s="103">
        <v>5.0750000000000002</v>
      </c>
      <c r="C14" s="103">
        <v>8.9830000000000005</v>
      </c>
      <c r="D14" s="103">
        <v>2.105</v>
      </c>
      <c r="E14" s="148">
        <v>2.0649999999999999</v>
      </c>
      <c r="F14" s="122"/>
      <c r="G14" s="122"/>
      <c r="H14" s="122"/>
    </row>
    <row r="15" spans="1:8">
      <c r="A15" s="122">
        <v>2009</v>
      </c>
      <c r="B15" s="103">
        <v>6.2160000000000002</v>
      </c>
      <c r="C15" s="103">
        <v>11.367000000000001</v>
      </c>
      <c r="D15" s="103">
        <v>1.766</v>
      </c>
      <c r="E15" s="148">
        <v>1.8080000000000001</v>
      </c>
      <c r="F15" s="122"/>
      <c r="G15" s="122"/>
      <c r="H15" s="122"/>
    </row>
    <row r="16" spans="1:8">
      <c r="A16" s="122">
        <v>2010</v>
      </c>
      <c r="B16" s="103">
        <v>5.7919999999999998</v>
      </c>
      <c r="C16" s="103">
        <v>10.837</v>
      </c>
      <c r="D16" s="103">
        <v>1.3380000000000001</v>
      </c>
      <c r="E16" s="148">
        <v>1.389</v>
      </c>
      <c r="F16" s="122"/>
      <c r="G16" s="122"/>
      <c r="H16" s="122"/>
    </row>
    <row r="17" spans="1:8">
      <c r="A17" s="122">
        <v>2011</v>
      </c>
      <c r="B17" s="103">
        <v>5.6260000000000003</v>
      </c>
      <c r="C17" s="103">
        <v>10.269</v>
      </c>
      <c r="D17" s="103">
        <v>1.363</v>
      </c>
      <c r="E17" s="148">
        <v>1.4319999999999999</v>
      </c>
      <c r="F17" s="122"/>
      <c r="G17" s="122"/>
      <c r="H17" s="122"/>
    </row>
    <row r="18" spans="1:8">
      <c r="A18" s="122">
        <v>2012</v>
      </c>
      <c r="B18" s="103">
        <v>4.9820000000000002</v>
      </c>
      <c r="C18" s="103">
        <v>8.2200000000000006</v>
      </c>
      <c r="D18" s="103">
        <v>1.5720000000000001</v>
      </c>
      <c r="E18" s="148">
        <v>1.7509999999999999</v>
      </c>
      <c r="F18" s="122"/>
      <c r="G18" s="122"/>
      <c r="H18" s="122"/>
    </row>
    <row r="19" spans="1:8" ht="13.5" thickBot="1">
      <c r="A19" s="151">
        <v>2013</v>
      </c>
      <c r="B19" s="166">
        <v>5.3780000000000001</v>
      </c>
      <c r="C19" s="166">
        <v>9.15</v>
      </c>
      <c r="D19" s="166">
        <v>1.4510000000000001</v>
      </c>
      <c r="E19" s="260">
        <v>2.1869999999999998</v>
      </c>
      <c r="F19" s="122"/>
      <c r="G19" s="122"/>
      <c r="H19" s="122"/>
    </row>
  </sheetData>
  <mergeCells count="6">
    <mergeCell ref="A1:E1"/>
    <mergeCell ref="A3:E3"/>
    <mergeCell ref="A4:E4"/>
    <mergeCell ref="F9:H9"/>
    <mergeCell ref="B6:C6"/>
    <mergeCell ref="D6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9" orientation="portrait" r:id="rId1"/>
  <headerFooter alignWithMargins="0"/>
  <colBreaks count="1" manualBreakCount="1">
    <brk id="6" max="24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99">
    <pageSetUpPr fitToPage="1"/>
  </sheetPr>
  <dimension ref="A1:J85"/>
  <sheetViews>
    <sheetView view="pageBreakPreview" topLeftCell="A43" zoomScale="75" zoomScaleNormal="75" zoomScaleSheetLayoutView="75" workbookViewId="0">
      <selection activeCell="H84" sqref="H84"/>
    </sheetView>
  </sheetViews>
  <sheetFormatPr baseColWidth="10" defaultRowHeight="12.75"/>
  <cols>
    <col min="1" max="1" width="36" style="37" customWidth="1"/>
    <col min="2" max="8" width="15.42578125" style="37" customWidth="1"/>
    <col min="9" max="9" width="13.5703125" style="37" customWidth="1"/>
    <col min="10" max="16384" width="11.42578125" style="37"/>
  </cols>
  <sheetData>
    <row r="1" spans="1:10" s="27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</row>
    <row r="2" spans="1:10" s="28" customFormat="1" ht="12.75" customHeight="1"/>
    <row r="3" spans="1:10" s="28" customFormat="1" ht="36" customHeight="1">
      <c r="A3" s="1486" t="s">
        <v>1326</v>
      </c>
      <c r="B3" s="1486"/>
      <c r="C3" s="1486"/>
      <c r="D3" s="1486"/>
      <c r="E3" s="1486"/>
      <c r="F3" s="1486"/>
      <c r="G3" s="1486"/>
      <c r="H3" s="1486"/>
      <c r="I3" s="134"/>
      <c r="J3" s="134"/>
    </row>
    <row r="4" spans="1:10" s="28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21.75" customHeight="1">
      <c r="A5" s="1515" t="s">
        <v>455</v>
      </c>
      <c r="B5" s="919" t="s">
        <v>379</v>
      </c>
      <c r="C5" s="920"/>
      <c r="D5" s="921"/>
      <c r="E5" s="919" t="s">
        <v>386</v>
      </c>
      <c r="F5" s="921"/>
      <c r="G5" s="857" t="s">
        <v>380</v>
      </c>
      <c r="H5" s="852" t="s">
        <v>392</v>
      </c>
    </row>
    <row r="6" spans="1:10" ht="21.75" customHeight="1">
      <c r="A6" s="1516"/>
      <c r="B6" s="923" t="s">
        <v>389</v>
      </c>
      <c r="C6" s="318"/>
      <c r="D6" s="924"/>
      <c r="E6" s="923" t="s">
        <v>390</v>
      </c>
      <c r="F6" s="924"/>
      <c r="G6" s="909" t="s">
        <v>532</v>
      </c>
      <c r="H6" s="926" t="s">
        <v>396</v>
      </c>
    </row>
    <row r="7" spans="1:10" ht="39.75" customHeight="1" thickBot="1">
      <c r="A7" s="1516"/>
      <c r="B7" s="298" t="s">
        <v>393</v>
      </c>
      <c r="C7" s="908" t="s">
        <v>394</v>
      </c>
      <c r="D7" s="908" t="s">
        <v>395</v>
      </c>
      <c r="E7" s="298" t="s">
        <v>393</v>
      </c>
      <c r="F7" s="908" t="s">
        <v>394</v>
      </c>
      <c r="G7" s="299" t="s">
        <v>533</v>
      </c>
      <c r="H7" s="308" t="s">
        <v>533</v>
      </c>
    </row>
    <row r="8" spans="1:10" ht="18.75" customHeight="1">
      <c r="A8" s="75" t="s">
        <v>459</v>
      </c>
      <c r="B8" s="45">
        <v>886</v>
      </c>
      <c r="C8" s="131">
        <v>47</v>
      </c>
      <c r="D8" s="45">
        <v>933</v>
      </c>
      <c r="E8" s="131">
        <v>2513</v>
      </c>
      <c r="F8" s="256">
        <v>2513</v>
      </c>
      <c r="G8" s="45">
        <v>2345</v>
      </c>
      <c r="H8" s="46">
        <v>1806</v>
      </c>
      <c r="I8" s="132"/>
      <c r="J8" s="132"/>
    </row>
    <row r="9" spans="1:10">
      <c r="A9" s="66" t="s">
        <v>460</v>
      </c>
      <c r="B9" s="48">
        <v>609</v>
      </c>
      <c r="C9" s="85">
        <v>32</v>
      </c>
      <c r="D9" s="48">
        <v>641</v>
      </c>
      <c r="E9" s="12">
        <v>1702</v>
      </c>
      <c r="F9" s="85">
        <v>1702</v>
      </c>
      <c r="G9" s="48">
        <v>1091</v>
      </c>
      <c r="H9" s="49">
        <v>623</v>
      </c>
      <c r="I9" s="132"/>
      <c r="J9" s="132"/>
    </row>
    <row r="10" spans="1:10">
      <c r="A10" s="66" t="s">
        <v>461</v>
      </c>
      <c r="B10" s="48">
        <v>213</v>
      </c>
      <c r="C10" s="85">
        <v>11</v>
      </c>
      <c r="D10" s="48">
        <v>224</v>
      </c>
      <c r="E10" s="12">
        <v>962</v>
      </c>
      <c r="F10" s="85">
        <v>962</v>
      </c>
      <c r="G10" s="48">
        <v>215</v>
      </c>
      <c r="H10" s="49">
        <v>130</v>
      </c>
      <c r="I10" s="132"/>
      <c r="J10" s="132"/>
    </row>
    <row r="11" spans="1:10">
      <c r="A11" s="66" t="s">
        <v>462</v>
      </c>
      <c r="B11" s="48">
        <v>289</v>
      </c>
      <c r="C11" s="85">
        <v>15</v>
      </c>
      <c r="D11" s="48">
        <v>304</v>
      </c>
      <c r="E11" s="12">
        <v>1396</v>
      </c>
      <c r="F11" s="85">
        <v>1396</v>
      </c>
      <c r="G11" s="48">
        <v>424</v>
      </c>
      <c r="H11" s="49">
        <v>59</v>
      </c>
      <c r="I11" s="132"/>
      <c r="J11" s="132"/>
    </row>
    <row r="12" spans="1:10">
      <c r="A12" s="76" t="s">
        <v>463</v>
      </c>
      <c r="B12" s="77">
        <v>1997</v>
      </c>
      <c r="C12" s="77">
        <v>105</v>
      </c>
      <c r="D12" s="77">
        <v>2102</v>
      </c>
      <c r="E12" s="77">
        <v>1939</v>
      </c>
      <c r="F12" s="77">
        <v>1944</v>
      </c>
      <c r="G12" s="77">
        <v>4075</v>
      </c>
      <c r="H12" s="78">
        <v>2618</v>
      </c>
      <c r="I12" s="132"/>
      <c r="J12" s="132"/>
    </row>
    <row r="13" spans="1:10">
      <c r="A13" s="68"/>
      <c r="B13" s="73"/>
      <c r="C13" s="73"/>
      <c r="D13" s="73"/>
      <c r="E13" s="79"/>
      <c r="F13" s="79"/>
      <c r="G13" s="73"/>
      <c r="H13" s="74"/>
      <c r="I13" s="132"/>
      <c r="J13" s="132"/>
    </row>
    <row r="14" spans="1:10">
      <c r="A14" s="76" t="s">
        <v>464</v>
      </c>
      <c r="B14" s="77">
        <v>870</v>
      </c>
      <c r="C14" s="77">
        <v>40</v>
      </c>
      <c r="D14" s="77">
        <v>910</v>
      </c>
      <c r="E14" s="77">
        <v>645</v>
      </c>
      <c r="F14" s="77">
        <v>1500</v>
      </c>
      <c r="G14" s="77">
        <v>621</v>
      </c>
      <c r="H14" s="78" t="s">
        <v>399</v>
      </c>
      <c r="I14" s="132"/>
      <c r="J14" s="132"/>
    </row>
    <row r="15" spans="1:10">
      <c r="A15" s="68"/>
      <c r="B15" s="73"/>
      <c r="C15" s="73"/>
      <c r="D15" s="73"/>
      <c r="E15" s="79"/>
      <c r="F15" s="79"/>
      <c r="G15" s="73"/>
      <c r="H15" s="74"/>
      <c r="I15" s="132"/>
      <c r="J15" s="132"/>
    </row>
    <row r="16" spans="1:10">
      <c r="A16" s="76" t="s">
        <v>465</v>
      </c>
      <c r="B16" s="77">
        <v>9</v>
      </c>
      <c r="C16" s="77" t="s">
        <v>399</v>
      </c>
      <c r="D16" s="77">
        <v>9</v>
      </c>
      <c r="E16" s="77">
        <v>1050</v>
      </c>
      <c r="F16" s="77" t="s">
        <v>399</v>
      </c>
      <c r="G16" s="77">
        <v>9</v>
      </c>
      <c r="H16" s="78" t="s">
        <v>399</v>
      </c>
      <c r="I16" s="132"/>
      <c r="J16" s="132"/>
    </row>
    <row r="17" spans="1:10">
      <c r="A17" s="66"/>
      <c r="B17" s="48"/>
      <c r="C17" s="48"/>
      <c r="D17" s="48"/>
      <c r="E17" s="12"/>
      <c r="F17" s="12"/>
      <c r="G17" s="48"/>
      <c r="H17" s="49"/>
      <c r="I17" s="132"/>
      <c r="J17" s="132"/>
    </row>
    <row r="18" spans="1:10">
      <c r="A18" s="66" t="s">
        <v>544</v>
      </c>
      <c r="B18" s="48">
        <v>126</v>
      </c>
      <c r="C18" s="85">
        <v>1</v>
      </c>
      <c r="D18" s="48">
        <v>127</v>
      </c>
      <c r="E18" s="12">
        <v>1350</v>
      </c>
      <c r="F18" s="85">
        <v>1500</v>
      </c>
      <c r="G18" s="48">
        <v>172</v>
      </c>
      <c r="H18" s="49" t="s">
        <v>399</v>
      </c>
      <c r="I18" s="132"/>
      <c r="J18" s="132"/>
    </row>
    <row r="19" spans="1:10">
      <c r="A19" s="66" t="s">
        <v>467</v>
      </c>
      <c r="B19" s="85">
        <v>280</v>
      </c>
      <c r="C19" s="48" t="s">
        <v>399</v>
      </c>
      <c r="D19" s="85">
        <v>280</v>
      </c>
      <c r="E19" s="85">
        <v>600</v>
      </c>
      <c r="F19" s="48" t="s">
        <v>399</v>
      </c>
      <c r="G19" s="85">
        <v>168</v>
      </c>
      <c r="H19" s="49" t="s">
        <v>399</v>
      </c>
      <c r="I19" s="132"/>
      <c r="J19" s="132"/>
    </row>
    <row r="20" spans="1:10">
      <c r="A20" s="66" t="s">
        <v>468</v>
      </c>
      <c r="B20" s="85">
        <v>215</v>
      </c>
      <c r="C20" s="85">
        <v>5</v>
      </c>
      <c r="D20" s="85">
        <v>220</v>
      </c>
      <c r="E20" s="85">
        <v>600</v>
      </c>
      <c r="F20" s="85">
        <v>800</v>
      </c>
      <c r="G20" s="85">
        <v>133</v>
      </c>
      <c r="H20" s="49" t="s">
        <v>399</v>
      </c>
      <c r="I20" s="132"/>
      <c r="J20" s="132"/>
    </row>
    <row r="21" spans="1:10">
      <c r="A21" s="76" t="s">
        <v>469</v>
      </c>
      <c r="B21" s="77">
        <v>621</v>
      </c>
      <c r="C21" s="77">
        <v>6</v>
      </c>
      <c r="D21" s="77">
        <v>627</v>
      </c>
      <c r="E21" s="77">
        <v>752</v>
      </c>
      <c r="F21" s="77">
        <v>917</v>
      </c>
      <c r="G21" s="77">
        <v>473</v>
      </c>
      <c r="H21" s="78" t="s">
        <v>399</v>
      </c>
      <c r="I21" s="132"/>
      <c r="J21" s="132"/>
    </row>
    <row r="22" spans="1:10">
      <c r="A22" s="66"/>
      <c r="B22" s="73"/>
      <c r="C22" s="73"/>
      <c r="D22" s="73"/>
      <c r="E22" s="79"/>
      <c r="F22" s="79"/>
      <c r="G22" s="73"/>
      <c r="H22" s="74"/>
      <c r="I22" s="132"/>
      <c r="J22" s="132"/>
    </row>
    <row r="23" spans="1:10">
      <c r="A23" s="76" t="s">
        <v>470</v>
      </c>
      <c r="B23" s="77">
        <v>38</v>
      </c>
      <c r="C23" s="77">
        <v>271</v>
      </c>
      <c r="D23" s="77">
        <v>309</v>
      </c>
      <c r="E23" s="77">
        <v>900</v>
      </c>
      <c r="F23" s="77">
        <v>2802</v>
      </c>
      <c r="G23" s="77">
        <v>794</v>
      </c>
      <c r="H23" s="78" t="s">
        <v>399</v>
      </c>
      <c r="I23" s="132"/>
      <c r="J23" s="132"/>
    </row>
    <row r="24" spans="1:10">
      <c r="A24" s="68"/>
      <c r="B24" s="73"/>
      <c r="C24" s="73"/>
      <c r="D24" s="73"/>
      <c r="E24" s="79"/>
      <c r="F24" s="79"/>
      <c r="G24" s="73"/>
      <c r="H24" s="74"/>
      <c r="I24" s="132"/>
      <c r="J24" s="132"/>
    </row>
    <row r="25" spans="1:10">
      <c r="A25" s="76" t="s">
        <v>471</v>
      </c>
      <c r="B25" s="77" t="s">
        <v>399</v>
      </c>
      <c r="C25" s="77">
        <v>112</v>
      </c>
      <c r="D25" s="77">
        <v>112</v>
      </c>
      <c r="E25" s="77" t="s">
        <v>399</v>
      </c>
      <c r="F25" s="77">
        <v>1800</v>
      </c>
      <c r="G25" s="77">
        <v>202</v>
      </c>
      <c r="H25" s="78">
        <v>70</v>
      </c>
      <c r="I25" s="132"/>
      <c r="J25" s="132"/>
    </row>
    <row r="26" spans="1:10">
      <c r="A26" s="66"/>
      <c r="B26" s="48"/>
      <c r="C26" s="48"/>
      <c r="D26" s="48"/>
      <c r="E26" s="12"/>
      <c r="F26" s="12"/>
      <c r="G26" s="48"/>
      <c r="H26" s="49"/>
      <c r="I26" s="132"/>
      <c r="J26" s="132"/>
    </row>
    <row r="27" spans="1:10">
      <c r="A27" s="66" t="s">
        <v>472</v>
      </c>
      <c r="B27" s="48">
        <v>1</v>
      </c>
      <c r="C27" s="48">
        <v>2</v>
      </c>
      <c r="D27" s="48">
        <v>3</v>
      </c>
      <c r="E27" s="12">
        <v>1200</v>
      </c>
      <c r="F27" s="12">
        <v>2900</v>
      </c>
      <c r="G27" s="48">
        <v>7</v>
      </c>
      <c r="H27" s="49" t="s">
        <v>399</v>
      </c>
      <c r="I27" s="132"/>
      <c r="J27" s="132"/>
    </row>
    <row r="28" spans="1:10">
      <c r="A28" s="66" t="s">
        <v>473</v>
      </c>
      <c r="B28" s="48" t="s">
        <v>399</v>
      </c>
      <c r="C28" s="48" t="s">
        <v>399</v>
      </c>
      <c r="D28" s="48" t="s">
        <v>399</v>
      </c>
      <c r="E28" s="12" t="s">
        <v>399</v>
      </c>
      <c r="F28" s="12" t="s">
        <v>399</v>
      </c>
      <c r="G28" s="48" t="s">
        <v>399</v>
      </c>
      <c r="H28" s="49" t="s">
        <v>399</v>
      </c>
      <c r="I28" s="132"/>
      <c r="J28" s="132"/>
    </row>
    <row r="29" spans="1:10">
      <c r="A29" s="66" t="s">
        <v>474</v>
      </c>
      <c r="B29" s="48" t="s">
        <v>399</v>
      </c>
      <c r="C29" s="48" t="s">
        <v>399</v>
      </c>
      <c r="D29" s="48" t="s">
        <v>399</v>
      </c>
      <c r="E29" s="12" t="s">
        <v>399</v>
      </c>
      <c r="F29" s="12" t="s">
        <v>399</v>
      </c>
      <c r="G29" s="48" t="s">
        <v>399</v>
      </c>
      <c r="H29" s="49" t="s">
        <v>399</v>
      </c>
      <c r="I29" s="132"/>
      <c r="J29" s="132"/>
    </row>
    <row r="30" spans="1:10">
      <c r="A30" s="76" t="s">
        <v>475</v>
      </c>
      <c r="B30" s="77">
        <v>1</v>
      </c>
      <c r="C30" s="77">
        <v>2</v>
      </c>
      <c r="D30" s="77">
        <v>3</v>
      </c>
      <c r="E30" s="77">
        <v>1200</v>
      </c>
      <c r="F30" s="77">
        <v>2900</v>
      </c>
      <c r="G30" s="77">
        <v>7</v>
      </c>
      <c r="H30" s="78" t="s">
        <v>399</v>
      </c>
      <c r="I30" s="132"/>
      <c r="J30" s="132"/>
    </row>
    <row r="31" spans="1:10">
      <c r="A31" s="66"/>
      <c r="B31" s="48"/>
      <c r="C31" s="48"/>
      <c r="D31" s="48"/>
      <c r="E31" s="12"/>
      <c r="F31" s="12"/>
      <c r="G31" s="48"/>
      <c r="H31" s="49"/>
      <c r="I31" s="132"/>
      <c r="J31" s="132"/>
    </row>
    <row r="32" spans="1:10">
      <c r="A32" s="66" t="s">
        <v>476</v>
      </c>
      <c r="B32" s="83">
        <v>20</v>
      </c>
      <c r="C32" s="83">
        <v>154</v>
      </c>
      <c r="D32" s="48">
        <v>174</v>
      </c>
      <c r="E32" s="83">
        <v>544</v>
      </c>
      <c r="F32" s="83">
        <v>1631</v>
      </c>
      <c r="G32" s="12">
        <v>262</v>
      </c>
      <c r="H32" s="84" t="s">
        <v>399</v>
      </c>
      <c r="I32" s="132"/>
      <c r="J32" s="132"/>
    </row>
    <row r="33" spans="1:10">
      <c r="A33" s="66" t="s">
        <v>477</v>
      </c>
      <c r="B33" s="83">
        <v>30</v>
      </c>
      <c r="C33" s="83">
        <v>23</v>
      </c>
      <c r="D33" s="48">
        <v>53</v>
      </c>
      <c r="E33" s="83">
        <v>497</v>
      </c>
      <c r="F33" s="83">
        <v>1974</v>
      </c>
      <c r="G33" s="12">
        <v>60</v>
      </c>
      <c r="H33" s="84" t="s">
        <v>399</v>
      </c>
      <c r="I33" s="132"/>
      <c r="J33" s="132"/>
    </row>
    <row r="34" spans="1:10">
      <c r="A34" s="66" t="s">
        <v>478</v>
      </c>
      <c r="B34" s="83" t="s">
        <v>399</v>
      </c>
      <c r="C34" s="83" t="s">
        <v>399</v>
      </c>
      <c r="D34" s="48" t="s">
        <v>399</v>
      </c>
      <c r="E34" s="83" t="s">
        <v>399</v>
      </c>
      <c r="F34" s="83" t="s">
        <v>399</v>
      </c>
      <c r="G34" s="12" t="s">
        <v>399</v>
      </c>
      <c r="H34" s="84" t="s">
        <v>399</v>
      </c>
      <c r="I34" s="132"/>
      <c r="J34" s="132"/>
    </row>
    <row r="35" spans="1:10">
      <c r="A35" s="66" t="s">
        <v>479</v>
      </c>
      <c r="B35" s="83" t="s">
        <v>399</v>
      </c>
      <c r="C35" s="83">
        <v>4</v>
      </c>
      <c r="D35" s="48">
        <v>4</v>
      </c>
      <c r="E35" s="83" t="s">
        <v>399</v>
      </c>
      <c r="F35" s="83">
        <v>1463</v>
      </c>
      <c r="G35" s="12">
        <v>6</v>
      </c>
      <c r="H35" s="84" t="s">
        <v>399</v>
      </c>
      <c r="I35" s="132"/>
      <c r="J35" s="132"/>
    </row>
    <row r="36" spans="1:10">
      <c r="A36" s="76" t="s">
        <v>480</v>
      </c>
      <c r="B36" s="77">
        <v>50</v>
      </c>
      <c r="C36" s="77">
        <v>181</v>
      </c>
      <c r="D36" s="77">
        <v>231</v>
      </c>
      <c r="E36" s="77">
        <v>516</v>
      </c>
      <c r="F36" s="77">
        <v>1671</v>
      </c>
      <c r="G36" s="77">
        <v>328</v>
      </c>
      <c r="H36" s="78" t="s">
        <v>399</v>
      </c>
      <c r="I36" s="132"/>
      <c r="J36" s="132"/>
    </row>
    <row r="37" spans="1:10">
      <c r="A37" s="68"/>
      <c r="B37" s="73"/>
      <c r="C37" s="73"/>
      <c r="D37" s="73"/>
      <c r="E37" s="79"/>
      <c r="F37" s="79"/>
      <c r="G37" s="73"/>
      <c r="H37" s="74"/>
      <c r="I37" s="132"/>
      <c r="J37" s="132"/>
    </row>
    <row r="38" spans="1:10">
      <c r="A38" s="76" t="s">
        <v>481</v>
      </c>
      <c r="B38" s="77">
        <v>4</v>
      </c>
      <c r="C38" s="77" t="s">
        <v>399</v>
      </c>
      <c r="D38" s="77">
        <v>4</v>
      </c>
      <c r="E38" s="77">
        <v>750</v>
      </c>
      <c r="F38" s="77">
        <v>1500</v>
      </c>
      <c r="G38" s="77">
        <v>3</v>
      </c>
      <c r="H38" s="78">
        <v>2</v>
      </c>
      <c r="I38" s="132"/>
      <c r="J38" s="132"/>
    </row>
    <row r="39" spans="1:10">
      <c r="A39" s="66"/>
      <c r="B39" s="48"/>
      <c r="C39" s="48"/>
      <c r="D39" s="48"/>
      <c r="E39" s="12"/>
      <c r="F39" s="12"/>
      <c r="G39" s="48"/>
      <c r="H39" s="49"/>
      <c r="I39" s="132"/>
      <c r="J39" s="132"/>
    </row>
    <row r="40" spans="1:10">
      <c r="A40" s="66" t="s">
        <v>545</v>
      </c>
      <c r="B40" s="12">
        <v>18</v>
      </c>
      <c r="C40" s="12">
        <v>240</v>
      </c>
      <c r="D40" s="48">
        <v>258</v>
      </c>
      <c r="E40" s="12">
        <v>618</v>
      </c>
      <c r="F40" s="12">
        <v>1862</v>
      </c>
      <c r="G40" s="12">
        <v>458</v>
      </c>
      <c r="H40" s="13">
        <v>28</v>
      </c>
      <c r="I40" s="132"/>
      <c r="J40" s="132"/>
    </row>
    <row r="41" spans="1:10">
      <c r="A41" s="66" t="s">
        <v>483</v>
      </c>
      <c r="B41" s="48" t="s">
        <v>399</v>
      </c>
      <c r="C41" s="48">
        <v>45</v>
      </c>
      <c r="D41" s="48">
        <v>45</v>
      </c>
      <c r="E41" s="12" t="s">
        <v>399</v>
      </c>
      <c r="F41" s="12">
        <v>2200</v>
      </c>
      <c r="G41" s="48">
        <v>99</v>
      </c>
      <c r="H41" s="49" t="s">
        <v>399</v>
      </c>
      <c r="I41" s="132"/>
      <c r="J41" s="132"/>
    </row>
    <row r="42" spans="1:10">
      <c r="A42" s="66" t="s">
        <v>484</v>
      </c>
      <c r="B42" s="12" t="s">
        <v>399</v>
      </c>
      <c r="C42" s="12">
        <v>1762</v>
      </c>
      <c r="D42" s="48">
        <v>1762</v>
      </c>
      <c r="E42" s="12" t="s">
        <v>399</v>
      </c>
      <c r="F42" s="12">
        <v>2000</v>
      </c>
      <c r="G42" s="12">
        <v>3524</v>
      </c>
      <c r="H42" s="133">
        <v>1050</v>
      </c>
      <c r="I42" s="132"/>
      <c r="J42" s="132"/>
    </row>
    <row r="43" spans="1:10">
      <c r="A43" s="66" t="s">
        <v>485</v>
      </c>
      <c r="B43" s="12" t="s">
        <v>399</v>
      </c>
      <c r="C43" s="12">
        <v>35</v>
      </c>
      <c r="D43" s="48">
        <v>35</v>
      </c>
      <c r="E43" s="12" t="s">
        <v>399</v>
      </c>
      <c r="F43" s="12">
        <v>2000</v>
      </c>
      <c r="G43" s="12">
        <v>70</v>
      </c>
      <c r="H43" s="13" t="s">
        <v>399</v>
      </c>
      <c r="I43" s="132"/>
      <c r="J43" s="132"/>
    </row>
    <row r="44" spans="1:10">
      <c r="A44" s="66" t="s">
        <v>486</v>
      </c>
      <c r="B44" s="12" t="s">
        <v>399</v>
      </c>
      <c r="C44" s="12">
        <v>34</v>
      </c>
      <c r="D44" s="48">
        <v>34</v>
      </c>
      <c r="E44" s="12" t="s">
        <v>399</v>
      </c>
      <c r="F44" s="12">
        <v>1770</v>
      </c>
      <c r="G44" s="12">
        <v>60</v>
      </c>
      <c r="H44" s="13">
        <v>50</v>
      </c>
      <c r="I44" s="132"/>
      <c r="J44" s="132"/>
    </row>
    <row r="45" spans="1:10">
      <c r="A45" s="66" t="s">
        <v>487</v>
      </c>
      <c r="B45" s="12">
        <v>26</v>
      </c>
      <c r="C45" s="12">
        <v>4</v>
      </c>
      <c r="D45" s="48">
        <v>30</v>
      </c>
      <c r="E45" s="12">
        <v>2270</v>
      </c>
      <c r="F45" s="12">
        <v>4000</v>
      </c>
      <c r="G45" s="12">
        <v>75</v>
      </c>
      <c r="H45" s="13">
        <v>30</v>
      </c>
      <c r="I45" s="132"/>
      <c r="J45" s="132"/>
    </row>
    <row r="46" spans="1:10">
      <c r="A46" s="66" t="s">
        <v>488</v>
      </c>
      <c r="B46" s="12" t="s">
        <v>399</v>
      </c>
      <c r="C46" s="12">
        <v>2</v>
      </c>
      <c r="D46" s="48">
        <v>2</v>
      </c>
      <c r="E46" s="12" t="s">
        <v>399</v>
      </c>
      <c r="F46" s="12">
        <v>1000</v>
      </c>
      <c r="G46" s="12">
        <v>2</v>
      </c>
      <c r="H46" s="13" t="s">
        <v>399</v>
      </c>
      <c r="I46" s="132"/>
      <c r="J46" s="132"/>
    </row>
    <row r="47" spans="1:10">
      <c r="A47" s="66" t="s">
        <v>489</v>
      </c>
      <c r="B47" s="12" t="s">
        <v>399</v>
      </c>
      <c r="C47" s="12">
        <v>75</v>
      </c>
      <c r="D47" s="48">
        <v>75</v>
      </c>
      <c r="E47" s="12" t="s">
        <v>399</v>
      </c>
      <c r="F47" s="12">
        <v>3000</v>
      </c>
      <c r="G47" s="12">
        <v>225</v>
      </c>
      <c r="H47" s="13" t="s">
        <v>399</v>
      </c>
      <c r="I47" s="132"/>
      <c r="J47" s="132"/>
    </row>
    <row r="48" spans="1:10">
      <c r="A48" s="66" t="s">
        <v>490</v>
      </c>
      <c r="B48" s="12" t="s">
        <v>399</v>
      </c>
      <c r="C48" s="12">
        <v>48</v>
      </c>
      <c r="D48" s="48">
        <v>48</v>
      </c>
      <c r="E48" s="12" t="s">
        <v>399</v>
      </c>
      <c r="F48" s="12">
        <v>1292</v>
      </c>
      <c r="G48" s="12">
        <v>62</v>
      </c>
      <c r="H48" s="13">
        <v>19</v>
      </c>
      <c r="I48" s="132"/>
      <c r="J48" s="132"/>
    </row>
    <row r="49" spans="1:10">
      <c r="A49" s="76" t="s">
        <v>491</v>
      </c>
      <c r="B49" s="77">
        <v>44</v>
      </c>
      <c r="C49" s="77">
        <v>2245</v>
      </c>
      <c r="D49" s="77">
        <v>2289</v>
      </c>
      <c r="E49" s="77">
        <v>1594</v>
      </c>
      <c r="F49" s="77">
        <v>2007</v>
      </c>
      <c r="G49" s="77">
        <v>4575</v>
      </c>
      <c r="H49" s="78">
        <v>1177</v>
      </c>
      <c r="I49" s="132"/>
      <c r="J49" s="132"/>
    </row>
    <row r="50" spans="1:10">
      <c r="A50" s="68"/>
      <c r="B50" s="73"/>
      <c r="C50" s="73"/>
      <c r="D50" s="73"/>
      <c r="E50" s="79"/>
      <c r="F50" s="79"/>
      <c r="G50" s="73"/>
      <c r="H50" s="74"/>
      <c r="I50" s="132"/>
      <c r="J50" s="132"/>
    </row>
    <row r="51" spans="1:10">
      <c r="A51" s="76" t="s">
        <v>492</v>
      </c>
      <c r="B51" s="77" t="s">
        <v>399</v>
      </c>
      <c r="C51" s="77" t="s">
        <v>399</v>
      </c>
      <c r="D51" s="77" t="s">
        <v>399</v>
      </c>
      <c r="E51" s="77" t="s">
        <v>399</v>
      </c>
      <c r="F51" s="77" t="s">
        <v>399</v>
      </c>
      <c r="G51" s="77" t="s">
        <v>399</v>
      </c>
      <c r="H51" s="78" t="s">
        <v>399</v>
      </c>
      <c r="I51" s="132"/>
      <c r="J51" s="132"/>
    </row>
    <row r="52" spans="1:10">
      <c r="A52" s="66"/>
      <c r="B52" s="48"/>
      <c r="C52" s="48"/>
      <c r="D52" s="48"/>
      <c r="E52" s="12"/>
      <c r="F52" s="12"/>
      <c r="G52" s="48"/>
      <c r="H52" s="49"/>
    </row>
    <row r="53" spans="1:10">
      <c r="A53" s="66" t="s">
        <v>493</v>
      </c>
      <c r="B53" s="48" t="s">
        <v>399</v>
      </c>
      <c r="C53" s="48">
        <v>30</v>
      </c>
      <c r="D53" s="48">
        <v>30</v>
      </c>
      <c r="E53" s="12" t="s">
        <v>399</v>
      </c>
      <c r="F53" s="12">
        <v>1800</v>
      </c>
      <c r="G53" s="48">
        <v>54</v>
      </c>
      <c r="H53" s="49">
        <v>3</v>
      </c>
    </row>
    <row r="54" spans="1:10">
      <c r="A54" s="66" t="s">
        <v>494</v>
      </c>
      <c r="B54" s="48" t="s">
        <v>399</v>
      </c>
      <c r="C54" s="48" t="s">
        <v>399</v>
      </c>
      <c r="D54" s="48" t="s">
        <v>399</v>
      </c>
      <c r="E54" s="12" t="s">
        <v>399</v>
      </c>
      <c r="F54" s="12" t="s">
        <v>399</v>
      </c>
      <c r="G54" s="48" t="s">
        <v>399</v>
      </c>
      <c r="H54" s="49" t="s">
        <v>399</v>
      </c>
    </row>
    <row r="55" spans="1:10">
      <c r="A55" s="66" t="s">
        <v>495</v>
      </c>
      <c r="B55" s="48" t="s">
        <v>399</v>
      </c>
      <c r="C55" s="48" t="s">
        <v>399</v>
      </c>
      <c r="D55" s="48" t="s">
        <v>399</v>
      </c>
      <c r="E55" s="12" t="s">
        <v>399</v>
      </c>
      <c r="F55" s="12" t="s">
        <v>399</v>
      </c>
      <c r="G55" s="48" t="s">
        <v>399</v>
      </c>
      <c r="H55" s="49" t="s">
        <v>399</v>
      </c>
    </row>
    <row r="56" spans="1:10">
      <c r="A56" s="66" t="s">
        <v>496</v>
      </c>
      <c r="B56" s="48" t="s">
        <v>399</v>
      </c>
      <c r="C56" s="48" t="s">
        <v>399</v>
      </c>
      <c r="D56" s="48" t="s">
        <v>399</v>
      </c>
      <c r="E56" s="12" t="s">
        <v>399</v>
      </c>
      <c r="F56" s="12" t="s">
        <v>399</v>
      </c>
      <c r="G56" s="48" t="s">
        <v>399</v>
      </c>
      <c r="H56" s="49" t="s">
        <v>399</v>
      </c>
    </row>
    <row r="57" spans="1:10">
      <c r="A57" s="66" t="s">
        <v>497</v>
      </c>
      <c r="B57" s="48">
        <v>25</v>
      </c>
      <c r="C57" s="48" t="s">
        <v>399</v>
      </c>
      <c r="D57" s="48">
        <v>25</v>
      </c>
      <c r="E57" s="12">
        <v>700</v>
      </c>
      <c r="F57" s="12" t="s">
        <v>399</v>
      </c>
      <c r="G57" s="48">
        <v>18</v>
      </c>
      <c r="H57" s="49">
        <v>2</v>
      </c>
    </row>
    <row r="58" spans="1:10">
      <c r="A58" s="76" t="s">
        <v>546</v>
      </c>
      <c r="B58" s="77">
        <v>25</v>
      </c>
      <c r="C58" s="77">
        <v>30</v>
      </c>
      <c r="D58" s="77">
        <v>55</v>
      </c>
      <c r="E58" s="77">
        <v>700</v>
      </c>
      <c r="F58" s="77">
        <v>1800</v>
      </c>
      <c r="G58" s="77">
        <v>72</v>
      </c>
      <c r="H58" s="78">
        <v>5</v>
      </c>
    </row>
    <row r="59" spans="1:10">
      <c r="A59" s="66"/>
      <c r="B59" s="48"/>
      <c r="C59" s="48"/>
      <c r="D59" s="48"/>
      <c r="E59" s="12"/>
      <c r="F59" s="12"/>
      <c r="G59" s="48"/>
      <c r="H59" s="49"/>
    </row>
    <row r="60" spans="1:10">
      <c r="A60" s="66" t="s">
        <v>499</v>
      </c>
      <c r="B60" s="12" t="s">
        <v>399</v>
      </c>
      <c r="C60" s="12" t="s">
        <v>399</v>
      </c>
      <c r="D60" s="48" t="s">
        <v>399</v>
      </c>
      <c r="E60" s="12" t="s">
        <v>399</v>
      </c>
      <c r="F60" s="12" t="s">
        <v>399</v>
      </c>
      <c r="G60" s="12" t="s">
        <v>399</v>
      </c>
      <c r="H60" s="13" t="s">
        <v>399</v>
      </c>
    </row>
    <row r="61" spans="1:10">
      <c r="A61" s="66" t="s">
        <v>500</v>
      </c>
      <c r="B61" s="12" t="s">
        <v>399</v>
      </c>
      <c r="C61" s="12" t="s">
        <v>399</v>
      </c>
      <c r="D61" s="48" t="s">
        <v>399</v>
      </c>
      <c r="E61" s="12" t="s">
        <v>399</v>
      </c>
      <c r="F61" s="12" t="s">
        <v>399</v>
      </c>
      <c r="G61" s="12" t="s">
        <v>399</v>
      </c>
      <c r="H61" s="13" t="s">
        <v>399</v>
      </c>
    </row>
    <row r="62" spans="1:10">
      <c r="A62" s="66" t="s">
        <v>501</v>
      </c>
      <c r="B62" s="12" t="s">
        <v>399</v>
      </c>
      <c r="C62" s="12">
        <v>5</v>
      </c>
      <c r="D62" s="48">
        <v>5</v>
      </c>
      <c r="E62" s="12" t="s">
        <v>399</v>
      </c>
      <c r="F62" s="12">
        <v>1600</v>
      </c>
      <c r="G62" s="12">
        <v>8</v>
      </c>
      <c r="H62" s="13">
        <v>6</v>
      </c>
    </row>
    <row r="63" spans="1:10">
      <c r="A63" s="76" t="s">
        <v>502</v>
      </c>
      <c r="B63" s="77" t="s">
        <v>399</v>
      </c>
      <c r="C63" s="77">
        <v>5</v>
      </c>
      <c r="D63" s="77">
        <v>5</v>
      </c>
      <c r="E63" s="77" t="s">
        <v>399</v>
      </c>
      <c r="F63" s="77">
        <v>1600</v>
      </c>
      <c r="G63" s="77">
        <v>8</v>
      </c>
      <c r="H63" s="78">
        <v>6</v>
      </c>
    </row>
    <row r="64" spans="1:10">
      <c r="A64" s="68"/>
      <c r="B64" s="73"/>
      <c r="C64" s="73"/>
      <c r="D64" s="73"/>
      <c r="E64" s="79"/>
      <c r="F64" s="79"/>
      <c r="G64" s="73"/>
      <c r="H64" s="74"/>
    </row>
    <row r="65" spans="1:8">
      <c r="A65" s="76" t="s">
        <v>503</v>
      </c>
      <c r="B65" s="77">
        <v>2</v>
      </c>
      <c r="C65" s="77" t="s">
        <v>399</v>
      </c>
      <c r="D65" s="77">
        <v>2</v>
      </c>
      <c r="E65" s="77">
        <v>725</v>
      </c>
      <c r="F65" s="77">
        <v>1600</v>
      </c>
      <c r="G65" s="77">
        <v>1</v>
      </c>
      <c r="H65" s="78">
        <v>1</v>
      </c>
    </row>
    <row r="66" spans="1:8">
      <c r="A66" s="66"/>
      <c r="B66" s="48"/>
      <c r="C66" s="48"/>
      <c r="D66" s="48"/>
      <c r="E66" s="12"/>
      <c r="F66" s="12"/>
      <c r="G66" s="48"/>
      <c r="H66" s="49"/>
    </row>
    <row r="67" spans="1:8">
      <c r="A67" s="66" t="s">
        <v>504</v>
      </c>
      <c r="B67" s="12" t="s">
        <v>399</v>
      </c>
      <c r="C67" s="12" t="s">
        <v>399</v>
      </c>
      <c r="D67" s="48" t="s">
        <v>399</v>
      </c>
      <c r="E67" s="12" t="s">
        <v>399</v>
      </c>
      <c r="F67" s="12" t="s">
        <v>399</v>
      </c>
      <c r="G67" s="12" t="s">
        <v>399</v>
      </c>
      <c r="H67" s="13" t="s">
        <v>399</v>
      </c>
    </row>
    <row r="68" spans="1:8">
      <c r="A68" s="66" t="s">
        <v>505</v>
      </c>
      <c r="B68" s="12" t="s">
        <v>399</v>
      </c>
      <c r="C68" s="12" t="s">
        <v>399</v>
      </c>
      <c r="D68" s="48" t="s">
        <v>399</v>
      </c>
      <c r="E68" s="12" t="s">
        <v>399</v>
      </c>
      <c r="F68" s="12" t="s">
        <v>399</v>
      </c>
      <c r="G68" s="12" t="s">
        <v>399</v>
      </c>
      <c r="H68" s="13" t="s">
        <v>399</v>
      </c>
    </row>
    <row r="69" spans="1:8">
      <c r="A69" s="76" t="s">
        <v>506</v>
      </c>
      <c r="B69" s="77" t="s">
        <v>399</v>
      </c>
      <c r="C69" s="77" t="s">
        <v>399</v>
      </c>
      <c r="D69" s="77" t="s">
        <v>399</v>
      </c>
      <c r="E69" s="77" t="s">
        <v>399</v>
      </c>
      <c r="F69" s="77" t="s">
        <v>399</v>
      </c>
      <c r="G69" s="77" t="s">
        <v>399</v>
      </c>
      <c r="H69" s="78" t="s">
        <v>399</v>
      </c>
    </row>
    <row r="70" spans="1:8">
      <c r="A70" s="66"/>
      <c r="B70" s="48"/>
      <c r="C70" s="48"/>
      <c r="D70" s="48"/>
      <c r="E70" s="12"/>
      <c r="F70" s="12"/>
      <c r="G70" s="48"/>
      <c r="H70" s="49"/>
    </row>
    <row r="71" spans="1:8">
      <c r="A71" s="66" t="s">
        <v>507</v>
      </c>
      <c r="B71" s="48" t="s">
        <v>399</v>
      </c>
      <c r="C71" s="48" t="s">
        <v>399</v>
      </c>
      <c r="D71" s="48" t="s">
        <v>399</v>
      </c>
      <c r="E71" s="12" t="s">
        <v>399</v>
      </c>
      <c r="F71" s="12" t="s">
        <v>399</v>
      </c>
      <c r="G71" s="48" t="s">
        <v>399</v>
      </c>
      <c r="H71" s="49" t="s">
        <v>399</v>
      </c>
    </row>
    <row r="72" spans="1:8">
      <c r="A72" s="66" t="s">
        <v>508</v>
      </c>
      <c r="B72" s="48" t="s">
        <v>399</v>
      </c>
      <c r="C72" s="48" t="s">
        <v>399</v>
      </c>
      <c r="D72" s="48" t="s">
        <v>399</v>
      </c>
      <c r="E72" s="12" t="s">
        <v>399</v>
      </c>
      <c r="F72" s="12" t="s">
        <v>399</v>
      </c>
      <c r="G72" s="48" t="s">
        <v>399</v>
      </c>
      <c r="H72" s="49" t="s">
        <v>399</v>
      </c>
    </row>
    <row r="73" spans="1:8">
      <c r="A73" s="66" t="s">
        <v>509</v>
      </c>
      <c r="B73" s="12" t="s">
        <v>399</v>
      </c>
      <c r="C73" s="12" t="s">
        <v>399</v>
      </c>
      <c r="D73" s="48" t="s">
        <v>399</v>
      </c>
      <c r="E73" s="12" t="s">
        <v>399</v>
      </c>
      <c r="F73" s="12" t="s">
        <v>399</v>
      </c>
      <c r="G73" s="12" t="s">
        <v>399</v>
      </c>
      <c r="H73" s="13" t="s">
        <v>399</v>
      </c>
    </row>
    <row r="74" spans="1:8">
      <c r="A74" s="66" t="s">
        <v>510</v>
      </c>
      <c r="B74" s="48">
        <v>1</v>
      </c>
      <c r="C74" s="48">
        <v>12</v>
      </c>
      <c r="D74" s="48">
        <v>13</v>
      </c>
      <c r="E74" s="12">
        <v>500</v>
      </c>
      <c r="F74" s="12">
        <v>1275</v>
      </c>
      <c r="G74" s="48">
        <v>16</v>
      </c>
      <c r="H74" s="49">
        <v>17</v>
      </c>
    </row>
    <row r="75" spans="1:8">
      <c r="A75" s="66" t="s">
        <v>511</v>
      </c>
      <c r="B75" s="48" t="s">
        <v>399</v>
      </c>
      <c r="C75" s="48" t="s">
        <v>399</v>
      </c>
      <c r="D75" s="48" t="s">
        <v>399</v>
      </c>
      <c r="E75" s="12" t="s">
        <v>399</v>
      </c>
      <c r="F75" s="12" t="s">
        <v>399</v>
      </c>
      <c r="G75" s="48" t="s">
        <v>399</v>
      </c>
      <c r="H75" s="49" t="s">
        <v>399</v>
      </c>
    </row>
    <row r="76" spans="1:8">
      <c r="A76" s="66" t="s">
        <v>512</v>
      </c>
      <c r="B76" s="48">
        <v>1</v>
      </c>
      <c r="C76" s="48">
        <v>2</v>
      </c>
      <c r="D76" s="48">
        <v>3</v>
      </c>
      <c r="E76" s="12">
        <v>1100</v>
      </c>
      <c r="F76" s="12">
        <v>1500</v>
      </c>
      <c r="G76" s="48">
        <v>4</v>
      </c>
      <c r="H76" s="49" t="s">
        <v>399</v>
      </c>
    </row>
    <row r="77" spans="1:8">
      <c r="A77" s="66" t="s">
        <v>513</v>
      </c>
      <c r="B77" s="48">
        <v>22</v>
      </c>
      <c r="C77" s="48" t="s">
        <v>399</v>
      </c>
      <c r="D77" s="48">
        <v>22</v>
      </c>
      <c r="E77" s="12">
        <v>1100</v>
      </c>
      <c r="F77" s="12" t="s">
        <v>399</v>
      </c>
      <c r="G77" s="48">
        <v>24</v>
      </c>
      <c r="H77" s="49" t="s">
        <v>399</v>
      </c>
    </row>
    <row r="78" spans="1:8">
      <c r="A78" s="66" t="s">
        <v>514</v>
      </c>
      <c r="B78" s="12">
        <v>1</v>
      </c>
      <c r="C78" s="12">
        <v>1</v>
      </c>
      <c r="D78" s="48">
        <v>2</v>
      </c>
      <c r="E78" s="12">
        <v>1750</v>
      </c>
      <c r="F78" s="12">
        <v>2500</v>
      </c>
      <c r="G78" s="12">
        <v>4</v>
      </c>
      <c r="H78" s="13">
        <v>1</v>
      </c>
    </row>
    <row r="79" spans="1:8">
      <c r="A79" s="76" t="s">
        <v>515</v>
      </c>
      <c r="B79" s="77">
        <v>25</v>
      </c>
      <c r="C79" s="77">
        <v>15</v>
      </c>
      <c r="D79" s="77">
        <v>40</v>
      </c>
      <c r="E79" s="77">
        <v>1102</v>
      </c>
      <c r="F79" s="77">
        <v>1387</v>
      </c>
      <c r="G79" s="77">
        <v>48</v>
      </c>
      <c r="H79" s="78">
        <v>18</v>
      </c>
    </row>
    <row r="80" spans="1:8">
      <c r="A80" s="66"/>
      <c r="B80" s="48"/>
      <c r="C80" s="48"/>
      <c r="D80" s="48"/>
      <c r="E80" s="12"/>
      <c r="F80" s="12"/>
      <c r="G80" s="48"/>
      <c r="H80" s="49"/>
    </row>
    <row r="81" spans="1:8">
      <c r="A81" s="66" t="s">
        <v>516</v>
      </c>
      <c r="B81" s="85">
        <v>22</v>
      </c>
      <c r="C81" s="85">
        <v>34</v>
      </c>
      <c r="D81" s="85">
        <v>56</v>
      </c>
      <c r="E81" s="85">
        <v>786</v>
      </c>
      <c r="F81" s="85">
        <v>1018</v>
      </c>
      <c r="G81" s="85">
        <v>52</v>
      </c>
      <c r="H81" s="133" t="s">
        <v>399</v>
      </c>
    </row>
    <row r="82" spans="1:8">
      <c r="A82" s="66" t="s">
        <v>517</v>
      </c>
      <c r="B82" s="48">
        <v>12</v>
      </c>
      <c r="C82" s="85">
        <v>63</v>
      </c>
      <c r="D82" s="48">
        <v>75</v>
      </c>
      <c r="E82" s="12">
        <v>500</v>
      </c>
      <c r="F82" s="85">
        <v>1000</v>
      </c>
      <c r="G82" s="48">
        <v>69</v>
      </c>
      <c r="H82" s="49">
        <v>59</v>
      </c>
    </row>
    <row r="83" spans="1:8">
      <c r="A83" s="76" t="s">
        <v>518</v>
      </c>
      <c r="B83" s="77">
        <v>34</v>
      </c>
      <c r="C83" s="77">
        <v>97</v>
      </c>
      <c r="D83" s="77">
        <v>131</v>
      </c>
      <c r="E83" s="77">
        <v>685</v>
      </c>
      <c r="F83" s="77">
        <v>1006</v>
      </c>
      <c r="G83" s="77">
        <v>121</v>
      </c>
      <c r="H83" s="78">
        <v>59</v>
      </c>
    </row>
    <row r="84" spans="1:8">
      <c r="A84" s="66"/>
      <c r="B84" s="48"/>
      <c r="C84" s="48"/>
      <c r="D84" s="48"/>
      <c r="E84" s="12"/>
      <c r="F84" s="12"/>
      <c r="G84" s="48"/>
      <c r="H84" s="49"/>
    </row>
    <row r="85" spans="1:8" ht="13.5" thickBot="1">
      <c r="A85" s="69" t="s">
        <v>519</v>
      </c>
      <c r="B85" s="55">
        <v>3720</v>
      </c>
      <c r="C85" s="55">
        <v>3109</v>
      </c>
      <c r="D85" s="55">
        <v>6829</v>
      </c>
      <c r="E85" s="55">
        <v>1375</v>
      </c>
      <c r="F85" s="55">
        <v>2002</v>
      </c>
      <c r="G85" s="55">
        <v>11337</v>
      </c>
      <c r="H85" s="56">
        <v>3956</v>
      </c>
    </row>
  </sheetData>
  <mergeCells count="3">
    <mergeCell ref="A1:H1"/>
    <mergeCell ref="A5:A7"/>
    <mergeCell ref="A3:H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90"/>
  <dimension ref="A1:F86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3.7109375" style="37" customWidth="1"/>
    <col min="2" max="5" width="22.7109375" style="37" customWidth="1"/>
    <col min="6" max="6" width="14.5703125" style="37" customWidth="1"/>
    <col min="7" max="16384" width="11.42578125" style="37"/>
  </cols>
  <sheetData>
    <row r="1" spans="1:6" s="27" customFormat="1" ht="18">
      <c r="A1" s="1485" t="s">
        <v>375</v>
      </c>
      <c r="B1" s="1485"/>
      <c r="C1" s="1485"/>
      <c r="D1" s="1485"/>
      <c r="E1" s="1485"/>
    </row>
    <row r="2" spans="1:6">
      <c r="A2" s="261"/>
      <c r="B2" s="261"/>
      <c r="C2" s="261"/>
      <c r="D2" s="261"/>
      <c r="E2" s="261"/>
    </row>
    <row r="3" spans="1:6" s="28" customFormat="1" ht="15">
      <c r="A3" s="1504" t="s">
        <v>640</v>
      </c>
      <c r="B3" s="1504"/>
      <c r="C3" s="1504"/>
      <c r="D3" s="1504"/>
      <c r="E3" s="1504"/>
    </row>
    <row r="4" spans="1:6" s="28" customFormat="1" ht="15">
      <c r="A4" s="1504" t="s">
        <v>1327</v>
      </c>
      <c r="B4" s="1504"/>
      <c r="C4" s="1504"/>
      <c r="D4" s="1504"/>
      <c r="E4" s="1504"/>
    </row>
    <row r="5" spans="1:6" s="28" customFormat="1" ht="13.5" customHeight="1" thickBot="1">
      <c r="A5" s="5"/>
      <c r="B5" s="6"/>
      <c r="C5" s="6"/>
      <c r="D5" s="6"/>
      <c r="E5" s="6"/>
    </row>
    <row r="6" spans="1:6" ht="27" customHeight="1">
      <c r="A6" s="1515" t="s">
        <v>455</v>
      </c>
      <c r="B6" s="849" t="s">
        <v>638</v>
      </c>
      <c r="C6" s="851"/>
      <c r="D6" s="849" t="s">
        <v>641</v>
      </c>
      <c r="E6" s="850"/>
    </row>
    <row r="7" spans="1:6" ht="24.75" customHeight="1">
      <c r="A7" s="1516"/>
      <c r="B7" s="298" t="s">
        <v>379</v>
      </c>
      <c r="C7" s="908" t="s">
        <v>380</v>
      </c>
      <c r="D7" s="298" t="s">
        <v>379</v>
      </c>
      <c r="E7" s="925" t="s">
        <v>380</v>
      </c>
    </row>
    <row r="8" spans="1:6" ht="13.5" thickBot="1">
      <c r="A8" s="1516"/>
      <c r="B8" s="909" t="s">
        <v>389</v>
      </c>
      <c r="C8" s="299" t="s">
        <v>533</v>
      </c>
      <c r="D8" s="909" t="s">
        <v>389</v>
      </c>
      <c r="E8" s="308" t="s">
        <v>533</v>
      </c>
    </row>
    <row r="9" spans="1:6" ht="24" customHeight="1">
      <c r="A9" s="75" t="s">
        <v>459</v>
      </c>
      <c r="B9" s="45">
        <v>373</v>
      </c>
      <c r="C9" s="45">
        <v>936</v>
      </c>
      <c r="D9" s="45">
        <v>560</v>
      </c>
      <c r="E9" s="46">
        <v>1409</v>
      </c>
      <c r="F9" s="132"/>
    </row>
    <row r="10" spans="1:6">
      <c r="A10" s="66" t="s">
        <v>460</v>
      </c>
      <c r="B10" s="48">
        <v>545</v>
      </c>
      <c r="C10" s="48">
        <v>927</v>
      </c>
      <c r="D10" s="85">
        <v>96</v>
      </c>
      <c r="E10" s="133">
        <v>164</v>
      </c>
      <c r="F10" s="132"/>
    </row>
    <row r="11" spans="1:6">
      <c r="A11" s="66" t="s">
        <v>461</v>
      </c>
      <c r="B11" s="48">
        <v>161</v>
      </c>
      <c r="C11" s="48">
        <v>155</v>
      </c>
      <c r="D11" s="48">
        <v>63</v>
      </c>
      <c r="E11" s="49">
        <v>60</v>
      </c>
      <c r="F11" s="132"/>
    </row>
    <row r="12" spans="1:6">
      <c r="A12" s="66" t="s">
        <v>462</v>
      </c>
      <c r="B12" s="48">
        <v>88</v>
      </c>
      <c r="C12" s="48">
        <v>124</v>
      </c>
      <c r="D12" s="48">
        <v>216</v>
      </c>
      <c r="E12" s="49">
        <v>300</v>
      </c>
      <c r="F12" s="132"/>
    </row>
    <row r="13" spans="1:6">
      <c r="A13" s="76" t="s">
        <v>463</v>
      </c>
      <c r="B13" s="77">
        <v>1167</v>
      </c>
      <c r="C13" s="77">
        <v>2142</v>
      </c>
      <c r="D13" s="77">
        <v>935</v>
      </c>
      <c r="E13" s="78">
        <v>1933</v>
      </c>
      <c r="F13" s="132"/>
    </row>
    <row r="14" spans="1:6">
      <c r="A14" s="68"/>
      <c r="B14" s="73"/>
      <c r="C14" s="73"/>
      <c r="D14" s="73"/>
      <c r="E14" s="74"/>
      <c r="F14" s="132"/>
    </row>
    <row r="15" spans="1:6">
      <c r="A15" s="76" t="s">
        <v>464</v>
      </c>
      <c r="B15" s="77">
        <v>640</v>
      </c>
      <c r="C15" s="77">
        <v>540</v>
      </c>
      <c r="D15" s="77">
        <v>270</v>
      </c>
      <c r="E15" s="78">
        <v>81</v>
      </c>
      <c r="F15" s="132"/>
    </row>
    <row r="16" spans="1:6">
      <c r="A16" s="68"/>
      <c r="B16" s="73"/>
      <c r="C16" s="73"/>
      <c r="D16" s="73"/>
      <c r="E16" s="74"/>
      <c r="F16" s="132"/>
    </row>
    <row r="17" spans="1:6">
      <c r="A17" s="76" t="s">
        <v>465</v>
      </c>
      <c r="B17" s="77">
        <v>9</v>
      </c>
      <c r="C17" s="77">
        <v>9</v>
      </c>
      <c r="D17" s="77" t="s">
        <v>399</v>
      </c>
      <c r="E17" s="78" t="s">
        <v>399</v>
      </c>
      <c r="F17" s="132"/>
    </row>
    <row r="18" spans="1:6">
      <c r="A18" s="66"/>
      <c r="B18" s="48"/>
      <c r="C18" s="48"/>
      <c r="D18" s="48"/>
      <c r="E18" s="49"/>
      <c r="F18" s="132"/>
    </row>
    <row r="19" spans="1:6">
      <c r="A19" s="66" t="s">
        <v>544</v>
      </c>
      <c r="B19" s="48">
        <v>125</v>
      </c>
      <c r="C19" s="48">
        <v>169</v>
      </c>
      <c r="D19" s="48">
        <v>2</v>
      </c>
      <c r="E19" s="49">
        <v>3</v>
      </c>
      <c r="F19" s="132"/>
    </row>
    <row r="20" spans="1:6">
      <c r="A20" s="66" t="s">
        <v>467</v>
      </c>
      <c r="B20" s="48">
        <v>160</v>
      </c>
      <c r="C20" s="48">
        <v>96</v>
      </c>
      <c r="D20" s="48">
        <v>120</v>
      </c>
      <c r="E20" s="49">
        <v>72</v>
      </c>
      <c r="F20" s="132"/>
    </row>
    <row r="21" spans="1:6">
      <c r="A21" s="66" t="s">
        <v>468</v>
      </c>
      <c r="B21" s="48">
        <v>155</v>
      </c>
      <c r="C21" s="48">
        <v>94</v>
      </c>
      <c r="D21" s="48">
        <v>65</v>
      </c>
      <c r="E21" s="49">
        <v>39</v>
      </c>
      <c r="F21" s="132"/>
    </row>
    <row r="22" spans="1:6">
      <c r="A22" s="76" t="s">
        <v>469</v>
      </c>
      <c r="B22" s="77">
        <v>440</v>
      </c>
      <c r="C22" s="77">
        <v>359</v>
      </c>
      <c r="D22" s="77">
        <v>187</v>
      </c>
      <c r="E22" s="78">
        <v>114</v>
      </c>
      <c r="F22" s="132"/>
    </row>
    <row r="23" spans="1:6">
      <c r="A23" s="68"/>
      <c r="B23" s="73"/>
      <c r="C23" s="73"/>
      <c r="D23" s="73"/>
      <c r="E23" s="74"/>
      <c r="F23" s="132"/>
    </row>
    <row r="24" spans="1:6">
      <c r="A24" s="76" t="s">
        <v>470</v>
      </c>
      <c r="B24" s="77">
        <v>309</v>
      </c>
      <c r="C24" s="77">
        <v>794</v>
      </c>
      <c r="D24" s="77" t="s">
        <v>399</v>
      </c>
      <c r="E24" s="78" t="s">
        <v>399</v>
      </c>
      <c r="F24" s="132"/>
    </row>
    <row r="25" spans="1:6">
      <c r="A25" s="68"/>
      <c r="B25" s="73"/>
      <c r="C25" s="73"/>
      <c r="D25" s="73"/>
      <c r="E25" s="74"/>
      <c r="F25" s="132"/>
    </row>
    <row r="26" spans="1:6">
      <c r="A26" s="76" t="s">
        <v>471</v>
      </c>
      <c r="B26" s="77">
        <v>112</v>
      </c>
      <c r="C26" s="77">
        <v>202</v>
      </c>
      <c r="D26" s="77" t="s">
        <v>399</v>
      </c>
      <c r="E26" s="78" t="s">
        <v>399</v>
      </c>
      <c r="F26" s="132"/>
    </row>
    <row r="27" spans="1:6">
      <c r="A27" s="66"/>
      <c r="B27" s="48"/>
      <c r="C27" s="48"/>
      <c r="D27" s="48"/>
      <c r="E27" s="49"/>
      <c r="F27" s="132"/>
    </row>
    <row r="28" spans="1:6">
      <c r="A28" s="66" t="s">
        <v>472</v>
      </c>
      <c r="B28" s="85">
        <v>3</v>
      </c>
      <c r="C28" s="85">
        <v>7</v>
      </c>
      <c r="D28" s="48" t="s">
        <v>399</v>
      </c>
      <c r="E28" s="49" t="s">
        <v>399</v>
      </c>
      <c r="F28" s="132"/>
    </row>
    <row r="29" spans="1:6">
      <c r="A29" s="66" t="s">
        <v>473</v>
      </c>
      <c r="B29" s="48" t="s">
        <v>399</v>
      </c>
      <c r="C29" s="48" t="s">
        <v>399</v>
      </c>
      <c r="D29" s="48" t="s">
        <v>399</v>
      </c>
      <c r="E29" s="49" t="s">
        <v>399</v>
      </c>
      <c r="F29" s="132"/>
    </row>
    <row r="30" spans="1:6">
      <c r="A30" s="66" t="s">
        <v>474</v>
      </c>
      <c r="B30" s="48" t="s">
        <v>399</v>
      </c>
      <c r="C30" s="48" t="s">
        <v>399</v>
      </c>
      <c r="D30" s="48" t="s">
        <v>399</v>
      </c>
      <c r="E30" s="49" t="s">
        <v>399</v>
      </c>
      <c r="F30" s="132"/>
    </row>
    <row r="31" spans="1:6">
      <c r="A31" s="76" t="s">
        <v>475</v>
      </c>
      <c r="B31" s="77">
        <v>3</v>
      </c>
      <c r="C31" s="77">
        <v>7</v>
      </c>
      <c r="D31" s="77" t="s">
        <v>399</v>
      </c>
      <c r="E31" s="78" t="s">
        <v>399</v>
      </c>
      <c r="F31" s="132"/>
    </row>
    <row r="32" spans="1:6">
      <c r="A32" s="66"/>
      <c r="B32" s="48"/>
      <c r="C32" s="48"/>
      <c r="D32" s="48"/>
      <c r="E32" s="49"/>
      <c r="F32" s="132"/>
    </row>
    <row r="33" spans="1:6">
      <c r="A33" s="66" t="s">
        <v>476</v>
      </c>
      <c r="B33" s="83">
        <v>174</v>
      </c>
      <c r="C33" s="83">
        <v>262</v>
      </c>
      <c r="D33" s="83" t="s">
        <v>399</v>
      </c>
      <c r="E33" s="84" t="s">
        <v>399</v>
      </c>
      <c r="F33" s="132"/>
    </row>
    <row r="34" spans="1:6">
      <c r="A34" s="66" t="s">
        <v>477</v>
      </c>
      <c r="B34" s="83">
        <v>53</v>
      </c>
      <c r="C34" s="83">
        <v>60</v>
      </c>
      <c r="D34" s="48" t="s">
        <v>399</v>
      </c>
      <c r="E34" s="49" t="s">
        <v>399</v>
      </c>
      <c r="F34" s="132"/>
    </row>
    <row r="35" spans="1:6">
      <c r="A35" s="66" t="s">
        <v>478</v>
      </c>
      <c r="B35" s="83" t="s">
        <v>399</v>
      </c>
      <c r="C35" s="83" t="s">
        <v>399</v>
      </c>
      <c r="D35" s="48" t="s">
        <v>399</v>
      </c>
      <c r="E35" s="49" t="s">
        <v>399</v>
      </c>
      <c r="F35" s="132"/>
    </row>
    <row r="36" spans="1:6">
      <c r="A36" s="66" t="s">
        <v>479</v>
      </c>
      <c r="B36" s="83">
        <v>4</v>
      </c>
      <c r="C36" s="83">
        <v>6</v>
      </c>
      <c r="D36" s="48" t="s">
        <v>399</v>
      </c>
      <c r="E36" s="49" t="s">
        <v>399</v>
      </c>
      <c r="F36" s="132"/>
    </row>
    <row r="37" spans="1:6">
      <c r="A37" s="76" t="s">
        <v>480</v>
      </c>
      <c r="B37" s="77">
        <v>231</v>
      </c>
      <c r="C37" s="77">
        <v>328</v>
      </c>
      <c r="D37" s="77" t="s">
        <v>399</v>
      </c>
      <c r="E37" s="78" t="s">
        <v>399</v>
      </c>
      <c r="F37" s="132"/>
    </row>
    <row r="38" spans="1:6">
      <c r="A38" s="68"/>
      <c r="B38" s="73"/>
      <c r="C38" s="73"/>
      <c r="D38" s="73"/>
      <c r="E38" s="74"/>
      <c r="F38" s="132"/>
    </row>
    <row r="39" spans="1:6">
      <c r="A39" s="76" t="s">
        <v>481</v>
      </c>
      <c r="B39" s="77">
        <v>4</v>
      </c>
      <c r="C39" s="77">
        <v>3</v>
      </c>
      <c r="D39" s="77" t="s">
        <v>399</v>
      </c>
      <c r="E39" s="78" t="s">
        <v>399</v>
      </c>
      <c r="F39" s="132"/>
    </row>
    <row r="40" spans="1:6">
      <c r="A40" s="66"/>
      <c r="B40" s="48"/>
      <c r="C40" s="48"/>
      <c r="D40" s="48"/>
      <c r="E40" s="49"/>
      <c r="F40" s="132"/>
    </row>
    <row r="41" spans="1:6">
      <c r="A41" s="66" t="s">
        <v>545</v>
      </c>
      <c r="B41" s="12">
        <v>258</v>
      </c>
      <c r="C41" s="12">
        <v>458</v>
      </c>
      <c r="D41" s="48" t="s">
        <v>399</v>
      </c>
      <c r="E41" s="49" t="s">
        <v>399</v>
      </c>
      <c r="F41" s="132"/>
    </row>
    <row r="42" spans="1:6">
      <c r="A42" s="66" t="s">
        <v>483</v>
      </c>
      <c r="B42" s="48">
        <v>45</v>
      </c>
      <c r="C42" s="48">
        <v>99</v>
      </c>
      <c r="D42" s="48" t="s">
        <v>399</v>
      </c>
      <c r="E42" s="49" t="s">
        <v>399</v>
      </c>
      <c r="F42" s="132"/>
    </row>
    <row r="43" spans="1:6">
      <c r="A43" s="66" t="s">
        <v>484</v>
      </c>
      <c r="B43" s="12">
        <v>1762</v>
      </c>
      <c r="C43" s="12">
        <v>3524</v>
      </c>
      <c r="D43" s="48" t="s">
        <v>399</v>
      </c>
      <c r="E43" s="49" t="s">
        <v>399</v>
      </c>
      <c r="F43" s="132"/>
    </row>
    <row r="44" spans="1:6">
      <c r="A44" s="66" t="s">
        <v>485</v>
      </c>
      <c r="B44" s="12">
        <v>35</v>
      </c>
      <c r="C44" s="12">
        <v>70</v>
      </c>
      <c r="D44" s="48" t="s">
        <v>399</v>
      </c>
      <c r="E44" s="49" t="s">
        <v>399</v>
      </c>
      <c r="F44" s="132"/>
    </row>
    <row r="45" spans="1:6">
      <c r="A45" s="66" t="s">
        <v>486</v>
      </c>
      <c r="B45" s="12">
        <v>34</v>
      </c>
      <c r="C45" s="12">
        <v>60</v>
      </c>
      <c r="D45" s="48" t="s">
        <v>399</v>
      </c>
      <c r="E45" s="49" t="s">
        <v>399</v>
      </c>
      <c r="F45" s="132"/>
    </row>
    <row r="46" spans="1:6">
      <c r="A46" s="66" t="s">
        <v>487</v>
      </c>
      <c r="B46" s="12">
        <v>30</v>
      </c>
      <c r="C46" s="12">
        <v>75</v>
      </c>
      <c r="D46" s="48" t="s">
        <v>399</v>
      </c>
      <c r="E46" s="49" t="s">
        <v>399</v>
      </c>
      <c r="F46" s="132"/>
    </row>
    <row r="47" spans="1:6">
      <c r="A47" s="66" t="s">
        <v>488</v>
      </c>
      <c r="B47" s="12">
        <v>2</v>
      </c>
      <c r="C47" s="12">
        <v>2</v>
      </c>
      <c r="D47" s="48" t="s">
        <v>399</v>
      </c>
      <c r="E47" s="49" t="s">
        <v>399</v>
      </c>
      <c r="F47" s="132"/>
    </row>
    <row r="48" spans="1:6">
      <c r="A48" s="66" t="s">
        <v>489</v>
      </c>
      <c r="B48" s="12">
        <v>75</v>
      </c>
      <c r="C48" s="12">
        <v>225</v>
      </c>
      <c r="D48" s="48" t="s">
        <v>399</v>
      </c>
      <c r="E48" s="49" t="s">
        <v>399</v>
      </c>
      <c r="F48" s="132"/>
    </row>
    <row r="49" spans="1:6">
      <c r="A49" s="66" t="s">
        <v>490</v>
      </c>
      <c r="B49" s="12">
        <v>48</v>
      </c>
      <c r="C49" s="12">
        <v>62</v>
      </c>
      <c r="D49" s="48" t="s">
        <v>399</v>
      </c>
      <c r="E49" s="49" t="s">
        <v>399</v>
      </c>
      <c r="F49" s="132"/>
    </row>
    <row r="50" spans="1:6">
      <c r="A50" s="76" t="s">
        <v>491</v>
      </c>
      <c r="B50" s="77">
        <v>2289</v>
      </c>
      <c r="C50" s="77">
        <v>4575</v>
      </c>
      <c r="D50" s="77" t="s">
        <v>399</v>
      </c>
      <c r="E50" s="78" t="s">
        <v>399</v>
      </c>
      <c r="F50" s="132"/>
    </row>
    <row r="51" spans="1:6">
      <c r="A51" s="68"/>
      <c r="B51" s="73"/>
      <c r="C51" s="73"/>
      <c r="D51" s="73"/>
      <c r="E51" s="74"/>
      <c r="F51" s="132"/>
    </row>
    <row r="52" spans="1:6">
      <c r="A52" s="76" t="s">
        <v>492</v>
      </c>
      <c r="B52" s="77" t="s">
        <v>399</v>
      </c>
      <c r="C52" s="77" t="s">
        <v>399</v>
      </c>
      <c r="D52" s="77" t="s">
        <v>399</v>
      </c>
      <c r="E52" s="78" t="s">
        <v>399</v>
      </c>
      <c r="F52" s="132"/>
    </row>
    <row r="53" spans="1:6">
      <c r="A53" s="66"/>
      <c r="B53" s="48"/>
      <c r="C53" s="48"/>
      <c r="D53" s="48"/>
      <c r="E53" s="49"/>
      <c r="F53" s="132"/>
    </row>
    <row r="54" spans="1:6">
      <c r="A54" s="66" t="s">
        <v>493</v>
      </c>
      <c r="B54" s="48">
        <v>30</v>
      </c>
      <c r="C54" s="48">
        <v>54</v>
      </c>
      <c r="D54" s="48" t="s">
        <v>399</v>
      </c>
      <c r="E54" s="49" t="s">
        <v>399</v>
      </c>
      <c r="F54" s="132"/>
    </row>
    <row r="55" spans="1:6">
      <c r="A55" s="66" t="s">
        <v>494</v>
      </c>
      <c r="B55" s="48" t="s">
        <v>399</v>
      </c>
      <c r="C55" s="48" t="s">
        <v>399</v>
      </c>
      <c r="D55" s="48" t="s">
        <v>399</v>
      </c>
      <c r="E55" s="49" t="s">
        <v>399</v>
      </c>
      <c r="F55" s="132"/>
    </row>
    <row r="56" spans="1:6">
      <c r="A56" s="66" t="s">
        <v>495</v>
      </c>
      <c r="B56" s="48" t="s">
        <v>399</v>
      </c>
      <c r="C56" s="48" t="s">
        <v>399</v>
      </c>
      <c r="D56" s="48" t="s">
        <v>399</v>
      </c>
      <c r="E56" s="49" t="s">
        <v>399</v>
      </c>
      <c r="F56" s="132"/>
    </row>
    <row r="57" spans="1:6">
      <c r="A57" s="66" t="s">
        <v>496</v>
      </c>
      <c r="B57" s="48" t="s">
        <v>399</v>
      </c>
      <c r="C57" s="48" t="s">
        <v>399</v>
      </c>
      <c r="D57" s="48" t="s">
        <v>399</v>
      </c>
      <c r="E57" s="49" t="s">
        <v>399</v>
      </c>
      <c r="F57" s="132"/>
    </row>
    <row r="58" spans="1:6">
      <c r="A58" s="66" t="s">
        <v>497</v>
      </c>
      <c r="B58" s="48">
        <v>25</v>
      </c>
      <c r="C58" s="48">
        <v>18</v>
      </c>
      <c r="D58" s="48" t="s">
        <v>399</v>
      </c>
      <c r="E58" s="49" t="s">
        <v>399</v>
      </c>
    </row>
    <row r="59" spans="1:6">
      <c r="A59" s="76" t="s">
        <v>573</v>
      </c>
      <c r="B59" s="77">
        <v>55</v>
      </c>
      <c r="C59" s="77">
        <v>72</v>
      </c>
      <c r="D59" s="77" t="s">
        <v>399</v>
      </c>
      <c r="E59" s="78" t="s">
        <v>399</v>
      </c>
    </row>
    <row r="60" spans="1:6">
      <c r="A60" s="66"/>
      <c r="B60" s="48"/>
      <c r="C60" s="48"/>
      <c r="D60" s="48"/>
      <c r="E60" s="49"/>
    </row>
    <row r="61" spans="1:6">
      <c r="A61" s="66" t="s">
        <v>499</v>
      </c>
      <c r="B61" s="12" t="s">
        <v>399</v>
      </c>
      <c r="C61" s="12" t="s">
        <v>399</v>
      </c>
      <c r="D61" s="48" t="s">
        <v>399</v>
      </c>
      <c r="E61" s="49" t="s">
        <v>399</v>
      </c>
    </row>
    <row r="62" spans="1:6">
      <c r="A62" s="66" t="s">
        <v>500</v>
      </c>
      <c r="B62" s="12" t="s">
        <v>399</v>
      </c>
      <c r="C62" s="12" t="s">
        <v>399</v>
      </c>
      <c r="D62" s="12" t="s">
        <v>399</v>
      </c>
      <c r="E62" s="13" t="s">
        <v>399</v>
      </c>
    </row>
    <row r="63" spans="1:6">
      <c r="A63" s="66" t="s">
        <v>501</v>
      </c>
      <c r="B63" s="12">
        <v>5</v>
      </c>
      <c r="C63" s="12">
        <v>8</v>
      </c>
      <c r="D63" s="48" t="s">
        <v>399</v>
      </c>
      <c r="E63" s="49" t="s">
        <v>399</v>
      </c>
    </row>
    <row r="64" spans="1:6">
      <c r="A64" s="76" t="s">
        <v>502</v>
      </c>
      <c r="B64" s="77">
        <v>5</v>
      </c>
      <c r="C64" s="77">
        <v>8</v>
      </c>
      <c r="D64" s="77" t="s">
        <v>399</v>
      </c>
      <c r="E64" s="78" t="s">
        <v>399</v>
      </c>
    </row>
    <row r="65" spans="1:5">
      <c r="A65" s="68"/>
      <c r="B65" s="73"/>
      <c r="C65" s="73"/>
      <c r="D65" s="73"/>
      <c r="E65" s="74"/>
    </row>
    <row r="66" spans="1:5">
      <c r="A66" s="76" t="s">
        <v>503</v>
      </c>
      <c r="B66" s="77">
        <v>2</v>
      </c>
      <c r="C66" s="77">
        <v>1</v>
      </c>
      <c r="D66" s="77" t="s">
        <v>399</v>
      </c>
      <c r="E66" s="78" t="s">
        <v>399</v>
      </c>
    </row>
    <row r="67" spans="1:5">
      <c r="A67" s="66"/>
      <c r="B67" s="48"/>
      <c r="C67" s="48"/>
      <c r="D67" s="48"/>
      <c r="E67" s="49"/>
    </row>
    <row r="68" spans="1:5">
      <c r="A68" s="66" t="s">
        <v>504</v>
      </c>
      <c r="B68" s="48" t="s">
        <v>399</v>
      </c>
      <c r="C68" s="48" t="s">
        <v>399</v>
      </c>
      <c r="D68" s="48" t="s">
        <v>399</v>
      </c>
      <c r="E68" s="49" t="s">
        <v>399</v>
      </c>
    </row>
    <row r="69" spans="1:5">
      <c r="A69" s="66" t="s">
        <v>505</v>
      </c>
      <c r="B69" s="48" t="s">
        <v>399</v>
      </c>
      <c r="C69" s="48" t="s">
        <v>399</v>
      </c>
      <c r="D69" s="48" t="s">
        <v>399</v>
      </c>
      <c r="E69" s="49" t="s">
        <v>399</v>
      </c>
    </row>
    <row r="70" spans="1:5">
      <c r="A70" s="76" t="s">
        <v>506</v>
      </c>
      <c r="B70" s="77" t="s">
        <v>399</v>
      </c>
      <c r="C70" s="77" t="s">
        <v>399</v>
      </c>
      <c r="D70" s="77" t="s">
        <v>399</v>
      </c>
      <c r="E70" s="78" t="s">
        <v>399</v>
      </c>
    </row>
    <row r="71" spans="1:5">
      <c r="A71" s="66"/>
      <c r="B71" s="48"/>
      <c r="C71" s="48"/>
      <c r="D71" s="48"/>
      <c r="E71" s="49"/>
    </row>
    <row r="72" spans="1:5">
      <c r="A72" s="66" t="s">
        <v>507</v>
      </c>
      <c r="B72" s="48" t="s">
        <v>399</v>
      </c>
      <c r="C72" s="48" t="s">
        <v>399</v>
      </c>
      <c r="D72" s="48" t="s">
        <v>399</v>
      </c>
      <c r="E72" s="49" t="s">
        <v>399</v>
      </c>
    </row>
    <row r="73" spans="1:5">
      <c r="A73" s="66" t="s">
        <v>508</v>
      </c>
      <c r="B73" s="48" t="s">
        <v>399</v>
      </c>
      <c r="C73" s="48" t="s">
        <v>399</v>
      </c>
      <c r="D73" s="48" t="s">
        <v>399</v>
      </c>
      <c r="E73" s="49" t="s">
        <v>399</v>
      </c>
    </row>
    <row r="74" spans="1:5">
      <c r="A74" s="66" t="s">
        <v>509</v>
      </c>
      <c r="B74" s="12" t="s">
        <v>399</v>
      </c>
      <c r="C74" s="48" t="s">
        <v>399</v>
      </c>
      <c r="D74" s="48" t="s">
        <v>399</v>
      </c>
      <c r="E74" s="49" t="s">
        <v>399</v>
      </c>
    </row>
    <row r="75" spans="1:5">
      <c r="A75" s="66" t="s">
        <v>510</v>
      </c>
      <c r="B75" s="48" t="s">
        <v>399</v>
      </c>
      <c r="C75" s="48" t="s">
        <v>399</v>
      </c>
      <c r="D75" s="85">
        <v>13</v>
      </c>
      <c r="E75" s="133">
        <v>16</v>
      </c>
    </row>
    <row r="76" spans="1:5">
      <c r="A76" s="66" t="s">
        <v>511</v>
      </c>
      <c r="B76" s="48" t="s">
        <v>399</v>
      </c>
      <c r="C76" s="48" t="s">
        <v>399</v>
      </c>
      <c r="D76" s="48" t="s">
        <v>399</v>
      </c>
      <c r="E76" s="49" t="s">
        <v>399</v>
      </c>
    </row>
    <row r="77" spans="1:5">
      <c r="A77" s="66" t="s">
        <v>512</v>
      </c>
      <c r="B77" s="48">
        <v>3</v>
      </c>
      <c r="C77" s="48">
        <v>4</v>
      </c>
      <c r="D77" s="48" t="s">
        <v>399</v>
      </c>
      <c r="E77" s="49" t="s">
        <v>399</v>
      </c>
    </row>
    <row r="78" spans="1:5">
      <c r="A78" s="66" t="s">
        <v>513</v>
      </c>
      <c r="B78" s="48">
        <v>22</v>
      </c>
      <c r="C78" s="48">
        <v>24</v>
      </c>
      <c r="D78" s="48" t="s">
        <v>399</v>
      </c>
      <c r="E78" s="49" t="s">
        <v>399</v>
      </c>
    </row>
    <row r="79" spans="1:5">
      <c r="A79" s="66" t="s">
        <v>514</v>
      </c>
      <c r="B79" s="12">
        <v>2</v>
      </c>
      <c r="C79" s="12">
        <v>4</v>
      </c>
      <c r="D79" s="48" t="s">
        <v>399</v>
      </c>
      <c r="E79" s="49" t="s">
        <v>399</v>
      </c>
    </row>
    <row r="80" spans="1:5">
      <c r="A80" s="76" t="s">
        <v>515</v>
      </c>
      <c r="B80" s="77">
        <v>27</v>
      </c>
      <c r="C80" s="77">
        <v>32</v>
      </c>
      <c r="D80" s="77">
        <v>13</v>
      </c>
      <c r="E80" s="78">
        <v>16</v>
      </c>
    </row>
    <row r="81" spans="1:5">
      <c r="A81" s="66"/>
      <c r="B81" s="48"/>
      <c r="C81" s="48"/>
      <c r="D81" s="48"/>
      <c r="E81" s="49"/>
    </row>
    <row r="82" spans="1:5">
      <c r="A82" s="66" t="s">
        <v>516</v>
      </c>
      <c r="B82" s="48">
        <v>56</v>
      </c>
      <c r="C82" s="48">
        <v>52</v>
      </c>
      <c r="D82" s="48" t="s">
        <v>399</v>
      </c>
      <c r="E82" s="49" t="s">
        <v>399</v>
      </c>
    </row>
    <row r="83" spans="1:5">
      <c r="A83" s="66" t="s">
        <v>517</v>
      </c>
      <c r="B83" s="48">
        <v>29</v>
      </c>
      <c r="C83" s="48">
        <v>26</v>
      </c>
      <c r="D83" s="48">
        <v>46</v>
      </c>
      <c r="E83" s="49">
        <v>43</v>
      </c>
    </row>
    <row r="84" spans="1:5">
      <c r="A84" s="76" t="s">
        <v>518</v>
      </c>
      <c r="B84" s="77">
        <v>85</v>
      </c>
      <c r="C84" s="77">
        <v>78</v>
      </c>
      <c r="D84" s="77">
        <v>46</v>
      </c>
      <c r="E84" s="78">
        <v>43</v>
      </c>
    </row>
    <row r="85" spans="1:5">
      <c r="A85" s="68"/>
      <c r="B85" s="73"/>
      <c r="C85" s="73"/>
      <c r="D85" s="73"/>
      <c r="E85" s="74"/>
    </row>
    <row r="86" spans="1:5" ht="13.5" thickBot="1">
      <c r="A86" s="69" t="s">
        <v>519</v>
      </c>
      <c r="B86" s="55">
        <v>5378</v>
      </c>
      <c r="C86" s="55">
        <v>9150</v>
      </c>
      <c r="D86" s="55">
        <v>1451</v>
      </c>
      <c r="E86" s="56">
        <v>2187</v>
      </c>
    </row>
  </sheetData>
  <mergeCells count="4">
    <mergeCell ref="A1:E1"/>
    <mergeCell ref="A3:E3"/>
    <mergeCell ref="A4:E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121">
    <pageSetUpPr fitToPage="1"/>
  </sheetPr>
  <dimension ref="A1:G23"/>
  <sheetViews>
    <sheetView showGridLines="0" view="pageBreakPreview" topLeftCell="A49" zoomScale="75" zoomScaleNormal="75" zoomScaleSheetLayoutView="75" workbookViewId="0">
      <selection activeCell="H84" sqref="H84"/>
    </sheetView>
  </sheetViews>
  <sheetFormatPr baseColWidth="10" defaultRowHeight="12.75"/>
  <cols>
    <col min="1" max="6" width="22.85546875" customWidth="1"/>
  </cols>
  <sheetData>
    <row r="1" spans="1:7" s="2" customFormat="1" ht="18">
      <c r="A1" s="1481" t="s">
        <v>375</v>
      </c>
      <c r="B1" s="1481"/>
      <c r="C1" s="1481"/>
      <c r="D1" s="1481"/>
      <c r="E1" s="1481"/>
      <c r="F1" s="1481"/>
    </row>
    <row r="2" spans="1:7" s="3" customFormat="1" ht="12.75" customHeight="1"/>
    <row r="3" spans="1:7" s="3" customFormat="1" ht="15">
      <c r="A3" s="1482" t="s">
        <v>680</v>
      </c>
      <c r="B3" s="1482"/>
      <c r="C3" s="1482"/>
      <c r="D3" s="1482"/>
      <c r="E3" s="1482"/>
      <c r="F3" s="1482"/>
      <c r="G3" s="264"/>
    </row>
    <row r="4" spans="1:7" s="3" customFormat="1" ht="15">
      <c r="A4" s="1482" t="s">
        <v>681</v>
      </c>
      <c r="B4" s="1482"/>
      <c r="C4" s="1482"/>
      <c r="D4" s="1482"/>
      <c r="E4" s="1482"/>
      <c r="F4" s="1482"/>
      <c r="G4" s="294"/>
    </row>
    <row r="5" spans="1:7" s="3" customFormat="1" ht="13.5" customHeight="1" thickBot="1">
      <c r="A5" s="5"/>
      <c r="B5" s="6"/>
      <c r="C5" s="6"/>
      <c r="D5" s="6"/>
      <c r="E5" s="6"/>
      <c r="F5" s="6"/>
    </row>
    <row r="6" spans="1:7" ht="19.5" customHeight="1">
      <c r="A6" s="1520" t="s">
        <v>378</v>
      </c>
      <c r="B6" s="959"/>
      <c r="C6" s="959"/>
      <c r="D6" s="959"/>
      <c r="E6" s="960" t="s">
        <v>521</v>
      </c>
      <c r="F6" s="961"/>
    </row>
    <row r="7" spans="1:7" ht="14.25">
      <c r="A7" s="1521"/>
      <c r="B7" s="962" t="s">
        <v>379</v>
      </c>
      <c r="C7" s="962" t="s">
        <v>386</v>
      </c>
      <c r="D7" s="962" t="s">
        <v>380</v>
      </c>
      <c r="E7" s="962" t="s">
        <v>522</v>
      </c>
      <c r="F7" s="964" t="s">
        <v>523</v>
      </c>
    </row>
    <row r="8" spans="1:7">
      <c r="A8" s="1521"/>
      <c r="B8" s="962" t="s">
        <v>382</v>
      </c>
      <c r="C8" s="962" t="s">
        <v>524</v>
      </c>
      <c r="D8" s="963" t="s">
        <v>383</v>
      </c>
      <c r="E8" s="962" t="s">
        <v>525</v>
      </c>
      <c r="F8" s="964" t="s">
        <v>384</v>
      </c>
    </row>
    <row r="9" spans="1:7" ht="26.25" customHeight="1" thickBot="1">
      <c r="A9" s="1522"/>
      <c r="B9" s="965"/>
      <c r="C9" s="965"/>
      <c r="D9" s="965"/>
      <c r="E9" s="315" t="s">
        <v>526</v>
      </c>
      <c r="F9" s="966"/>
    </row>
    <row r="10" spans="1:7" ht="27" customHeight="1">
      <c r="A10" s="102">
        <v>2003</v>
      </c>
      <c r="B10" s="103">
        <v>44.23</v>
      </c>
      <c r="C10" s="149">
        <f t="shared" ref="C10:C16" si="0">D10/B10*10</f>
        <v>12.887180646619942</v>
      </c>
      <c r="D10" s="103">
        <v>57</v>
      </c>
      <c r="E10" s="103">
        <v>20.04</v>
      </c>
      <c r="F10" s="148">
        <v>11422.8</v>
      </c>
    </row>
    <row r="11" spans="1:7">
      <c r="A11" s="102">
        <v>2004</v>
      </c>
      <c r="B11" s="103">
        <v>47.661000000000001</v>
      </c>
      <c r="C11" s="149">
        <f t="shared" si="0"/>
        <v>13.502024716225005</v>
      </c>
      <c r="D11" s="103">
        <v>64.352000000000004</v>
      </c>
      <c r="E11" s="103">
        <v>21.3</v>
      </c>
      <c r="F11" s="148">
        <v>13706.976000000002</v>
      </c>
    </row>
    <row r="12" spans="1:7">
      <c r="A12" s="102">
        <v>2005</v>
      </c>
      <c r="B12" s="103">
        <v>59.515000000000001</v>
      </c>
      <c r="C12" s="149">
        <f t="shared" si="0"/>
        <v>6.8218096278249183</v>
      </c>
      <c r="D12" s="103">
        <v>40.6</v>
      </c>
      <c r="E12" s="103">
        <v>22.02</v>
      </c>
      <c r="F12" s="148">
        <v>14263.014599999999</v>
      </c>
    </row>
    <row r="13" spans="1:7">
      <c r="A13" s="102">
        <v>2006</v>
      </c>
      <c r="B13" s="103">
        <v>36.640999999999998</v>
      </c>
      <c r="C13" s="149">
        <f t="shared" si="0"/>
        <v>13.06896645833902</v>
      </c>
      <c r="D13" s="103">
        <v>47.886000000000003</v>
      </c>
      <c r="E13" s="103">
        <v>20.85</v>
      </c>
      <c r="F13" s="148">
        <v>9984.2310000000016</v>
      </c>
    </row>
    <row r="14" spans="1:7">
      <c r="A14" s="102">
        <v>2007</v>
      </c>
      <c r="B14" s="103">
        <v>25.672000000000001</v>
      </c>
      <c r="C14" s="149">
        <f t="shared" si="0"/>
        <v>14.873792458709879</v>
      </c>
      <c r="D14" s="103">
        <v>38.183999999999997</v>
      </c>
      <c r="E14" s="103">
        <v>24.91</v>
      </c>
      <c r="F14" s="148">
        <v>9511.634399999999</v>
      </c>
    </row>
    <row r="15" spans="1:7">
      <c r="A15" s="102">
        <v>2009</v>
      </c>
      <c r="B15" s="103">
        <v>21.228000000000002</v>
      </c>
      <c r="C15" s="149">
        <f t="shared" si="0"/>
        <v>12.942811381194648</v>
      </c>
      <c r="D15" s="103">
        <v>27.475000000000001</v>
      </c>
      <c r="E15" s="103">
        <v>30.69</v>
      </c>
      <c r="F15" s="148">
        <v>8432.0774999999994</v>
      </c>
    </row>
    <row r="16" spans="1:7">
      <c r="A16" s="102">
        <v>2009</v>
      </c>
      <c r="B16" s="103">
        <v>18.704000000000001</v>
      </c>
      <c r="C16" s="149">
        <f t="shared" si="0"/>
        <v>14.89841745081266</v>
      </c>
      <c r="D16" s="103">
        <v>27.866</v>
      </c>
      <c r="E16" s="103">
        <v>32.51</v>
      </c>
      <c r="F16" s="148">
        <v>9059.2366000000002</v>
      </c>
    </row>
    <row r="17" spans="1:6">
      <c r="A17" s="102">
        <v>2010</v>
      </c>
      <c r="B17" s="103">
        <v>24.675000000000001</v>
      </c>
      <c r="C17" s="149">
        <f>D17/B17*10</f>
        <v>14.713272543059777</v>
      </c>
      <c r="D17" s="103">
        <v>36.305</v>
      </c>
      <c r="E17" s="103">
        <v>18.54</v>
      </c>
      <c r="F17" s="148">
        <v>6730.9470000000001</v>
      </c>
    </row>
    <row r="18" spans="1:6">
      <c r="A18" s="102">
        <v>2011</v>
      </c>
      <c r="B18" s="103">
        <v>27.957000000000001</v>
      </c>
      <c r="C18" s="149">
        <f>D18/B18*10</f>
        <v>15.338555639017059</v>
      </c>
      <c r="D18" s="104">
        <v>42.881999999999998</v>
      </c>
      <c r="E18" s="103">
        <v>25.67</v>
      </c>
      <c r="F18" s="148">
        <f>D18*E18*10</f>
        <v>11007.809400000002</v>
      </c>
    </row>
    <row r="19" spans="1:6">
      <c r="A19" s="102">
        <v>2012</v>
      </c>
      <c r="B19" s="103">
        <v>24.564</v>
      </c>
      <c r="C19" s="149">
        <f>D19/B19*10</f>
        <v>10.53900016283993</v>
      </c>
      <c r="D19" s="104">
        <v>25.888000000000002</v>
      </c>
      <c r="E19" s="144">
        <v>30.98</v>
      </c>
      <c r="F19" s="297">
        <f>D19*E19*10</f>
        <v>8020.1024000000007</v>
      </c>
    </row>
    <row r="20" spans="1:6" ht="13.5" thickBot="1">
      <c r="A20" s="102">
        <v>2013</v>
      </c>
      <c r="B20" s="103">
        <v>17.542000000000002</v>
      </c>
      <c r="C20" s="149">
        <f>D20/B20*10</f>
        <v>15.824307376581917</v>
      </c>
      <c r="D20" s="104">
        <v>27.759</v>
      </c>
      <c r="E20" s="144">
        <v>30.34</v>
      </c>
      <c r="F20" s="1268">
        <f>D20*E20*10</f>
        <v>8422.0806000000011</v>
      </c>
    </row>
    <row r="21" spans="1:6" ht="13.15" customHeight="1">
      <c r="A21" s="182" t="s">
        <v>642</v>
      </c>
      <c r="B21" s="112"/>
      <c r="C21" s="112"/>
      <c r="D21" s="112"/>
      <c r="E21" s="112"/>
      <c r="F21" s="112"/>
    </row>
    <row r="22" spans="1:6">
      <c r="A22" s="145"/>
      <c r="B22" s="24"/>
      <c r="C22" s="24"/>
      <c r="D22" s="24"/>
      <c r="E22" s="24"/>
      <c r="F22" s="24"/>
    </row>
    <row r="23" spans="1:6">
      <c r="A23" s="24"/>
      <c r="B23" s="24"/>
      <c r="C23" s="24"/>
      <c r="D23" s="24"/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13"/>
  <dimension ref="A1:J19"/>
  <sheetViews>
    <sheetView showGridLines="0"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6" width="22.85546875" customWidth="1"/>
    <col min="7" max="7" width="5.42578125" customWidth="1"/>
    <col min="8" max="8" width="14.7109375" customWidth="1"/>
  </cols>
  <sheetData>
    <row r="1" spans="1:10" s="2" customFormat="1" ht="18">
      <c r="A1" s="1481" t="s">
        <v>375</v>
      </c>
      <c r="B1" s="1481"/>
      <c r="C1" s="1481"/>
      <c r="D1" s="1481"/>
      <c r="E1" s="1481"/>
      <c r="F1" s="1481"/>
      <c r="G1" s="1"/>
      <c r="H1" s="1"/>
    </row>
    <row r="2" spans="1:10" s="3" customFormat="1" ht="12.75" customHeight="1"/>
    <row r="3" spans="1:10" ht="15">
      <c r="A3" s="1560" t="s">
        <v>682</v>
      </c>
      <c r="B3" s="1560"/>
      <c r="C3" s="1560"/>
      <c r="D3" s="1560"/>
      <c r="E3" s="1560"/>
      <c r="F3" s="1560"/>
      <c r="G3" s="24"/>
      <c r="H3" s="24"/>
    </row>
    <row r="4" spans="1:10" ht="15">
      <c r="A4" s="1560" t="s">
        <v>683</v>
      </c>
      <c r="B4" s="1560"/>
      <c r="C4" s="1560"/>
      <c r="D4" s="1560"/>
      <c r="E4" s="1560"/>
      <c r="F4" s="1560"/>
      <c r="G4" s="24"/>
      <c r="H4" s="24"/>
    </row>
    <row r="5" spans="1:10" ht="13.5" thickBot="1">
      <c r="A5" s="259"/>
      <c r="B5" s="113"/>
      <c r="C5" s="114"/>
      <c r="D5" s="114"/>
      <c r="E5" s="114"/>
      <c r="F5" s="114"/>
      <c r="G5" s="24"/>
      <c r="H5" s="24"/>
    </row>
    <row r="6" spans="1:10" ht="31.5" customHeight="1">
      <c r="A6" s="874"/>
      <c r="B6" s="927"/>
      <c r="C6" s="928" t="s">
        <v>644</v>
      </c>
      <c r="D6" s="929"/>
      <c r="E6" s="928" t="s">
        <v>645</v>
      </c>
      <c r="F6" s="930"/>
      <c r="G6" s="24"/>
      <c r="H6" s="24"/>
    </row>
    <row r="7" spans="1:10" ht="18.75" customHeight="1">
      <c r="A7" s="1525" t="s">
        <v>378</v>
      </c>
      <c r="B7" s="1526"/>
      <c r="C7" s="312" t="s">
        <v>379</v>
      </c>
      <c r="D7" s="312" t="s">
        <v>380</v>
      </c>
      <c r="E7" s="312" t="s">
        <v>379</v>
      </c>
      <c r="F7" s="313" t="s">
        <v>380</v>
      </c>
      <c r="G7" s="24"/>
      <c r="H7" s="24"/>
    </row>
    <row r="8" spans="1:10" ht="27.75" customHeight="1" thickBot="1">
      <c r="A8" s="875"/>
      <c r="B8" s="913"/>
      <c r="C8" s="315" t="s">
        <v>382</v>
      </c>
      <c r="D8" s="315" t="s">
        <v>383</v>
      </c>
      <c r="E8" s="315" t="s">
        <v>382</v>
      </c>
      <c r="F8" s="1018" t="s">
        <v>383</v>
      </c>
      <c r="G8" s="24"/>
      <c r="H8" s="24"/>
    </row>
    <row r="9" spans="1:10" ht="27" customHeight="1">
      <c r="A9" s="122">
        <v>2002</v>
      </c>
      <c r="B9" s="102"/>
      <c r="C9" s="103">
        <v>36.731000000000002</v>
      </c>
      <c r="D9" s="103">
        <v>44.875</v>
      </c>
      <c r="E9" s="103">
        <v>0.873</v>
      </c>
      <c r="F9" s="148">
        <v>0.79200000000000004</v>
      </c>
      <c r="G9" s="1561"/>
      <c r="H9" s="1561"/>
      <c r="I9" s="262"/>
      <c r="J9" s="262"/>
    </row>
    <row r="10" spans="1:10">
      <c r="A10" s="122">
        <v>2003</v>
      </c>
      <c r="B10" s="102"/>
      <c r="C10" s="149">
        <v>41.472999999999999</v>
      </c>
      <c r="D10" s="149">
        <v>55.540999999999997</v>
      </c>
      <c r="E10" s="149">
        <v>2.7610000000000001</v>
      </c>
      <c r="F10" s="150">
        <v>1.446</v>
      </c>
      <c r="G10" s="122"/>
      <c r="H10" s="122"/>
      <c r="I10" s="262"/>
      <c r="J10" s="262"/>
    </row>
    <row r="11" spans="1:10">
      <c r="A11" s="122">
        <v>2004</v>
      </c>
      <c r="B11" s="102"/>
      <c r="C11" s="149">
        <v>46.402000000000001</v>
      </c>
      <c r="D11" s="149">
        <v>62.697000000000003</v>
      </c>
      <c r="E11" s="149">
        <v>1.2589999999999999</v>
      </c>
      <c r="F11" s="150">
        <v>1.655</v>
      </c>
      <c r="G11" s="122"/>
      <c r="H11" s="122"/>
      <c r="I11" s="262"/>
      <c r="J11" s="262"/>
    </row>
    <row r="12" spans="1:10">
      <c r="A12" s="122">
        <v>2005</v>
      </c>
      <c r="B12" s="102"/>
      <c r="C12" s="149">
        <v>58.484000000000002</v>
      </c>
      <c r="D12" s="149">
        <v>39.774999999999999</v>
      </c>
      <c r="E12" s="149">
        <v>0.90400000000000003</v>
      </c>
      <c r="F12" s="150">
        <v>0.81</v>
      </c>
      <c r="G12" s="122"/>
      <c r="H12" s="122"/>
      <c r="I12" s="262"/>
      <c r="J12" s="262"/>
    </row>
    <row r="13" spans="1:10">
      <c r="A13" s="122">
        <v>2006</v>
      </c>
      <c r="B13" s="102"/>
      <c r="C13" s="103">
        <v>36.441000000000003</v>
      </c>
      <c r="D13" s="103">
        <v>47.634999999999998</v>
      </c>
      <c r="E13" s="103">
        <v>0.16200000000000001</v>
      </c>
      <c r="F13" s="148">
        <v>0.20899999999999999</v>
      </c>
      <c r="G13" s="122"/>
      <c r="H13" s="122"/>
      <c r="I13" s="262"/>
      <c r="J13" s="262"/>
    </row>
    <row r="14" spans="1:10">
      <c r="A14" s="122">
        <v>2007</v>
      </c>
      <c r="B14" s="102"/>
      <c r="C14" s="103">
        <f>25237/1000</f>
        <v>25.236999999999998</v>
      </c>
      <c r="D14" s="103">
        <f>37523/1000</f>
        <v>37.523000000000003</v>
      </c>
      <c r="E14" s="103">
        <f>435/1000</f>
        <v>0.435</v>
      </c>
      <c r="F14" s="148">
        <f>661/1000</f>
        <v>0.66100000000000003</v>
      </c>
      <c r="G14" s="263"/>
      <c r="H14" s="263"/>
      <c r="I14" s="263"/>
      <c r="J14" s="263"/>
    </row>
    <row r="15" spans="1:10">
      <c r="A15" s="122">
        <v>2008</v>
      </c>
      <c r="B15" s="102"/>
      <c r="C15" s="103">
        <v>20.238</v>
      </c>
      <c r="D15" s="103">
        <v>25.954999999999998</v>
      </c>
      <c r="E15" s="103">
        <v>0.96899999999999997</v>
      </c>
      <c r="F15" s="148">
        <v>1.5049999999999999</v>
      </c>
      <c r="G15" s="263"/>
      <c r="H15" s="263"/>
      <c r="I15" s="263"/>
      <c r="J15" s="263"/>
    </row>
    <row r="16" spans="1:10">
      <c r="A16" s="122">
        <v>2009</v>
      </c>
      <c r="B16" s="102"/>
      <c r="C16" s="103">
        <v>18.585999999999999</v>
      </c>
      <c r="D16" s="103">
        <v>27.701000000000001</v>
      </c>
      <c r="E16" s="103">
        <v>0.11799999999999999</v>
      </c>
      <c r="F16" s="148">
        <v>0.16500000000000001</v>
      </c>
      <c r="G16" s="263"/>
      <c r="H16" s="263"/>
      <c r="I16" s="263"/>
      <c r="J16" s="263"/>
    </row>
    <row r="17" spans="1:10">
      <c r="A17" s="122">
        <v>2010</v>
      </c>
      <c r="B17" s="102"/>
      <c r="C17" s="103">
        <v>27.596</v>
      </c>
      <c r="D17" s="103">
        <v>42.262</v>
      </c>
      <c r="E17" s="103">
        <v>0.36099999999999999</v>
      </c>
      <c r="F17" s="148">
        <v>0.62</v>
      </c>
      <c r="G17" s="263"/>
      <c r="H17" s="263"/>
      <c r="I17" s="263"/>
      <c r="J17" s="263"/>
    </row>
    <row r="18" spans="1:10">
      <c r="A18" s="1561">
        <v>2012</v>
      </c>
      <c r="B18" s="1565"/>
      <c r="C18" s="103">
        <v>24.155999999999999</v>
      </c>
      <c r="D18" s="103">
        <v>25.317</v>
      </c>
      <c r="E18" s="103">
        <v>0.40799999999999997</v>
      </c>
      <c r="F18" s="148">
        <v>0.57099999999999995</v>
      </c>
      <c r="G18" s="263"/>
      <c r="H18" s="263"/>
      <c r="I18" s="263"/>
      <c r="J18" s="263"/>
    </row>
    <row r="19" spans="1:10" ht="13.5" thickBot="1">
      <c r="A19" s="1563">
        <v>2013</v>
      </c>
      <c r="B19" s="1564"/>
      <c r="C19" s="166">
        <v>17.100000000000001</v>
      </c>
      <c r="D19" s="166">
        <v>27.212</v>
      </c>
      <c r="E19" s="166">
        <v>0.442</v>
      </c>
      <c r="F19" s="260">
        <v>0.54700000000000004</v>
      </c>
      <c r="G19" s="263"/>
      <c r="H19" s="263"/>
      <c r="I19" s="263"/>
      <c r="J19" s="263"/>
    </row>
  </sheetData>
  <mergeCells count="7">
    <mergeCell ref="A19:B19"/>
    <mergeCell ref="A18:B18"/>
    <mergeCell ref="G9:H9"/>
    <mergeCell ref="A1:F1"/>
    <mergeCell ref="A3:F3"/>
    <mergeCell ref="A7:B7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106">
    <pageSetUpPr fitToPage="1"/>
  </sheetPr>
  <dimension ref="A1:J85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2.5703125" style="37" customWidth="1"/>
    <col min="2" max="8" width="18.140625" style="37" customWidth="1"/>
    <col min="9" max="9" width="10.140625" style="37" customWidth="1"/>
    <col min="10" max="16384" width="11.42578125" style="37"/>
  </cols>
  <sheetData>
    <row r="1" spans="1:10" s="27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</row>
    <row r="2" spans="1:10" s="28" customFormat="1" ht="12.75" customHeight="1"/>
    <row r="3" spans="1:10" s="28" customFormat="1" ht="30.75" customHeight="1">
      <c r="A3" s="1486" t="s">
        <v>1328</v>
      </c>
      <c r="B3" s="1486"/>
      <c r="C3" s="1486"/>
      <c r="D3" s="1486"/>
      <c r="E3" s="1486"/>
      <c r="F3" s="1486"/>
      <c r="G3" s="1486"/>
      <c r="H3" s="1486"/>
      <c r="I3" s="134"/>
      <c r="J3" s="134"/>
    </row>
    <row r="4" spans="1:10" s="28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28.5" customHeight="1">
      <c r="A5" s="1515" t="s">
        <v>455</v>
      </c>
      <c r="B5" s="919" t="s">
        <v>379</v>
      </c>
      <c r="C5" s="920"/>
      <c r="D5" s="921"/>
      <c r="E5" s="919" t="s">
        <v>386</v>
      </c>
      <c r="F5" s="921"/>
      <c r="G5" s="857" t="s">
        <v>380</v>
      </c>
      <c r="H5" s="852" t="s">
        <v>392</v>
      </c>
    </row>
    <row r="6" spans="1:10" ht="21.75" customHeight="1">
      <c r="A6" s="1516"/>
      <c r="B6" s="923" t="s">
        <v>389</v>
      </c>
      <c r="C6" s="318"/>
      <c r="D6" s="924"/>
      <c r="E6" s="923" t="s">
        <v>390</v>
      </c>
      <c r="F6" s="924"/>
      <c r="G6" s="909" t="s">
        <v>532</v>
      </c>
      <c r="H6" s="926" t="s">
        <v>396</v>
      </c>
    </row>
    <row r="7" spans="1:10" ht="31.5" customHeight="1" thickBot="1">
      <c r="A7" s="1516"/>
      <c r="B7" s="298" t="s">
        <v>393</v>
      </c>
      <c r="C7" s="908" t="s">
        <v>394</v>
      </c>
      <c r="D7" s="908" t="s">
        <v>395</v>
      </c>
      <c r="E7" s="298" t="s">
        <v>393</v>
      </c>
      <c r="F7" s="908" t="s">
        <v>394</v>
      </c>
      <c r="G7" s="299" t="s">
        <v>533</v>
      </c>
      <c r="H7" s="308" t="s">
        <v>533</v>
      </c>
    </row>
    <row r="8" spans="1:10" ht="21.75" customHeight="1">
      <c r="A8" s="75" t="s">
        <v>459</v>
      </c>
      <c r="B8" s="45" t="s">
        <v>399</v>
      </c>
      <c r="C8" s="131" t="s">
        <v>399</v>
      </c>
      <c r="D8" s="45" t="s">
        <v>399</v>
      </c>
      <c r="E8" s="131" t="s">
        <v>399</v>
      </c>
      <c r="F8" s="45" t="s">
        <v>399</v>
      </c>
      <c r="G8" s="45" t="s">
        <v>399</v>
      </c>
      <c r="H8" s="46" t="s">
        <v>399</v>
      </c>
      <c r="I8" s="132"/>
      <c r="J8" s="132"/>
    </row>
    <row r="9" spans="1:10">
      <c r="A9" s="66" t="s">
        <v>460</v>
      </c>
      <c r="B9" s="48" t="s">
        <v>399</v>
      </c>
      <c r="C9" s="48" t="s">
        <v>399</v>
      </c>
      <c r="D9" s="48" t="s">
        <v>399</v>
      </c>
      <c r="E9" s="12" t="s">
        <v>399</v>
      </c>
      <c r="F9" s="48" t="s">
        <v>399</v>
      </c>
      <c r="G9" s="48" t="s">
        <v>399</v>
      </c>
      <c r="H9" s="49" t="s">
        <v>399</v>
      </c>
      <c r="I9" s="132"/>
      <c r="J9" s="132"/>
    </row>
    <row r="10" spans="1:10">
      <c r="A10" s="66" t="s">
        <v>461</v>
      </c>
      <c r="B10" s="48" t="s">
        <v>399</v>
      </c>
      <c r="C10" s="48" t="s">
        <v>399</v>
      </c>
      <c r="D10" s="48" t="s">
        <v>399</v>
      </c>
      <c r="E10" s="12" t="s">
        <v>399</v>
      </c>
      <c r="F10" s="48" t="s">
        <v>399</v>
      </c>
      <c r="G10" s="48" t="s">
        <v>399</v>
      </c>
      <c r="H10" s="49" t="s">
        <v>399</v>
      </c>
      <c r="I10" s="132"/>
      <c r="J10" s="132"/>
    </row>
    <row r="11" spans="1:10">
      <c r="A11" s="66" t="s">
        <v>462</v>
      </c>
      <c r="B11" s="48" t="s">
        <v>399</v>
      </c>
      <c r="C11" s="48" t="s">
        <v>399</v>
      </c>
      <c r="D11" s="48" t="s">
        <v>399</v>
      </c>
      <c r="E11" s="12" t="s">
        <v>399</v>
      </c>
      <c r="F11" s="48" t="s">
        <v>399</v>
      </c>
      <c r="G11" s="48" t="s">
        <v>399</v>
      </c>
      <c r="H11" s="49" t="s">
        <v>399</v>
      </c>
      <c r="I11" s="132"/>
      <c r="J11" s="132"/>
    </row>
    <row r="12" spans="1:10">
      <c r="A12" s="76" t="s">
        <v>463</v>
      </c>
      <c r="B12" s="77" t="s">
        <v>399</v>
      </c>
      <c r="C12" s="77" t="s">
        <v>399</v>
      </c>
      <c r="D12" s="77" t="s">
        <v>399</v>
      </c>
      <c r="E12" s="77" t="s">
        <v>399</v>
      </c>
      <c r="F12" s="77" t="s">
        <v>399</v>
      </c>
      <c r="G12" s="77" t="s">
        <v>399</v>
      </c>
      <c r="H12" s="78" t="s">
        <v>399</v>
      </c>
      <c r="I12" s="132"/>
      <c r="J12" s="132"/>
    </row>
    <row r="13" spans="1:10">
      <c r="A13" s="68"/>
      <c r="B13" s="73"/>
      <c r="C13" s="73"/>
      <c r="D13" s="73"/>
      <c r="E13" s="79"/>
      <c r="F13" s="79"/>
      <c r="G13" s="73"/>
      <c r="H13" s="74"/>
      <c r="I13" s="132"/>
      <c r="J13" s="132"/>
    </row>
    <row r="14" spans="1:10">
      <c r="A14" s="76" t="s">
        <v>464</v>
      </c>
      <c r="B14" s="77" t="s">
        <v>399</v>
      </c>
      <c r="C14" s="77" t="s">
        <v>399</v>
      </c>
      <c r="D14" s="77" t="s">
        <v>399</v>
      </c>
      <c r="E14" s="77" t="s">
        <v>399</v>
      </c>
      <c r="F14" s="77" t="s">
        <v>399</v>
      </c>
      <c r="G14" s="77" t="s">
        <v>399</v>
      </c>
      <c r="H14" s="78" t="s">
        <v>399</v>
      </c>
      <c r="I14" s="132"/>
      <c r="J14" s="132"/>
    </row>
    <row r="15" spans="1:10">
      <c r="A15" s="68"/>
      <c r="B15" s="73"/>
      <c r="C15" s="73"/>
      <c r="D15" s="73"/>
      <c r="E15" s="79"/>
      <c r="F15" s="79"/>
      <c r="G15" s="73"/>
      <c r="H15" s="74"/>
      <c r="I15" s="132"/>
      <c r="J15" s="132"/>
    </row>
    <row r="16" spans="1:10">
      <c r="A16" s="76" t="s">
        <v>465</v>
      </c>
      <c r="B16" s="77">
        <v>5</v>
      </c>
      <c r="C16" s="77" t="s">
        <v>399</v>
      </c>
      <c r="D16" s="77">
        <v>5</v>
      </c>
      <c r="E16" s="77">
        <v>200</v>
      </c>
      <c r="F16" s="77" t="s">
        <v>399</v>
      </c>
      <c r="G16" s="77">
        <v>1</v>
      </c>
      <c r="H16" s="78" t="s">
        <v>399</v>
      </c>
      <c r="I16" s="132"/>
      <c r="J16" s="132"/>
    </row>
    <row r="17" spans="1:10">
      <c r="A17" s="66"/>
      <c r="B17" s="48"/>
      <c r="C17" s="48"/>
      <c r="D17" s="48"/>
      <c r="E17" s="12"/>
      <c r="F17" s="12"/>
      <c r="G17" s="48"/>
      <c r="H17" s="49"/>
      <c r="I17" s="132"/>
      <c r="J17" s="132"/>
    </row>
    <row r="18" spans="1:10">
      <c r="A18" s="66" t="s">
        <v>544</v>
      </c>
      <c r="B18" s="48">
        <v>788</v>
      </c>
      <c r="C18" s="48" t="s">
        <v>399</v>
      </c>
      <c r="D18" s="48">
        <v>788</v>
      </c>
      <c r="E18" s="12">
        <v>2800</v>
      </c>
      <c r="F18" s="48" t="s">
        <v>399</v>
      </c>
      <c r="G18" s="48">
        <v>2206</v>
      </c>
      <c r="H18" s="49" t="s">
        <v>399</v>
      </c>
      <c r="I18" s="132"/>
      <c r="J18" s="132"/>
    </row>
    <row r="19" spans="1:10">
      <c r="A19" s="66" t="s">
        <v>467</v>
      </c>
      <c r="B19" s="85">
        <v>1</v>
      </c>
      <c r="C19" s="48" t="s">
        <v>399</v>
      </c>
      <c r="D19" s="85">
        <v>1</v>
      </c>
      <c r="E19" s="85">
        <v>1700</v>
      </c>
      <c r="F19" s="48" t="s">
        <v>399</v>
      </c>
      <c r="G19" s="85">
        <v>2</v>
      </c>
      <c r="H19" s="49" t="s">
        <v>399</v>
      </c>
      <c r="I19" s="132"/>
      <c r="J19" s="132"/>
    </row>
    <row r="20" spans="1:10">
      <c r="A20" s="66" t="s">
        <v>468</v>
      </c>
      <c r="B20" s="85">
        <v>5</v>
      </c>
      <c r="C20" s="48" t="s">
        <v>399</v>
      </c>
      <c r="D20" s="85">
        <v>5</v>
      </c>
      <c r="E20" s="85">
        <v>1130</v>
      </c>
      <c r="F20" s="48" t="s">
        <v>399</v>
      </c>
      <c r="G20" s="85">
        <v>6</v>
      </c>
      <c r="H20" s="49" t="s">
        <v>399</v>
      </c>
      <c r="I20" s="132"/>
      <c r="J20" s="132"/>
    </row>
    <row r="21" spans="1:10">
      <c r="A21" s="76" t="s">
        <v>469</v>
      </c>
      <c r="B21" s="77">
        <v>794</v>
      </c>
      <c r="C21" s="77" t="s">
        <v>399</v>
      </c>
      <c r="D21" s="77">
        <v>794</v>
      </c>
      <c r="E21" s="77">
        <v>2788</v>
      </c>
      <c r="F21" s="77" t="s">
        <v>399</v>
      </c>
      <c r="G21" s="77">
        <v>2214</v>
      </c>
      <c r="H21" s="78" t="s">
        <v>399</v>
      </c>
      <c r="I21" s="132"/>
      <c r="J21" s="132"/>
    </row>
    <row r="22" spans="1:10">
      <c r="A22" s="66"/>
      <c r="B22" s="73"/>
      <c r="C22" s="73"/>
      <c r="D22" s="73"/>
      <c r="E22" s="79"/>
      <c r="F22" s="79"/>
      <c r="G22" s="73"/>
      <c r="H22" s="74"/>
      <c r="I22" s="132"/>
      <c r="J22" s="132"/>
    </row>
    <row r="23" spans="1:10">
      <c r="A23" s="76" t="s">
        <v>470</v>
      </c>
      <c r="B23" s="77">
        <v>1250</v>
      </c>
      <c r="C23" s="77">
        <v>29</v>
      </c>
      <c r="D23" s="77">
        <v>1279</v>
      </c>
      <c r="E23" s="77">
        <v>2434</v>
      </c>
      <c r="F23" s="77">
        <v>3169</v>
      </c>
      <c r="G23" s="77">
        <v>3134</v>
      </c>
      <c r="H23" s="78">
        <v>1620</v>
      </c>
      <c r="I23" s="132"/>
      <c r="J23" s="132"/>
    </row>
    <row r="24" spans="1:10">
      <c r="A24" s="68"/>
      <c r="B24" s="73"/>
      <c r="C24" s="73"/>
      <c r="D24" s="73"/>
      <c r="E24" s="79"/>
      <c r="F24" s="79"/>
      <c r="G24" s="73"/>
      <c r="H24" s="74"/>
      <c r="I24" s="132"/>
      <c r="J24" s="132"/>
    </row>
    <row r="25" spans="1:10">
      <c r="A25" s="76" t="s">
        <v>471</v>
      </c>
      <c r="B25" s="77">
        <v>22</v>
      </c>
      <c r="C25" s="77">
        <v>9</v>
      </c>
      <c r="D25" s="77">
        <v>31</v>
      </c>
      <c r="E25" s="77">
        <v>2400</v>
      </c>
      <c r="F25" s="77">
        <v>3100</v>
      </c>
      <c r="G25" s="77">
        <v>81</v>
      </c>
      <c r="H25" s="78">
        <v>20</v>
      </c>
      <c r="I25" s="132"/>
      <c r="J25" s="132"/>
    </row>
    <row r="26" spans="1:10">
      <c r="A26" s="66"/>
      <c r="B26" s="48"/>
      <c r="C26" s="48"/>
      <c r="D26" s="48"/>
      <c r="E26" s="12"/>
      <c r="F26" s="12"/>
      <c r="G26" s="48"/>
      <c r="H26" s="49"/>
      <c r="I26" s="132"/>
      <c r="J26" s="132"/>
    </row>
    <row r="27" spans="1:10">
      <c r="A27" s="66" t="s">
        <v>472</v>
      </c>
      <c r="B27" s="48">
        <v>2</v>
      </c>
      <c r="C27" s="48" t="s">
        <v>399</v>
      </c>
      <c r="D27" s="48">
        <v>2</v>
      </c>
      <c r="E27" s="12">
        <v>2000</v>
      </c>
      <c r="F27" s="12">
        <v>3500</v>
      </c>
      <c r="G27" s="48">
        <v>4</v>
      </c>
      <c r="H27" s="49" t="s">
        <v>399</v>
      </c>
      <c r="I27" s="132"/>
      <c r="J27" s="132"/>
    </row>
    <row r="28" spans="1:10">
      <c r="A28" s="66" t="s">
        <v>473</v>
      </c>
      <c r="B28" s="48" t="s">
        <v>399</v>
      </c>
      <c r="C28" s="48">
        <v>1</v>
      </c>
      <c r="D28" s="48">
        <v>1</v>
      </c>
      <c r="E28" s="12" t="s">
        <v>399</v>
      </c>
      <c r="F28" s="12">
        <v>2100</v>
      </c>
      <c r="G28" s="48">
        <v>2</v>
      </c>
      <c r="H28" s="49" t="s">
        <v>399</v>
      </c>
      <c r="I28" s="132"/>
      <c r="J28" s="132"/>
    </row>
    <row r="29" spans="1:10">
      <c r="A29" s="66" t="s">
        <v>474</v>
      </c>
      <c r="B29" s="48" t="s">
        <v>399</v>
      </c>
      <c r="C29" s="48">
        <v>435</v>
      </c>
      <c r="D29" s="48">
        <v>435</v>
      </c>
      <c r="E29" s="12" t="s">
        <v>399</v>
      </c>
      <c r="F29" s="12">
        <v>2800</v>
      </c>
      <c r="G29" s="48">
        <v>1218</v>
      </c>
      <c r="H29" s="49">
        <v>511</v>
      </c>
      <c r="I29" s="132"/>
      <c r="J29" s="132"/>
    </row>
    <row r="30" spans="1:10">
      <c r="A30" s="76" t="s">
        <v>475</v>
      </c>
      <c r="B30" s="77">
        <v>2</v>
      </c>
      <c r="C30" s="77">
        <v>436</v>
      </c>
      <c r="D30" s="77">
        <v>438</v>
      </c>
      <c r="E30" s="77">
        <v>2000</v>
      </c>
      <c r="F30" s="77">
        <v>2798</v>
      </c>
      <c r="G30" s="77">
        <v>1224</v>
      </c>
      <c r="H30" s="78">
        <v>511</v>
      </c>
      <c r="I30" s="132"/>
      <c r="J30" s="132"/>
    </row>
    <row r="31" spans="1:10">
      <c r="A31" s="66"/>
      <c r="B31" s="48"/>
      <c r="C31" s="48"/>
      <c r="D31" s="48"/>
      <c r="E31" s="12"/>
      <c r="F31" s="12"/>
      <c r="G31" s="48"/>
      <c r="H31" s="49"/>
      <c r="I31" s="132"/>
      <c r="J31" s="132"/>
    </row>
    <row r="32" spans="1:10">
      <c r="A32" s="66" t="s">
        <v>476</v>
      </c>
      <c r="B32" s="83">
        <v>53</v>
      </c>
      <c r="C32" s="83">
        <v>25</v>
      </c>
      <c r="D32" s="48">
        <v>78</v>
      </c>
      <c r="E32" s="83">
        <v>909</v>
      </c>
      <c r="F32" s="83">
        <v>3066</v>
      </c>
      <c r="G32" s="12">
        <v>125</v>
      </c>
      <c r="H32" s="84" t="s">
        <v>399</v>
      </c>
      <c r="I32" s="132"/>
      <c r="J32" s="132"/>
    </row>
    <row r="33" spans="1:10">
      <c r="A33" s="66" t="s">
        <v>477</v>
      </c>
      <c r="B33" s="83">
        <v>66</v>
      </c>
      <c r="C33" s="83">
        <v>68</v>
      </c>
      <c r="D33" s="48">
        <v>134</v>
      </c>
      <c r="E33" s="83">
        <v>1153</v>
      </c>
      <c r="F33" s="83">
        <v>1978</v>
      </c>
      <c r="G33" s="12">
        <v>211</v>
      </c>
      <c r="H33" s="84" t="s">
        <v>399</v>
      </c>
      <c r="I33" s="132"/>
      <c r="J33" s="132"/>
    </row>
    <row r="34" spans="1:10">
      <c r="A34" s="66" t="s">
        <v>478</v>
      </c>
      <c r="B34" s="83" t="s">
        <v>399</v>
      </c>
      <c r="C34" s="83" t="s">
        <v>399</v>
      </c>
      <c r="D34" s="48" t="s">
        <v>399</v>
      </c>
      <c r="E34" s="83" t="s">
        <v>399</v>
      </c>
      <c r="F34" s="83" t="s">
        <v>399</v>
      </c>
      <c r="G34" s="12" t="s">
        <v>399</v>
      </c>
      <c r="H34" s="84" t="s">
        <v>399</v>
      </c>
      <c r="I34" s="132"/>
      <c r="J34" s="132"/>
    </row>
    <row r="35" spans="1:10">
      <c r="A35" s="66" t="s">
        <v>479</v>
      </c>
      <c r="B35" s="83" t="s">
        <v>399</v>
      </c>
      <c r="C35" s="83" t="s">
        <v>399</v>
      </c>
      <c r="D35" s="48" t="s">
        <v>399</v>
      </c>
      <c r="E35" s="83" t="s">
        <v>399</v>
      </c>
      <c r="F35" s="83" t="s">
        <v>399</v>
      </c>
      <c r="G35" s="12" t="s">
        <v>399</v>
      </c>
      <c r="H35" s="84" t="s">
        <v>399</v>
      </c>
      <c r="I35" s="132"/>
      <c r="J35" s="132"/>
    </row>
    <row r="36" spans="1:10">
      <c r="A36" s="76" t="s">
        <v>480</v>
      </c>
      <c r="B36" s="77">
        <v>119</v>
      </c>
      <c r="C36" s="77">
        <v>93</v>
      </c>
      <c r="D36" s="77">
        <v>212</v>
      </c>
      <c r="E36" s="77">
        <v>1044</v>
      </c>
      <c r="F36" s="77">
        <v>2270</v>
      </c>
      <c r="G36" s="77">
        <v>336</v>
      </c>
      <c r="H36" s="78" t="s">
        <v>399</v>
      </c>
      <c r="I36" s="132"/>
      <c r="J36" s="132"/>
    </row>
    <row r="37" spans="1:10">
      <c r="A37" s="68"/>
      <c r="B37" s="73"/>
      <c r="C37" s="73"/>
      <c r="D37" s="73"/>
      <c r="E37" s="79"/>
      <c r="F37" s="79"/>
      <c r="G37" s="73"/>
      <c r="H37" s="74"/>
      <c r="I37" s="132"/>
      <c r="J37" s="132"/>
    </row>
    <row r="38" spans="1:10">
      <c r="A38" s="76" t="s">
        <v>481</v>
      </c>
      <c r="B38" s="77">
        <v>2042</v>
      </c>
      <c r="C38" s="77" t="s">
        <v>399</v>
      </c>
      <c r="D38" s="77">
        <v>2042</v>
      </c>
      <c r="E38" s="77">
        <v>1241</v>
      </c>
      <c r="F38" s="77" t="s">
        <v>399</v>
      </c>
      <c r="G38" s="77">
        <v>2534</v>
      </c>
      <c r="H38" s="78">
        <v>1774</v>
      </c>
      <c r="I38" s="132"/>
      <c r="J38" s="132"/>
    </row>
    <row r="39" spans="1:10">
      <c r="A39" s="66"/>
      <c r="B39" s="48"/>
      <c r="C39" s="48"/>
      <c r="D39" s="48"/>
      <c r="E39" s="12"/>
      <c r="F39" s="12"/>
      <c r="G39" s="48"/>
      <c r="H39" s="49"/>
      <c r="I39" s="132"/>
      <c r="J39" s="132"/>
    </row>
    <row r="40" spans="1:10">
      <c r="A40" s="66" t="s">
        <v>545</v>
      </c>
      <c r="B40" s="12">
        <v>9</v>
      </c>
      <c r="C40" s="12" t="s">
        <v>399</v>
      </c>
      <c r="D40" s="48">
        <v>9</v>
      </c>
      <c r="E40" s="12">
        <v>950</v>
      </c>
      <c r="F40" s="12" t="s">
        <v>399</v>
      </c>
      <c r="G40" s="12">
        <v>9</v>
      </c>
      <c r="H40" s="13">
        <v>1</v>
      </c>
      <c r="I40" s="132"/>
      <c r="J40" s="132"/>
    </row>
    <row r="41" spans="1:10">
      <c r="A41" s="66" t="s">
        <v>483</v>
      </c>
      <c r="B41" s="48">
        <v>455</v>
      </c>
      <c r="C41" s="48" t="s">
        <v>399</v>
      </c>
      <c r="D41" s="48">
        <v>455</v>
      </c>
      <c r="E41" s="12">
        <v>2500</v>
      </c>
      <c r="F41" s="12" t="s">
        <v>399</v>
      </c>
      <c r="G41" s="48">
        <v>1138</v>
      </c>
      <c r="H41" s="49" t="s">
        <v>399</v>
      </c>
      <c r="I41" s="132"/>
      <c r="J41" s="132"/>
    </row>
    <row r="42" spans="1:10">
      <c r="A42" s="66" t="s">
        <v>484</v>
      </c>
      <c r="B42" s="12" t="s">
        <v>399</v>
      </c>
      <c r="C42" s="12" t="s">
        <v>399</v>
      </c>
      <c r="D42" s="48" t="s">
        <v>399</v>
      </c>
      <c r="E42" s="12" t="s">
        <v>399</v>
      </c>
      <c r="F42" s="12" t="s">
        <v>399</v>
      </c>
      <c r="G42" s="12" t="s">
        <v>399</v>
      </c>
      <c r="H42" s="49" t="s">
        <v>399</v>
      </c>
      <c r="I42" s="132"/>
      <c r="J42" s="132"/>
    </row>
    <row r="43" spans="1:10">
      <c r="A43" s="66" t="s">
        <v>485</v>
      </c>
      <c r="B43" s="12" t="s">
        <v>399</v>
      </c>
      <c r="C43" s="12" t="s">
        <v>399</v>
      </c>
      <c r="D43" s="48" t="s">
        <v>399</v>
      </c>
      <c r="E43" s="12" t="s">
        <v>399</v>
      </c>
      <c r="F43" s="12" t="s">
        <v>399</v>
      </c>
      <c r="G43" s="12" t="s">
        <v>399</v>
      </c>
      <c r="H43" s="13" t="s">
        <v>399</v>
      </c>
      <c r="I43" s="132"/>
      <c r="J43" s="132"/>
    </row>
    <row r="44" spans="1:10">
      <c r="A44" s="66" t="s">
        <v>486</v>
      </c>
      <c r="B44" s="12" t="s">
        <v>399</v>
      </c>
      <c r="C44" s="12" t="s">
        <v>399</v>
      </c>
      <c r="D44" s="48" t="s">
        <v>399</v>
      </c>
      <c r="E44" s="12" t="s">
        <v>399</v>
      </c>
      <c r="F44" s="12" t="s">
        <v>399</v>
      </c>
      <c r="G44" s="12" t="s">
        <v>399</v>
      </c>
      <c r="H44" s="13" t="s">
        <v>399</v>
      </c>
      <c r="I44" s="132"/>
      <c r="J44" s="132"/>
    </row>
    <row r="45" spans="1:10">
      <c r="A45" s="66" t="s">
        <v>487</v>
      </c>
      <c r="B45" s="12" t="s">
        <v>399</v>
      </c>
      <c r="C45" s="12" t="s">
        <v>399</v>
      </c>
      <c r="D45" s="48" t="s">
        <v>399</v>
      </c>
      <c r="E45" s="12" t="s">
        <v>399</v>
      </c>
      <c r="F45" s="12" t="s">
        <v>399</v>
      </c>
      <c r="G45" s="12" t="s">
        <v>399</v>
      </c>
      <c r="H45" s="13" t="s">
        <v>399</v>
      </c>
      <c r="I45" s="132"/>
      <c r="J45" s="132"/>
    </row>
    <row r="46" spans="1:10">
      <c r="A46" s="66" t="s">
        <v>488</v>
      </c>
      <c r="B46" s="12" t="s">
        <v>399</v>
      </c>
      <c r="C46" s="12" t="s">
        <v>399</v>
      </c>
      <c r="D46" s="48" t="s">
        <v>399</v>
      </c>
      <c r="E46" s="12" t="s">
        <v>399</v>
      </c>
      <c r="F46" s="12" t="s">
        <v>399</v>
      </c>
      <c r="G46" s="12" t="s">
        <v>399</v>
      </c>
      <c r="H46" s="13" t="s">
        <v>399</v>
      </c>
      <c r="I46" s="132"/>
      <c r="J46" s="132"/>
    </row>
    <row r="47" spans="1:10">
      <c r="A47" s="66" t="s">
        <v>489</v>
      </c>
      <c r="B47" s="12" t="s">
        <v>399</v>
      </c>
      <c r="C47" s="12" t="s">
        <v>399</v>
      </c>
      <c r="D47" s="48" t="s">
        <v>399</v>
      </c>
      <c r="E47" s="12" t="s">
        <v>399</v>
      </c>
      <c r="F47" s="12" t="s">
        <v>399</v>
      </c>
      <c r="G47" s="12" t="s">
        <v>399</v>
      </c>
      <c r="H47" s="13" t="s">
        <v>399</v>
      </c>
      <c r="I47" s="132"/>
      <c r="J47" s="132"/>
    </row>
    <row r="48" spans="1:10">
      <c r="A48" s="66" t="s">
        <v>490</v>
      </c>
      <c r="B48" s="12">
        <v>3</v>
      </c>
      <c r="C48" s="12" t="s">
        <v>399</v>
      </c>
      <c r="D48" s="48">
        <v>3</v>
      </c>
      <c r="E48" s="12">
        <v>1000</v>
      </c>
      <c r="F48" s="12" t="s">
        <v>399</v>
      </c>
      <c r="G48" s="12">
        <v>3</v>
      </c>
      <c r="H48" s="13" t="s">
        <v>399</v>
      </c>
      <c r="I48" s="132"/>
      <c r="J48" s="132"/>
    </row>
    <row r="49" spans="1:10">
      <c r="A49" s="76" t="s">
        <v>491</v>
      </c>
      <c r="B49" s="77">
        <v>467</v>
      </c>
      <c r="C49" s="77" t="s">
        <v>399</v>
      </c>
      <c r="D49" s="77">
        <v>467</v>
      </c>
      <c r="E49" s="77">
        <v>2460</v>
      </c>
      <c r="F49" s="77" t="s">
        <v>399</v>
      </c>
      <c r="G49" s="77">
        <v>1150</v>
      </c>
      <c r="H49" s="78">
        <v>1</v>
      </c>
      <c r="I49" s="132"/>
      <c r="J49" s="132"/>
    </row>
    <row r="50" spans="1:10">
      <c r="A50" s="68"/>
      <c r="B50" s="73"/>
      <c r="C50" s="73"/>
      <c r="D50" s="73"/>
      <c r="E50" s="79"/>
      <c r="F50" s="79"/>
      <c r="G50" s="73"/>
      <c r="H50" s="74"/>
      <c r="I50" s="132"/>
      <c r="J50" s="132"/>
    </row>
    <row r="51" spans="1:10">
      <c r="A51" s="76" t="s">
        <v>492</v>
      </c>
      <c r="B51" s="77">
        <v>2</v>
      </c>
      <c r="C51" s="77">
        <v>2</v>
      </c>
      <c r="D51" s="77">
        <v>4</v>
      </c>
      <c r="E51" s="77">
        <v>600</v>
      </c>
      <c r="F51" s="77">
        <v>1500</v>
      </c>
      <c r="G51" s="77">
        <v>4</v>
      </c>
      <c r="H51" s="78">
        <v>3</v>
      </c>
      <c r="I51" s="132"/>
      <c r="J51" s="132"/>
    </row>
    <row r="52" spans="1:10">
      <c r="A52" s="66"/>
      <c r="B52" s="48"/>
      <c r="C52" s="48"/>
      <c r="D52" s="48"/>
      <c r="E52" s="12"/>
      <c r="F52" s="12"/>
      <c r="G52" s="48"/>
      <c r="H52" s="49"/>
      <c r="I52" s="132"/>
      <c r="J52" s="132"/>
    </row>
    <row r="53" spans="1:10">
      <c r="A53" s="66" t="s">
        <v>493</v>
      </c>
      <c r="B53" s="48">
        <v>10</v>
      </c>
      <c r="C53" s="48">
        <v>10</v>
      </c>
      <c r="D53" s="48">
        <v>20</v>
      </c>
      <c r="E53" s="12">
        <v>750</v>
      </c>
      <c r="F53" s="12">
        <v>1850</v>
      </c>
      <c r="G53" s="48">
        <v>26</v>
      </c>
      <c r="H53" s="49">
        <v>1</v>
      </c>
      <c r="I53" s="132"/>
      <c r="J53" s="132"/>
    </row>
    <row r="54" spans="1:10">
      <c r="A54" s="66" t="s">
        <v>494</v>
      </c>
      <c r="B54" s="48">
        <v>3</v>
      </c>
      <c r="C54" s="48" t="s">
        <v>399</v>
      </c>
      <c r="D54" s="48">
        <v>3</v>
      </c>
      <c r="E54" s="12">
        <v>1000</v>
      </c>
      <c r="F54" s="12" t="s">
        <v>399</v>
      </c>
      <c r="G54" s="48">
        <v>3</v>
      </c>
      <c r="H54" s="49" t="s">
        <v>399</v>
      </c>
      <c r="I54" s="132"/>
      <c r="J54" s="132"/>
    </row>
    <row r="55" spans="1:10">
      <c r="A55" s="66" t="s">
        <v>495</v>
      </c>
      <c r="B55" s="48" t="s">
        <v>399</v>
      </c>
      <c r="C55" s="48" t="s">
        <v>399</v>
      </c>
      <c r="D55" s="48" t="s">
        <v>399</v>
      </c>
      <c r="E55" s="12" t="s">
        <v>399</v>
      </c>
      <c r="F55" s="12" t="s">
        <v>399</v>
      </c>
      <c r="G55" s="48" t="s">
        <v>399</v>
      </c>
      <c r="H55" s="49" t="s">
        <v>399</v>
      </c>
      <c r="I55" s="132"/>
      <c r="J55" s="132"/>
    </row>
    <row r="56" spans="1:10">
      <c r="A56" s="66" t="s">
        <v>496</v>
      </c>
      <c r="B56" s="48">
        <v>73</v>
      </c>
      <c r="C56" s="48" t="s">
        <v>399</v>
      </c>
      <c r="D56" s="48">
        <v>73</v>
      </c>
      <c r="E56" s="12">
        <v>1800</v>
      </c>
      <c r="F56" s="12" t="s">
        <v>399</v>
      </c>
      <c r="G56" s="48">
        <v>131</v>
      </c>
      <c r="H56" s="49">
        <v>10</v>
      </c>
      <c r="I56" s="132"/>
      <c r="J56" s="132"/>
    </row>
    <row r="57" spans="1:10">
      <c r="A57" s="66" t="s">
        <v>497</v>
      </c>
      <c r="B57" s="48">
        <v>44</v>
      </c>
      <c r="C57" s="48">
        <v>29</v>
      </c>
      <c r="D57" s="48">
        <v>73</v>
      </c>
      <c r="E57" s="12">
        <v>700</v>
      </c>
      <c r="F57" s="12">
        <v>1050</v>
      </c>
      <c r="G57" s="48">
        <v>61</v>
      </c>
      <c r="H57" s="49">
        <v>7</v>
      </c>
    </row>
    <row r="58" spans="1:10">
      <c r="A58" s="76" t="s">
        <v>546</v>
      </c>
      <c r="B58" s="77">
        <v>130</v>
      </c>
      <c r="C58" s="77">
        <v>39</v>
      </c>
      <c r="D58" s="77">
        <v>169</v>
      </c>
      <c r="E58" s="77">
        <v>1328</v>
      </c>
      <c r="F58" s="77">
        <v>1255</v>
      </c>
      <c r="G58" s="77">
        <v>221</v>
      </c>
      <c r="H58" s="78">
        <v>18</v>
      </c>
    </row>
    <row r="59" spans="1:10">
      <c r="A59" s="66"/>
      <c r="B59" s="48"/>
      <c r="C59" s="48"/>
      <c r="D59" s="48"/>
      <c r="E59" s="12"/>
      <c r="F59" s="12"/>
      <c r="G59" s="48"/>
      <c r="H59" s="49"/>
    </row>
    <row r="60" spans="1:10">
      <c r="A60" s="66" t="s">
        <v>499</v>
      </c>
      <c r="B60" s="12">
        <v>3</v>
      </c>
      <c r="C60" s="12">
        <v>25</v>
      </c>
      <c r="D60" s="48">
        <v>28</v>
      </c>
      <c r="E60" s="12">
        <v>700</v>
      </c>
      <c r="F60" s="12">
        <v>2500</v>
      </c>
      <c r="G60" s="12">
        <v>65</v>
      </c>
      <c r="H60" s="13">
        <v>65</v>
      </c>
    </row>
    <row r="61" spans="1:10">
      <c r="A61" s="66" t="s">
        <v>500</v>
      </c>
      <c r="B61" s="12" t="s">
        <v>399</v>
      </c>
      <c r="C61" s="12" t="s">
        <v>399</v>
      </c>
      <c r="D61" s="48" t="s">
        <v>399</v>
      </c>
      <c r="E61" s="12" t="s">
        <v>399</v>
      </c>
      <c r="F61" s="12" t="s">
        <v>399</v>
      </c>
      <c r="G61" s="12" t="s">
        <v>399</v>
      </c>
      <c r="H61" s="13" t="s">
        <v>399</v>
      </c>
    </row>
    <row r="62" spans="1:10">
      <c r="A62" s="66" t="s">
        <v>501</v>
      </c>
      <c r="B62" s="12" t="s">
        <v>399</v>
      </c>
      <c r="C62" s="12" t="s">
        <v>399</v>
      </c>
      <c r="D62" s="48" t="s">
        <v>399</v>
      </c>
      <c r="E62" s="12" t="s">
        <v>399</v>
      </c>
      <c r="F62" s="12" t="s">
        <v>399</v>
      </c>
      <c r="G62" s="12" t="s">
        <v>399</v>
      </c>
      <c r="H62" s="13" t="s">
        <v>399</v>
      </c>
    </row>
    <row r="63" spans="1:10">
      <c r="A63" s="76" t="s">
        <v>502</v>
      </c>
      <c r="B63" s="77">
        <v>3</v>
      </c>
      <c r="C63" s="77">
        <v>25</v>
      </c>
      <c r="D63" s="77">
        <v>28</v>
      </c>
      <c r="E63" s="77">
        <v>700</v>
      </c>
      <c r="F63" s="77">
        <v>2500</v>
      </c>
      <c r="G63" s="77">
        <v>65</v>
      </c>
      <c r="H63" s="78">
        <v>65</v>
      </c>
    </row>
    <row r="64" spans="1:10">
      <c r="A64" s="68"/>
      <c r="B64" s="73"/>
      <c r="C64" s="73"/>
      <c r="D64" s="73"/>
      <c r="E64" s="79"/>
      <c r="F64" s="79"/>
      <c r="G64" s="73"/>
      <c r="H64" s="74"/>
    </row>
    <row r="65" spans="1:8">
      <c r="A65" s="76" t="s">
        <v>503</v>
      </c>
      <c r="B65" s="77">
        <v>12</v>
      </c>
      <c r="C65" s="77">
        <v>4</v>
      </c>
      <c r="D65" s="77">
        <v>16</v>
      </c>
      <c r="E65" s="77">
        <v>700</v>
      </c>
      <c r="F65" s="77">
        <v>2700</v>
      </c>
      <c r="G65" s="77">
        <v>19</v>
      </c>
      <c r="H65" s="78">
        <v>1</v>
      </c>
    </row>
    <row r="66" spans="1:8">
      <c r="A66" s="66"/>
      <c r="B66" s="48"/>
      <c r="C66" s="48"/>
      <c r="D66" s="48"/>
      <c r="E66" s="12"/>
      <c r="F66" s="12"/>
      <c r="G66" s="48"/>
      <c r="H66" s="49"/>
    </row>
    <row r="67" spans="1:8">
      <c r="A67" s="66" t="s">
        <v>504</v>
      </c>
      <c r="B67" s="12">
        <v>960</v>
      </c>
      <c r="C67" s="12" t="s">
        <v>399</v>
      </c>
      <c r="D67" s="48">
        <v>960</v>
      </c>
      <c r="E67" s="12">
        <v>585</v>
      </c>
      <c r="F67" s="12" t="s">
        <v>399</v>
      </c>
      <c r="G67" s="12">
        <v>562</v>
      </c>
      <c r="H67" s="13" t="s">
        <v>399</v>
      </c>
    </row>
    <row r="68" spans="1:8">
      <c r="A68" s="66" t="s">
        <v>505</v>
      </c>
      <c r="B68" s="12" t="s">
        <v>399</v>
      </c>
      <c r="C68" s="12" t="s">
        <v>399</v>
      </c>
      <c r="D68" s="48" t="s">
        <v>399</v>
      </c>
      <c r="E68" s="12" t="s">
        <v>399</v>
      </c>
      <c r="F68" s="12" t="s">
        <v>399</v>
      </c>
      <c r="G68" s="12" t="s">
        <v>399</v>
      </c>
      <c r="H68" s="13" t="s">
        <v>399</v>
      </c>
    </row>
    <row r="69" spans="1:8">
      <c r="A69" s="76" t="s">
        <v>506</v>
      </c>
      <c r="B69" s="77">
        <v>960</v>
      </c>
      <c r="C69" s="77" t="s">
        <v>399</v>
      </c>
      <c r="D69" s="77">
        <v>960</v>
      </c>
      <c r="E69" s="77">
        <v>585</v>
      </c>
      <c r="F69" s="77" t="s">
        <v>399</v>
      </c>
      <c r="G69" s="77">
        <v>562</v>
      </c>
      <c r="H69" s="78" t="s">
        <v>399</v>
      </c>
    </row>
    <row r="70" spans="1:8">
      <c r="A70" s="66"/>
      <c r="B70" s="48"/>
      <c r="C70" s="48"/>
      <c r="D70" s="48"/>
      <c r="E70" s="12"/>
      <c r="F70" s="12"/>
      <c r="G70" s="48"/>
      <c r="H70" s="49"/>
    </row>
    <row r="71" spans="1:8">
      <c r="A71" s="66" t="s">
        <v>507</v>
      </c>
      <c r="B71" s="48" t="s">
        <v>399</v>
      </c>
      <c r="C71" s="48" t="s">
        <v>399</v>
      </c>
      <c r="D71" s="48" t="s">
        <v>399</v>
      </c>
      <c r="E71" s="12" t="s">
        <v>399</v>
      </c>
      <c r="F71" s="12" t="s">
        <v>399</v>
      </c>
      <c r="G71" s="48" t="s">
        <v>399</v>
      </c>
      <c r="H71" s="49" t="s">
        <v>399</v>
      </c>
    </row>
    <row r="72" spans="1:8">
      <c r="A72" s="66" t="s">
        <v>508</v>
      </c>
      <c r="B72" s="48">
        <v>1829</v>
      </c>
      <c r="C72" s="48">
        <v>53</v>
      </c>
      <c r="D72" s="48">
        <v>1882</v>
      </c>
      <c r="E72" s="12">
        <v>883</v>
      </c>
      <c r="F72" s="12">
        <v>1127</v>
      </c>
      <c r="G72" s="48">
        <v>1675</v>
      </c>
      <c r="H72" s="49" t="s">
        <v>399</v>
      </c>
    </row>
    <row r="73" spans="1:8">
      <c r="A73" s="66" t="s">
        <v>509</v>
      </c>
      <c r="B73" s="12">
        <v>1960</v>
      </c>
      <c r="C73" s="12">
        <v>630</v>
      </c>
      <c r="D73" s="48">
        <v>2590</v>
      </c>
      <c r="E73" s="12">
        <v>1200</v>
      </c>
      <c r="F73" s="12">
        <v>1800</v>
      </c>
      <c r="G73" s="12">
        <v>3486</v>
      </c>
      <c r="H73" s="13">
        <v>3835</v>
      </c>
    </row>
    <row r="74" spans="1:8">
      <c r="A74" s="66" t="s">
        <v>510</v>
      </c>
      <c r="B74" s="48">
        <v>242</v>
      </c>
      <c r="C74" s="48">
        <v>122</v>
      </c>
      <c r="D74" s="48">
        <v>364</v>
      </c>
      <c r="E74" s="12">
        <v>583</v>
      </c>
      <c r="F74" s="12">
        <v>2531</v>
      </c>
      <c r="G74" s="48">
        <v>450</v>
      </c>
      <c r="H74" s="49">
        <v>491</v>
      </c>
    </row>
    <row r="75" spans="1:8">
      <c r="A75" s="66" t="s">
        <v>511</v>
      </c>
      <c r="B75" s="48">
        <v>183</v>
      </c>
      <c r="C75" s="48" t="s">
        <v>399</v>
      </c>
      <c r="D75" s="48">
        <v>183</v>
      </c>
      <c r="E75" s="12">
        <v>500</v>
      </c>
      <c r="F75" s="12" t="s">
        <v>399</v>
      </c>
      <c r="G75" s="48">
        <v>92</v>
      </c>
      <c r="H75" s="49" t="s">
        <v>399</v>
      </c>
    </row>
    <row r="76" spans="1:8">
      <c r="A76" s="66" t="s">
        <v>512</v>
      </c>
      <c r="B76" s="48">
        <v>152</v>
      </c>
      <c r="C76" s="48">
        <v>29</v>
      </c>
      <c r="D76" s="48">
        <v>181</v>
      </c>
      <c r="E76" s="12">
        <v>1500</v>
      </c>
      <c r="F76" s="12">
        <v>1920</v>
      </c>
      <c r="G76" s="48">
        <v>284</v>
      </c>
      <c r="H76" s="49">
        <v>168</v>
      </c>
    </row>
    <row r="77" spans="1:8">
      <c r="A77" s="66" t="s">
        <v>513</v>
      </c>
      <c r="B77" s="48">
        <v>1459</v>
      </c>
      <c r="C77" s="48">
        <v>459</v>
      </c>
      <c r="D77" s="48">
        <v>1918</v>
      </c>
      <c r="E77" s="12">
        <v>1400</v>
      </c>
      <c r="F77" s="12">
        <v>4000</v>
      </c>
      <c r="G77" s="48">
        <v>3879</v>
      </c>
      <c r="H77" s="133">
        <v>38</v>
      </c>
    </row>
    <row r="78" spans="1:8">
      <c r="A78" s="66" t="s">
        <v>514</v>
      </c>
      <c r="B78" s="12">
        <v>3442</v>
      </c>
      <c r="C78" s="12">
        <v>495</v>
      </c>
      <c r="D78" s="48">
        <v>3937</v>
      </c>
      <c r="E78" s="12">
        <v>1475</v>
      </c>
      <c r="F78" s="12">
        <v>2500</v>
      </c>
      <c r="G78" s="12">
        <v>6314</v>
      </c>
      <c r="H78" s="13">
        <v>1579</v>
      </c>
    </row>
    <row r="79" spans="1:8">
      <c r="A79" s="76" t="s">
        <v>515</v>
      </c>
      <c r="B79" s="77">
        <v>9267</v>
      </c>
      <c r="C79" s="77">
        <v>1788</v>
      </c>
      <c r="D79" s="77">
        <v>11055</v>
      </c>
      <c r="E79" s="77">
        <v>1246</v>
      </c>
      <c r="F79" s="77">
        <v>2590</v>
      </c>
      <c r="G79" s="77">
        <v>16180</v>
      </c>
      <c r="H79" s="78">
        <v>6111</v>
      </c>
    </row>
    <row r="80" spans="1:8">
      <c r="A80" s="66"/>
      <c r="B80" s="48"/>
      <c r="C80" s="48"/>
      <c r="D80" s="48"/>
      <c r="E80" s="12"/>
      <c r="F80" s="12"/>
      <c r="G80" s="48"/>
      <c r="H80" s="49"/>
    </row>
    <row r="81" spans="1:8">
      <c r="A81" s="66" t="s">
        <v>516</v>
      </c>
      <c r="B81" s="85">
        <v>3</v>
      </c>
      <c r="C81" s="85">
        <v>7</v>
      </c>
      <c r="D81" s="85">
        <v>10</v>
      </c>
      <c r="E81" s="85">
        <v>1100</v>
      </c>
      <c r="F81" s="85">
        <v>1043</v>
      </c>
      <c r="G81" s="85">
        <v>11</v>
      </c>
      <c r="H81" s="133" t="s">
        <v>399</v>
      </c>
    </row>
    <row r="82" spans="1:8">
      <c r="A82" s="66" t="s">
        <v>517</v>
      </c>
      <c r="B82" s="48">
        <v>26</v>
      </c>
      <c r="C82" s="85">
        <v>6</v>
      </c>
      <c r="D82" s="48">
        <v>32</v>
      </c>
      <c r="E82" s="12">
        <v>600</v>
      </c>
      <c r="F82" s="85">
        <v>1200</v>
      </c>
      <c r="G82" s="48">
        <v>23</v>
      </c>
      <c r="H82" s="49">
        <v>17</v>
      </c>
    </row>
    <row r="83" spans="1:8">
      <c r="A83" s="76" t="s">
        <v>518</v>
      </c>
      <c r="B83" s="77">
        <v>29</v>
      </c>
      <c r="C83" s="77">
        <v>13</v>
      </c>
      <c r="D83" s="77">
        <v>42</v>
      </c>
      <c r="E83" s="77">
        <v>652</v>
      </c>
      <c r="F83" s="77">
        <v>1115</v>
      </c>
      <c r="G83" s="77">
        <v>34</v>
      </c>
      <c r="H83" s="78">
        <v>17</v>
      </c>
    </row>
    <row r="84" spans="1:8">
      <c r="A84" s="66"/>
      <c r="B84" s="48"/>
      <c r="C84" s="48"/>
      <c r="D84" s="48"/>
      <c r="E84" s="12"/>
      <c r="F84" s="12"/>
      <c r="G84" s="48"/>
      <c r="H84" s="49"/>
    </row>
    <row r="85" spans="1:8" ht="13.5" thickBot="1">
      <c r="A85" s="69" t="s">
        <v>519</v>
      </c>
      <c r="B85" s="55">
        <v>15104</v>
      </c>
      <c r="C85" s="55">
        <v>2438</v>
      </c>
      <c r="D85" s="55">
        <v>17542</v>
      </c>
      <c r="E85" s="55">
        <v>1419</v>
      </c>
      <c r="F85" s="55">
        <v>2593</v>
      </c>
      <c r="G85" s="55">
        <v>27759</v>
      </c>
      <c r="H85" s="56">
        <v>10141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787"/>
  <dimension ref="A1:F86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4.140625" style="37" customWidth="1"/>
    <col min="2" max="5" width="20.85546875" style="37" customWidth="1"/>
    <col min="6" max="6" width="17.140625" style="37" customWidth="1"/>
    <col min="7" max="16384" width="11.42578125" style="37"/>
  </cols>
  <sheetData>
    <row r="1" spans="1:6" s="27" customFormat="1" ht="18">
      <c r="A1" s="1485" t="s">
        <v>375</v>
      </c>
      <c r="B1" s="1485"/>
      <c r="C1" s="1485"/>
      <c r="D1" s="1485"/>
      <c r="E1" s="1485"/>
    </row>
    <row r="2" spans="1:6">
      <c r="A2" s="261"/>
      <c r="B2" s="261"/>
      <c r="C2" s="261"/>
      <c r="D2" s="261"/>
      <c r="E2" s="261"/>
    </row>
    <row r="3" spans="1:6" s="28" customFormat="1" ht="15">
      <c r="A3" s="1504" t="s">
        <v>684</v>
      </c>
      <c r="B3" s="1504"/>
      <c r="C3" s="1504"/>
      <c r="D3" s="1504"/>
      <c r="E3" s="1504"/>
    </row>
    <row r="4" spans="1:6" s="28" customFormat="1" ht="32.25" customHeight="1">
      <c r="A4" s="1486" t="s">
        <v>1329</v>
      </c>
      <c r="B4" s="1486"/>
      <c r="C4" s="1486"/>
      <c r="D4" s="1486"/>
      <c r="E4" s="1486"/>
    </row>
    <row r="5" spans="1:6" s="28" customFormat="1" ht="13.5" customHeight="1" thickBot="1">
      <c r="A5" s="5"/>
      <c r="B5" s="6"/>
      <c r="C5" s="6"/>
      <c r="D5" s="6"/>
      <c r="E5" s="6"/>
    </row>
    <row r="6" spans="1:6" ht="27" customHeight="1">
      <c r="A6" s="1515" t="s">
        <v>455</v>
      </c>
      <c r="B6" s="849" t="s">
        <v>644</v>
      </c>
      <c r="C6" s="851"/>
      <c r="D6" s="849" t="s">
        <v>645</v>
      </c>
      <c r="E6" s="850"/>
    </row>
    <row r="7" spans="1:6" ht="24" customHeight="1">
      <c r="A7" s="1516"/>
      <c r="B7" s="298" t="s">
        <v>379</v>
      </c>
      <c r="C7" s="908" t="s">
        <v>380</v>
      </c>
      <c r="D7" s="298" t="s">
        <v>379</v>
      </c>
      <c r="E7" s="925" t="s">
        <v>380</v>
      </c>
    </row>
    <row r="8" spans="1:6" ht="13.5" thickBot="1">
      <c r="A8" s="1516"/>
      <c r="B8" s="909" t="s">
        <v>389</v>
      </c>
      <c r="C8" s="299" t="s">
        <v>533</v>
      </c>
      <c r="D8" s="909" t="s">
        <v>389</v>
      </c>
      <c r="E8" s="308" t="s">
        <v>533</v>
      </c>
    </row>
    <row r="9" spans="1:6" ht="22.5" customHeight="1">
      <c r="A9" s="75" t="s">
        <v>459</v>
      </c>
      <c r="B9" s="45" t="s">
        <v>399</v>
      </c>
      <c r="C9" s="45" t="s">
        <v>399</v>
      </c>
      <c r="D9" s="45" t="s">
        <v>399</v>
      </c>
      <c r="E9" s="46" t="s">
        <v>399</v>
      </c>
      <c r="F9" s="132"/>
    </row>
    <row r="10" spans="1:6">
      <c r="A10" s="66" t="s">
        <v>460</v>
      </c>
      <c r="B10" s="48" t="s">
        <v>399</v>
      </c>
      <c r="C10" s="48" t="s">
        <v>399</v>
      </c>
      <c r="D10" s="48" t="s">
        <v>399</v>
      </c>
      <c r="E10" s="49" t="s">
        <v>399</v>
      </c>
      <c r="F10" s="132"/>
    </row>
    <row r="11" spans="1:6">
      <c r="A11" s="66" t="s">
        <v>461</v>
      </c>
      <c r="B11" s="48" t="s">
        <v>399</v>
      </c>
      <c r="C11" s="48" t="s">
        <v>399</v>
      </c>
      <c r="D11" s="48" t="s">
        <v>399</v>
      </c>
      <c r="E11" s="49" t="s">
        <v>399</v>
      </c>
      <c r="F11" s="132"/>
    </row>
    <row r="12" spans="1:6">
      <c r="A12" s="66" t="s">
        <v>462</v>
      </c>
      <c r="B12" s="48" t="s">
        <v>399</v>
      </c>
      <c r="C12" s="48" t="s">
        <v>399</v>
      </c>
      <c r="D12" s="48" t="s">
        <v>399</v>
      </c>
      <c r="E12" s="49" t="s">
        <v>399</v>
      </c>
      <c r="F12" s="132"/>
    </row>
    <row r="13" spans="1:6">
      <c r="A13" s="76" t="s">
        <v>463</v>
      </c>
      <c r="B13" s="77" t="s">
        <v>399</v>
      </c>
      <c r="C13" s="77" t="s">
        <v>399</v>
      </c>
      <c r="D13" s="77" t="s">
        <v>399</v>
      </c>
      <c r="E13" s="78" t="s">
        <v>399</v>
      </c>
      <c r="F13" s="132"/>
    </row>
    <row r="14" spans="1:6">
      <c r="A14" s="68"/>
      <c r="B14" s="73"/>
      <c r="C14" s="73"/>
      <c r="D14" s="73"/>
      <c r="E14" s="74"/>
      <c r="F14" s="132"/>
    </row>
    <row r="15" spans="1:6">
      <c r="A15" s="76" t="s">
        <v>464</v>
      </c>
      <c r="B15" s="77" t="s">
        <v>399</v>
      </c>
      <c r="C15" s="77" t="s">
        <v>399</v>
      </c>
      <c r="D15" s="77" t="s">
        <v>399</v>
      </c>
      <c r="E15" s="78" t="s">
        <v>399</v>
      </c>
      <c r="F15" s="132"/>
    </row>
    <row r="16" spans="1:6">
      <c r="A16" s="68"/>
      <c r="B16" s="73"/>
      <c r="C16" s="73"/>
      <c r="D16" s="73"/>
      <c r="E16" s="74"/>
      <c r="F16" s="132"/>
    </row>
    <row r="17" spans="1:6">
      <c r="A17" s="76" t="s">
        <v>465</v>
      </c>
      <c r="B17" s="77">
        <v>5</v>
      </c>
      <c r="C17" s="77">
        <v>1</v>
      </c>
      <c r="D17" s="77" t="s">
        <v>399</v>
      </c>
      <c r="E17" s="78" t="s">
        <v>399</v>
      </c>
      <c r="F17" s="132"/>
    </row>
    <row r="18" spans="1:6">
      <c r="A18" s="66"/>
      <c r="B18" s="48"/>
      <c r="C18" s="48"/>
      <c r="D18" s="48"/>
      <c r="E18" s="49"/>
      <c r="F18" s="132"/>
    </row>
    <row r="19" spans="1:6">
      <c r="A19" s="66" t="s">
        <v>544</v>
      </c>
      <c r="B19" s="48">
        <v>773</v>
      </c>
      <c r="C19" s="48">
        <v>2164</v>
      </c>
      <c r="D19" s="48">
        <v>15</v>
      </c>
      <c r="E19" s="49">
        <v>42</v>
      </c>
      <c r="F19" s="132"/>
    </row>
    <row r="20" spans="1:6">
      <c r="A20" s="66" t="s">
        <v>467</v>
      </c>
      <c r="B20" s="48">
        <v>1</v>
      </c>
      <c r="C20" s="48">
        <v>2</v>
      </c>
      <c r="D20" s="48" t="s">
        <v>399</v>
      </c>
      <c r="E20" s="49" t="s">
        <v>399</v>
      </c>
      <c r="F20" s="132"/>
    </row>
    <row r="21" spans="1:6">
      <c r="A21" s="66" t="s">
        <v>468</v>
      </c>
      <c r="B21" s="48">
        <v>5</v>
      </c>
      <c r="C21" s="48">
        <v>6</v>
      </c>
      <c r="D21" s="48" t="s">
        <v>399</v>
      </c>
      <c r="E21" s="49" t="s">
        <v>399</v>
      </c>
      <c r="F21" s="132"/>
    </row>
    <row r="22" spans="1:6">
      <c r="A22" s="76" t="s">
        <v>469</v>
      </c>
      <c r="B22" s="77">
        <v>779</v>
      </c>
      <c r="C22" s="77">
        <v>2172</v>
      </c>
      <c r="D22" s="77">
        <v>15</v>
      </c>
      <c r="E22" s="78">
        <v>42</v>
      </c>
      <c r="F22" s="132"/>
    </row>
    <row r="23" spans="1:6">
      <c r="A23" s="68"/>
      <c r="B23" s="73"/>
      <c r="C23" s="73"/>
      <c r="D23" s="73"/>
      <c r="E23" s="74"/>
      <c r="F23" s="132"/>
    </row>
    <row r="24" spans="1:6">
      <c r="A24" s="76" t="s">
        <v>470</v>
      </c>
      <c r="B24" s="77">
        <v>1279</v>
      </c>
      <c r="C24" s="77">
        <v>3134</v>
      </c>
      <c r="D24" s="77" t="s">
        <v>399</v>
      </c>
      <c r="E24" s="78" t="s">
        <v>399</v>
      </c>
      <c r="F24" s="132"/>
    </row>
    <row r="25" spans="1:6">
      <c r="A25" s="68"/>
      <c r="B25" s="73"/>
      <c r="C25" s="73"/>
      <c r="D25" s="73"/>
      <c r="E25" s="74"/>
      <c r="F25" s="132"/>
    </row>
    <row r="26" spans="1:6">
      <c r="A26" s="76" t="s">
        <v>471</v>
      </c>
      <c r="B26" s="77">
        <v>31</v>
      </c>
      <c r="C26" s="77">
        <v>81</v>
      </c>
      <c r="D26" s="77" t="s">
        <v>399</v>
      </c>
      <c r="E26" s="78" t="s">
        <v>399</v>
      </c>
      <c r="F26" s="132"/>
    </row>
    <row r="27" spans="1:6">
      <c r="A27" s="66"/>
      <c r="B27" s="48"/>
      <c r="C27" s="48"/>
      <c r="D27" s="48"/>
      <c r="E27" s="49"/>
      <c r="F27" s="132"/>
    </row>
    <row r="28" spans="1:6">
      <c r="A28" s="66" t="s">
        <v>472</v>
      </c>
      <c r="B28" s="85" t="s">
        <v>399</v>
      </c>
      <c r="C28" s="85" t="s">
        <v>399</v>
      </c>
      <c r="D28" s="48">
        <v>2</v>
      </c>
      <c r="E28" s="49">
        <v>4</v>
      </c>
      <c r="F28" s="132"/>
    </row>
    <row r="29" spans="1:6">
      <c r="A29" s="66" t="s">
        <v>473</v>
      </c>
      <c r="B29" s="85">
        <v>1</v>
      </c>
      <c r="C29" s="85">
        <v>2</v>
      </c>
      <c r="D29" s="48" t="s">
        <v>399</v>
      </c>
      <c r="E29" s="49" t="s">
        <v>399</v>
      </c>
      <c r="F29" s="132"/>
    </row>
    <row r="30" spans="1:6">
      <c r="A30" s="66" t="s">
        <v>474</v>
      </c>
      <c r="B30" s="48">
        <v>435</v>
      </c>
      <c r="C30" s="48">
        <v>1218</v>
      </c>
      <c r="D30" s="48" t="s">
        <v>399</v>
      </c>
      <c r="E30" s="49" t="s">
        <v>399</v>
      </c>
      <c r="F30" s="132"/>
    </row>
    <row r="31" spans="1:6">
      <c r="A31" s="76" t="s">
        <v>475</v>
      </c>
      <c r="B31" s="77">
        <v>436</v>
      </c>
      <c r="C31" s="77">
        <v>1220</v>
      </c>
      <c r="D31" s="77">
        <v>2</v>
      </c>
      <c r="E31" s="78">
        <v>4</v>
      </c>
      <c r="F31" s="132"/>
    </row>
    <row r="32" spans="1:6">
      <c r="A32" s="66"/>
      <c r="B32" s="48"/>
      <c r="C32" s="48"/>
      <c r="D32" s="48"/>
      <c r="E32" s="49"/>
      <c r="F32" s="132"/>
    </row>
    <row r="33" spans="1:6">
      <c r="A33" s="66" t="s">
        <v>476</v>
      </c>
      <c r="B33" s="83">
        <v>78</v>
      </c>
      <c r="C33" s="83">
        <v>125</v>
      </c>
      <c r="D33" s="83" t="s">
        <v>399</v>
      </c>
      <c r="E33" s="84" t="s">
        <v>399</v>
      </c>
      <c r="F33" s="132"/>
    </row>
    <row r="34" spans="1:6">
      <c r="A34" s="66" t="s">
        <v>477</v>
      </c>
      <c r="B34" s="83">
        <v>134</v>
      </c>
      <c r="C34" s="83">
        <v>211</v>
      </c>
      <c r="D34" s="48" t="s">
        <v>399</v>
      </c>
      <c r="E34" s="49" t="s">
        <v>399</v>
      </c>
      <c r="F34" s="132"/>
    </row>
    <row r="35" spans="1:6">
      <c r="A35" s="66" t="s">
        <v>478</v>
      </c>
      <c r="B35" s="83" t="s">
        <v>399</v>
      </c>
      <c r="C35" s="83" t="s">
        <v>399</v>
      </c>
      <c r="D35" s="48" t="s">
        <v>399</v>
      </c>
      <c r="E35" s="49" t="s">
        <v>399</v>
      </c>
      <c r="F35" s="132"/>
    </row>
    <row r="36" spans="1:6">
      <c r="A36" s="66" t="s">
        <v>479</v>
      </c>
      <c r="B36" s="83" t="s">
        <v>399</v>
      </c>
      <c r="C36" s="83" t="s">
        <v>399</v>
      </c>
      <c r="D36" s="48" t="s">
        <v>399</v>
      </c>
      <c r="E36" s="49" t="s">
        <v>399</v>
      </c>
      <c r="F36" s="132"/>
    </row>
    <row r="37" spans="1:6">
      <c r="A37" s="76" t="s">
        <v>480</v>
      </c>
      <c r="B37" s="77">
        <v>212</v>
      </c>
      <c r="C37" s="77">
        <v>336</v>
      </c>
      <c r="D37" s="77" t="s">
        <v>399</v>
      </c>
      <c r="E37" s="78" t="s">
        <v>399</v>
      </c>
      <c r="F37" s="132"/>
    </row>
    <row r="38" spans="1:6">
      <c r="A38" s="68"/>
      <c r="B38" s="73"/>
      <c r="C38" s="73"/>
      <c r="D38" s="73"/>
      <c r="E38" s="74"/>
      <c r="F38" s="132"/>
    </row>
    <row r="39" spans="1:6">
      <c r="A39" s="76" t="s">
        <v>481</v>
      </c>
      <c r="B39" s="77">
        <v>2042</v>
      </c>
      <c r="C39" s="77">
        <v>2534</v>
      </c>
      <c r="D39" s="77" t="s">
        <v>399</v>
      </c>
      <c r="E39" s="78" t="s">
        <v>399</v>
      </c>
      <c r="F39" s="132"/>
    </row>
    <row r="40" spans="1:6">
      <c r="A40" s="66"/>
      <c r="B40" s="48"/>
      <c r="C40" s="48"/>
      <c r="D40" s="48"/>
      <c r="E40" s="49"/>
      <c r="F40" s="132"/>
    </row>
    <row r="41" spans="1:6">
      <c r="A41" s="66" t="s">
        <v>545</v>
      </c>
      <c r="B41" s="12">
        <v>9</v>
      </c>
      <c r="C41" s="12">
        <v>9</v>
      </c>
      <c r="D41" s="48" t="s">
        <v>399</v>
      </c>
      <c r="E41" s="49" t="s">
        <v>399</v>
      </c>
      <c r="F41" s="132"/>
    </row>
    <row r="42" spans="1:6">
      <c r="A42" s="66" t="s">
        <v>483</v>
      </c>
      <c r="B42" s="48">
        <v>455</v>
      </c>
      <c r="C42" s="48">
        <v>1138</v>
      </c>
      <c r="D42" s="48" t="s">
        <v>399</v>
      </c>
      <c r="E42" s="49" t="s">
        <v>399</v>
      </c>
      <c r="F42" s="132"/>
    </row>
    <row r="43" spans="1:6">
      <c r="A43" s="66" t="s">
        <v>484</v>
      </c>
      <c r="B43" s="12" t="s">
        <v>399</v>
      </c>
      <c r="C43" s="12" t="s">
        <v>399</v>
      </c>
      <c r="D43" s="48" t="s">
        <v>399</v>
      </c>
      <c r="E43" s="49" t="s">
        <v>399</v>
      </c>
      <c r="F43" s="132"/>
    </row>
    <row r="44" spans="1:6">
      <c r="A44" s="66" t="s">
        <v>485</v>
      </c>
      <c r="B44" s="12" t="s">
        <v>399</v>
      </c>
      <c r="C44" s="12" t="s">
        <v>399</v>
      </c>
      <c r="D44" s="48" t="s">
        <v>399</v>
      </c>
      <c r="E44" s="49" t="s">
        <v>399</v>
      </c>
      <c r="F44" s="132"/>
    </row>
    <row r="45" spans="1:6">
      <c r="A45" s="66" t="s">
        <v>486</v>
      </c>
      <c r="B45" s="12" t="s">
        <v>399</v>
      </c>
      <c r="C45" s="12" t="s">
        <v>399</v>
      </c>
      <c r="D45" s="48" t="s">
        <v>399</v>
      </c>
      <c r="E45" s="49" t="s">
        <v>399</v>
      </c>
      <c r="F45" s="132"/>
    </row>
    <row r="46" spans="1:6">
      <c r="A46" s="66" t="s">
        <v>487</v>
      </c>
      <c r="B46" s="12" t="s">
        <v>399</v>
      </c>
      <c r="C46" s="12" t="s">
        <v>399</v>
      </c>
      <c r="D46" s="48" t="s">
        <v>399</v>
      </c>
      <c r="E46" s="49" t="s">
        <v>399</v>
      </c>
      <c r="F46" s="132"/>
    </row>
    <row r="47" spans="1:6">
      <c r="A47" s="66" t="s">
        <v>488</v>
      </c>
      <c r="B47" s="12" t="s">
        <v>399</v>
      </c>
      <c r="C47" s="12" t="s">
        <v>399</v>
      </c>
      <c r="D47" s="48" t="s">
        <v>399</v>
      </c>
      <c r="E47" s="49" t="s">
        <v>399</v>
      </c>
      <c r="F47" s="132"/>
    </row>
    <row r="48" spans="1:6">
      <c r="A48" s="66" t="s">
        <v>489</v>
      </c>
      <c r="B48" s="12" t="s">
        <v>399</v>
      </c>
      <c r="C48" s="12" t="s">
        <v>399</v>
      </c>
      <c r="D48" s="48" t="s">
        <v>399</v>
      </c>
      <c r="E48" s="49" t="s">
        <v>399</v>
      </c>
      <c r="F48" s="132"/>
    </row>
    <row r="49" spans="1:6">
      <c r="A49" s="66" t="s">
        <v>490</v>
      </c>
      <c r="B49" s="12" t="s">
        <v>399</v>
      </c>
      <c r="C49" s="12" t="s">
        <v>399</v>
      </c>
      <c r="D49" s="48">
        <v>3</v>
      </c>
      <c r="E49" s="49">
        <v>3</v>
      </c>
      <c r="F49" s="132"/>
    </row>
    <row r="50" spans="1:6">
      <c r="A50" s="76" t="s">
        <v>491</v>
      </c>
      <c r="B50" s="77">
        <v>464</v>
      </c>
      <c r="C50" s="77">
        <v>1147</v>
      </c>
      <c r="D50" s="77">
        <v>3</v>
      </c>
      <c r="E50" s="78">
        <v>3</v>
      </c>
      <c r="F50" s="132"/>
    </row>
    <row r="51" spans="1:6">
      <c r="A51" s="68"/>
      <c r="B51" s="73"/>
      <c r="C51" s="73"/>
      <c r="D51" s="73"/>
      <c r="E51" s="74"/>
      <c r="F51" s="132"/>
    </row>
    <row r="52" spans="1:6">
      <c r="A52" s="76" t="s">
        <v>492</v>
      </c>
      <c r="B52" s="77">
        <v>4</v>
      </c>
      <c r="C52" s="77">
        <v>4</v>
      </c>
      <c r="D52" s="77" t="s">
        <v>399</v>
      </c>
      <c r="E52" s="78" t="s">
        <v>399</v>
      </c>
      <c r="F52" s="132"/>
    </row>
    <row r="53" spans="1:6">
      <c r="A53" s="66"/>
      <c r="B53" s="48"/>
      <c r="C53" s="48"/>
      <c r="D53" s="48"/>
      <c r="E53" s="49"/>
      <c r="F53" s="132"/>
    </row>
    <row r="54" spans="1:6">
      <c r="A54" s="66" t="s">
        <v>493</v>
      </c>
      <c r="B54" s="48">
        <v>20</v>
      </c>
      <c r="C54" s="48">
        <v>26</v>
      </c>
      <c r="D54" s="48" t="s">
        <v>399</v>
      </c>
      <c r="E54" s="49" t="s">
        <v>399</v>
      </c>
      <c r="F54" s="132"/>
    </row>
    <row r="55" spans="1:6">
      <c r="A55" s="66" t="s">
        <v>494</v>
      </c>
      <c r="B55" s="48">
        <v>3</v>
      </c>
      <c r="C55" s="48">
        <v>3</v>
      </c>
      <c r="D55" s="48" t="s">
        <v>399</v>
      </c>
      <c r="E55" s="49" t="s">
        <v>399</v>
      </c>
      <c r="F55" s="132"/>
    </row>
    <row r="56" spans="1:6">
      <c r="A56" s="66" t="s">
        <v>495</v>
      </c>
      <c r="B56" s="48" t="s">
        <v>399</v>
      </c>
      <c r="C56" s="48" t="s">
        <v>399</v>
      </c>
      <c r="D56" s="48" t="s">
        <v>399</v>
      </c>
      <c r="E56" s="49" t="s">
        <v>399</v>
      </c>
      <c r="F56" s="132"/>
    </row>
    <row r="57" spans="1:6">
      <c r="A57" s="66" t="s">
        <v>496</v>
      </c>
      <c r="B57" s="48">
        <v>73</v>
      </c>
      <c r="C57" s="48">
        <v>131</v>
      </c>
      <c r="D57" s="48" t="s">
        <v>399</v>
      </c>
      <c r="E57" s="49" t="s">
        <v>399</v>
      </c>
      <c r="F57" s="132"/>
    </row>
    <row r="58" spans="1:6">
      <c r="A58" s="66" t="s">
        <v>497</v>
      </c>
      <c r="B58" s="48">
        <v>73</v>
      </c>
      <c r="C58" s="48">
        <v>61</v>
      </c>
      <c r="D58" s="48" t="s">
        <v>399</v>
      </c>
      <c r="E58" s="49" t="s">
        <v>399</v>
      </c>
      <c r="F58" s="132"/>
    </row>
    <row r="59" spans="1:6">
      <c r="A59" s="76" t="s">
        <v>573</v>
      </c>
      <c r="B59" s="77">
        <v>169</v>
      </c>
      <c r="C59" s="77">
        <v>221</v>
      </c>
      <c r="D59" s="77" t="s">
        <v>399</v>
      </c>
      <c r="E59" s="78" t="s">
        <v>399</v>
      </c>
      <c r="F59" s="132"/>
    </row>
    <row r="60" spans="1:6">
      <c r="A60" s="66"/>
      <c r="B60" s="48"/>
      <c r="C60" s="48"/>
      <c r="D60" s="48"/>
      <c r="E60" s="49"/>
    </row>
    <row r="61" spans="1:6">
      <c r="A61" s="66" t="s">
        <v>499</v>
      </c>
      <c r="B61" s="12">
        <v>28</v>
      </c>
      <c r="C61" s="12">
        <v>65</v>
      </c>
      <c r="D61" s="48" t="s">
        <v>399</v>
      </c>
      <c r="E61" s="49" t="s">
        <v>399</v>
      </c>
    </row>
    <row r="62" spans="1:6">
      <c r="A62" s="66" t="s">
        <v>500</v>
      </c>
      <c r="B62" s="12" t="s">
        <v>399</v>
      </c>
      <c r="C62" s="12" t="s">
        <v>399</v>
      </c>
      <c r="D62" s="12" t="s">
        <v>399</v>
      </c>
      <c r="E62" s="13" t="s">
        <v>399</v>
      </c>
    </row>
    <row r="63" spans="1:6">
      <c r="A63" s="66" t="s">
        <v>501</v>
      </c>
      <c r="B63" s="12" t="s">
        <v>399</v>
      </c>
      <c r="C63" s="12" t="s">
        <v>399</v>
      </c>
      <c r="D63" s="48" t="s">
        <v>399</v>
      </c>
      <c r="E63" s="49" t="s">
        <v>399</v>
      </c>
    </row>
    <row r="64" spans="1:6">
      <c r="A64" s="76" t="s">
        <v>502</v>
      </c>
      <c r="B64" s="77">
        <v>28</v>
      </c>
      <c r="C64" s="77">
        <v>65</v>
      </c>
      <c r="D64" s="77" t="s">
        <v>399</v>
      </c>
      <c r="E64" s="78" t="s">
        <v>399</v>
      </c>
    </row>
    <row r="65" spans="1:5">
      <c r="A65" s="68"/>
      <c r="B65" s="73"/>
      <c r="C65" s="73"/>
      <c r="D65" s="73"/>
      <c r="E65" s="74"/>
    </row>
    <row r="66" spans="1:5">
      <c r="A66" s="76" t="s">
        <v>503</v>
      </c>
      <c r="B66" s="77" t="s">
        <v>399</v>
      </c>
      <c r="C66" s="77" t="s">
        <v>399</v>
      </c>
      <c r="D66" s="77">
        <v>16</v>
      </c>
      <c r="E66" s="78">
        <v>19</v>
      </c>
    </row>
    <row r="67" spans="1:5">
      <c r="A67" s="66"/>
      <c r="B67" s="48"/>
      <c r="C67" s="48"/>
      <c r="D67" s="48"/>
      <c r="E67" s="49"/>
    </row>
    <row r="68" spans="1:5">
      <c r="A68" s="66" t="s">
        <v>504</v>
      </c>
      <c r="B68" s="48">
        <v>960</v>
      </c>
      <c r="C68" s="48">
        <v>562</v>
      </c>
      <c r="D68" s="48" t="s">
        <v>399</v>
      </c>
      <c r="E68" s="49" t="s">
        <v>399</v>
      </c>
    </row>
    <row r="69" spans="1:5">
      <c r="A69" s="66" t="s">
        <v>505</v>
      </c>
      <c r="B69" s="48" t="s">
        <v>399</v>
      </c>
      <c r="C69" s="48" t="s">
        <v>399</v>
      </c>
      <c r="D69" s="48" t="s">
        <v>399</v>
      </c>
      <c r="E69" s="49" t="s">
        <v>399</v>
      </c>
    </row>
    <row r="70" spans="1:5">
      <c r="A70" s="76" t="s">
        <v>506</v>
      </c>
      <c r="B70" s="77">
        <v>960</v>
      </c>
      <c r="C70" s="77">
        <v>562</v>
      </c>
      <c r="D70" s="77" t="s">
        <v>399</v>
      </c>
      <c r="E70" s="78" t="s">
        <v>399</v>
      </c>
    </row>
    <row r="71" spans="1:5">
      <c r="A71" s="66"/>
      <c r="B71" s="48"/>
      <c r="C71" s="48"/>
      <c r="D71" s="48"/>
      <c r="E71" s="49"/>
    </row>
    <row r="72" spans="1:5">
      <c r="A72" s="66" t="s">
        <v>507</v>
      </c>
      <c r="B72" s="85" t="s">
        <v>399</v>
      </c>
      <c r="C72" s="85" t="s">
        <v>399</v>
      </c>
      <c r="D72" s="48" t="s">
        <v>399</v>
      </c>
      <c r="E72" s="49" t="s">
        <v>399</v>
      </c>
    </row>
    <row r="73" spans="1:5">
      <c r="A73" s="66" t="s">
        <v>508</v>
      </c>
      <c r="B73" s="48">
        <v>1882</v>
      </c>
      <c r="C73" s="48">
        <v>1675</v>
      </c>
      <c r="D73" s="48" t="s">
        <v>399</v>
      </c>
      <c r="E73" s="49" t="s">
        <v>399</v>
      </c>
    </row>
    <row r="74" spans="1:5">
      <c r="A74" s="66" t="s">
        <v>509</v>
      </c>
      <c r="B74" s="12">
        <v>2590</v>
      </c>
      <c r="C74" s="48">
        <v>3486</v>
      </c>
      <c r="D74" s="48" t="s">
        <v>399</v>
      </c>
      <c r="E74" s="49" t="s">
        <v>399</v>
      </c>
    </row>
    <row r="75" spans="1:5">
      <c r="A75" s="66" t="s">
        <v>510</v>
      </c>
      <c r="B75" s="48" t="s">
        <v>399</v>
      </c>
      <c r="C75" s="48" t="s">
        <v>399</v>
      </c>
      <c r="D75" s="85">
        <v>364</v>
      </c>
      <c r="E75" s="133">
        <v>450</v>
      </c>
    </row>
    <row r="76" spans="1:5">
      <c r="A76" s="66" t="s">
        <v>511</v>
      </c>
      <c r="B76" s="48">
        <v>183</v>
      </c>
      <c r="C76" s="48">
        <v>92</v>
      </c>
      <c r="D76" s="48" t="s">
        <v>399</v>
      </c>
      <c r="E76" s="49" t="s">
        <v>399</v>
      </c>
    </row>
    <row r="77" spans="1:5">
      <c r="A77" s="66" t="s">
        <v>512</v>
      </c>
      <c r="B77" s="48">
        <v>181</v>
      </c>
      <c r="C77" s="48">
        <v>284</v>
      </c>
      <c r="D77" s="85" t="s">
        <v>399</v>
      </c>
      <c r="E77" s="133" t="s">
        <v>399</v>
      </c>
    </row>
    <row r="78" spans="1:5">
      <c r="A78" s="66" t="s">
        <v>513</v>
      </c>
      <c r="B78" s="48">
        <v>1918</v>
      </c>
      <c r="C78" s="48">
        <v>3879</v>
      </c>
      <c r="D78" s="48" t="s">
        <v>399</v>
      </c>
      <c r="E78" s="49" t="s">
        <v>399</v>
      </c>
    </row>
    <row r="79" spans="1:5">
      <c r="A79" s="66" t="s">
        <v>514</v>
      </c>
      <c r="B79" s="12">
        <v>3937</v>
      </c>
      <c r="C79" s="12">
        <v>6314</v>
      </c>
      <c r="D79" s="48" t="s">
        <v>399</v>
      </c>
      <c r="E79" s="49" t="s">
        <v>399</v>
      </c>
    </row>
    <row r="80" spans="1:5">
      <c r="A80" s="76" t="s">
        <v>515</v>
      </c>
      <c r="B80" s="77">
        <v>10691</v>
      </c>
      <c r="C80" s="77">
        <v>15730</v>
      </c>
      <c r="D80" s="77">
        <v>364</v>
      </c>
      <c r="E80" s="78">
        <v>450</v>
      </c>
    </row>
    <row r="81" spans="1:5">
      <c r="A81" s="66"/>
      <c r="B81" s="48"/>
      <c r="C81" s="48"/>
      <c r="D81" s="48"/>
      <c r="E81" s="49"/>
    </row>
    <row r="82" spans="1:5">
      <c r="A82" s="66" t="s">
        <v>516</v>
      </c>
      <c r="B82" s="48" t="s">
        <v>399</v>
      </c>
      <c r="C82" s="48">
        <v>5</v>
      </c>
      <c r="D82" s="48">
        <v>10</v>
      </c>
      <c r="E82" s="49">
        <v>6</v>
      </c>
    </row>
    <row r="83" spans="1:5">
      <c r="A83" s="66" t="s">
        <v>517</v>
      </c>
      <c r="B83" s="48" t="s">
        <v>399</v>
      </c>
      <c r="C83" s="48" t="s">
        <v>399</v>
      </c>
      <c r="D83" s="48">
        <v>32</v>
      </c>
      <c r="E83" s="49">
        <v>23</v>
      </c>
    </row>
    <row r="84" spans="1:5">
      <c r="A84" s="76" t="s">
        <v>518</v>
      </c>
      <c r="B84" s="77" t="s">
        <v>399</v>
      </c>
      <c r="C84" s="77">
        <v>5</v>
      </c>
      <c r="D84" s="77">
        <v>42</v>
      </c>
      <c r="E84" s="78">
        <v>29</v>
      </c>
    </row>
    <row r="85" spans="1:5">
      <c r="A85" s="68"/>
      <c r="B85" s="73"/>
      <c r="C85" s="73"/>
      <c r="D85" s="73"/>
      <c r="E85" s="74"/>
    </row>
    <row r="86" spans="1:5" ht="13.5" thickBot="1">
      <c r="A86" s="69" t="s">
        <v>519</v>
      </c>
      <c r="B86" s="55">
        <v>17100</v>
      </c>
      <c r="C86" s="55">
        <v>27212</v>
      </c>
      <c r="D86" s="55">
        <v>442</v>
      </c>
      <c r="E86" s="56">
        <v>547</v>
      </c>
    </row>
  </sheetData>
  <mergeCells count="4">
    <mergeCell ref="A1:E1"/>
    <mergeCell ref="A3:E3"/>
    <mergeCell ref="A4:E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17">
    <pageSetUpPr fitToPage="1"/>
  </sheetPr>
  <dimension ref="A1:H21"/>
  <sheetViews>
    <sheetView showGridLines="0" view="pageBreakPreview" topLeftCell="A22" zoomScale="75" zoomScaleNormal="75" zoomScaleSheetLayoutView="75" workbookViewId="0">
      <selection activeCell="H84" sqref="H84"/>
    </sheetView>
  </sheetViews>
  <sheetFormatPr baseColWidth="10" defaultRowHeight="12.75"/>
  <cols>
    <col min="1" max="4" width="21" customWidth="1"/>
    <col min="5" max="5" width="24.28515625" customWidth="1"/>
    <col min="6" max="6" width="21" customWidth="1"/>
  </cols>
  <sheetData>
    <row r="1" spans="1:8" s="2" customFormat="1" ht="18">
      <c r="A1" s="1481" t="s">
        <v>375</v>
      </c>
      <c r="B1" s="1481"/>
      <c r="C1" s="1481"/>
      <c r="D1" s="1481"/>
      <c r="E1" s="1481"/>
      <c r="F1" s="1481"/>
    </row>
    <row r="2" spans="1:8" s="3" customFormat="1" ht="12.75" customHeight="1"/>
    <row r="3" spans="1:8" s="3" customFormat="1" ht="15">
      <c r="A3" s="1482" t="s">
        <v>692</v>
      </c>
      <c r="B3" s="1482"/>
      <c r="C3" s="1482"/>
      <c r="D3" s="1482"/>
      <c r="E3" s="1482"/>
      <c r="F3" s="1482"/>
      <c r="G3" s="264"/>
      <c r="H3" s="264"/>
    </row>
    <row r="4" spans="1:8" s="3" customFormat="1" ht="26.25" customHeight="1">
      <c r="A4" s="1555" t="s">
        <v>679</v>
      </c>
      <c r="B4" s="1555"/>
      <c r="C4" s="1555"/>
      <c r="D4" s="1555"/>
      <c r="E4" s="1555"/>
      <c r="F4" s="1555"/>
      <c r="G4" s="294"/>
      <c r="H4" s="264"/>
    </row>
    <row r="5" spans="1:8" s="3" customFormat="1" ht="13.5" customHeight="1" thickBot="1">
      <c r="A5" s="5"/>
      <c r="B5" s="6"/>
      <c r="C5" s="6"/>
      <c r="D5" s="6"/>
      <c r="E5" s="6"/>
      <c r="F5" s="6"/>
    </row>
    <row r="6" spans="1:8" ht="24.75" customHeight="1">
      <c r="A6" s="1520" t="s">
        <v>378</v>
      </c>
      <c r="B6" s="959"/>
      <c r="C6" s="959"/>
      <c r="D6" s="959"/>
      <c r="E6" s="960" t="s">
        <v>521</v>
      </c>
      <c r="F6" s="961"/>
    </row>
    <row r="7" spans="1:8" ht="23.25" customHeight="1">
      <c r="A7" s="1521"/>
      <c r="B7" s="962" t="s">
        <v>379</v>
      </c>
      <c r="C7" s="962" t="s">
        <v>386</v>
      </c>
      <c r="D7" s="962" t="s">
        <v>380</v>
      </c>
      <c r="E7" s="962" t="s">
        <v>522</v>
      </c>
      <c r="F7" s="964" t="s">
        <v>523</v>
      </c>
    </row>
    <row r="8" spans="1:8">
      <c r="A8" s="1521"/>
      <c r="B8" s="962" t="s">
        <v>382</v>
      </c>
      <c r="C8" s="962" t="s">
        <v>524</v>
      </c>
      <c r="D8" s="963" t="s">
        <v>383</v>
      </c>
      <c r="E8" s="962" t="s">
        <v>525</v>
      </c>
      <c r="F8" s="964" t="s">
        <v>384</v>
      </c>
    </row>
    <row r="9" spans="1:8" ht="20.25" customHeight="1" thickBot="1">
      <c r="A9" s="1522"/>
      <c r="B9" s="965"/>
      <c r="C9" s="965"/>
      <c r="D9" s="965"/>
      <c r="E9" s="315" t="s">
        <v>526</v>
      </c>
      <c r="F9" s="966"/>
    </row>
    <row r="10" spans="1:8" ht="28.5" customHeight="1">
      <c r="A10" s="102">
        <v>2003</v>
      </c>
      <c r="B10" s="103">
        <v>28.7</v>
      </c>
      <c r="C10" s="149">
        <v>7.2125435540069684</v>
      </c>
      <c r="D10" s="103">
        <v>20.7</v>
      </c>
      <c r="E10" s="105">
        <v>48.52</v>
      </c>
      <c r="F10" s="106">
        <v>10043.64</v>
      </c>
    </row>
    <row r="11" spans="1:8">
      <c r="A11" s="102">
        <v>2004</v>
      </c>
      <c r="B11" s="103">
        <v>33.103000000000002</v>
      </c>
      <c r="C11" s="149">
        <v>8.2705494970244384</v>
      </c>
      <c r="D11" s="103">
        <v>27.378</v>
      </c>
      <c r="E11" s="105">
        <v>41.96</v>
      </c>
      <c r="F11" s="106">
        <v>11487.808800000001</v>
      </c>
    </row>
    <row r="12" spans="1:8">
      <c r="A12" s="102">
        <v>2005</v>
      </c>
      <c r="B12" s="103">
        <v>36.151000000000003</v>
      </c>
      <c r="C12" s="149">
        <v>1.9086608945810626</v>
      </c>
      <c r="D12" s="103">
        <v>6.9</v>
      </c>
      <c r="E12" s="105">
        <v>47.01</v>
      </c>
      <c r="F12" s="106">
        <v>4411.8885</v>
      </c>
    </row>
    <row r="13" spans="1:8">
      <c r="A13" s="102">
        <v>2006</v>
      </c>
      <c r="B13" s="103">
        <v>18.125</v>
      </c>
      <c r="C13" s="149">
        <v>6.6206896551724137</v>
      </c>
      <c r="D13" s="103">
        <v>12</v>
      </c>
      <c r="E13" s="105">
        <v>57.03</v>
      </c>
      <c r="F13" s="106">
        <v>6843.6</v>
      </c>
    </row>
    <row r="14" spans="1:8">
      <c r="A14" s="102">
        <v>2007</v>
      </c>
      <c r="B14" s="103">
        <v>16.913</v>
      </c>
      <c r="C14" s="149">
        <v>8.5709217761485252</v>
      </c>
      <c r="D14" s="103">
        <v>14.496</v>
      </c>
      <c r="E14" s="105">
        <v>60.85</v>
      </c>
      <c r="F14" s="106">
        <v>8820.8160000000007</v>
      </c>
    </row>
    <row r="15" spans="1:8">
      <c r="A15" s="102">
        <v>2008</v>
      </c>
      <c r="B15" s="103">
        <v>16.931999999999999</v>
      </c>
      <c r="C15" s="149">
        <v>7.3919206236711554</v>
      </c>
      <c r="D15" s="103">
        <v>12.516</v>
      </c>
      <c r="E15" s="105">
        <v>57.9</v>
      </c>
      <c r="F15" s="106">
        <v>7246.7639999999992</v>
      </c>
    </row>
    <row r="16" spans="1:8">
      <c r="A16" s="102">
        <v>2009</v>
      </c>
      <c r="B16" s="103">
        <v>23.088000000000001</v>
      </c>
      <c r="C16" s="149">
        <v>5.1541926541926539</v>
      </c>
      <c r="D16" s="103">
        <v>11.9</v>
      </c>
      <c r="E16" s="105">
        <v>60.79</v>
      </c>
      <c r="F16" s="106">
        <v>7234.01</v>
      </c>
    </row>
    <row r="17" spans="1:6">
      <c r="A17" s="102">
        <v>2010</v>
      </c>
      <c r="B17" s="104">
        <v>29.478000000000002</v>
      </c>
      <c r="C17" s="149">
        <v>7.7057466585250012</v>
      </c>
      <c r="D17" s="104">
        <v>22.715</v>
      </c>
      <c r="E17" s="105">
        <v>71.790000000000006</v>
      </c>
      <c r="F17" s="106">
        <v>16307.098500000002</v>
      </c>
    </row>
    <row r="18" spans="1:6">
      <c r="A18" s="102">
        <v>2011</v>
      </c>
      <c r="B18" s="104">
        <v>38.549999999999997</v>
      </c>
      <c r="C18" s="149">
        <v>5.2985732814526587</v>
      </c>
      <c r="D18" s="104">
        <v>20.425999999999998</v>
      </c>
      <c r="E18" s="105">
        <v>76.19</v>
      </c>
      <c r="F18" s="106">
        <v>15562.569399999997</v>
      </c>
    </row>
    <row r="19" spans="1:6">
      <c r="A19" s="102">
        <v>2012</v>
      </c>
      <c r="B19" s="104">
        <v>36.298000000000002</v>
      </c>
      <c r="C19" s="149">
        <v>4.1451319631935641</v>
      </c>
      <c r="D19" s="104">
        <v>15.045999999999999</v>
      </c>
      <c r="E19" s="167">
        <v>79.489999999999995</v>
      </c>
      <c r="F19" s="248">
        <v>11960.065399999999</v>
      </c>
    </row>
    <row r="20" spans="1:6" ht="13.5" thickBot="1">
      <c r="A20" s="102">
        <v>2013</v>
      </c>
      <c r="B20" s="104">
        <v>31.506</v>
      </c>
      <c r="C20" s="149">
        <f>D20/B20*10</f>
        <v>12.876912334158572</v>
      </c>
      <c r="D20" s="104">
        <v>40.57</v>
      </c>
      <c r="E20" s="167">
        <v>55</v>
      </c>
      <c r="F20" s="946">
        <f>E20*D20*10</f>
        <v>22313.5</v>
      </c>
    </row>
    <row r="21" spans="1:6" ht="13.15" customHeight="1">
      <c r="A21" s="112" t="s">
        <v>527</v>
      </c>
      <c r="B21" s="112"/>
      <c r="C21" s="112"/>
      <c r="D21" s="112"/>
      <c r="E21" s="112"/>
      <c r="F21" s="112"/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07">
    <pageSetUpPr fitToPage="1"/>
  </sheetPr>
  <dimension ref="A1:J85"/>
  <sheetViews>
    <sheetView view="pageBreakPreview" topLeftCell="A28" zoomScale="75" zoomScaleNormal="75" zoomScaleSheetLayoutView="75" workbookViewId="0">
      <selection activeCell="I40" sqref="I40"/>
    </sheetView>
  </sheetViews>
  <sheetFormatPr baseColWidth="10" defaultRowHeight="12.75"/>
  <cols>
    <col min="1" max="1" width="28.28515625" style="37" customWidth="1"/>
    <col min="2" max="3" width="12.7109375" style="37" customWidth="1"/>
    <col min="4" max="4" width="22.5703125" style="37" customWidth="1"/>
    <col min="5" max="8" width="12.7109375" style="37" customWidth="1"/>
    <col min="9" max="9" width="13.140625" style="37" customWidth="1"/>
    <col min="10" max="16384" width="11.42578125" style="37"/>
  </cols>
  <sheetData>
    <row r="1" spans="1:10" s="27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</row>
    <row r="2" spans="1:10" s="28" customFormat="1" ht="12.75" customHeight="1"/>
    <row r="3" spans="1:10" s="28" customFormat="1" ht="36.75" customHeight="1">
      <c r="A3" s="1486" t="s">
        <v>1330</v>
      </c>
      <c r="B3" s="1486"/>
      <c r="C3" s="1486"/>
      <c r="D3" s="1486"/>
      <c r="E3" s="1486"/>
      <c r="F3" s="1486"/>
      <c r="G3" s="1486"/>
      <c r="H3" s="1486"/>
      <c r="I3" s="134"/>
      <c r="J3" s="134"/>
    </row>
    <row r="4" spans="1:10" s="28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36.75" customHeight="1">
      <c r="A5" s="1515" t="s">
        <v>455</v>
      </c>
      <c r="B5" s="919" t="s">
        <v>379</v>
      </c>
      <c r="C5" s="920"/>
      <c r="D5" s="921"/>
      <c r="E5" s="919" t="s">
        <v>386</v>
      </c>
      <c r="F5" s="921"/>
      <c r="G5" s="128" t="s">
        <v>380</v>
      </c>
      <c r="H5" s="129" t="s">
        <v>392</v>
      </c>
    </row>
    <row r="6" spans="1:10" ht="22.5" customHeight="1">
      <c r="A6" s="1516"/>
      <c r="B6" s="937" t="s">
        <v>389</v>
      </c>
      <c r="C6" s="935"/>
      <c r="D6" s="936"/>
      <c r="E6" s="937" t="s">
        <v>390</v>
      </c>
      <c r="F6" s="936"/>
      <c r="G6" s="909" t="s">
        <v>532</v>
      </c>
      <c r="H6" s="926" t="s">
        <v>396</v>
      </c>
    </row>
    <row r="7" spans="1:10" ht="47.25" customHeight="1" thickBot="1">
      <c r="A7" s="1516"/>
      <c r="B7" s="298" t="s">
        <v>393</v>
      </c>
      <c r="C7" s="908" t="s">
        <v>394</v>
      </c>
      <c r="D7" s="908" t="s">
        <v>395</v>
      </c>
      <c r="E7" s="298" t="s">
        <v>393</v>
      </c>
      <c r="F7" s="908" t="s">
        <v>394</v>
      </c>
      <c r="G7" s="876" t="s">
        <v>533</v>
      </c>
      <c r="H7" s="878" t="s">
        <v>533</v>
      </c>
    </row>
    <row r="8" spans="1:10" ht="25.5" customHeight="1">
      <c r="A8" s="75" t="s">
        <v>459</v>
      </c>
      <c r="B8" s="45" t="s">
        <v>399</v>
      </c>
      <c r="C8" s="131" t="s">
        <v>399</v>
      </c>
      <c r="D8" s="45" t="s">
        <v>399</v>
      </c>
      <c r="E8" s="131" t="s">
        <v>399</v>
      </c>
      <c r="F8" s="45" t="s">
        <v>399</v>
      </c>
      <c r="G8" s="45" t="s">
        <v>399</v>
      </c>
      <c r="H8" s="46" t="s">
        <v>399</v>
      </c>
      <c r="I8" s="132"/>
      <c r="J8" s="132"/>
    </row>
    <row r="9" spans="1:10">
      <c r="A9" s="66" t="s">
        <v>460</v>
      </c>
      <c r="B9" s="48" t="s">
        <v>399</v>
      </c>
      <c r="C9" s="48" t="s">
        <v>399</v>
      </c>
      <c r="D9" s="48" t="s">
        <v>399</v>
      </c>
      <c r="E9" s="12" t="s">
        <v>399</v>
      </c>
      <c r="F9" s="48" t="s">
        <v>399</v>
      </c>
      <c r="G9" s="48" t="s">
        <v>399</v>
      </c>
      <c r="H9" s="49" t="s">
        <v>399</v>
      </c>
      <c r="I9" s="132"/>
      <c r="J9" s="132"/>
    </row>
    <row r="10" spans="1:10">
      <c r="A10" s="66" t="s">
        <v>461</v>
      </c>
      <c r="B10" s="48" t="s">
        <v>399</v>
      </c>
      <c r="C10" s="48" t="s">
        <v>399</v>
      </c>
      <c r="D10" s="48" t="s">
        <v>399</v>
      </c>
      <c r="E10" s="12" t="s">
        <v>399</v>
      </c>
      <c r="F10" s="48" t="s">
        <v>399</v>
      </c>
      <c r="G10" s="48" t="s">
        <v>399</v>
      </c>
      <c r="H10" s="49" t="s">
        <v>399</v>
      </c>
      <c r="I10" s="132"/>
      <c r="J10" s="132"/>
    </row>
    <row r="11" spans="1:10">
      <c r="A11" s="66" t="s">
        <v>462</v>
      </c>
      <c r="B11" s="48" t="s">
        <v>399</v>
      </c>
      <c r="C11" s="48" t="s">
        <v>399</v>
      </c>
      <c r="D11" s="48" t="s">
        <v>399</v>
      </c>
      <c r="E11" s="12" t="s">
        <v>399</v>
      </c>
      <c r="F11" s="48" t="s">
        <v>399</v>
      </c>
      <c r="G11" s="48" t="s">
        <v>399</v>
      </c>
      <c r="H11" s="49" t="s">
        <v>399</v>
      </c>
      <c r="I11" s="132"/>
      <c r="J11" s="132"/>
    </row>
    <row r="12" spans="1:10">
      <c r="A12" s="76" t="s">
        <v>463</v>
      </c>
      <c r="B12" s="77" t="s">
        <v>399</v>
      </c>
      <c r="C12" s="77" t="s">
        <v>399</v>
      </c>
      <c r="D12" s="77" t="s">
        <v>399</v>
      </c>
      <c r="E12" s="77" t="s">
        <v>399</v>
      </c>
      <c r="F12" s="77" t="s">
        <v>399</v>
      </c>
      <c r="G12" s="77" t="s">
        <v>399</v>
      </c>
      <c r="H12" s="78" t="s">
        <v>399</v>
      </c>
      <c r="I12" s="132"/>
      <c r="J12" s="132"/>
    </row>
    <row r="13" spans="1:10">
      <c r="A13" s="68"/>
      <c r="B13" s="73"/>
      <c r="C13" s="73"/>
      <c r="D13" s="73"/>
      <c r="E13" s="79"/>
      <c r="F13" s="79"/>
      <c r="G13" s="73"/>
      <c r="H13" s="74"/>
      <c r="I13" s="132"/>
      <c r="J13" s="132"/>
    </row>
    <row r="14" spans="1:10">
      <c r="A14" s="76" t="s">
        <v>464</v>
      </c>
      <c r="B14" s="77" t="s">
        <v>399</v>
      </c>
      <c r="C14" s="77" t="s">
        <v>399</v>
      </c>
      <c r="D14" s="77" t="s">
        <v>399</v>
      </c>
      <c r="E14" s="77" t="s">
        <v>399</v>
      </c>
      <c r="F14" s="77" t="s">
        <v>399</v>
      </c>
      <c r="G14" s="77" t="s">
        <v>399</v>
      </c>
      <c r="H14" s="78" t="s">
        <v>399</v>
      </c>
      <c r="I14" s="132"/>
      <c r="J14" s="132"/>
    </row>
    <row r="15" spans="1:10">
      <c r="A15" s="68"/>
      <c r="B15" s="73"/>
      <c r="C15" s="73"/>
      <c r="D15" s="73"/>
      <c r="E15" s="79"/>
      <c r="F15" s="79"/>
      <c r="G15" s="73"/>
      <c r="H15" s="74"/>
      <c r="I15" s="132"/>
      <c r="J15" s="132"/>
    </row>
    <row r="16" spans="1:10">
      <c r="A16" s="76" t="s">
        <v>465</v>
      </c>
      <c r="B16" s="77" t="s">
        <v>399</v>
      </c>
      <c r="C16" s="77" t="s">
        <v>399</v>
      </c>
      <c r="D16" s="77" t="s">
        <v>399</v>
      </c>
      <c r="E16" s="77" t="s">
        <v>399</v>
      </c>
      <c r="F16" s="77" t="s">
        <v>399</v>
      </c>
      <c r="G16" s="77" t="s">
        <v>399</v>
      </c>
      <c r="H16" s="78" t="s">
        <v>399</v>
      </c>
      <c r="I16" s="132"/>
      <c r="J16" s="132"/>
    </row>
    <row r="17" spans="1:10">
      <c r="A17" s="66"/>
      <c r="B17" s="48"/>
      <c r="C17" s="48"/>
      <c r="D17" s="48"/>
      <c r="E17" s="12"/>
      <c r="F17" s="12"/>
      <c r="G17" s="48"/>
      <c r="H17" s="49"/>
      <c r="I17" s="132"/>
      <c r="J17" s="132"/>
    </row>
    <row r="18" spans="1:10">
      <c r="A18" s="66" t="s">
        <v>544</v>
      </c>
      <c r="B18" s="48">
        <v>5</v>
      </c>
      <c r="C18" s="48" t="s">
        <v>399</v>
      </c>
      <c r="D18" s="48">
        <v>5</v>
      </c>
      <c r="E18" s="12">
        <v>1600</v>
      </c>
      <c r="F18" s="48" t="s">
        <v>399</v>
      </c>
      <c r="G18" s="48">
        <v>8</v>
      </c>
      <c r="H18" s="49" t="s">
        <v>399</v>
      </c>
      <c r="I18" s="132"/>
      <c r="J18" s="132"/>
    </row>
    <row r="19" spans="1:10">
      <c r="A19" s="66" t="s">
        <v>467</v>
      </c>
      <c r="B19" s="85">
        <v>1</v>
      </c>
      <c r="C19" s="48" t="s">
        <v>399</v>
      </c>
      <c r="D19" s="85">
        <v>1</v>
      </c>
      <c r="E19" s="85">
        <v>1000</v>
      </c>
      <c r="F19" s="48" t="s">
        <v>399</v>
      </c>
      <c r="G19" s="85">
        <v>1</v>
      </c>
      <c r="H19" s="49" t="s">
        <v>399</v>
      </c>
      <c r="I19" s="132"/>
      <c r="J19" s="132"/>
    </row>
    <row r="20" spans="1:10">
      <c r="A20" s="66" t="s">
        <v>468</v>
      </c>
      <c r="B20" s="85">
        <v>1</v>
      </c>
      <c r="C20" s="48" t="s">
        <v>399</v>
      </c>
      <c r="D20" s="85">
        <v>1</v>
      </c>
      <c r="E20" s="85">
        <v>850</v>
      </c>
      <c r="F20" s="48" t="s">
        <v>399</v>
      </c>
      <c r="G20" s="85">
        <v>1</v>
      </c>
      <c r="H20" s="49" t="s">
        <v>399</v>
      </c>
      <c r="I20" s="132"/>
      <c r="J20" s="132"/>
    </row>
    <row r="21" spans="1:10">
      <c r="A21" s="76" t="s">
        <v>469</v>
      </c>
      <c r="B21" s="77">
        <v>7</v>
      </c>
      <c r="C21" s="77" t="s">
        <v>399</v>
      </c>
      <c r="D21" s="77">
        <v>7</v>
      </c>
      <c r="E21" s="77">
        <v>1407</v>
      </c>
      <c r="F21" s="77" t="s">
        <v>399</v>
      </c>
      <c r="G21" s="77">
        <v>10</v>
      </c>
      <c r="H21" s="78" t="s">
        <v>399</v>
      </c>
      <c r="I21" s="132"/>
      <c r="J21" s="132"/>
    </row>
    <row r="22" spans="1:10">
      <c r="A22" s="66"/>
      <c r="B22" s="73"/>
      <c r="C22" s="73"/>
      <c r="D22" s="73"/>
      <c r="E22" s="79"/>
      <c r="F22" s="79"/>
      <c r="G22" s="73"/>
      <c r="H22" s="74"/>
      <c r="I22" s="132"/>
      <c r="J22" s="132"/>
    </row>
    <row r="23" spans="1:10">
      <c r="A23" s="76" t="s">
        <v>470</v>
      </c>
      <c r="B23" s="77">
        <v>5</v>
      </c>
      <c r="C23" s="77">
        <v>28</v>
      </c>
      <c r="D23" s="77">
        <v>33</v>
      </c>
      <c r="E23" s="77">
        <v>700</v>
      </c>
      <c r="F23" s="77">
        <v>2000</v>
      </c>
      <c r="G23" s="77">
        <v>60</v>
      </c>
      <c r="H23" s="78">
        <v>30</v>
      </c>
      <c r="I23" s="132"/>
      <c r="J23" s="132"/>
    </row>
    <row r="24" spans="1:10">
      <c r="A24" s="68"/>
      <c r="B24" s="73"/>
      <c r="C24" s="73"/>
      <c r="D24" s="73"/>
      <c r="E24" s="79"/>
      <c r="F24" s="79"/>
      <c r="G24" s="73"/>
      <c r="H24" s="74"/>
      <c r="I24" s="132"/>
      <c r="J24" s="132"/>
    </row>
    <row r="25" spans="1:10">
      <c r="A25" s="76" t="s">
        <v>471</v>
      </c>
      <c r="B25" s="77" t="s">
        <v>399</v>
      </c>
      <c r="C25" s="77" t="s">
        <v>399</v>
      </c>
      <c r="D25" s="77" t="s">
        <v>399</v>
      </c>
      <c r="E25" s="77" t="s">
        <v>399</v>
      </c>
      <c r="F25" s="77" t="s">
        <v>399</v>
      </c>
      <c r="G25" s="77" t="s">
        <v>399</v>
      </c>
      <c r="H25" s="78" t="s">
        <v>399</v>
      </c>
      <c r="I25" s="132"/>
      <c r="J25" s="132"/>
    </row>
    <row r="26" spans="1:10">
      <c r="A26" s="66"/>
      <c r="B26" s="48"/>
      <c r="C26" s="48"/>
      <c r="D26" s="48"/>
      <c r="E26" s="12"/>
      <c r="F26" s="12"/>
      <c r="G26" s="48"/>
      <c r="H26" s="49"/>
      <c r="I26" s="132"/>
      <c r="J26" s="132"/>
    </row>
    <row r="27" spans="1:10">
      <c r="A27" s="66" t="s">
        <v>472</v>
      </c>
      <c r="B27" s="48">
        <v>3</v>
      </c>
      <c r="C27" s="48">
        <v>6</v>
      </c>
      <c r="D27" s="48">
        <v>9</v>
      </c>
      <c r="E27" s="12">
        <v>2000</v>
      </c>
      <c r="F27" s="12">
        <v>3000</v>
      </c>
      <c r="G27" s="48">
        <v>24</v>
      </c>
      <c r="H27" s="49" t="s">
        <v>399</v>
      </c>
      <c r="I27" s="132"/>
      <c r="J27" s="132"/>
    </row>
    <row r="28" spans="1:10">
      <c r="A28" s="66" t="s">
        <v>473</v>
      </c>
      <c r="B28" s="48">
        <v>30</v>
      </c>
      <c r="C28" s="48" t="s">
        <v>399</v>
      </c>
      <c r="D28" s="48">
        <v>30</v>
      </c>
      <c r="E28" s="12">
        <v>667</v>
      </c>
      <c r="F28" s="12" t="s">
        <v>399</v>
      </c>
      <c r="G28" s="48">
        <v>20</v>
      </c>
      <c r="H28" s="49">
        <v>1</v>
      </c>
      <c r="I28" s="132"/>
      <c r="J28" s="132"/>
    </row>
    <row r="29" spans="1:10">
      <c r="A29" s="66" t="s">
        <v>474</v>
      </c>
      <c r="B29" s="48">
        <v>341</v>
      </c>
      <c r="C29" s="48">
        <v>2</v>
      </c>
      <c r="D29" s="48">
        <v>343</v>
      </c>
      <c r="E29" s="12">
        <v>1007</v>
      </c>
      <c r="F29" s="12">
        <v>1800</v>
      </c>
      <c r="G29" s="48">
        <v>347</v>
      </c>
      <c r="H29" s="49">
        <v>145</v>
      </c>
      <c r="I29" s="132"/>
      <c r="J29" s="132"/>
    </row>
    <row r="30" spans="1:10">
      <c r="A30" s="76" t="s">
        <v>475</v>
      </c>
      <c r="B30" s="77">
        <v>374</v>
      </c>
      <c r="C30" s="77">
        <v>8</v>
      </c>
      <c r="D30" s="77">
        <v>382</v>
      </c>
      <c r="E30" s="77">
        <v>988</v>
      </c>
      <c r="F30" s="77">
        <v>2700</v>
      </c>
      <c r="G30" s="77">
        <v>391</v>
      </c>
      <c r="H30" s="78">
        <v>146</v>
      </c>
      <c r="I30" s="132"/>
      <c r="J30" s="132"/>
    </row>
    <row r="31" spans="1:10">
      <c r="A31" s="66"/>
      <c r="B31" s="48"/>
      <c r="C31" s="48"/>
      <c r="D31" s="48"/>
      <c r="E31" s="12"/>
      <c r="F31" s="12"/>
      <c r="G31" s="48"/>
      <c r="H31" s="49"/>
      <c r="I31" s="132"/>
      <c r="J31" s="132"/>
    </row>
    <row r="32" spans="1:10">
      <c r="A32" s="66" t="s">
        <v>476</v>
      </c>
      <c r="B32" s="83">
        <v>20</v>
      </c>
      <c r="C32" s="83">
        <v>7</v>
      </c>
      <c r="D32" s="48">
        <v>27</v>
      </c>
      <c r="E32" s="83">
        <v>903</v>
      </c>
      <c r="F32" s="83">
        <v>2336</v>
      </c>
      <c r="G32" s="12">
        <v>34</v>
      </c>
      <c r="H32" s="84" t="s">
        <v>399</v>
      </c>
      <c r="I32" s="132"/>
      <c r="J32" s="132"/>
    </row>
    <row r="33" spans="1:10">
      <c r="A33" s="66" t="s">
        <v>477</v>
      </c>
      <c r="B33" s="83">
        <v>4</v>
      </c>
      <c r="C33" s="83" t="s">
        <v>399</v>
      </c>
      <c r="D33" s="48">
        <v>4</v>
      </c>
      <c r="E33" s="83">
        <v>700</v>
      </c>
      <c r="F33" s="83" t="s">
        <v>399</v>
      </c>
      <c r="G33" s="12">
        <v>3</v>
      </c>
      <c r="H33" s="84" t="s">
        <v>399</v>
      </c>
      <c r="I33" s="132"/>
      <c r="J33" s="132"/>
    </row>
    <row r="34" spans="1:10">
      <c r="A34" s="66" t="s">
        <v>478</v>
      </c>
      <c r="B34" s="83">
        <v>12</v>
      </c>
      <c r="C34" s="83" t="s">
        <v>399</v>
      </c>
      <c r="D34" s="48">
        <v>12</v>
      </c>
      <c r="E34" s="83">
        <v>994</v>
      </c>
      <c r="F34" s="83" t="s">
        <v>399</v>
      </c>
      <c r="G34" s="12">
        <v>12</v>
      </c>
      <c r="H34" s="84">
        <v>4</v>
      </c>
      <c r="I34" s="132"/>
      <c r="J34" s="132"/>
    </row>
    <row r="35" spans="1:10">
      <c r="A35" s="66" t="s">
        <v>479</v>
      </c>
      <c r="B35" s="83">
        <v>4</v>
      </c>
      <c r="C35" s="83" t="s">
        <v>399</v>
      </c>
      <c r="D35" s="48">
        <v>4</v>
      </c>
      <c r="E35" s="83">
        <v>740</v>
      </c>
      <c r="F35" s="83" t="s">
        <v>399</v>
      </c>
      <c r="G35" s="12">
        <v>3</v>
      </c>
      <c r="H35" s="84" t="s">
        <v>399</v>
      </c>
      <c r="I35" s="132"/>
      <c r="J35" s="132"/>
    </row>
    <row r="36" spans="1:10">
      <c r="A36" s="76" t="s">
        <v>480</v>
      </c>
      <c r="B36" s="77">
        <v>40</v>
      </c>
      <c r="C36" s="77">
        <v>7</v>
      </c>
      <c r="D36" s="77">
        <v>47</v>
      </c>
      <c r="E36" s="77">
        <v>894</v>
      </c>
      <c r="F36" s="77">
        <v>2336</v>
      </c>
      <c r="G36" s="77">
        <v>52</v>
      </c>
      <c r="H36" s="78">
        <v>4</v>
      </c>
      <c r="I36" s="132"/>
      <c r="J36" s="132"/>
    </row>
    <row r="37" spans="1:10">
      <c r="A37" s="68"/>
      <c r="B37" s="73"/>
      <c r="C37" s="73"/>
      <c r="D37" s="73"/>
      <c r="E37" s="79"/>
      <c r="F37" s="79"/>
      <c r="G37" s="73"/>
      <c r="H37" s="74"/>
      <c r="I37" s="132"/>
      <c r="J37" s="132"/>
    </row>
    <row r="38" spans="1:10">
      <c r="A38" s="76" t="s">
        <v>481</v>
      </c>
      <c r="B38" s="77">
        <v>1</v>
      </c>
      <c r="C38" s="77" t="s">
        <v>399</v>
      </c>
      <c r="D38" s="77">
        <v>1</v>
      </c>
      <c r="E38" s="77">
        <v>1200</v>
      </c>
      <c r="F38" s="77" t="s">
        <v>399</v>
      </c>
      <c r="G38" s="77">
        <v>1</v>
      </c>
      <c r="H38" s="78">
        <v>1</v>
      </c>
      <c r="I38" s="132"/>
      <c r="J38" s="132"/>
    </row>
    <row r="39" spans="1:10">
      <c r="A39" s="66"/>
      <c r="B39" s="48"/>
      <c r="C39" s="48"/>
      <c r="D39" s="48"/>
      <c r="E39" s="12"/>
      <c r="F39" s="12"/>
      <c r="G39" s="48"/>
      <c r="H39" s="49"/>
      <c r="I39" s="132"/>
      <c r="J39" s="132"/>
    </row>
    <row r="40" spans="1:10">
      <c r="A40" s="66" t="s">
        <v>545</v>
      </c>
      <c r="B40" s="12">
        <v>2</v>
      </c>
      <c r="C40" s="12" t="s">
        <v>399</v>
      </c>
      <c r="D40" s="48">
        <v>2</v>
      </c>
      <c r="E40" s="12">
        <v>650</v>
      </c>
      <c r="F40" s="12" t="s">
        <v>399</v>
      </c>
      <c r="G40" s="12">
        <v>1</v>
      </c>
      <c r="H40" s="13" t="s">
        <v>399</v>
      </c>
      <c r="I40" s="132"/>
      <c r="J40" s="132"/>
    </row>
    <row r="41" spans="1:10">
      <c r="A41" s="66" t="s">
        <v>483</v>
      </c>
      <c r="B41" s="48">
        <v>145</v>
      </c>
      <c r="C41" s="48" t="s">
        <v>399</v>
      </c>
      <c r="D41" s="48">
        <v>145</v>
      </c>
      <c r="E41" s="12">
        <v>900</v>
      </c>
      <c r="F41" s="12" t="s">
        <v>399</v>
      </c>
      <c r="G41" s="48">
        <v>131</v>
      </c>
      <c r="H41" s="49" t="s">
        <v>399</v>
      </c>
      <c r="I41" s="132"/>
      <c r="J41" s="132"/>
    </row>
    <row r="42" spans="1:10">
      <c r="A42" s="66" t="s">
        <v>484</v>
      </c>
      <c r="B42" s="12">
        <v>60</v>
      </c>
      <c r="C42" s="12" t="s">
        <v>399</v>
      </c>
      <c r="D42" s="48">
        <v>60</v>
      </c>
      <c r="E42" s="12">
        <v>1100</v>
      </c>
      <c r="F42" s="12" t="s">
        <v>399</v>
      </c>
      <c r="G42" s="12">
        <v>66</v>
      </c>
      <c r="H42" s="133">
        <v>30</v>
      </c>
      <c r="I42" s="132"/>
      <c r="J42" s="132"/>
    </row>
    <row r="43" spans="1:10">
      <c r="A43" s="66" t="s">
        <v>485</v>
      </c>
      <c r="B43" s="12">
        <v>164</v>
      </c>
      <c r="C43" s="12">
        <v>2</v>
      </c>
      <c r="D43" s="48">
        <v>166</v>
      </c>
      <c r="E43" s="12">
        <v>1110</v>
      </c>
      <c r="F43" s="12">
        <v>1500</v>
      </c>
      <c r="G43" s="12">
        <v>185</v>
      </c>
      <c r="H43" s="13" t="s">
        <v>399</v>
      </c>
      <c r="I43" s="132"/>
      <c r="J43" s="132"/>
    </row>
    <row r="44" spans="1:10">
      <c r="A44" s="66" t="s">
        <v>486</v>
      </c>
      <c r="B44" s="12">
        <v>1301</v>
      </c>
      <c r="C44" s="12">
        <v>30</v>
      </c>
      <c r="D44" s="48">
        <v>1331</v>
      </c>
      <c r="E44" s="12">
        <v>810</v>
      </c>
      <c r="F44" s="12">
        <v>810</v>
      </c>
      <c r="G44" s="12">
        <v>1078</v>
      </c>
      <c r="H44" s="13">
        <v>906</v>
      </c>
      <c r="I44" s="132"/>
      <c r="J44" s="132"/>
    </row>
    <row r="45" spans="1:10">
      <c r="A45" s="66" t="s">
        <v>487</v>
      </c>
      <c r="B45" s="12">
        <v>16</v>
      </c>
      <c r="C45" s="12" t="s">
        <v>399</v>
      </c>
      <c r="D45" s="48">
        <v>16</v>
      </c>
      <c r="E45" s="12">
        <v>700</v>
      </c>
      <c r="F45" s="12" t="s">
        <v>399</v>
      </c>
      <c r="G45" s="12">
        <v>11</v>
      </c>
      <c r="H45" s="13">
        <v>14</v>
      </c>
      <c r="I45" s="132"/>
      <c r="J45" s="132"/>
    </row>
    <row r="46" spans="1:10">
      <c r="A46" s="66" t="s">
        <v>488</v>
      </c>
      <c r="B46" s="12">
        <v>109</v>
      </c>
      <c r="C46" s="12" t="s">
        <v>399</v>
      </c>
      <c r="D46" s="48">
        <v>109</v>
      </c>
      <c r="E46" s="12">
        <v>750</v>
      </c>
      <c r="F46" s="12" t="s">
        <v>399</v>
      </c>
      <c r="G46" s="12">
        <v>82</v>
      </c>
      <c r="H46" s="13">
        <v>20</v>
      </c>
      <c r="I46" s="132"/>
      <c r="J46" s="132"/>
    </row>
    <row r="47" spans="1:10">
      <c r="A47" s="66" t="s">
        <v>489</v>
      </c>
      <c r="B47" s="12">
        <v>3735</v>
      </c>
      <c r="C47" s="12">
        <v>177</v>
      </c>
      <c r="D47" s="48">
        <v>3912</v>
      </c>
      <c r="E47" s="12">
        <v>1700</v>
      </c>
      <c r="F47" s="12">
        <v>2700</v>
      </c>
      <c r="G47" s="12">
        <v>6827</v>
      </c>
      <c r="H47" s="13">
        <v>943</v>
      </c>
      <c r="I47" s="132"/>
      <c r="J47" s="132"/>
    </row>
    <row r="48" spans="1:10">
      <c r="A48" s="66" t="s">
        <v>490</v>
      </c>
      <c r="B48" s="12">
        <v>91</v>
      </c>
      <c r="C48" s="12" t="s">
        <v>399</v>
      </c>
      <c r="D48" s="48">
        <v>91</v>
      </c>
      <c r="E48" s="12">
        <v>659</v>
      </c>
      <c r="F48" s="12" t="s">
        <v>399</v>
      </c>
      <c r="G48" s="12">
        <v>60</v>
      </c>
      <c r="H48" s="13">
        <v>18</v>
      </c>
      <c r="I48" s="132"/>
      <c r="J48" s="132"/>
    </row>
    <row r="49" spans="1:10">
      <c r="A49" s="76" t="s">
        <v>491</v>
      </c>
      <c r="B49" s="77">
        <v>5623</v>
      </c>
      <c r="C49" s="77">
        <v>209</v>
      </c>
      <c r="D49" s="77">
        <v>5832</v>
      </c>
      <c r="E49" s="77">
        <v>1411</v>
      </c>
      <c r="F49" s="77">
        <v>2417</v>
      </c>
      <c r="G49" s="77">
        <v>8441</v>
      </c>
      <c r="H49" s="78">
        <v>1931</v>
      </c>
      <c r="I49" s="132"/>
      <c r="J49" s="132"/>
    </row>
    <row r="50" spans="1:10">
      <c r="A50" s="68"/>
      <c r="B50" s="73"/>
      <c r="C50" s="73"/>
      <c r="D50" s="73"/>
      <c r="E50" s="79"/>
      <c r="F50" s="79"/>
      <c r="G50" s="73"/>
      <c r="H50" s="74"/>
      <c r="I50" s="132"/>
      <c r="J50" s="132"/>
    </row>
    <row r="51" spans="1:10">
      <c r="A51" s="76" t="s">
        <v>492</v>
      </c>
      <c r="B51" s="77">
        <v>312</v>
      </c>
      <c r="C51" s="77">
        <v>3</v>
      </c>
      <c r="D51" s="77">
        <v>315</v>
      </c>
      <c r="E51" s="77">
        <v>500</v>
      </c>
      <c r="F51" s="77">
        <v>1200</v>
      </c>
      <c r="G51" s="77">
        <v>160</v>
      </c>
      <c r="H51" s="78">
        <v>128</v>
      </c>
      <c r="I51" s="132"/>
      <c r="J51" s="132"/>
    </row>
    <row r="52" spans="1:10">
      <c r="A52" s="66"/>
      <c r="B52" s="48"/>
      <c r="C52" s="48"/>
      <c r="D52" s="48"/>
      <c r="E52" s="12"/>
      <c r="F52" s="12"/>
      <c r="G52" s="48"/>
      <c r="H52" s="49"/>
      <c r="I52" s="132"/>
      <c r="J52" s="132"/>
    </row>
    <row r="53" spans="1:10">
      <c r="A53" s="66" t="s">
        <v>493</v>
      </c>
      <c r="B53" s="48">
        <v>7013</v>
      </c>
      <c r="C53" s="48">
        <v>788</v>
      </c>
      <c r="D53" s="48">
        <v>7801</v>
      </c>
      <c r="E53" s="12">
        <v>1200</v>
      </c>
      <c r="F53" s="12">
        <v>1900</v>
      </c>
      <c r="G53" s="48">
        <v>9913</v>
      </c>
      <c r="H53" s="49">
        <v>1983</v>
      </c>
      <c r="I53" s="132"/>
      <c r="J53" s="132"/>
    </row>
    <row r="54" spans="1:10">
      <c r="A54" s="66" t="s">
        <v>494</v>
      </c>
      <c r="B54" s="48">
        <v>317</v>
      </c>
      <c r="C54" s="48">
        <v>16</v>
      </c>
      <c r="D54" s="48">
        <v>333</v>
      </c>
      <c r="E54" s="12">
        <v>660</v>
      </c>
      <c r="F54" s="12">
        <v>1600</v>
      </c>
      <c r="G54" s="48">
        <v>235</v>
      </c>
      <c r="H54" s="49" t="s">
        <v>399</v>
      </c>
      <c r="I54" s="132"/>
      <c r="J54" s="132"/>
    </row>
    <row r="55" spans="1:10">
      <c r="A55" s="66" t="s">
        <v>495</v>
      </c>
      <c r="B55" s="48">
        <v>11752</v>
      </c>
      <c r="C55" s="48">
        <v>224</v>
      </c>
      <c r="D55" s="48">
        <v>11976</v>
      </c>
      <c r="E55" s="12">
        <v>1385</v>
      </c>
      <c r="F55" s="12">
        <v>2200</v>
      </c>
      <c r="G55" s="48">
        <v>16769</v>
      </c>
      <c r="H55" s="49">
        <v>3000</v>
      </c>
    </row>
    <row r="56" spans="1:10">
      <c r="A56" s="66" t="s">
        <v>496</v>
      </c>
      <c r="B56" s="48">
        <v>543</v>
      </c>
      <c r="C56" s="48" t="s">
        <v>399</v>
      </c>
      <c r="D56" s="48">
        <v>543</v>
      </c>
      <c r="E56" s="12">
        <v>500</v>
      </c>
      <c r="F56" s="12" t="s">
        <v>399</v>
      </c>
      <c r="G56" s="48">
        <v>272</v>
      </c>
      <c r="H56" s="49">
        <v>80</v>
      </c>
    </row>
    <row r="57" spans="1:10">
      <c r="A57" s="66" t="s">
        <v>497</v>
      </c>
      <c r="B57" s="48">
        <v>3999</v>
      </c>
      <c r="C57" s="48">
        <v>105</v>
      </c>
      <c r="D57" s="48">
        <v>4104</v>
      </c>
      <c r="E57" s="12">
        <v>1000</v>
      </c>
      <c r="F57" s="12">
        <v>1600</v>
      </c>
      <c r="G57" s="48">
        <v>4167</v>
      </c>
      <c r="H57" s="49">
        <v>500</v>
      </c>
    </row>
    <row r="58" spans="1:10">
      <c r="A58" s="76" t="s">
        <v>546</v>
      </c>
      <c r="B58" s="77">
        <v>23624</v>
      </c>
      <c r="C58" s="77">
        <v>1133</v>
      </c>
      <c r="D58" s="77">
        <v>24757</v>
      </c>
      <c r="E58" s="77">
        <v>1235</v>
      </c>
      <c r="F58" s="77">
        <v>1927</v>
      </c>
      <c r="G58" s="77">
        <v>31356</v>
      </c>
      <c r="H58" s="78">
        <v>5563</v>
      </c>
    </row>
    <row r="59" spans="1:10">
      <c r="A59" s="66"/>
      <c r="B59" s="48"/>
      <c r="C59" s="48"/>
      <c r="D59" s="48"/>
      <c r="E59" s="12"/>
      <c r="F59" s="12"/>
      <c r="G59" s="48"/>
      <c r="H59" s="49"/>
    </row>
    <row r="60" spans="1:10">
      <c r="A60" s="66" t="s">
        <v>499</v>
      </c>
      <c r="B60" s="12" t="s">
        <v>399</v>
      </c>
      <c r="C60" s="12" t="s">
        <v>399</v>
      </c>
      <c r="D60" s="48" t="s">
        <v>399</v>
      </c>
      <c r="E60" s="12" t="s">
        <v>399</v>
      </c>
      <c r="F60" s="12" t="s">
        <v>399</v>
      </c>
      <c r="G60" s="12" t="s">
        <v>399</v>
      </c>
      <c r="H60" s="13" t="s">
        <v>399</v>
      </c>
    </row>
    <row r="61" spans="1:10">
      <c r="A61" s="66" t="s">
        <v>500</v>
      </c>
      <c r="B61" s="12">
        <v>3</v>
      </c>
      <c r="C61" s="12" t="s">
        <v>399</v>
      </c>
      <c r="D61" s="48">
        <v>3</v>
      </c>
      <c r="E61" s="12">
        <v>650</v>
      </c>
      <c r="F61" s="12" t="s">
        <v>399</v>
      </c>
      <c r="G61" s="12">
        <v>2</v>
      </c>
      <c r="H61" s="13">
        <v>1</v>
      </c>
    </row>
    <row r="62" spans="1:10">
      <c r="A62" s="66" t="s">
        <v>501</v>
      </c>
      <c r="B62" s="12" t="s">
        <v>399</v>
      </c>
      <c r="C62" s="12" t="s">
        <v>399</v>
      </c>
      <c r="D62" s="48" t="s">
        <v>399</v>
      </c>
      <c r="E62" s="12" t="s">
        <v>399</v>
      </c>
      <c r="F62" s="12" t="s">
        <v>399</v>
      </c>
      <c r="G62" s="12" t="s">
        <v>399</v>
      </c>
      <c r="H62" s="13" t="s">
        <v>399</v>
      </c>
    </row>
    <row r="63" spans="1:10">
      <c r="A63" s="76" t="s">
        <v>502</v>
      </c>
      <c r="B63" s="77">
        <v>3</v>
      </c>
      <c r="C63" s="77" t="s">
        <v>399</v>
      </c>
      <c r="D63" s="77">
        <v>3</v>
      </c>
      <c r="E63" s="77">
        <v>650</v>
      </c>
      <c r="F63" s="77" t="s">
        <v>399</v>
      </c>
      <c r="G63" s="77">
        <v>2</v>
      </c>
      <c r="H63" s="78">
        <v>1</v>
      </c>
    </row>
    <row r="64" spans="1:10">
      <c r="A64" s="68"/>
      <c r="B64" s="73"/>
      <c r="C64" s="73"/>
      <c r="D64" s="73"/>
      <c r="E64" s="79"/>
      <c r="F64" s="79"/>
      <c r="G64" s="73"/>
      <c r="H64" s="74"/>
    </row>
    <row r="65" spans="1:8">
      <c r="A65" s="76" t="s">
        <v>503</v>
      </c>
      <c r="B65" s="77">
        <v>10</v>
      </c>
      <c r="C65" s="77" t="s">
        <v>399</v>
      </c>
      <c r="D65" s="77">
        <v>10</v>
      </c>
      <c r="E65" s="77">
        <v>800</v>
      </c>
      <c r="F65" s="77" t="s">
        <v>399</v>
      </c>
      <c r="G65" s="77">
        <v>8</v>
      </c>
      <c r="H65" s="78">
        <v>2</v>
      </c>
    </row>
    <row r="66" spans="1:8">
      <c r="A66" s="66"/>
      <c r="B66" s="48"/>
      <c r="C66" s="48"/>
      <c r="D66" s="48"/>
      <c r="E66" s="12"/>
      <c r="F66" s="12"/>
      <c r="G66" s="48"/>
      <c r="H66" s="49"/>
    </row>
    <row r="67" spans="1:8">
      <c r="A67" s="66" t="s">
        <v>504</v>
      </c>
      <c r="B67" s="12">
        <v>44</v>
      </c>
      <c r="C67" s="12" t="s">
        <v>399</v>
      </c>
      <c r="D67" s="48">
        <v>44</v>
      </c>
      <c r="E67" s="12">
        <v>860</v>
      </c>
      <c r="F67" s="12" t="s">
        <v>399</v>
      </c>
      <c r="G67" s="12">
        <v>38</v>
      </c>
      <c r="H67" s="13" t="s">
        <v>399</v>
      </c>
    </row>
    <row r="68" spans="1:8">
      <c r="A68" s="66" t="s">
        <v>505</v>
      </c>
      <c r="B68" s="12" t="s">
        <v>399</v>
      </c>
      <c r="C68" s="12" t="s">
        <v>399</v>
      </c>
      <c r="D68" s="48" t="s">
        <v>399</v>
      </c>
      <c r="E68" s="12" t="s">
        <v>399</v>
      </c>
      <c r="F68" s="12" t="s">
        <v>399</v>
      </c>
      <c r="G68" s="12" t="s">
        <v>399</v>
      </c>
      <c r="H68" s="13" t="s">
        <v>399</v>
      </c>
    </row>
    <row r="69" spans="1:8">
      <c r="A69" s="76" t="s">
        <v>506</v>
      </c>
      <c r="B69" s="77">
        <v>44</v>
      </c>
      <c r="C69" s="77" t="s">
        <v>399</v>
      </c>
      <c r="D69" s="77">
        <v>44</v>
      </c>
      <c r="E69" s="77">
        <v>860</v>
      </c>
      <c r="F69" s="77" t="s">
        <v>399</v>
      </c>
      <c r="G69" s="77">
        <v>38</v>
      </c>
      <c r="H69" s="78" t="s">
        <v>399</v>
      </c>
    </row>
    <row r="70" spans="1:8">
      <c r="A70" s="66"/>
      <c r="B70" s="48"/>
      <c r="C70" s="48"/>
      <c r="D70" s="48"/>
      <c r="E70" s="12"/>
      <c r="F70" s="12"/>
      <c r="G70" s="48"/>
      <c r="H70" s="49"/>
    </row>
    <row r="71" spans="1:8">
      <c r="A71" s="66" t="s">
        <v>507</v>
      </c>
      <c r="B71" s="48">
        <v>4</v>
      </c>
      <c r="C71" s="48" t="s">
        <v>399</v>
      </c>
      <c r="D71" s="48">
        <v>4</v>
      </c>
      <c r="E71" s="12">
        <v>750</v>
      </c>
      <c r="F71" s="12" t="s">
        <v>399</v>
      </c>
      <c r="G71" s="48">
        <v>3</v>
      </c>
      <c r="H71" s="49">
        <v>2</v>
      </c>
    </row>
    <row r="72" spans="1:8">
      <c r="A72" s="66" t="s">
        <v>508</v>
      </c>
      <c r="B72" s="48" t="s">
        <v>399</v>
      </c>
      <c r="C72" s="48" t="s">
        <v>399</v>
      </c>
      <c r="D72" s="48" t="s">
        <v>399</v>
      </c>
      <c r="E72" s="12" t="s">
        <v>399</v>
      </c>
      <c r="F72" s="12" t="s">
        <v>399</v>
      </c>
      <c r="G72" s="48" t="s">
        <v>399</v>
      </c>
      <c r="H72" s="49" t="s">
        <v>399</v>
      </c>
    </row>
    <row r="73" spans="1:8">
      <c r="A73" s="66" t="s">
        <v>509</v>
      </c>
      <c r="B73" s="12" t="s">
        <v>399</v>
      </c>
      <c r="C73" s="12" t="s">
        <v>399</v>
      </c>
      <c r="D73" s="48" t="s">
        <v>399</v>
      </c>
      <c r="E73" s="12" t="s">
        <v>399</v>
      </c>
      <c r="F73" s="12" t="s">
        <v>399</v>
      </c>
      <c r="G73" s="12" t="s">
        <v>399</v>
      </c>
      <c r="H73" s="13" t="s">
        <v>399</v>
      </c>
    </row>
    <row r="74" spans="1:8">
      <c r="A74" s="66" t="s">
        <v>510</v>
      </c>
      <c r="B74" s="48">
        <v>23</v>
      </c>
      <c r="C74" s="48">
        <v>2</v>
      </c>
      <c r="D74" s="48">
        <v>25</v>
      </c>
      <c r="E74" s="12">
        <v>435</v>
      </c>
      <c r="F74" s="12">
        <v>825</v>
      </c>
      <c r="G74" s="48">
        <v>12</v>
      </c>
      <c r="H74" s="49">
        <v>15</v>
      </c>
    </row>
    <row r="75" spans="1:8">
      <c r="A75" s="66" t="s">
        <v>511</v>
      </c>
      <c r="B75" s="48" t="s">
        <v>399</v>
      </c>
      <c r="C75" s="48" t="s">
        <v>399</v>
      </c>
      <c r="D75" s="48" t="s">
        <v>399</v>
      </c>
      <c r="E75" s="12" t="s">
        <v>399</v>
      </c>
      <c r="F75" s="12" t="s">
        <v>399</v>
      </c>
      <c r="G75" s="48" t="s">
        <v>399</v>
      </c>
      <c r="H75" s="49" t="s">
        <v>399</v>
      </c>
    </row>
    <row r="76" spans="1:8">
      <c r="A76" s="66" t="s">
        <v>512</v>
      </c>
      <c r="B76" s="48" t="s">
        <v>399</v>
      </c>
      <c r="C76" s="48" t="s">
        <v>399</v>
      </c>
      <c r="D76" s="48" t="s">
        <v>399</v>
      </c>
      <c r="E76" s="12" t="s">
        <v>399</v>
      </c>
      <c r="F76" s="12" t="s">
        <v>399</v>
      </c>
      <c r="G76" s="48" t="s">
        <v>399</v>
      </c>
      <c r="H76" s="49" t="s">
        <v>399</v>
      </c>
    </row>
    <row r="77" spans="1:8">
      <c r="A77" s="66" t="s">
        <v>513</v>
      </c>
      <c r="B77" s="48">
        <v>19</v>
      </c>
      <c r="C77" s="48" t="s">
        <v>399</v>
      </c>
      <c r="D77" s="48">
        <v>19</v>
      </c>
      <c r="E77" s="12">
        <v>950</v>
      </c>
      <c r="F77" s="12" t="s">
        <v>399</v>
      </c>
      <c r="G77" s="48">
        <v>18</v>
      </c>
      <c r="H77" s="49" t="s">
        <v>399</v>
      </c>
    </row>
    <row r="78" spans="1:8">
      <c r="A78" s="66" t="s">
        <v>514</v>
      </c>
      <c r="B78" s="12">
        <v>4</v>
      </c>
      <c r="C78" s="12" t="s">
        <v>399</v>
      </c>
      <c r="D78" s="48">
        <v>4</v>
      </c>
      <c r="E78" s="12">
        <v>850</v>
      </c>
      <c r="F78" s="12" t="s">
        <v>399</v>
      </c>
      <c r="G78" s="12">
        <v>3</v>
      </c>
      <c r="H78" s="13">
        <v>1</v>
      </c>
    </row>
    <row r="79" spans="1:8">
      <c r="A79" s="76" t="s">
        <v>515</v>
      </c>
      <c r="B79" s="77">
        <v>50</v>
      </c>
      <c r="C79" s="77">
        <v>2</v>
      </c>
      <c r="D79" s="77">
        <v>52</v>
      </c>
      <c r="E79" s="77">
        <v>689</v>
      </c>
      <c r="F79" s="77">
        <v>825</v>
      </c>
      <c r="G79" s="77">
        <v>36</v>
      </c>
      <c r="H79" s="78">
        <v>18</v>
      </c>
    </row>
    <row r="80" spans="1:8">
      <c r="A80" s="66"/>
      <c r="B80" s="48"/>
      <c r="C80" s="48"/>
      <c r="D80" s="48"/>
      <c r="E80" s="12"/>
      <c r="F80" s="12"/>
      <c r="G80" s="48"/>
      <c r="H80" s="49"/>
    </row>
    <row r="81" spans="1:8">
      <c r="A81" s="66" t="s">
        <v>516</v>
      </c>
      <c r="B81" s="85">
        <v>22</v>
      </c>
      <c r="C81" s="48" t="s">
        <v>399</v>
      </c>
      <c r="D81" s="85">
        <v>22</v>
      </c>
      <c r="E81" s="85">
        <v>659</v>
      </c>
      <c r="F81" s="48" t="s">
        <v>399</v>
      </c>
      <c r="G81" s="85">
        <v>15</v>
      </c>
      <c r="H81" s="49" t="s">
        <v>399</v>
      </c>
    </row>
    <row r="82" spans="1:8">
      <c r="A82" s="66" t="s">
        <v>517</v>
      </c>
      <c r="B82" s="48">
        <v>1</v>
      </c>
      <c r="C82" s="48" t="s">
        <v>399</v>
      </c>
      <c r="D82" s="48">
        <v>1</v>
      </c>
      <c r="E82" s="12">
        <v>600</v>
      </c>
      <c r="F82" s="48" t="s">
        <v>399</v>
      </c>
      <c r="G82" s="48" t="s">
        <v>399</v>
      </c>
      <c r="H82" s="49" t="s">
        <v>399</v>
      </c>
    </row>
    <row r="83" spans="1:8">
      <c r="A83" s="76" t="s">
        <v>518</v>
      </c>
      <c r="B83" s="77">
        <v>23</v>
      </c>
      <c r="C83" s="77" t="s">
        <v>399</v>
      </c>
      <c r="D83" s="77">
        <v>23</v>
      </c>
      <c r="E83" s="77">
        <v>656</v>
      </c>
      <c r="F83" s="77" t="s">
        <v>399</v>
      </c>
      <c r="G83" s="77">
        <v>15</v>
      </c>
      <c r="H83" s="78" t="s">
        <v>399</v>
      </c>
    </row>
    <row r="84" spans="1:8">
      <c r="A84" s="66"/>
      <c r="B84" s="48"/>
      <c r="C84" s="48"/>
      <c r="D84" s="48"/>
      <c r="E84" s="12"/>
      <c r="F84" s="12"/>
      <c r="G84" s="48"/>
      <c r="H84" s="49"/>
    </row>
    <row r="85" spans="1:8" ht="13.5" thickBot="1">
      <c r="A85" s="69" t="s">
        <v>519</v>
      </c>
      <c r="B85" s="55">
        <v>30116</v>
      </c>
      <c r="C85" s="55">
        <v>1390</v>
      </c>
      <c r="D85" s="55">
        <v>31506</v>
      </c>
      <c r="E85" s="55">
        <v>1255</v>
      </c>
      <c r="F85" s="55">
        <v>2006</v>
      </c>
      <c r="G85" s="55">
        <v>40570</v>
      </c>
      <c r="H85" s="56">
        <v>7824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96">
    <pageSetUpPr fitToPage="1"/>
  </sheetPr>
  <dimension ref="A1:K88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27.28515625" style="37" customWidth="1"/>
    <col min="2" max="2" width="14.28515625" style="37" customWidth="1"/>
    <col min="3" max="3" width="17.85546875" style="37" customWidth="1"/>
    <col min="4" max="5" width="14.28515625" style="37" customWidth="1"/>
    <col min="6" max="6" width="18.42578125" style="37" customWidth="1"/>
    <col min="7" max="7" width="10.42578125" style="37" customWidth="1"/>
    <col min="8" max="8" width="14.28515625" style="37" customWidth="1"/>
    <col min="9" max="9" width="17.140625" style="37" customWidth="1"/>
    <col min="10" max="10" width="11" style="37" customWidth="1"/>
    <col min="11" max="16384" width="11.42578125" style="37"/>
  </cols>
  <sheetData>
    <row r="1" spans="1:11" ht="18">
      <c r="A1" s="1485" t="s">
        <v>375</v>
      </c>
      <c r="B1" s="1485"/>
      <c r="C1" s="1485"/>
      <c r="D1" s="1485"/>
      <c r="E1" s="1485"/>
      <c r="F1" s="1485"/>
      <c r="G1" s="1485"/>
      <c r="H1" s="1485"/>
      <c r="I1" s="1485"/>
      <c r="J1" s="1485"/>
    </row>
    <row r="3" spans="1:11" s="28" customFormat="1" ht="13.5" customHeight="1"/>
    <row r="4" spans="1:11" s="28" customFormat="1" ht="23.25" customHeight="1">
      <c r="A4" s="1486" t="s">
        <v>454</v>
      </c>
      <c r="B4" s="1486"/>
      <c r="C4" s="1486"/>
      <c r="D4" s="1486"/>
      <c r="E4" s="1486"/>
      <c r="F4" s="1486"/>
      <c r="G4" s="1486"/>
      <c r="H4" s="1486"/>
      <c r="I4" s="1486"/>
      <c r="J4" s="1486"/>
      <c r="K4" s="134"/>
    </row>
    <row r="5" spans="1:11" s="28" customFormat="1" ht="13.5" customHeight="1" thickBot="1"/>
    <row r="6" spans="1:11" s="933" customFormat="1" ht="27.75" customHeight="1">
      <c r="A6" s="1515" t="s">
        <v>455</v>
      </c>
      <c r="B6" s="1490" t="s">
        <v>387</v>
      </c>
      <c r="C6" s="1491"/>
      <c r="D6" s="1491"/>
      <c r="E6" s="1491"/>
      <c r="F6" s="1491"/>
      <c r="G6" s="1491"/>
      <c r="H6" s="1491"/>
      <c r="I6" s="1491"/>
      <c r="J6" s="1491"/>
    </row>
    <row r="7" spans="1:11" s="933" customFormat="1" ht="27.75" customHeight="1">
      <c r="A7" s="1516"/>
      <c r="B7" s="1513" t="s">
        <v>456</v>
      </c>
      <c r="C7" s="1514"/>
      <c r="D7" s="1518"/>
      <c r="E7" s="1513" t="s">
        <v>457</v>
      </c>
      <c r="F7" s="1514"/>
      <c r="G7" s="1518"/>
      <c r="H7" s="1513" t="s">
        <v>458</v>
      </c>
      <c r="I7" s="1514"/>
      <c r="J7" s="1514"/>
    </row>
    <row r="8" spans="1:11" s="933" customFormat="1" ht="27.75" customHeight="1" thickBot="1">
      <c r="A8" s="1517"/>
      <c r="B8" s="860" t="s">
        <v>391</v>
      </c>
      <c r="C8" s="307" t="s">
        <v>450</v>
      </c>
      <c r="D8" s="307" t="s">
        <v>392</v>
      </c>
      <c r="E8" s="860" t="s">
        <v>391</v>
      </c>
      <c r="F8" s="307" t="s">
        <v>450</v>
      </c>
      <c r="G8" s="307" t="s">
        <v>392</v>
      </c>
      <c r="H8" s="860" t="s">
        <v>391</v>
      </c>
      <c r="I8" s="307" t="s">
        <v>450</v>
      </c>
      <c r="J8" s="934" t="s">
        <v>392</v>
      </c>
    </row>
    <row r="9" spans="1:11" ht="25.5" customHeight="1">
      <c r="A9" s="75" t="s">
        <v>459</v>
      </c>
      <c r="B9" s="48">
        <v>5863</v>
      </c>
      <c r="C9" s="48" t="s">
        <v>399</v>
      </c>
      <c r="D9" s="48">
        <v>3768</v>
      </c>
      <c r="E9" s="12">
        <v>71100</v>
      </c>
      <c r="F9" s="48" t="s">
        <v>399</v>
      </c>
      <c r="G9" s="48" t="s">
        <v>399</v>
      </c>
      <c r="H9" s="12" t="s">
        <v>399</v>
      </c>
      <c r="I9" s="48" t="s">
        <v>399</v>
      </c>
      <c r="J9" s="49" t="s">
        <v>399</v>
      </c>
    </row>
    <row r="10" spans="1:11">
      <c r="A10" s="66" t="s">
        <v>460</v>
      </c>
      <c r="B10" s="48">
        <v>9124</v>
      </c>
      <c r="C10" s="48" t="s">
        <v>399</v>
      </c>
      <c r="D10" s="48">
        <v>6784</v>
      </c>
      <c r="E10" s="12">
        <v>14556</v>
      </c>
      <c r="F10" s="48" t="s">
        <v>399</v>
      </c>
      <c r="G10" s="48" t="s">
        <v>399</v>
      </c>
      <c r="H10" s="12" t="s">
        <v>399</v>
      </c>
      <c r="I10" s="48" t="s">
        <v>399</v>
      </c>
      <c r="J10" s="49" t="s">
        <v>399</v>
      </c>
    </row>
    <row r="11" spans="1:11">
      <c r="A11" s="66" t="s">
        <v>461</v>
      </c>
      <c r="B11" s="48">
        <v>32208</v>
      </c>
      <c r="C11" s="48" t="s">
        <v>399</v>
      </c>
      <c r="D11" s="48">
        <v>21417</v>
      </c>
      <c r="E11" s="12">
        <v>14404</v>
      </c>
      <c r="F11" s="48" t="s">
        <v>399</v>
      </c>
      <c r="G11" s="48" t="s">
        <v>399</v>
      </c>
      <c r="H11" s="12" t="s">
        <v>399</v>
      </c>
      <c r="I11" s="48" t="s">
        <v>399</v>
      </c>
      <c r="J11" s="49" t="s">
        <v>399</v>
      </c>
    </row>
    <row r="12" spans="1:11">
      <c r="A12" s="66" t="s">
        <v>462</v>
      </c>
      <c r="B12" s="48">
        <v>876</v>
      </c>
      <c r="C12" s="48" t="s">
        <v>399</v>
      </c>
      <c r="D12" s="48">
        <v>637</v>
      </c>
      <c r="E12" s="12">
        <v>42837</v>
      </c>
      <c r="F12" s="48" t="s">
        <v>399</v>
      </c>
      <c r="G12" s="48" t="s">
        <v>399</v>
      </c>
      <c r="H12" s="12" t="s">
        <v>399</v>
      </c>
      <c r="I12" s="48" t="s">
        <v>399</v>
      </c>
      <c r="J12" s="49" t="s">
        <v>399</v>
      </c>
    </row>
    <row r="13" spans="1:11">
      <c r="A13" s="76" t="s">
        <v>463</v>
      </c>
      <c r="B13" s="77">
        <v>48071</v>
      </c>
      <c r="C13" s="77" t="s">
        <v>399</v>
      </c>
      <c r="D13" s="77">
        <v>32606</v>
      </c>
      <c r="E13" s="77">
        <v>142897</v>
      </c>
      <c r="F13" s="77" t="s">
        <v>399</v>
      </c>
      <c r="G13" s="77" t="s">
        <v>399</v>
      </c>
      <c r="H13" s="77" t="s">
        <v>399</v>
      </c>
      <c r="I13" s="77" t="s">
        <v>399</v>
      </c>
      <c r="J13" s="78" t="s">
        <v>399</v>
      </c>
    </row>
    <row r="14" spans="1:11">
      <c r="A14" s="68"/>
      <c r="B14" s="73"/>
      <c r="C14" s="73"/>
      <c r="D14" s="73"/>
      <c r="E14" s="79"/>
      <c r="F14" s="79"/>
      <c r="G14" s="79"/>
      <c r="H14" s="79"/>
      <c r="I14" s="79"/>
      <c r="J14" s="80"/>
    </row>
    <row r="15" spans="1:11">
      <c r="A15" s="76" t="s">
        <v>464</v>
      </c>
      <c r="B15" s="77">
        <v>60</v>
      </c>
      <c r="C15" s="77" t="s">
        <v>399</v>
      </c>
      <c r="D15" s="77">
        <v>60</v>
      </c>
      <c r="E15" s="81">
        <v>750</v>
      </c>
      <c r="F15" s="77" t="s">
        <v>399</v>
      </c>
      <c r="G15" s="77" t="s">
        <v>399</v>
      </c>
      <c r="H15" s="81" t="s">
        <v>399</v>
      </c>
      <c r="I15" s="77" t="s">
        <v>399</v>
      </c>
      <c r="J15" s="78" t="s">
        <v>399</v>
      </c>
    </row>
    <row r="16" spans="1:11">
      <c r="A16" s="68"/>
      <c r="B16" s="73"/>
      <c r="C16" s="73"/>
      <c r="D16" s="73"/>
      <c r="E16" s="79"/>
      <c r="F16" s="79"/>
      <c r="G16" s="79"/>
      <c r="H16" s="79"/>
      <c r="I16" s="79"/>
      <c r="J16" s="80"/>
    </row>
    <row r="17" spans="1:10">
      <c r="A17" s="76" t="s">
        <v>465</v>
      </c>
      <c r="B17" s="77">
        <v>1612</v>
      </c>
      <c r="C17" s="77" t="s">
        <v>399</v>
      </c>
      <c r="D17" s="77">
        <v>2720</v>
      </c>
      <c r="E17" s="81">
        <v>1420</v>
      </c>
      <c r="F17" s="77" t="s">
        <v>399</v>
      </c>
      <c r="G17" s="77" t="s">
        <v>399</v>
      </c>
      <c r="H17" s="81" t="s">
        <v>399</v>
      </c>
      <c r="I17" s="77" t="s">
        <v>399</v>
      </c>
      <c r="J17" s="78" t="s">
        <v>399</v>
      </c>
    </row>
    <row r="18" spans="1:10">
      <c r="A18" s="66"/>
      <c r="B18" s="48"/>
      <c r="C18" s="48"/>
      <c r="D18" s="48"/>
      <c r="E18" s="12"/>
      <c r="F18" s="12"/>
      <c r="G18" s="12"/>
      <c r="H18" s="12"/>
      <c r="I18" s="12"/>
      <c r="J18" s="13"/>
    </row>
    <row r="19" spans="1:10">
      <c r="A19" s="66" t="s">
        <v>466</v>
      </c>
      <c r="B19" s="48">
        <v>219512</v>
      </c>
      <c r="C19" s="48" t="s">
        <v>399</v>
      </c>
      <c r="D19" s="48">
        <v>145446</v>
      </c>
      <c r="E19" s="12">
        <v>42</v>
      </c>
      <c r="F19" s="48" t="s">
        <v>399</v>
      </c>
      <c r="G19" s="48" t="s">
        <v>399</v>
      </c>
      <c r="H19" s="12" t="s">
        <v>399</v>
      </c>
      <c r="I19" s="48" t="s">
        <v>399</v>
      </c>
      <c r="J19" s="49" t="s">
        <v>399</v>
      </c>
    </row>
    <row r="20" spans="1:10">
      <c r="A20" s="66" t="s">
        <v>467</v>
      </c>
      <c r="B20" s="48" t="s">
        <v>399</v>
      </c>
      <c r="C20" s="48" t="s">
        <v>399</v>
      </c>
      <c r="D20" s="48" t="s">
        <v>399</v>
      </c>
      <c r="E20" s="48">
        <v>606</v>
      </c>
      <c r="F20" s="48" t="s">
        <v>399</v>
      </c>
      <c r="G20" s="48" t="s">
        <v>399</v>
      </c>
      <c r="H20" s="48" t="s">
        <v>399</v>
      </c>
      <c r="I20" s="48" t="s">
        <v>399</v>
      </c>
      <c r="J20" s="49" t="s">
        <v>399</v>
      </c>
    </row>
    <row r="21" spans="1:10">
      <c r="A21" s="66" t="s">
        <v>468</v>
      </c>
      <c r="B21" s="48" t="s">
        <v>399</v>
      </c>
      <c r="C21" s="48" t="s">
        <v>399</v>
      </c>
      <c r="D21" s="48" t="s">
        <v>399</v>
      </c>
      <c r="E21" s="48">
        <v>447</v>
      </c>
      <c r="F21" s="48" t="s">
        <v>399</v>
      </c>
      <c r="G21" s="48" t="s">
        <v>399</v>
      </c>
      <c r="H21" s="48" t="s">
        <v>399</v>
      </c>
      <c r="I21" s="48" t="s">
        <v>399</v>
      </c>
      <c r="J21" s="49" t="s">
        <v>399</v>
      </c>
    </row>
    <row r="22" spans="1:10">
      <c r="A22" s="76" t="s">
        <v>469</v>
      </c>
      <c r="B22" s="77">
        <v>219512</v>
      </c>
      <c r="C22" s="77" t="s">
        <v>399</v>
      </c>
      <c r="D22" s="77">
        <v>145446</v>
      </c>
      <c r="E22" s="77">
        <v>1095</v>
      </c>
      <c r="F22" s="77" t="s">
        <v>399</v>
      </c>
      <c r="G22" s="77" t="s">
        <v>399</v>
      </c>
      <c r="H22" s="77" t="s">
        <v>399</v>
      </c>
      <c r="I22" s="77" t="s">
        <v>399</v>
      </c>
      <c r="J22" s="78" t="s">
        <v>399</v>
      </c>
    </row>
    <row r="23" spans="1:10">
      <c r="A23" s="66"/>
      <c r="B23" s="73"/>
      <c r="C23" s="73"/>
      <c r="D23" s="73"/>
      <c r="E23" s="79"/>
      <c r="F23" s="79"/>
      <c r="G23" s="79"/>
      <c r="H23" s="79"/>
      <c r="I23" s="79"/>
      <c r="J23" s="80"/>
    </row>
    <row r="24" spans="1:10">
      <c r="A24" s="76" t="s">
        <v>470</v>
      </c>
      <c r="B24" s="77">
        <v>719127</v>
      </c>
      <c r="C24" s="77">
        <v>51724</v>
      </c>
      <c r="D24" s="77">
        <v>483795</v>
      </c>
      <c r="E24" s="81">
        <v>244934</v>
      </c>
      <c r="F24" s="81" t="s">
        <v>399</v>
      </c>
      <c r="G24" s="81" t="s">
        <v>399</v>
      </c>
      <c r="H24" s="81" t="s">
        <v>399</v>
      </c>
      <c r="I24" s="81" t="s">
        <v>399</v>
      </c>
      <c r="J24" s="82" t="s">
        <v>399</v>
      </c>
    </row>
    <row r="25" spans="1:10">
      <c r="A25" s="68"/>
      <c r="B25" s="73"/>
      <c r="C25" s="73"/>
      <c r="D25" s="73"/>
      <c r="E25" s="79"/>
      <c r="F25" s="79"/>
      <c r="G25" s="79"/>
      <c r="H25" s="79"/>
      <c r="I25" s="79"/>
      <c r="J25" s="80"/>
    </row>
    <row r="26" spans="1:10">
      <c r="A26" s="76" t="s">
        <v>471</v>
      </c>
      <c r="B26" s="77">
        <v>287286</v>
      </c>
      <c r="C26" s="77" t="s">
        <v>399</v>
      </c>
      <c r="D26" s="77">
        <v>120720</v>
      </c>
      <c r="E26" s="81">
        <v>8563</v>
      </c>
      <c r="F26" s="81" t="s">
        <v>399</v>
      </c>
      <c r="G26" s="81" t="s">
        <v>399</v>
      </c>
      <c r="H26" s="81" t="s">
        <v>399</v>
      </c>
      <c r="I26" s="81" t="s">
        <v>399</v>
      </c>
      <c r="J26" s="82" t="s">
        <v>399</v>
      </c>
    </row>
    <row r="27" spans="1:10">
      <c r="A27" s="66"/>
      <c r="B27" s="48"/>
      <c r="C27" s="48"/>
      <c r="D27" s="48"/>
      <c r="E27" s="12"/>
      <c r="F27" s="12"/>
      <c r="G27" s="12"/>
      <c r="H27" s="12"/>
      <c r="I27" s="12"/>
      <c r="J27" s="13"/>
    </row>
    <row r="28" spans="1:10">
      <c r="A28" s="66" t="s">
        <v>472</v>
      </c>
      <c r="B28" s="48">
        <v>1101575</v>
      </c>
      <c r="C28" s="48" t="s">
        <v>399</v>
      </c>
      <c r="D28" s="48">
        <v>812659</v>
      </c>
      <c r="E28" s="12">
        <v>663707</v>
      </c>
      <c r="F28" s="12" t="s">
        <v>399</v>
      </c>
      <c r="G28" s="12" t="s">
        <v>399</v>
      </c>
      <c r="H28" s="12">
        <v>254</v>
      </c>
      <c r="I28" s="12" t="s">
        <v>399</v>
      </c>
      <c r="J28" s="13" t="s">
        <v>399</v>
      </c>
    </row>
    <row r="29" spans="1:10">
      <c r="A29" s="66" t="s">
        <v>473</v>
      </c>
      <c r="B29" s="48">
        <v>554340</v>
      </c>
      <c r="C29" s="48" t="s">
        <v>399</v>
      </c>
      <c r="D29" s="48">
        <v>279566</v>
      </c>
      <c r="E29" s="12">
        <v>37219</v>
      </c>
      <c r="F29" s="12" t="s">
        <v>399</v>
      </c>
      <c r="G29" s="12" t="s">
        <v>399</v>
      </c>
      <c r="H29" s="12">
        <v>7</v>
      </c>
      <c r="I29" s="12" t="s">
        <v>399</v>
      </c>
      <c r="J29" s="13" t="s">
        <v>399</v>
      </c>
    </row>
    <row r="30" spans="1:10">
      <c r="A30" s="66" t="s">
        <v>474</v>
      </c>
      <c r="B30" s="48">
        <v>1038538</v>
      </c>
      <c r="C30" s="48" t="s">
        <v>399</v>
      </c>
      <c r="D30" s="48">
        <v>830829</v>
      </c>
      <c r="E30" s="12">
        <v>303204</v>
      </c>
      <c r="F30" s="12">
        <v>2</v>
      </c>
      <c r="G30" s="12" t="s">
        <v>399</v>
      </c>
      <c r="H30" s="12">
        <v>396</v>
      </c>
      <c r="I30" s="12" t="s">
        <v>399</v>
      </c>
      <c r="J30" s="13" t="s">
        <v>399</v>
      </c>
    </row>
    <row r="31" spans="1:10">
      <c r="A31" s="76" t="s">
        <v>475</v>
      </c>
      <c r="B31" s="77">
        <v>2694453</v>
      </c>
      <c r="C31" s="77" t="s">
        <v>399</v>
      </c>
      <c r="D31" s="77">
        <v>1923054</v>
      </c>
      <c r="E31" s="77">
        <v>1004130</v>
      </c>
      <c r="F31" s="77">
        <v>2</v>
      </c>
      <c r="G31" s="77" t="s">
        <v>399</v>
      </c>
      <c r="H31" s="77">
        <v>657</v>
      </c>
      <c r="I31" s="77" t="s">
        <v>399</v>
      </c>
      <c r="J31" s="78" t="s">
        <v>399</v>
      </c>
    </row>
    <row r="32" spans="1:10">
      <c r="A32" s="66"/>
      <c r="B32" s="48"/>
      <c r="C32" s="48"/>
      <c r="D32" s="48"/>
      <c r="E32" s="12"/>
      <c r="F32" s="12"/>
      <c r="G32" s="12"/>
      <c r="H32" s="12"/>
      <c r="I32" s="12"/>
      <c r="J32" s="13"/>
    </row>
    <row r="33" spans="1:10">
      <c r="A33" s="66" t="s">
        <v>476</v>
      </c>
      <c r="B33" s="83">
        <v>260215</v>
      </c>
      <c r="C33" s="83" t="s">
        <v>399</v>
      </c>
      <c r="D33" s="48">
        <v>90372</v>
      </c>
      <c r="E33" s="83">
        <v>3314</v>
      </c>
      <c r="F33" s="83" t="s">
        <v>399</v>
      </c>
      <c r="G33" s="83" t="s">
        <v>399</v>
      </c>
      <c r="H33" s="83">
        <v>95</v>
      </c>
      <c r="I33" s="83" t="s">
        <v>399</v>
      </c>
      <c r="J33" s="84" t="s">
        <v>399</v>
      </c>
    </row>
    <row r="34" spans="1:10">
      <c r="A34" s="66" t="s">
        <v>477</v>
      </c>
      <c r="B34" s="83">
        <v>167339</v>
      </c>
      <c r="C34" s="83" t="s">
        <v>399</v>
      </c>
      <c r="D34" s="48" t="s">
        <v>399</v>
      </c>
      <c r="E34" s="83">
        <v>108592</v>
      </c>
      <c r="F34" s="83" t="s">
        <v>399</v>
      </c>
      <c r="G34" s="83" t="s">
        <v>399</v>
      </c>
      <c r="H34" s="83">
        <v>110</v>
      </c>
      <c r="I34" s="83" t="s">
        <v>399</v>
      </c>
      <c r="J34" s="84" t="s">
        <v>399</v>
      </c>
    </row>
    <row r="35" spans="1:10">
      <c r="A35" s="66" t="s">
        <v>478</v>
      </c>
      <c r="B35" s="83">
        <v>803208</v>
      </c>
      <c r="C35" s="83" t="s">
        <v>399</v>
      </c>
      <c r="D35" s="48">
        <v>441968</v>
      </c>
      <c r="E35" s="83">
        <v>333431</v>
      </c>
      <c r="F35" s="83" t="s">
        <v>399</v>
      </c>
      <c r="G35" s="83" t="s">
        <v>399</v>
      </c>
      <c r="H35" s="83">
        <v>115</v>
      </c>
      <c r="I35" s="83" t="s">
        <v>399</v>
      </c>
      <c r="J35" s="84" t="s">
        <v>399</v>
      </c>
    </row>
    <row r="36" spans="1:10">
      <c r="A36" s="66" t="s">
        <v>479</v>
      </c>
      <c r="B36" s="83">
        <v>102090</v>
      </c>
      <c r="C36" s="83" t="s">
        <v>399</v>
      </c>
      <c r="D36" s="48" t="s">
        <v>399</v>
      </c>
      <c r="E36" s="83">
        <v>132662</v>
      </c>
      <c r="F36" s="83" t="s">
        <v>399</v>
      </c>
      <c r="G36" s="83" t="s">
        <v>399</v>
      </c>
      <c r="H36" s="83">
        <v>428</v>
      </c>
      <c r="I36" s="83" t="s">
        <v>399</v>
      </c>
      <c r="J36" s="84" t="s">
        <v>399</v>
      </c>
    </row>
    <row r="37" spans="1:10">
      <c r="A37" s="76" t="s">
        <v>480</v>
      </c>
      <c r="B37" s="77">
        <v>1332852</v>
      </c>
      <c r="C37" s="77" t="s">
        <v>399</v>
      </c>
      <c r="D37" s="77">
        <v>532340</v>
      </c>
      <c r="E37" s="77">
        <v>577999</v>
      </c>
      <c r="F37" s="77" t="s">
        <v>399</v>
      </c>
      <c r="G37" s="77" t="s">
        <v>399</v>
      </c>
      <c r="H37" s="77">
        <v>748</v>
      </c>
      <c r="I37" s="77" t="s">
        <v>399</v>
      </c>
      <c r="J37" s="78" t="s">
        <v>399</v>
      </c>
    </row>
    <row r="38" spans="1:10">
      <c r="A38" s="68"/>
      <c r="B38" s="73"/>
      <c r="C38" s="73"/>
      <c r="D38" s="73"/>
      <c r="E38" s="79"/>
      <c r="F38" s="79"/>
      <c r="G38" s="79"/>
      <c r="H38" s="79"/>
      <c r="I38" s="79"/>
      <c r="J38" s="80"/>
    </row>
    <row r="39" spans="1:10">
      <c r="A39" s="76" t="s">
        <v>481</v>
      </c>
      <c r="B39" s="81">
        <v>77303</v>
      </c>
      <c r="C39" s="81" t="s">
        <v>399</v>
      </c>
      <c r="D39" s="77">
        <v>100493</v>
      </c>
      <c r="E39" s="81">
        <v>1328</v>
      </c>
      <c r="F39" s="81" t="s">
        <v>399</v>
      </c>
      <c r="G39" s="81" t="s">
        <v>399</v>
      </c>
      <c r="H39" s="81">
        <v>33</v>
      </c>
      <c r="I39" s="81" t="s">
        <v>399</v>
      </c>
      <c r="J39" s="82" t="s">
        <v>399</v>
      </c>
    </row>
    <row r="40" spans="1:10">
      <c r="A40" s="66"/>
      <c r="B40" s="48"/>
      <c r="C40" s="48"/>
      <c r="D40" s="48"/>
      <c r="E40" s="12"/>
      <c r="F40" s="12"/>
      <c r="G40" s="12"/>
      <c r="H40" s="12"/>
      <c r="I40" s="12"/>
      <c r="J40" s="13"/>
    </row>
    <row r="41" spans="1:10">
      <c r="A41" s="66" t="s">
        <v>482</v>
      </c>
      <c r="B41" s="12">
        <v>268853</v>
      </c>
      <c r="C41" s="12" t="s">
        <v>399</v>
      </c>
      <c r="D41" s="48">
        <v>139052</v>
      </c>
      <c r="E41" s="12">
        <v>20898</v>
      </c>
      <c r="F41" s="12" t="s">
        <v>399</v>
      </c>
      <c r="G41" s="12" t="s">
        <v>399</v>
      </c>
      <c r="H41" s="12" t="s">
        <v>399</v>
      </c>
      <c r="I41" s="12" t="s">
        <v>399</v>
      </c>
      <c r="J41" s="13" t="s">
        <v>399</v>
      </c>
    </row>
    <row r="42" spans="1:10">
      <c r="A42" s="66" t="s">
        <v>483</v>
      </c>
      <c r="B42" s="48">
        <v>1777994</v>
      </c>
      <c r="C42" s="48" t="s">
        <v>399</v>
      </c>
      <c r="D42" s="48">
        <v>1066744</v>
      </c>
      <c r="E42" s="12">
        <v>8925</v>
      </c>
      <c r="F42" s="12" t="s">
        <v>399</v>
      </c>
      <c r="G42" s="12" t="s">
        <v>399</v>
      </c>
      <c r="H42" s="12" t="s">
        <v>399</v>
      </c>
      <c r="I42" s="12" t="s">
        <v>399</v>
      </c>
      <c r="J42" s="13" t="s">
        <v>399</v>
      </c>
    </row>
    <row r="43" spans="1:10">
      <c r="A43" s="66" t="s">
        <v>484</v>
      </c>
      <c r="B43" s="12">
        <v>400923</v>
      </c>
      <c r="C43" s="12">
        <v>29518</v>
      </c>
      <c r="D43" s="48">
        <v>164615</v>
      </c>
      <c r="E43" s="12">
        <v>659174</v>
      </c>
      <c r="F43" s="12">
        <v>154952</v>
      </c>
      <c r="G43" s="12" t="s">
        <v>399</v>
      </c>
      <c r="H43" s="12">
        <v>247</v>
      </c>
      <c r="I43" s="12" t="s">
        <v>399</v>
      </c>
      <c r="J43" s="13" t="s">
        <v>399</v>
      </c>
    </row>
    <row r="44" spans="1:10">
      <c r="A44" s="66" t="s">
        <v>485</v>
      </c>
      <c r="B44" s="12">
        <v>1197704</v>
      </c>
      <c r="C44" s="12" t="s">
        <v>399</v>
      </c>
      <c r="D44" s="48">
        <v>299427</v>
      </c>
      <c r="E44" s="12">
        <v>43060</v>
      </c>
      <c r="F44" s="12" t="s">
        <v>399</v>
      </c>
      <c r="G44" s="12" t="s">
        <v>399</v>
      </c>
      <c r="H44" s="12" t="s">
        <v>399</v>
      </c>
      <c r="I44" s="12" t="s">
        <v>399</v>
      </c>
      <c r="J44" s="13" t="s">
        <v>399</v>
      </c>
    </row>
    <row r="45" spans="1:10">
      <c r="A45" s="66" t="s">
        <v>486</v>
      </c>
      <c r="B45" s="12">
        <v>412225</v>
      </c>
      <c r="C45" s="12">
        <v>15000</v>
      </c>
      <c r="D45" s="48">
        <v>185156</v>
      </c>
      <c r="E45" s="12">
        <v>203141</v>
      </c>
      <c r="F45" s="12">
        <v>75000</v>
      </c>
      <c r="G45" s="12" t="s">
        <v>399</v>
      </c>
      <c r="H45" s="12">
        <v>103</v>
      </c>
      <c r="I45" s="12" t="s">
        <v>399</v>
      </c>
      <c r="J45" s="13" t="s">
        <v>399</v>
      </c>
    </row>
    <row r="46" spans="1:10">
      <c r="A46" s="66" t="s">
        <v>487</v>
      </c>
      <c r="B46" s="12">
        <v>600966</v>
      </c>
      <c r="C46" s="12" t="s">
        <v>399</v>
      </c>
      <c r="D46" s="48">
        <v>374250</v>
      </c>
      <c r="E46" s="12">
        <v>792</v>
      </c>
      <c r="F46" s="12" t="s">
        <v>399</v>
      </c>
      <c r="G46" s="12" t="s">
        <v>399</v>
      </c>
      <c r="H46" s="12" t="s">
        <v>399</v>
      </c>
      <c r="I46" s="12" t="s">
        <v>399</v>
      </c>
      <c r="J46" s="13" t="s">
        <v>399</v>
      </c>
    </row>
    <row r="47" spans="1:10">
      <c r="A47" s="66" t="s">
        <v>488</v>
      </c>
      <c r="B47" s="12">
        <v>878011</v>
      </c>
      <c r="C47" s="12" t="s">
        <v>399</v>
      </c>
      <c r="D47" s="48">
        <v>439007</v>
      </c>
      <c r="E47" s="12">
        <v>3689</v>
      </c>
      <c r="F47" s="12" t="s">
        <v>399</v>
      </c>
      <c r="G47" s="12" t="s">
        <v>399</v>
      </c>
      <c r="H47" s="12">
        <v>24</v>
      </c>
      <c r="I47" s="12" t="s">
        <v>399</v>
      </c>
      <c r="J47" s="13" t="s">
        <v>399</v>
      </c>
    </row>
    <row r="48" spans="1:10">
      <c r="A48" s="66" t="s">
        <v>489</v>
      </c>
      <c r="B48" s="12">
        <v>1306814</v>
      </c>
      <c r="C48" s="12" t="s">
        <v>399</v>
      </c>
      <c r="D48" s="48">
        <v>245630</v>
      </c>
      <c r="E48" s="12">
        <v>111353</v>
      </c>
      <c r="F48" s="12" t="s">
        <v>399</v>
      </c>
      <c r="G48" s="12" t="s">
        <v>399</v>
      </c>
      <c r="H48" s="12">
        <v>49</v>
      </c>
      <c r="I48" s="12" t="s">
        <v>399</v>
      </c>
      <c r="J48" s="13" t="s">
        <v>399</v>
      </c>
    </row>
    <row r="49" spans="1:10">
      <c r="A49" s="66" t="s">
        <v>490</v>
      </c>
      <c r="B49" s="12">
        <v>608681</v>
      </c>
      <c r="C49" s="12" t="s">
        <v>399</v>
      </c>
      <c r="D49" s="48">
        <v>252386</v>
      </c>
      <c r="E49" s="12">
        <v>243000</v>
      </c>
      <c r="F49" s="12" t="s">
        <v>399</v>
      </c>
      <c r="G49" s="12" t="s">
        <v>399</v>
      </c>
      <c r="H49" s="12">
        <v>121</v>
      </c>
      <c r="I49" s="12" t="s">
        <v>399</v>
      </c>
      <c r="J49" s="13" t="s">
        <v>399</v>
      </c>
    </row>
    <row r="50" spans="1:10">
      <c r="A50" s="76" t="s">
        <v>491</v>
      </c>
      <c r="B50" s="77">
        <v>7452171</v>
      </c>
      <c r="C50" s="77">
        <v>44518</v>
      </c>
      <c r="D50" s="77">
        <v>3166267</v>
      </c>
      <c r="E50" s="77">
        <v>1294032</v>
      </c>
      <c r="F50" s="77">
        <v>229952</v>
      </c>
      <c r="G50" s="77" t="s">
        <v>399</v>
      </c>
      <c r="H50" s="77">
        <v>544</v>
      </c>
      <c r="I50" s="77" t="s">
        <v>399</v>
      </c>
      <c r="J50" s="78" t="s">
        <v>399</v>
      </c>
    </row>
    <row r="51" spans="1:10">
      <c r="A51" s="68"/>
      <c r="B51" s="73"/>
      <c r="C51" s="73"/>
      <c r="D51" s="73"/>
      <c r="E51" s="79"/>
      <c r="F51" s="79"/>
      <c r="G51" s="79"/>
      <c r="H51" s="79"/>
      <c r="I51" s="79"/>
      <c r="J51" s="80"/>
    </row>
    <row r="52" spans="1:10">
      <c r="A52" s="76" t="s">
        <v>492</v>
      </c>
      <c r="B52" s="81">
        <v>350732</v>
      </c>
      <c r="C52" s="81" t="s">
        <v>399</v>
      </c>
      <c r="D52" s="77">
        <v>526099</v>
      </c>
      <c r="E52" s="81">
        <v>98829</v>
      </c>
      <c r="F52" s="81" t="s">
        <v>399</v>
      </c>
      <c r="G52" s="81" t="s">
        <v>399</v>
      </c>
      <c r="H52" s="81">
        <v>20</v>
      </c>
      <c r="I52" s="81" t="s">
        <v>399</v>
      </c>
      <c r="J52" s="82" t="s">
        <v>399</v>
      </c>
    </row>
    <row r="53" spans="1:10">
      <c r="A53" s="66"/>
      <c r="B53" s="48"/>
      <c r="C53" s="48"/>
      <c r="D53" s="48"/>
      <c r="E53" s="12"/>
      <c r="F53" s="12"/>
      <c r="G53" s="12"/>
      <c r="H53" s="12"/>
      <c r="I53" s="12"/>
      <c r="J53" s="13"/>
    </row>
    <row r="54" spans="1:10">
      <c r="A54" s="66" t="s">
        <v>493</v>
      </c>
      <c r="B54" s="48">
        <v>868384</v>
      </c>
      <c r="C54" s="48" t="s">
        <v>399</v>
      </c>
      <c r="D54" s="48">
        <v>262049</v>
      </c>
      <c r="E54" s="12">
        <v>220381</v>
      </c>
      <c r="F54" s="12" t="s">
        <v>399</v>
      </c>
      <c r="G54" s="12" t="s">
        <v>399</v>
      </c>
      <c r="H54" s="12">
        <v>193</v>
      </c>
      <c r="I54" s="12" t="s">
        <v>399</v>
      </c>
      <c r="J54" s="13" t="s">
        <v>399</v>
      </c>
    </row>
    <row r="55" spans="1:10">
      <c r="A55" s="66" t="s">
        <v>494</v>
      </c>
      <c r="B55" s="48">
        <v>729904</v>
      </c>
      <c r="C55" s="48" t="s">
        <v>399</v>
      </c>
      <c r="D55" s="48">
        <v>481007</v>
      </c>
      <c r="E55" s="12">
        <v>71420</v>
      </c>
      <c r="F55" s="12" t="s">
        <v>399</v>
      </c>
      <c r="G55" s="12" t="s">
        <v>399</v>
      </c>
      <c r="H55" s="12">
        <v>89</v>
      </c>
      <c r="I55" s="12" t="s">
        <v>399</v>
      </c>
      <c r="J55" s="13" t="s">
        <v>399</v>
      </c>
    </row>
    <row r="56" spans="1:10">
      <c r="A56" s="66" t="s">
        <v>495</v>
      </c>
      <c r="B56" s="48">
        <v>1133695</v>
      </c>
      <c r="C56" s="48" t="s">
        <v>399</v>
      </c>
      <c r="D56" s="48">
        <v>271080</v>
      </c>
      <c r="E56" s="12">
        <v>14120</v>
      </c>
      <c r="F56" s="12" t="s">
        <v>399</v>
      </c>
      <c r="G56" s="12" t="s">
        <v>399</v>
      </c>
      <c r="H56" s="12" t="s">
        <v>399</v>
      </c>
      <c r="I56" s="12" t="s">
        <v>399</v>
      </c>
      <c r="J56" s="13" t="s">
        <v>399</v>
      </c>
    </row>
    <row r="57" spans="1:10">
      <c r="A57" s="66" t="s">
        <v>496</v>
      </c>
      <c r="B57" s="48">
        <v>583769</v>
      </c>
      <c r="C57" s="48" t="s">
        <v>399</v>
      </c>
      <c r="D57" s="48">
        <v>351168</v>
      </c>
      <c r="E57" s="12">
        <v>43205</v>
      </c>
      <c r="F57" s="12" t="s">
        <v>399</v>
      </c>
      <c r="G57" s="12" t="s">
        <v>399</v>
      </c>
      <c r="H57" s="12">
        <v>35</v>
      </c>
      <c r="I57" s="12" t="s">
        <v>399</v>
      </c>
      <c r="J57" s="13" t="s">
        <v>399</v>
      </c>
    </row>
    <row r="58" spans="1:10">
      <c r="A58" s="66" t="s">
        <v>497</v>
      </c>
      <c r="B58" s="48">
        <v>857168</v>
      </c>
      <c r="C58" s="48" t="s">
        <v>399</v>
      </c>
      <c r="D58" s="48">
        <v>470463</v>
      </c>
      <c r="E58" s="12">
        <v>137762</v>
      </c>
      <c r="F58" s="12" t="s">
        <v>399</v>
      </c>
      <c r="G58" s="12" t="s">
        <v>399</v>
      </c>
      <c r="H58" s="12" t="s">
        <v>399</v>
      </c>
      <c r="I58" s="12" t="s">
        <v>399</v>
      </c>
      <c r="J58" s="13" t="s">
        <v>399</v>
      </c>
    </row>
    <row r="59" spans="1:10">
      <c r="A59" s="76" t="s">
        <v>498</v>
      </c>
      <c r="B59" s="77">
        <v>4172920</v>
      </c>
      <c r="C59" s="77" t="s">
        <v>399</v>
      </c>
      <c r="D59" s="77">
        <v>1835767</v>
      </c>
      <c r="E59" s="77">
        <v>486888</v>
      </c>
      <c r="F59" s="77" t="s">
        <v>399</v>
      </c>
      <c r="G59" s="77" t="s">
        <v>399</v>
      </c>
      <c r="H59" s="77">
        <v>317</v>
      </c>
      <c r="I59" s="77" t="s">
        <v>399</v>
      </c>
      <c r="J59" s="78" t="s">
        <v>399</v>
      </c>
    </row>
    <row r="60" spans="1:10">
      <c r="A60" s="66"/>
      <c r="B60" s="48"/>
      <c r="C60" s="48"/>
      <c r="D60" s="48"/>
      <c r="E60" s="12"/>
      <c r="F60" s="12"/>
      <c r="G60" s="12"/>
      <c r="H60" s="12"/>
      <c r="I60" s="12"/>
      <c r="J60" s="13"/>
    </row>
    <row r="61" spans="1:10">
      <c r="A61" s="66" t="s">
        <v>499</v>
      </c>
      <c r="B61" s="12">
        <v>21686</v>
      </c>
      <c r="C61" s="12" t="s">
        <v>399</v>
      </c>
      <c r="D61" s="48">
        <v>8692</v>
      </c>
      <c r="E61" s="12">
        <v>4656</v>
      </c>
      <c r="F61" s="12" t="s">
        <v>399</v>
      </c>
      <c r="G61" s="12" t="s">
        <v>399</v>
      </c>
      <c r="H61" s="12" t="s">
        <v>399</v>
      </c>
      <c r="I61" s="12" t="s">
        <v>399</v>
      </c>
      <c r="J61" s="13" t="s">
        <v>399</v>
      </c>
    </row>
    <row r="62" spans="1:10">
      <c r="A62" s="66" t="s">
        <v>500</v>
      </c>
      <c r="B62" s="12">
        <v>8233</v>
      </c>
      <c r="C62" s="12" t="s">
        <v>399</v>
      </c>
      <c r="D62" s="48">
        <v>8396</v>
      </c>
      <c r="E62" s="12">
        <v>2079</v>
      </c>
      <c r="F62" s="12" t="s">
        <v>399</v>
      </c>
      <c r="G62" s="12" t="s">
        <v>399</v>
      </c>
      <c r="H62" s="12" t="s">
        <v>399</v>
      </c>
      <c r="I62" s="12" t="s">
        <v>399</v>
      </c>
      <c r="J62" s="13" t="s">
        <v>399</v>
      </c>
    </row>
    <row r="63" spans="1:10">
      <c r="A63" s="66" t="s">
        <v>501</v>
      </c>
      <c r="B63" s="12">
        <v>41013</v>
      </c>
      <c r="C63" s="12" t="s">
        <v>399</v>
      </c>
      <c r="D63" s="48">
        <v>8036</v>
      </c>
      <c r="E63" s="12">
        <v>115697</v>
      </c>
      <c r="F63" s="12" t="s">
        <v>399</v>
      </c>
      <c r="G63" s="12" t="s">
        <v>399</v>
      </c>
      <c r="H63" s="12" t="s">
        <v>399</v>
      </c>
      <c r="I63" s="12" t="s">
        <v>399</v>
      </c>
      <c r="J63" s="13" t="s">
        <v>399</v>
      </c>
    </row>
    <row r="64" spans="1:10">
      <c r="A64" s="76" t="s">
        <v>502</v>
      </c>
      <c r="B64" s="77">
        <v>70932</v>
      </c>
      <c r="C64" s="77" t="s">
        <v>399</v>
      </c>
      <c r="D64" s="77">
        <v>25124</v>
      </c>
      <c r="E64" s="77">
        <v>122432</v>
      </c>
      <c r="F64" s="77" t="s">
        <v>399</v>
      </c>
      <c r="G64" s="77" t="s">
        <v>399</v>
      </c>
      <c r="H64" s="77" t="s">
        <v>399</v>
      </c>
      <c r="I64" s="77" t="s">
        <v>399</v>
      </c>
      <c r="J64" s="78" t="s">
        <v>399</v>
      </c>
    </row>
    <row r="65" spans="1:10">
      <c r="A65" s="68"/>
      <c r="B65" s="73"/>
      <c r="C65" s="73"/>
      <c r="D65" s="73"/>
      <c r="E65" s="79"/>
      <c r="F65" s="79"/>
      <c r="G65" s="79"/>
      <c r="H65" s="79"/>
      <c r="I65" s="79"/>
      <c r="J65" s="80"/>
    </row>
    <row r="66" spans="1:10">
      <c r="A66" s="76" t="s">
        <v>503</v>
      </c>
      <c r="B66" s="77">
        <v>79080</v>
      </c>
      <c r="C66" s="77" t="s">
        <v>399</v>
      </c>
      <c r="D66" s="77">
        <v>47351</v>
      </c>
      <c r="E66" s="81">
        <v>3786</v>
      </c>
      <c r="F66" s="81" t="s">
        <v>399</v>
      </c>
      <c r="G66" s="81" t="s">
        <v>399</v>
      </c>
      <c r="H66" s="81" t="s">
        <v>399</v>
      </c>
      <c r="I66" s="81" t="s">
        <v>399</v>
      </c>
      <c r="J66" s="82" t="s">
        <v>399</v>
      </c>
    </row>
    <row r="67" spans="1:10">
      <c r="A67" s="66"/>
      <c r="B67" s="48"/>
      <c r="C67" s="48"/>
      <c r="D67" s="48"/>
      <c r="E67" s="12"/>
      <c r="F67" s="12"/>
      <c r="G67" s="12"/>
      <c r="H67" s="12"/>
      <c r="I67" s="12"/>
      <c r="J67" s="13"/>
    </row>
    <row r="68" spans="1:10">
      <c r="A68" s="66" t="s">
        <v>504</v>
      </c>
      <c r="B68" s="12">
        <v>306377</v>
      </c>
      <c r="C68" s="12" t="s">
        <v>399</v>
      </c>
      <c r="D68" s="48">
        <v>145030</v>
      </c>
      <c r="E68" s="12">
        <v>693633</v>
      </c>
      <c r="F68" s="12" t="s">
        <v>399</v>
      </c>
      <c r="G68" s="12" t="s">
        <v>399</v>
      </c>
      <c r="H68" s="12" t="s">
        <v>399</v>
      </c>
      <c r="I68" s="12" t="s">
        <v>399</v>
      </c>
      <c r="J68" s="13" t="s">
        <v>399</v>
      </c>
    </row>
    <row r="69" spans="1:10">
      <c r="A69" s="66" t="s">
        <v>505</v>
      </c>
      <c r="B69" s="12">
        <v>25163</v>
      </c>
      <c r="C69" s="12" t="s">
        <v>399</v>
      </c>
      <c r="D69" s="48">
        <v>12380</v>
      </c>
      <c r="E69" s="12">
        <v>299327</v>
      </c>
      <c r="F69" s="12" t="s">
        <v>399</v>
      </c>
      <c r="G69" s="12" t="s">
        <v>399</v>
      </c>
      <c r="H69" s="12" t="s">
        <v>399</v>
      </c>
      <c r="I69" s="12" t="s">
        <v>399</v>
      </c>
      <c r="J69" s="13" t="s">
        <v>399</v>
      </c>
    </row>
    <row r="70" spans="1:10">
      <c r="A70" s="76" t="s">
        <v>506</v>
      </c>
      <c r="B70" s="77">
        <v>331540</v>
      </c>
      <c r="C70" s="77" t="s">
        <v>399</v>
      </c>
      <c r="D70" s="77">
        <v>157410</v>
      </c>
      <c r="E70" s="77">
        <v>992960</v>
      </c>
      <c r="F70" s="77" t="s">
        <v>399</v>
      </c>
      <c r="G70" s="77" t="s">
        <v>399</v>
      </c>
      <c r="H70" s="77" t="s">
        <v>399</v>
      </c>
      <c r="I70" s="77" t="s">
        <v>399</v>
      </c>
      <c r="J70" s="78" t="s">
        <v>399</v>
      </c>
    </row>
    <row r="71" spans="1:10">
      <c r="A71" s="66"/>
      <c r="B71" s="48"/>
      <c r="C71" s="48"/>
      <c r="D71" s="48"/>
      <c r="E71" s="12"/>
      <c r="F71" s="12"/>
      <c r="G71" s="12"/>
      <c r="H71" s="12"/>
      <c r="I71" s="12"/>
      <c r="J71" s="13"/>
    </row>
    <row r="72" spans="1:10">
      <c r="A72" s="66" t="s">
        <v>507</v>
      </c>
      <c r="B72" s="48">
        <v>27698</v>
      </c>
      <c r="C72" s="48" t="s">
        <v>399</v>
      </c>
      <c r="D72" s="48">
        <v>24289</v>
      </c>
      <c r="E72" s="12">
        <v>76</v>
      </c>
      <c r="F72" s="12" t="s">
        <v>399</v>
      </c>
      <c r="G72" s="12" t="s">
        <v>399</v>
      </c>
      <c r="H72" s="12">
        <v>87</v>
      </c>
      <c r="I72" s="12" t="s">
        <v>399</v>
      </c>
      <c r="J72" s="13" t="s">
        <v>399</v>
      </c>
    </row>
    <row r="73" spans="1:10">
      <c r="A73" s="66" t="s">
        <v>508</v>
      </c>
      <c r="B73" s="48">
        <v>256146</v>
      </c>
      <c r="C73" s="48" t="s">
        <v>399</v>
      </c>
      <c r="D73" s="48">
        <v>233375</v>
      </c>
      <c r="E73" s="12">
        <v>80179</v>
      </c>
      <c r="F73" s="12" t="s">
        <v>399</v>
      </c>
      <c r="G73" s="12" t="s">
        <v>399</v>
      </c>
      <c r="H73" s="12">
        <v>9061</v>
      </c>
      <c r="I73" s="12" t="s">
        <v>399</v>
      </c>
      <c r="J73" s="13" t="s">
        <v>399</v>
      </c>
    </row>
    <row r="74" spans="1:10">
      <c r="A74" s="66" t="s">
        <v>509</v>
      </c>
      <c r="B74" s="12">
        <v>315595</v>
      </c>
      <c r="C74" s="12" t="s">
        <v>399</v>
      </c>
      <c r="D74" s="48">
        <v>130015</v>
      </c>
      <c r="E74" s="12">
        <v>111286</v>
      </c>
      <c r="F74" s="12" t="s">
        <v>399</v>
      </c>
      <c r="G74" s="12" t="s">
        <v>399</v>
      </c>
      <c r="H74" s="12">
        <v>202</v>
      </c>
      <c r="I74" s="12" t="s">
        <v>399</v>
      </c>
      <c r="J74" s="13" t="s">
        <v>399</v>
      </c>
    </row>
    <row r="75" spans="1:10">
      <c r="A75" s="66" t="s">
        <v>510</v>
      </c>
      <c r="B75" s="48">
        <v>224235</v>
      </c>
      <c r="C75" s="48" t="s">
        <v>399</v>
      </c>
      <c r="D75" s="48">
        <v>104429</v>
      </c>
      <c r="E75" s="12">
        <v>40755</v>
      </c>
      <c r="F75" s="12" t="s">
        <v>399</v>
      </c>
      <c r="G75" s="12" t="s">
        <v>399</v>
      </c>
      <c r="H75" s="12" t="s">
        <v>399</v>
      </c>
      <c r="I75" s="12" t="s">
        <v>399</v>
      </c>
      <c r="J75" s="13" t="s">
        <v>399</v>
      </c>
    </row>
    <row r="76" spans="1:10">
      <c r="A76" s="66" t="s">
        <v>511</v>
      </c>
      <c r="B76" s="48">
        <v>97404</v>
      </c>
      <c r="C76" s="48" t="s">
        <v>399</v>
      </c>
      <c r="D76" s="48">
        <v>14186</v>
      </c>
      <c r="E76" s="12">
        <v>1895</v>
      </c>
      <c r="F76" s="12" t="s">
        <v>399</v>
      </c>
      <c r="G76" s="12" t="s">
        <v>399</v>
      </c>
      <c r="H76" s="12">
        <v>540</v>
      </c>
      <c r="I76" s="12" t="s">
        <v>399</v>
      </c>
      <c r="J76" s="13" t="s">
        <v>399</v>
      </c>
    </row>
    <row r="77" spans="1:10">
      <c r="A77" s="66" t="s">
        <v>512</v>
      </c>
      <c r="B77" s="48">
        <v>48350</v>
      </c>
      <c r="C77" s="48" t="s">
        <v>399</v>
      </c>
      <c r="D77" s="48">
        <v>50400</v>
      </c>
      <c r="E77" s="12">
        <v>23421</v>
      </c>
      <c r="F77" s="12" t="s">
        <v>399</v>
      </c>
      <c r="G77" s="12" t="s">
        <v>399</v>
      </c>
      <c r="H77" s="12">
        <v>212</v>
      </c>
      <c r="I77" s="12" t="s">
        <v>399</v>
      </c>
      <c r="J77" s="13" t="s">
        <v>399</v>
      </c>
    </row>
    <row r="78" spans="1:10">
      <c r="A78" s="66" t="s">
        <v>513</v>
      </c>
      <c r="B78" s="48">
        <v>101332</v>
      </c>
      <c r="C78" s="48" t="s">
        <v>399</v>
      </c>
      <c r="D78" s="48">
        <v>44505</v>
      </c>
      <c r="E78" s="12">
        <v>4616</v>
      </c>
      <c r="F78" s="12" t="s">
        <v>399</v>
      </c>
      <c r="G78" s="12" t="s">
        <v>399</v>
      </c>
      <c r="H78" s="12">
        <v>76</v>
      </c>
      <c r="I78" s="12" t="s">
        <v>399</v>
      </c>
      <c r="J78" s="13" t="s">
        <v>399</v>
      </c>
    </row>
    <row r="79" spans="1:10">
      <c r="A79" s="66" t="s">
        <v>514</v>
      </c>
      <c r="B79" s="12">
        <v>634707</v>
      </c>
      <c r="C79" s="12" t="s">
        <v>399</v>
      </c>
      <c r="D79" s="48">
        <v>235718</v>
      </c>
      <c r="E79" s="12">
        <v>564748</v>
      </c>
      <c r="F79" s="12" t="s">
        <v>399</v>
      </c>
      <c r="G79" s="12" t="s">
        <v>399</v>
      </c>
      <c r="H79" s="12">
        <v>7133</v>
      </c>
      <c r="I79" s="12" t="s">
        <v>399</v>
      </c>
      <c r="J79" s="13" t="s">
        <v>399</v>
      </c>
    </row>
    <row r="80" spans="1:10">
      <c r="A80" s="76" t="s">
        <v>515</v>
      </c>
      <c r="B80" s="77">
        <v>1705467</v>
      </c>
      <c r="C80" s="77" t="s">
        <v>399</v>
      </c>
      <c r="D80" s="77">
        <v>836917</v>
      </c>
      <c r="E80" s="77">
        <v>826976</v>
      </c>
      <c r="F80" s="77" t="s">
        <v>399</v>
      </c>
      <c r="G80" s="77" t="s">
        <v>399</v>
      </c>
      <c r="H80" s="77">
        <v>17311</v>
      </c>
      <c r="I80" s="77" t="s">
        <v>399</v>
      </c>
      <c r="J80" s="78" t="s">
        <v>399</v>
      </c>
    </row>
    <row r="81" spans="1:10">
      <c r="A81" s="66"/>
      <c r="B81" s="48"/>
      <c r="C81" s="48"/>
      <c r="D81" s="48"/>
      <c r="E81" s="12"/>
      <c r="F81" s="12"/>
      <c r="G81" s="12"/>
      <c r="H81" s="12"/>
      <c r="I81" s="12"/>
      <c r="J81" s="13"/>
    </row>
    <row r="82" spans="1:10">
      <c r="A82" s="66" t="s">
        <v>516</v>
      </c>
      <c r="B82" s="85">
        <v>38</v>
      </c>
      <c r="C82" s="48" t="s">
        <v>399</v>
      </c>
      <c r="D82" s="48" t="s">
        <v>399</v>
      </c>
      <c r="E82" s="85">
        <v>701</v>
      </c>
      <c r="F82" s="48" t="s">
        <v>399</v>
      </c>
      <c r="G82" s="48" t="s">
        <v>399</v>
      </c>
      <c r="H82" s="48" t="s">
        <v>399</v>
      </c>
      <c r="I82" s="48" t="s">
        <v>399</v>
      </c>
      <c r="J82" s="49" t="s">
        <v>399</v>
      </c>
    </row>
    <row r="83" spans="1:10">
      <c r="A83" s="66" t="s">
        <v>517</v>
      </c>
      <c r="B83" s="48">
        <v>729</v>
      </c>
      <c r="C83" s="48" t="s">
        <v>399</v>
      </c>
      <c r="D83" s="48">
        <v>757</v>
      </c>
      <c r="E83" s="12">
        <v>1124</v>
      </c>
      <c r="F83" s="48" t="s">
        <v>399</v>
      </c>
      <c r="G83" s="48" t="s">
        <v>399</v>
      </c>
      <c r="H83" s="12" t="s">
        <v>399</v>
      </c>
      <c r="I83" s="48" t="s">
        <v>399</v>
      </c>
      <c r="J83" s="49" t="s">
        <v>399</v>
      </c>
    </row>
    <row r="84" spans="1:10">
      <c r="A84" s="76" t="s">
        <v>518</v>
      </c>
      <c r="B84" s="77">
        <v>767</v>
      </c>
      <c r="C84" s="77" t="s">
        <v>399</v>
      </c>
      <c r="D84" s="77">
        <v>757</v>
      </c>
      <c r="E84" s="77">
        <v>1825</v>
      </c>
      <c r="F84" s="86" t="s">
        <v>399</v>
      </c>
      <c r="G84" s="86" t="s">
        <v>399</v>
      </c>
      <c r="H84" s="77" t="s">
        <v>399</v>
      </c>
      <c r="I84" s="86" t="s">
        <v>399</v>
      </c>
      <c r="J84" s="87" t="s">
        <v>399</v>
      </c>
    </row>
    <row r="85" spans="1:10">
      <c r="A85" s="66"/>
      <c r="B85" s="48"/>
      <c r="C85" s="48"/>
      <c r="D85" s="48"/>
      <c r="E85" s="12"/>
      <c r="F85" s="12"/>
      <c r="G85" s="12"/>
      <c r="H85" s="12"/>
      <c r="I85" s="12"/>
      <c r="J85" s="13"/>
    </row>
    <row r="86" spans="1:10" ht="13.5" thickBot="1">
      <c r="A86" s="69" t="s">
        <v>519</v>
      </c>
      <c r="B86" s="55">
        <v>19543885</v>
      </c>
      <c r="C86" s="55">
        <v>96242</v>
      </c>
      <c r="D86" s="55">
        <v>9936926</v>
      </c>
      <c r="E86" s="55">
        <v>5810844</v>
      </c>
      <c r="F86" s="55">
        <v>229954</v>
      </c>
      <c r="G86" s="55" t="s">
        <v>399</v>
      </c>
      <c r="H86" s="55">
        <v>19630</v>
      </c>
      <c r="I86" s="55" t="s">
        <v>399</v>
      </c>
      <c r="J86" s="56" t="s">
        <v>399</v>
      </c>
    </row>
    <row r="88" spans="1:10">
      <c r="B88" s="88"/>
      <c r="C88" s="88"/>
      <c r="D88" s="88"/>
      <c r="E88" s="88"/>
      <c r="F88" s="88"/>
      <c r="G88" s="88"/>
      <c r="H88" s="88"/>
      <c r="I88" s="88"/>
      <c r="J88" s="88"/>
    </row>
  </sheetData>
  <mergeCells count="7">
    <mergeCell ref="A1:J1"/>
    <mergeCell ref="H7:J7"/>
    <mergeCell ref="B6:J6"/>
    <mergeCell ref="A6:A8"/>
    <mergeCell ref="B7:D7"/>
    <mergeCell ref="E7:G7"/>
    <mergeCell ref="A4:J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">
    <pageSetUpPr fitToPage="1"/>
  </sheetPr>
  <dimension ref="A1:G21"/>
  <sheetViews>
    <sheetView showGridLines="0" view="pageBreakPreview" topLeftCell="A58" zoomScale="75" zoomScaleNormal="75" zoomScaleSheetLayoutView="75" workbookViewId="0">
      <selection activeCell="H84" sqref="H84"/>
    </sheetView>
  </sheetViews>
  <sheetFormatPr baseColWidth="10" defaultRowHeight="12.75"/>
  <cols>
    <col min="1" max="6" width="22.140625" customWidth="1"/>
  </cols>
  <sheetData>
    <row r="1" spans="1:7" s="2" customFormat="1" ht="18">
      <c r="A1" s="1481" t="s">
        <v>375</v>
      </c>
      <c r="B1" s="1481"/>
      <c r="C1" s="1481"/>
      <c r="D1" s="1481"/>
      <c r="E1" s="1481"/>
      <c r="F1" s="1481"/>
    </row>
    <row r="2" spans="1:7" s="3" customFormat="1" ht="12.75" customHeight="1"/>
    <row r="3" spans="1:7" s="3" customFormat="1" ht="15">
      <c r="A3" s="1482" t="s">
        <v>685</v>
      </c>
      <c r="B3" s="1482"/>
      <c r="C3" s="1482"/>
      <c r="D3" s="1482"/>
      <c r="E3" s="1482"/>
      <c r="F3" s="1482"/>
      <c r="G3" s="264"/>
    </row>
    <row r="4" spans="1:7" s="3" customFormat="1" ht="30" customHeight="1">
      <c r="A4" s="1555" t="s">
        <v>686</v>
      </c>
      <c r="B4" s="1555"/>
      <c r="C4" s="1555"/>
      <c r="D4" s="1555"/>
      <c r="E4" s="1555"/>
      <c r="F4" s="1555"/>
      <c r="G4" s="294"/>
    </row>
    <row r="5" spans="1:7" s="3" customFormat="1" ht="13.5" customHeight="1" thickBot="1">
      <c r="A5" s="5"/>
      <c r="B5" s="6"/>
      <c r="C5" s="6"/>
      <c r="D5" s="6"/>
      <c r="E5" s="6"/>
      <c r="F5" s="6"/>
    </row>
    <row r="6" spans="1:7" ht="36.75" customHeight="1">
      <c r="A6" s="1520" t="s">
        <v>378</v>
      </c>
      <c r="B6" s="959"/>
      <c r="C6" s="959"/>
      <c r="D6" s="959"/>
      <c r="E6" s="93" t="s">
        <v>521</v>
      </c>
      <c r="F6" s="961"/>
    </row>
    <row r="7" spans="1:7" ht="18.75" customHeight="1">
      <c r="A7" s="1521"/>
      <c r="B7" s="962" t="s">
        <v>379</v>
      </c>
      <c r="C7" s="962" t="s">
        <v>386</v>
      </c>
      <c r="D7" s="962" t="s">
        <v>380</v>
      </c>
      <c r="E7" s="962" t="s">
        <v>522</v>
      </c>
      <c r="F7" s="964" t="s">
        <v>551</v>
      </c>
    </row>
    <row r="8" spans="1:7" ht="21.75" customHeight="1">
      <c r="A8" s="1521"/>
      <c r="B8" s="962" t="s">
        <v>382</v>
      </c>
      <c r="C8" s="962" t="s">
        <v>524</v>
      </c>
      <c r="D8" s="963" t="s">
        <v>383</v>
      </c>
      <c r="E8" s="962" t="s">
        <v>525</v>
      </c>
      <c r="F8" s="964" t="s">
        <v>384</v>
      </c>
    </row>
    <row r="9" spans="1:7" ht="33.75" customHeight="1" thickBot="1">
      <c r="A9" s="1522"/>
      <c r="B9" s="965"/>
      <c r="C9" s="965"/>
      <c r="D9" s="965"/>
      <c r="E9" s="315" t="s">
        <v>526</v>
      </c>
      <c r="F9" s="966"/>
    </row>
    <row r="10" spans="1:7" ht="33.75" customHeight="1">
      <c r="A10" s="102">
        <v>2003</v>
      </c>
      <c r="B10" s="103">
        <v>81.3</v>
      </c>
      <c r="C10" s="149">
        <v>6.2853628536285369</v>
      </c>
      <c r="D10" s="103">
        <v>51.1</v>
      </c>
      <c r="E10" s="105">
        <v>64.89</v>
      </c>
      <c r="F10" s="106">
        <v>33158.79</v>
      </c>
    </row>
    <row r="11" spans="1:7">
      <c r="A11" s="102">
        <v>2004</v>
      </c>
      <c r="B11" s="103">
        <v>80.994</v>
      </c>
      <c r="C11" s="149">
        <v>7.3326419240931431</v>
      </c>
      <c r="D11" s="103">
        <v>59.39</v>
      </c>
      <c r="E11" s="105">
        <v>55.3</v>
      </c>
      <c r="F11" s="106">
        <v>32842.67</v>
      </c>
    </row>
    <row r="12" spans="1:7">
      <c r="A12" s="102">
        <v>2005</v>
      </c>
      <c r="B12" s="103">
        <v>61.015000000000001</v>
      </c>
      <c r="C12" s="149">
        <v>4.0616241907727604</v>
      </c>
      <c r="D12" s="103">
        <v>18.7</v>
      </c>
      <c r="E12" s="105">
        <v>52.05</v>
      </c>
      <c r="F12" s="106">
        <v>12899.030999999999</v>
      </c>
    </row>
    <row r="13" spans="1:7">
      <c r="A13" s="102">
        <v>2006</v>
      </c>
      <c r="B13" s="103">
        <v>25.204999999999998</v>
      </c>
      <c r="C13" s="149">
        <v>2.9652846657409251</v>
      </c>
      <c r="D13" s="103">
        <v>19.763999999999999</v>
      </c>
      <c r="E13" s="105">
        <v>56.11</v>
      </c>
      <c r="F13" s="106">
        <v>11089.580399999999</v>
      </c>
    </row>
    <row r="14" spans="1:7">
      <c r="A14" s="102">
        <v>2007</v>
      </c>
      <c r="B14" s="103">
        <v>30.632999999999999</v>
      </c>
      <c r="C14" s="149">
        <v>9.8028270166160674</v>
      </c>
      <c r="D14" s="103">
        <v>30.029</v>
      </c>
      <c r="E14" s="105">
        <v>63.25</v>
      </c>
      <c r="F14" s="106">
        <v>18993.342499999999</v>
      </c>
    </row>
    <row r="15" spans="1:7">
      <c r="A15" s="102">
        <v>2008</v>
      </c>
      <c r="B15" s="103">
        <v>20.832000000000001</v>
      </c>
      <c r="C15" s="149">
        <v>9.8478302611367123</v>
      </c>
      <c r="D15" s="103">
        <v>20.515000000000001</v>
      </c>
      <c r="E15" s="105">
        <v>65.73</v>
      </c>
      <c r="F15" s="106">
        <v>13484.509500000002</v>
      </c>
    </row>
    <row r="16" spans="1:7">
      <c r="A16" s="102">
        <v>2009</v>
      </c>
      <c r="B16" s="103">
        <v>25.195</v>
      </c>
      <c r="C16" s="149">
        <v>8.5604286564794609</v>
      </c>
      <c r="D16" s="103">
        <v>21.568000000000001</v>
      </c>
      <c r="E16" s="105">
        <v>67.069999999999993</v>
      </c>
      <c r="F16" s="106">
        <v>14465.657599999999</v>
      </c>
    </row>
    <row r="17" spans="1:6">
      <c r="A17" s="102">
        <v>2010</v>
      </c>
      <c r="B17" s="103">
        <v>30.725000000000001</v>
      </c>
      <c r="C17" s="149">
        <v>9.8105777054515855</v>
      </c>
      <c r="D17" s="103">
        <v>30.143000000000001</v>
      </c>
      <c r="E17" s="105">
        <v>62.83</v>
      </c>
      <c r="F17" s="106">
        <v>18938.8469</v>
      </c>
    </row>
    <row r="18" spans="1:6">
      <c r="A18" s="102">
        <v>2011</v>
      </c>
      <c r="B18" s="103">
        <v>36.097000000000001</v>
      </c>
      <c r="C18" s="149">
        <v>8.978031415353076</v>
      </c>
      <c r="D18" s="103">
        <v>32.408000000000001</v>
      </c>
      <c r="E18" s="105">
        <v>65.27</v>
      </c>
      <c r="F18" s="106">
        <v>21152.7016</v>
      </c>
    </row>
    <row r="19" spans="1:6">
      <c r="A19" s="102">
        <v>2012</v>
      </c>
      <c r="B19" s="103">
        <v>33.840000000000003</v>
      </c>
      <c r="C19" s="149">
        <v>5.9190307328605201</v>
      </c>
      <c r="D19" s="103">
        <v>20.03</v>
      </c>
      <c r="E19" s="105">
        <v>65.42</v>
      </c>
      <c r="F19" s="106">
        <v>13103.626000000002</v>
      </c>
    </row>
    <row r="20" spans="1:6" ht="13.5" thickBot="1">
      <c r="A20" s="102">
        <v>2013</v>
      </c>
      <c r="B20" s="103">
        <v>27.251999999999999</v>
      </c>
      <c r="C20" s="149">
        <f>D20/B20*10</f>
        <v>9.5673712021136073</v>
      </c>
      <c r="D20" s="103">
        <v>26.073</v>
      </c>
      <c r="E20" s="167">
        <v>66.510000000000005</v>
      </c>
      <c r="F20" s="248">
        <f>D20*E20*10</f>
        <v>17341.152300000002</v>
      </c>
    </row>
    <row r="21" spans="1:6" ht="13.15" customHeight="1">
      <c r="A21" s="112" t="s">
        <v>527</v>
      </c>
      <c r="B21" s="112"/>
      <c r="C21" s="112"/>
      <c r="D21" s="112"/>
      <c r="E21" s="112"/>
      <c r="F21" s="112"/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5" right="0.75" top="0.59055118110236227" bottom="1" header="0" footer="0"/>
  <pageSetup paperSize="9" scale="5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108">
    <pageSetUpPr fitToPage="1"/>
  </sheetPr>
  <dimension ref="A1:J85"/>
  <sheetViews>
    <sheetView view="pageBreakPreview" topLeftCell="A34" zoomScale="75" zoomScaleNormal="75" zoomScaleSheetLayoutView="75" workbookViewId="0">
      <selection activeCell="B8" sqref="B8:H85"/>
    </sheetView>
  </sheetViews>
  <sheetFormatPr baseColWidth="10" defaultRowHeight="12.75"/>
  <cols>
    <col min="1" max="1" width="34.85546875" style="37" customWidth="1"/>
    <col min="2" max="8" width="13.140625" style="37" customWidth="1"/>
    <col min="9" max="16384" width="11.42578125" style="37"/>
  </cols>
  <sheetData>
    <row r="1" spans="1:10" s="27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</row>
    <row r="2" spans="1:10" s="28" customFormat="1" ht="12.75" customHeight="1"/>
    <row r="3" spans="1:10" s="28" customFormat="1" ht="39" customHeight="1">
      <c r="A3" s="1486" t="s">
        <v>1331</v>
      </c>
      <c r="B3" s="1486"/>
      <c r="C3" s="1486"/>
      <c r="D3" s="1486"/>
      <c r="E3" s="1486"/>
      <c r="F3" s="1486"/>
      <c r="G3" s="1486"/>
      <c r="H3" s="1486"/>
      <c r="I3" s="134"/>
      <c r="J3" s="134"/>
    </row>
    <row r="4" spans="1:10" s="28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30" customHeight="1">
      <c r="A5" s="1515" t="s">
        <v>455</v>
      </c>
      <c r="B5" s="919" t="s">
        <v>379</v>
      </c>
      <c r="C5" s="920"/>
      <c r="D5" s="921"/>
      <c r="E5" s="919" t="s">
        <v>386</v>
      </c>
      <c r="F5" s="921"/>
      <c r="G5" s="857" t="s">
        <v>380</v>
      </c>
      <c r="H5" s="852" t="s">
        <v>392</v>
      </c>
    </row>
    <row r="6" spans="1:10" ht="20.25" customHeight="1">
      <c r="A6" s="1516"/>
      <c r="B6" s="923" t="s">
        <v>389</v>
      </c>
      <c r="C6" s="318"/>
      <c r="D6" s="924"/>
      <c r="E6" s="923" t="s">
        <v>390</v>
      </c>
      <c r="F6" s="924"/>
      <c r="G6" s="909" t="s">
        <v>532</v>
      </c>
      <c r="H6" s="926" t="s">
        <v>396</v>
      </c>
    </row>
    <row r="7" spans="1:10" ht="36.75" customHeight="1" thickBot="1">
      <c r="A7" s="1516"/>
      <c r="B7" s="298" t="s">
        <v>393</v>
      </c>
      <c r="C7" s="908" t="s">
        <v>394</v>
      </c>
      <c r="D7" s="908" t="s">
        <v>395</v>
      </c>
      <c r="E7" s="298" t="s">
        <v>393</v>
      </c>
      <c r="F7" s="908" t="s">
        <v>394</v>
      </c>
      <c r="G7" s="299" t="s">
        <v>533</v>
      </c>
      <c r="H7" s="308" t="s">
        <v>533</v>
      </c>
    </row>
    <row r="8" spans="1:10" ht="30" customHeight="1">
      <c r="A8" s="75" t="s">
        <v>459</v>
      </c>
      <c r="B8" s="45" t="s">
        <v>399</v>
      </c>
      <c r="C8" s="131" t="s">
        <v>399</v>
      </c>
      <c r="D8" s="45" t="s">
        <v>399</v>
      </c>
      <c r="E8" s="131" t="s">
        <v>399</v>
      </c>
      <c r="F8" s="45" t="s">
        <v>399</v>
      </c>
      <c r="G8" s="45" t="s">
        <v>399</v>
      </c>
      <c r="H8" s="46" t="s">
        <v>399</v>
      </c>
      <c r="I8" s="132"/>
      <c r="J8" s="132"/>
    </row>
    <row r="9" spans="1:10">
      <c r="A9" s="66" t="s">
        <v>460</v>
      </c>
      <c r="B9" s="48">
        <v>1</v>
      </c>
      <c r="C9" s="48" t="s">
        <v>399</v>
      </c>
      <c r="D9" s="48">
        <v>1</v>
      </c>
      <c r="E9" s="12">
        <v>900</v>
      </c>
      <c r="F9" s="48" t="s">
        <v>399</v>
      </c>
      <c r="G9" s="48">
        <v>1</v>
      </c>
      <c r="H9" s="49">
        <v>5</v>
      </c>
      <c r="I9" s="132"/>
      <c r="J9" s="132"/>
    </row>
    <row r="10" spans="1:10">
      <c r="A10" s="66" t="s">
        <v>461</v>
      </c>
      <c r="B10" s="48">
        <v>14</v>
      </c>
      <c r="C10" s="85">
        <v>3</v>
      </c>
      <c r="D10" s="48">
        <v>17</v>
      </c>
      <c r="E10" s="12">
        <v>900</v>
      </c>
      <c r="F10" s="85">
        <v>900</v>
      </c>
      <c r="G10" s="48">
        <v>15</v>
      </c>
      <c r="H10" s="49">
        <v>78</v>
      </c>
      <c r="I10" s="132"/>
      <c r="J10" s="132"/>
    </row>
    <row r="11" spans="1:10">
      <c r="A11" s="66" t="s">
        <v>462</v>
      </c>
      <c r="B11" s="48" t="s">
        <v>399</v>
      </c>
      <c r="C11" s="48" t="s">
        <v>399</v>
      </c>
      <c r="D11" s="48" t="s">
        <v>399</v>
      </c>
      <c r="E11" s="12" t="s">
        <v>399</v>
      </c>
      <c r="F11" s="48" t="s">
        <v>399</v>
      </c>
      <c r="G11" s="48" t="s">
        <v>399</v>
      </c>
      <c r="H11" s="49" t="s">
        <v>399</v>
      </c>
      <c r="I11" s="132"/>
      <c r="J11" s="132"/>
    </row>
    <row r="12" spans="1:10">
      <c r="A12" s="76" t="s">
        <v>463</v>
      </c>
      <c r="B12" s="77">
        <v>15</v>
      </c>
      <c r="C12" s="77">
        <v>3</v>
      </c>
      <c r="D12" s="77">
        <v>18</v>
      </c>
      <c r="E12" s="77">
        <v>900</v>
      </c>
      <c r="F12" s="77">
        <v>900</v>
      </c>
      <c r="G12" s="77">
        <v>16</v>
      </c>
      <c r="H12" s="78">
        <v>83</v>
      </c>
      <c r="I12" s="132"/>
      <c r="J12" s="132"/>
    </row>
    <row r="13" spans="1:10">
      <c r="A13" s="68"/>
      <c r="B13" s="73"/>
      <c r="C13" s="73"/>
      <c r="D13" s="73"/>
      <c r="E13" s="79"/>
      <c r="F13" s="79"/>
      <c r="G13" s="73"/>
      <c r="H13" s="74"/>
      <c r="I13" s="132"/>
      <c r="J13" s="132"/>
    </row>
    <row r="14" spans="1:10">
      <c r="A14" s="76" t="s">
        <v>464</v>
      </c>
      <c r="B14" s="77" t="s">
        <v>399</v>
      </c>
      <c r="C14" s="77" t="s">
        <v>399</v>
      </c>
      <c r="D14" s="77" t="s">
        <v>399</v>
      </c>
      <c r="E14" s="77" t="s">
        <v>399</v>
      </c>
      <c r="F14" s="77" t="s">
        <v>399</v>
      </c>
      <c r="G14" s="77" t="s">
        <v>399</v>
      </c>
      <c r="H14" s="78" t="s">
        <v>399</v>
      </c>
      <c r="I14" s="132"/>
      <c r="J14" s="132"/>
    </row>
    <row r="15" spans="1:10">
      <c r="A15" s="68"/>
      <c r="B15" s="73"/>
      <c r="C15" s="73"/>
      <c r="D15" s="73"/>
      <c r="E15" s="79"/>
      <c r="F15" s="79"/>
      <c r="G15" s="73"/>
      <c r="H15" s="74"/>
      <c r="I15" s="132"/>
      <c r="J15" s="132"/>
    </row>
    <row r="16" spans="1:10">
      <c r="A16" s="76" t="s">
        <v>465</v>
      </c>
      <c r="B16" s="77" t="s">
        <v>399</v>
      </c>
      <c r="C16" s="77" t="s">
        <v>399</v>
      </c>
      <c r="D16" s="77" t="s">
        <v>399</v>
      </c>
      <c r="E16" s="77" t="s">
        <v>399</v>
      </c>
      <c r="F16" s="77" t="s">
        <v>399</v>
      </c>
      <c r="G16" s="77" t="s">
        <v>399</v>
      </c>
      <c r="H16" s="78" t="s">
        <v>399</v>
      </c>
      <c r="I16" s="132"/>
      <c r="J16" s="132"/>
    </row>
    <row r="17" spans="1:10">
      <c r="A17" s="66"/>
      <c r="B17" s="48"/>
      <c r="C17" s="48"/>
      <c r="D17" s="48"/>
      <c r="E17" s="12"/>
      <c r="F17" s="12"/>
      <c r="G17" s="48"/>
      <c r="H17" s="49"/>
      <c r="I17" s="132"/>
      <c r="J17" s="132"/>
    </row>
    <row r="18" spans="1:10">
      <c r="A18" s="66" t="s">
        <v>544</v>
      </c>
      <c r="B18" s="48">
        <v>22</v>
      </c>
      <c r="C18" s="48" t="s">
        <v>399</v>
      </c>
      <c r="D18" s="48">
        <v>22</v>
      </c>
      <c r="E18" s="12">
        <v>1800</v>
      </c>
      <c r="F18" s="48" t="s">
        <v>399</v>
      </c>
      <c r="G18" s="48">
        <v>40</v>
      </c>
      <c r="H18" s="49" t="s">
        <v>399</v>
      </c>
      <c r="I18" s="132"/>
      <c r="J18" s="132"/>
    </row>
    <row r="19" spans="1:10">
      <c r="A19" s="66" t="s">
        <v>467</v>
      </c>
      <c r="B19" s="48" t="s">
        <v>399</v>
      </c>
      <c r="C19" s="48" t="s">
        <v>399</v>
      </c>
      <c r="D19" s="48" t="s">
        <v>399</v>
      </c>
      <c r="E19" s="48" t="s">
        <v>399</v>
      </c>
      <c r="F19" s="48" t="s">
        <v>399</v>
      </c>
      <c r="G19" s="48" t="s">
        <v>399</v>
      </c>
      <c r="H19" s="49" t="s">
        <v>399</v>
      </c>
      <c r="I19" s="132"/>
      <c r="J19" s="132"/>
    </row>
    <row r="20" spans="1:10">
      <c r="A20" s="66" t="s">
        <v>468</v>
      </c>
      <c r="B20" s="85">
        <v>1</v>
      </c>
      <c r="C20" s="48" t="s">
        <v>399</v>
      </c>
      <c r="D20" s="85">
        <v>1</v>
      </c>
      <c r="E20" s="85">
        <v>950</v>
      </c>
      <c r="F20" s="48" t="s">
        <v>399</v>
      </c>
      <c r="G20" s="85">
        <v>1</v>
      </c>
      <c r="H20" s="49" t="s">
        <v>399</v>
      </c>
      <c r="I20" s="132"/>
      <c r="J20" s="132"/>
    </row>
    <row r="21" spans="1:10">
      <c r="A21" s="76" t="s">
        <v>469</v>
      </c>
      <c r="B21" s="77">
        <v>23</v>
      </c>
      <c r="C21" s="77" t="s">
        <v>399</v>
      </c>
      <c r="D21" s="77">
        <v>23</v>
      </c>
      <c r="E21" s="77">
        <v>1763</v>
      </c>
      <c r="F21" s="77" t="s">
        <v>399</v>
      </c>
      <c r="G21" s="77">
        <v>41</v>
      </c>
      <c r="H21" s="78" t="s">
        <v>399</v>
      </c>
      <c r="I21" s="132"/>
      <c r="J21" s="132"/>
    </row>
    <row r="22" spans="1:10">
      <c r="A22" s="66"/>
      <c r="B22" s="73"/>
      <c r="C22" s="73"/>
      <c r="D22" s="73"/>
      <c r="E22" s="79"/>
      <c r="F22" s="79"/>
      <c r="G22" s="73"/>
      <c r="H22" s="74"/>
      <c r="I22" s="132"/>
      <c r="J22" s="132"/>
    </row>
    <row r="23" spans="1:10">
      <c r="A23" s="76" t="s">
        <v>470</v>
      </c>
      <c r="B23" s="77">
        <v>5</v>
      </c>
      <c r="C23" s="77">
        <v>16</v>
      </c>
      <c r="D23" s="77">
        <v>21</v>
      </c>
      <c r="E23" s="77">
        <v>800</v>
      </c>
      <c r="F23" s="77">
        <v>2100</v>
      </c>
      <c r="G23" s="77">
        <v>38</v>
      </c>
      <c r="H23" s="78">
        <v>20</v>
      </c>
      <c r="I23" s="132"/>
      <c r="J23" s="132"/>
    </row>
    <row r="24" spans="1:10">
      <c r="A24" s="68"/>
      <c r="B24" s="73"/>
      <c r="C24" s="73"/>
      <c r="D24" s="73"/>
      <c r="E24" s="79"/>
      <c r="F24" s="79"/>
      <c r="G24" s="73"/>
      <c r="H24" s="74"/>
      <c r="I24" s="132"/>
      <c r="J24" s="132"/>
    </row>
    <row r="25" spans="1:10">
      <c r="A25" s="76" t="s">
        <v>471</v>
      </c>
      <c r="B25" s="77">
        <v>7</v>
      </c>
      <c r="C25" s="77">
        <v>17</v>
      </c>
      <c r="D25" s="77">
        <v>24</v>
      </c>
      <c r="E25" s="77">
        <v>1500</v>
      </c>
      <c r="F25" s="77">
        <v>1900</v>
      </c>
      <c r="G25" s="77">
        <v>43</v>
      </c>
      <c r="H25" s="78">
        <v>16</v>
      </c>
      <c r="I25" s="132"/>
      <c r="J25" s="132"/>
    </row>
    <row r="26" spans="1:10">
      <c r="A26" s="66"/>
      <c r="B26" s="48"/>
      <c r="C26" s="48"/>
      <c r="D26" s="48"/>
      <c r="E26" s="12"/>
      <c r="F26" s="12"/>
      <c r="G26" s="48"/>
      <c r="H26" s="49"/>
      <c r="I26" s="132"/>
      <c r="J26" s="132"/>
    </row>
    <row r="27" spans="1:10">
      <c r="A27" s="66" t="s">
        <v>472</v>
      </c>
      <c r="B27" s="48">
        <v>9</v>
      </c>
      <c r="C27" s="48">
        <v>2</v>
      </c>
      <c r="D27" s="48">
        <v>11</v>
      </c>
      <c r="E27" s="12">
        <v>1756</v>
      </c>
      <c r="F27" s="12">
        <v>2600</v>
      </c>
      <c r="G27" s="48">
        <v>21</v>
      </c>
      <c r="H27" s="49" t="s">
        <v>399</v>
      </c>
      <c r="I27" s="132"/>
      <c r="J27" s="132"/>
    </row>
    <row r="28" spans="1:10">
      <c r="A28" s="66" t="s">
        <v>473</v>
      </c>
      <c r="B28" s="48">
        <v>5</v>
      </c>
      <c r="C28" s="48" t="s">
        <v>399</v>
      </c>
      <c r="D28" s="48">
        <v>5</v>
      </c>
      <c r="E28" s="12">
        <v>600</v>
      </c>
      <c r="F28" s="12">
        <v>2000</v>
      </c>
      <c r="G28" s="48">
        <v>3</v>
      </c>
      <c r="H28" s="49" t="s">
        <v>399</v>
      </c>
      <c r="I28" s="132"/>
      <c r="J28" s="132"/>
    </row>
    <row r="29" spans="1:10">
      <c r="A29" s="66" t="s">
        <v>474</v>
      </c>
      <c r="B29" s="48">
        <v>119</v>
      </c>
      <c r="C29" s="48">
        <v>4</v>
      </c>
      <c r="D29" s="48">
        <v>123</v>
      </c>
      <c r="E29" s="12">
        <v>1059</v>
      </c>
      <c r="F29" s="12">
        <v>2000</v>
      </c>
      <c r="G29" s="48">
        <v>134</v>
      </c>
      <c r="H29" s="49">
        <v>65</v>
      </c>
      <c r="I29" s="132"/>
      <c r="J29" s="132"/>
    </row>
    <row r="30" spans="1:10">
      <c r="A30" s="76" t="s">
        <v>475</v>
      </c>
      <c r="B30" s="77">
        <v>133</v>
      </c>
      <c r="C30" s="77">
        <v>6</v>
      </c>
      <c r="D30" s="77">
        <v>139</v>
      </c>
      <c r="E30" s="77">
        <v>1089</v>
      </c>
      <c r="F30" s="77">
        <v>2200</v>
      </c>
      <c r="G30" s="77">
        <v>158</v>
      </c>
      <c r="H30" s="78">
        <v>65</v>
      </c>
      <c r="I30" s="132"/>
      <c r="J30" s="132"/>
    </row>
    <row r="31" spans="1:10">
      <c r="A31" s="66"/>
      <c r="B31" s="48"/>
      <c r="C31" s="48"/>
      <c r="D31" s="48"/>
      <c r="E31" s="12"/>
      <c r="F31" s="12"/>
      <c r="G31" s="48"/>
      <c r="H31" s="49"/>
      <c r="I31" s="132"/>
      <c r="J31" s="132"/>
    </row>
    <row r="32" spans="1:10">
      <c r="A32" s="66" t="s">
        <v>476</v>
      </c>
      <c r="B32" s="83">
        <v>77</v>
      </c>
      <c r="C32" s="83">
        <v>16</v>
      </c>
      <c r="D32" s="48">
        <v>93</v>
      </c>
      <c r="E32" s="83">
        <v>600</v>
      </c>
      <c r="F32" s="83">
        <v>2130</v>
      </c>
      <c r="G32" s="12">
        <v>80</v>
      </c>
      <c r="H32" s="84" t="s">
        <v>399</v>
      </c>
      <c r="I32" s="132"/>
      <c r="J32" s="132"/>
    </row>
    <row r="33" spans="1:10">
      <c r="A33" s="66" t="s">
        <v>477</v>
      </c>
      <c r="B33" s="83">
        <v>10</v>
      </c>
      <c r="C33" s="83" t="s">
        <v>399</v>
      </c>
      <c r="D33" s="48">
        <v>10</v>
      </c>
      <c r="E33" s="83">
        <v>792</v>
      </c>
      <c r="F33" s="83" t="s">
        <v>399</v>
      </c>
      <c r="G33" s="12">
        <v>8</v>
      </c>
      <c r="H33" s="84" t="s">
        <v>399</v>
      </c>
      <c r="I33" s="132"/>
      <c r="J33" s="132"/>
    </row>
    <row r="34" spans="1:10">
      <c r="A34" s="66" t="s">
        <v>478</v>
      </c>
      <c r="B34" s="83">
        <v>35</v>
      </c>
      <c r="C34" s="83">
        <v>1</v>
      </c>
      <c r="D34" s="48">
        <v>36</v>
      </c>
      <c r="E34" s="83">
        <v>938</v>
      </c>
      <c r="F34" s="83">
        <v>1700</v>
      </c>
      <c r="G34" s="12">
        <v>35</v>
      </c>
      <c r="H34" s="84">
        <v>11</v>
      </c>
      <c r="I34" s="132"/>
      <c r="J34" s="132"/>
    </row>
    <row r="35" spans="1:10">
      <c r="A35" s="66" t="s">
        <v>479</v>
      </c>
      <c r="B35" s="83">
        <v>16</v>
      </c>
      <c r="C35" s="83" t="s">
        <v>399</v>
      </c>
      <c r="D35" s="48">
        <v>16</v>
      </c>
      <c r="E35" s="83">
        <v>800</v>
      </c>
      <c r="F35" s="83" t="s">
        <v>399</v>
      </c>
      <c r="G35" s="12">
        <v>13</v>
      </c>
      <c r="H35" s="84" t="s">
        <v>399</v>
      </c>
      <c r="I35" s="132"/>
      <c r="J35" s="132"/>
    </row>
    <row r="36" spans="1:10">
      <c r="A36" s="76" t="s">
        <v>480</v>
      </c>
      <c r="B36" s="77">
        <v>138</v>
      </c>
      <c r="C36" s="77">
        <v>17</v>
      </c>
      <c r="D36" s="77">
        <v>155</v>
      </c>
      <c r="E36" s="77">
        <v>723</v>
      </c>
      <c r="F36" s="77">
        <v>2105</v>
      </c>
      <c r="G36" s="77">
        <v>136</v>
      </c>
      <c r="H36" s="78">
        <v>11</v>
      </c>
      <c r="I36" s="132"/>
      <c r="J36" s="132"/>
    </row>
    <row r="37" spans="1:10">
      <c r="A37" s="68"/>
      <c r="B37" s="73"/>
      <c r="C37" s="73"/>
      <c r="D37" s="73"/>
      <c r="E37" s="79"/>
      <c r="F37" s="79"/>
      <c r="G37" s="73"/>
      <c r="H37" s="74"/>
      <c r="I37" s="132"/>
      <c r="J37" s="132"/>
    </row>
    <row r="38" spans="1:10">
      <c r="A38" s="76" t="s">
        <v>481</v>
      </c>
      <c r="B38" s="77">
        <v>262</v>
      </c>
      <c r="C38" s="77" t="s">
        <v>399</v>
      </c>
      <c r="D38" s="77">
        <v>262</v>
      </c>
      <c r="E38" s="77">
        <v>869</v>
      </c>
      <c r="F38" s="77" t="s">
        <v>399</v>
      </c>
      <c r="G38" s="77">
        <v>228</v>
      </c>
      <c r="H38" s="78">
        <v>159</v>
      </c>
      <c r="I38" s="132"/>
      <c r="J38" s="132"/>
    </row>
    <row r="39" spans="1:10">
      <c r="A39" s="66"/>
      <c r="B39" s="48"/>
      <c r="C39" s="48"/>
      <c r="D39" s="48"/>
      <c r="E39" s="12"/>
      <c r="F39" s="12"/>
      <c r="G39" s="48"/>
      <c r="H39" s="49"/>
      <c r="I39" s="132"/>
      <c r="J39" s="132"/>
    </row>
    <row r="40" spans="1:10">
      <c r="A40" s="66" t="s">
        <v>545</v>
      </c>
      <c r="B40" s="12">
        <v>106</v>
      </c>
      <c r="C40" s="12">
        <v>9</v>
      </c>
      <c r="D40" s="48">
        <v>115</v>
      </c>
      <c r="E40" s="12">
        <v>700</v>
      </c>
      <c r="F40" s="12">
        <v>1800</v>
      </c>
      <c r="G40" s="12">
        <v>90</v>
      </c>
      <c r="H40" s="13">
        <v>16</v>
      </c>
      <c r="I40" s="132"/>
      <c r="J40" s="132"/>
    </row>
    <row r="41" spans="1:10">
      <c r="A41" s="66" t="s">
        <v>483</v>
      </c>
      <c r="B41" s="48">
        <v>230</v>
      </c>
      <c r="C41" s="48">
        <v>6</v>
      </c>
      <c r="D41" s="48">
        <v>236</v>
      </c>
      <c r="E41" s="12">
        <v>987</v>
      </c>
      <c r="F41" s="12">
        <v>1500</v>
      </c>
      <c r="G41" s="48">
        <v>236</v>
      </c>
      <c r="H41" s="49" t="s">
        <v>399</v>
      </c>
      <c r="I41" s="132"/>
      <c r="J41" s="132"/>
    </row>
    <row r="42" spans="1:10">
      <c r="A42" s="66" t="s">
        <v>484</v>
      </c>
      <c r="B42" s="12">
        <v>480</v>
      </c>
      <c r="C42" s="12">
        <v>60</v>
      </c>
      <c r="D42" s="48">
        <v>540</v>
      </c>
      <c r="E42" s="12">
        <v>1000</v>
      </c>
      <c r="F42" s="12">
        <v>1800</v>
      </c>
      <c r="G42" s="12">
        <v>588</v>
      </c>
      <c r="H42" s="133">
        <v>280</v>
      </c>
      <c r="I42" s="132"/>
      <c r="J42" s="132"/>
    </row>
    <row r="43" spans="1:10">
      <c r="A43" s="66" t="s">
        <v>485</v>
      </c>
      <c r="B43" s="12">
        <v>366</v>
      </c>
      <c r="C43" s="12">
        <v>11</v>
      </c>
      <c r="D43" s="48">
        <v>377</v>
      </c>
      <c r="E43" s="12">
        <v>1012</v>
      </c>
      <c r="F43" s="12">
        <v>1200</v>
      </c>
      <c r="G43" s="12">
        <v>384</v>
      </c>
      <c r="H43" s="13" t="s">
        <v>399</v>
      </c>
      <c r="I43" s="132"/>
      <c r="J43" s="132"/>
    </row>
    <row r="44" spans="1:10">
      <c r="A44" s="66" t="s">
        <v>486</v>
      </c>
      <c r="B44" s="12">
        <v>1829</v>
      </c>
      <c r="C44" s="12">
        <v>148</v>
      </c>
      <c r="D44" s="48">
        <v>1977</v>
      </c>
      <c r="E44" s="12">
        <v>720</v>
      </c>
      <c r="F44" s="12">
        <v>720</v>
      </c>
      <c r="G44" s="12">
        <v>1423</v>
      </c>
      <c r="H44" s="13">
        <v>797</v>
      </c>
      <c r="I44" s="132"/>
      <c r="J44" s="132"/>
    </row>
    <row r="45" spans="1:10">
      <c r="A45" s="66" t="s">
        <v>487</v>
      </c>
      <c r="B45" s="12">
        <v>195</v>
      </c>
      <c r="C45" s="12">
        <v>6</v>
      </c>
      <c r="D45" s="48">
        <v>201</v>
      </c>
      <c r="E45" s="12">
        <v>749</v>
      </c>
      <c r="F45" s="12">
        <v>2500</v>
      </c>
      <c r="G45" s="12">
        <v>161</v>
      </c>
      <c r="H45" s="13">
        <v>161</v>
      </c>
      <c r="I45" s="132"/>
      <c r="J45" s="132"/>
    </row>
    <row r="46" spans="1:10">
      <c r="A46" s="66" t="s">
        <v>488</v>
      </c>
      <c r="B46" s="12">
        <v>319</v>
      </c>
      <c r="C46" s="12">
        <v>1</v>
      </c>
      <c r="D46" s="48">
        <v>320</v>
      </c>
      <c r="E46" s="12">
        <v>700</v>
      </c>
      <c r="F46" s="12">
        <v>1000</v>
      </c>
      <c r="G46" s="12">
        <v>224</v>
      </c>
      <c r="H46" s="13" t="s">
        <v>399</v>
      </c>
      <c r="I46" s="132"/>
      <c r="J46" s="132"/>
    </row>
    <row r="47" spans="1:10">
      <c r="A47" s="66" t="s">
        <v>489</v>
      </c>
      <c r="B47" s="12">
        <v>1833</v>
      </c>
      <c r="C47" s="12">
        <v>224</v>
      </c>
      <c r="D47" s="48">
        <v>2057</v>
      </c>
      <c r="E47" s="12">
        <v>900</v>
      </c>
      <c r="F47" s="12">
        <v>2000</v>
      </c>
      <c r="G47" s="12">
        <v>2098</v>
      </c>
      <c r="H47" s="13">
        <v>320</v>
      </c>
      <c r="I47" s="132"/>
      <c r="J47" s="132"/>
    </row>
    <row r="48" spans="1:10">
      <c r="A48" s="66" t="s">
        <v>490</v>
      </c>
      <c r="B48" s="12">
        <v>869</v>
      </c>
      <c r="C48" s="12">
        <v>118</v>
      </c>
      <c r="D48" s="48">
        <v>987</v>
      </c>
      <c r="E48" s="12">
        <v>300</v>
      </c>
      <c r="F48" s="12">
        <v>593</v>
      </c>
      <c r="G48" s="12">
        <v>331</v>
      </c>
      <c r="H48" s="13">
        <v>10</v>
      </c>
      <c r="I48" s="132"/>
      <c r="J48" s="132"/>
    </row>
    <row r="49" spans="1:10">
      <c r="A49" s="76" t="s">
        <v>491</v>
      </c>
      <c r="B49" s="77">
        <v>6227</v>
      </c>
      <c r="C49" s="77">
        <v>583</v>
      </c>
      <c r="D49" s="77">
        <v>6810</v>
      </c>
      <c r="E49" s="77">
        <v>763</v>
      </c>
      <c r="F49" s="77">
        <v>1350</v>
      </c>
      <c r="G49" s="77">
        <v>5535</v>
      </c>
      <c r="H49" s="78">
        <v>1584</v>
      </c>
      <c r="I49" s="132"/>
      <c r="J49" s="132"/>
    </row>
    <row r="50" spans="1:10">
      <c r="A50" s="68"/>
      <c r="B50" s="73"/>
      <c r="C50" s="73"/>
      <c r="D50" s="73"/>
      <c r="E50" s="79"/>
      <c r="F50" s="79"/>
      <c r="G50" s="73"/>
      <c r="H50" s="74"/>
      <c r="I50" s="132"/>
      <c r="J50" s="132"/>
    </row>
    <row r="51" spans="1:10">
      <c r="A51" s="76" t="s">
        <v>492</v>
      </c>
      <c r="B51" s="77">
        <v>494</v>
      </c>
      <c r="C51" s="77">
        <v>54</v>
      </c>
      <c r="D51" s="77">
        <v>548</v>
      </c>
      <c r="E51" s="77">
        <v>800</v>
      </c>
      <c r="F51" s="77">
        <v>1800</v>
      </c>
      <c r="G51" s="77">
        <v>492</v>
      </c>
      <c r="H51" s="78">
        <v>394</v>
      </c>
      <c r="I51" s="132"/>
      <c r="J51" s="132"/>
    </row>
    <row r="52" spans="1:10">
      <c r="A52" s="66"/>
      <c r="B52" s="48"/>
      <c r="C52" s="48"/>
      <c r="D52" s="48"/>
      <c r="E52" s="12"/>
      <c r="F52" s="12"/>
      <c r="G52" s="48"/>
      <c r="H52" s="49"/>
      <c r="I52" s="132"/>
      <c r="J52" s="132"/>
    </row>
    <row r="53" spans="1:10">
      <c r="A53" s="66" t="s">
        <v>493</v>
      </c>
      <c r="B53" s="48">
        <v>331</v>
      </c>
      <c r="C53" s="48">
        <v>35</v>
      </c>
      <c r="D53" s="48">
        <v>366</v>
      </c>
      <c r="E53" s="12">
        <v>1000</v>
      </c>
      <c r="F53" s="12">
        <v>1600</v>
      </c>
      <c r="G53" s="48">
        <v>387</v>
      </c>
      <c r="H53" s="49">
        <v>39</v>
      </c>
      <c r="I53" s="132"/>
      <c r="J53" s="132"/>
    </row>
    <row r="54" spans="1:10">
      <c r="A54" s="66" t="s">
        <v>494</v>
      </c>
      <c r="B54" s="48">
        <v>350</v>
      </c>
      <c r="C54" s="48">
        <v>3</v>
      </c>
      <c r="D54" s="48">
        <v>353</v>
      </c>
      <c r="E54" s="12">
        <v>985</v>
      </c>
      <c r="F54" s="12">
        <v>1800</v>
      </c>
      <c r="G54" s="48">
        <v>350</v>
      </c>
      <c r="H54" s="49" t="s">
        <v>399</v>
      </c>
      <c r="I54" s="132"/>
      <c r="J54" s="132"/>
    </row>
    <row r="55" spans="1:10">
      <c r="A55" s="66" t="s">
        <v>495</v>
      </c>
      <c r="B55" s="48">
        <v>309</v>
      </c>
      <c r="C55" s="48">
        <v>13</v>
      </c>
      <c r="D55" s="48">
        <v>322</v>
      </c>
      <c r="E55" s="12">
        <v>490</v>
      </c>
      <c r="F55" s="12">
        <v>740</v>
      </c>
      <c r="G55" s="48">
        <v>161</v>
      </c>
      <c r="H55" s="49" t="s">
        <v>399</v>
      </c>
      <c r="I55" s="132"/>
      <c r="J55" s="132"/>
    </row>
    <row r="56" spans="1:10">
      <c r="A56" s="66" t="s">
        <v>496</v>
      </c>
      <c r="B56" s="48">
        <v>524</v>
      </c>
      <c r="C56" s="48">
        <v>10</v>
      </c>
      <c r="D56" s="48">
        <v>534</v>
      </c>
      <c r="E56" s="12">
        <v>500</v>
      </c>
      <c r="F56" s="12">
        <v>800</v>
      </c>
      <c r="G56" s="48">
        <v>270</v>
      </c>
      <c r="H56" s="49">
        <v>75</v>
      </c>
      <c r="I56" s="132"/>
      <c r="J56" s="132"/>
    </row>
    <row r="57" spans="1:10">
      <c r="A57" s="66" t="s">
        <v>497</v>
      </c>
      <c r="B57" s="48">
        <v>3190</v>
      </c>
      <c r="C57" s="48">
        <v>105</v>
      </c>
      <c r="D57" s="48">
        <v>3295</v>
      </c>
      <c r="E57" s="12">
        <v>800</v>
      </c>
      <c r="F57" s="12">
        <v>1500</v>
      </c>
      <c r="G57" s="48">
        <v>2710</v>
      </c>
      <c r="H57" s="49">
        <v>325</v>
      </c>
      <c r="I57" s="132"/>
      <c r="J57" s="132"/>
    </row>
    <row r="58" spans="1:10">
      <c r="A58" s="76" t="s">
        <v>546</v>
      </c>
      <c r="B58" s="77">
        <v>4704</v>
      </c>
      <c r="C58" s="77">
        <v>166</v>
      </c>
      <c r="D58" s="77">
        <v>4870</v>
      </c>
      <c r="E58" s="77">
        <v>774</v>
      </c>
      <c r="F58" s="77">
        <v>1425</v>
      </c>
      <c r="G58" s="77">
        <v>3878</v>
      </c>
      <c r="H58" s="78">
        <v>439</v>
      </c>
      <c r="I58" s="132"/>
      <c r="J58" s="132"/>
    </row>
    <row r="59" spans="1:10">
      <c r="A59" s="66"/>
      <c r="B59" s="48"/>
      <c r="C59" s="48"/>
      <c r="D59" s="48"/>
      <c r="E59" s="12"/>
      <c r="F59" s="12"/>
      <c r="G59" s="48"/>
      <c r="H59" s="49"/>
      <c r="I59" s="132"/>
      <c r="J59" s="132"/>
    </row>
    <row r="60" spans="1:10">
      <c r="A60" s="66" t="s">
        <v>499</v>
      </c>
      <c r="B60" s="12">
        <v>8</v>
      </c>
      <c r="C60" s="12" t="s">
        <v>399</v>
      </c>
      <c r="D60" s="48">
        <v>8</v>
      </c>
      <c r="E60" s="12">
        <v>850</v>
      </c>
      <c r="F60" s="12" t="s">
        <v>399</v>
      </c>
      <c r="G60" s="12">
        <v>7</v>
      </c>
      <c r="H60" s="13">
        <v>3</v>
      </c>
      <c r="I60" s="132"/>
      <c r="J60" s="132"/>
    </row>
    <row r="61" spans="1:10">
      <c r="A61" s="66" t="s">
        <v>500</v>
      </c>
      <c r="B61" s="12">
        <v>12</v>
      </c>
      <c r="C61" s="12" t="s">
        <v>399</v>
      </c>
      <c r="D61" s="48">
        <v>12</v>
      </c>
      <c r="E61" s="12">
        <v>700</v>
      </c>
      <c r="F61" s="12" t="s">
        <v>399</v>
      </c>
      <c r="G61" s="12">
        <v>8</v>
      </c>
      <c r="H61" s="13">
        <v>8</v>
      </c>
      <c r="I61" s="132"/>
      <c r="J61" s="132"/>
    </row>
    <row r="62" spans="1:10">
      <c r="A62" s="66" t="s">
        <v>501</v>
      </c>
      <c r="B62" s="12">
        <v>28</v>
      </c>
      <c r="C62" s="12" t="s">
        <v>399</v>
      </c>
      <c r="D62" s="48">
        <v>28</v>
      </c>
      <c r="E62" s="12">
        <v>800</v>
      </c>
      <c r="F62" s="12" t="s">
        <v>399</v>
      </c>
      <c r="G62" s="12">
        <v>22</v>
      </c>
      <c r="H62" s="13">
        <v>14</v>
      </c>
      <c r="I62" s="132"/>
      <c r="J62" s="132"/>
    </row>
    <row r="63" spans="1:10">
      <c r="A63" s="76" t="s">
        <v>502</v>
      </c>
      <c r="B63" s="77">
        <v>48</v>
      </c>
      <c r="C63" s="77" t="s">
        <v>399</v>
      </c>
      <c r="D63" s="77">
        <v>48</v>
      </c>
      <c r="E63" s="77">
        <v>783</v>
      </c>
      <c r="F63" s="77" t="s">
        <v>399</v>
      </c>
      <c r="G63" s="77">
        <v>37</v>
      </c>
      <c r="H63" s="78">
        <v>25</v>
      </c>
      <c r="I63" s="132"/>
      <c r="J63" s="132"/>
    </row>
    <row r="64" spans="1:10">
      <c r="A64" s="68"/>
      <c r="B64" s="73"/>
      <c r="C64" s="73"/>
      <c r="D64" s="73"/>
      <c r="E64" s="79"/>
      <c r="F64" s="79"/>
      <c r="G64" s="73"/>
      <c r="H64" s="74"/>
      <c r="I64" s="132"/>
      <c r="J64" s="132"/>
    </row>
    <row r="65" spans="1:10">
      <c r="A65" s="76" t="s">
        <v>503</v>
      </c>
      <c r="B65" s="77">
        <v>20</v>
      </c>
      <c r="C65" s="77" t="s">
        <v>399</v>
      </c>
      <c r="D65" s="77">
        <v>20</v>
      </c>
      <c r="E65" s="77">
        <v>690</v>
      </c>
      <c r="F65" s="77" t="s">
        <v>399</v>
      </c>
      <c r="G65" s="77">
        <v>14</v>
      </c>
      <c r="H65" s="78">
        <v>5</v>
      </c>
      <c r="I65" s="132"/>
      <c r="J65" s="132"/>
    </row>
    <row r="66" spans="1:10">
      <c r="A66" s="66"/>
      <c r="B66" s="48"/>
      <c r="C66" s="48"/>
      <c r="D66" s="48"/>
      <c r="E66" s="12"/>
      <c r="F66" s="12"/>
      <c r="G66" s="48"/>
      <c r="H66" s="49"/>
      <c r="I66" s="132"/>
      <c r="J66" s="132"/>
    </row>
    <row r="67" spans="1:10">
      <c r="A67" s="66" t="s">
        <v>504</v>
      </c>
      <c r="B67" s="12">
        <v>3152</v>
      </c>
      <c r="C67" s="12" t="s">
        <v>399</v>
      </c>
      <c r="D67" s="48">
        <v>3152</v>
      </c>
      <c r="E67" s="12">
        <v>532</v>
      </c>
      <c r="F67" s="12" t="s">
        <v>399</v>
      </c>
      <c r="G67" s="12">
        <v>1677</v>
      </c>
      <c r="H67" s="13" t="s">
        <v>399</v>
      </c>
      <c r="I67" s="132"/>
      <c r="J67" s="132"/>
    </row>
    <row r="68" spans="1:10">
      <c r="A68" s="66" t="s">
        <v>505</v>
      </c>
      <c r="B68" s="12">
        <v>140</v>
      </c>
      <c r="C68" s="12" t="s">
        <v>399</v>
      </c>
      <c r="D68" s="48">
        <v>140</v>
      </c>
      <c r="E68" s="12">
        <v>530</v>
      </c>
      <c r="F68" s="12" t="s">
        <v>399</v>
      </c>
      <c r="G68" s="12">
        <v>74</v>
      </c>
      <c r="H68" s="13" t="s">
        <v>399</v>
      </c>
      <c r="I68" s="132"/>
      <c r="J68" s="132"/>
    </row>
    <row r="69" spans="1:10">
      <c r="A69" s="76" t="s">
        <v>506</v>
      </c>
      <c r="B69" s="77">
        <v>3292</v>
      </c>
      <c r="C69" s="77" t="s">
        <v>399</v>
      </c>
      <c r="D69" s="77">
        <v>3292</v>
      </c>
      <c r="E69" s="77">
        <v>532</v>
      </c>
      <c r="F69" s="77" t="s">
        <v>399</v>
      </c>
      <c r="G69" s="77">
        <v>1751</v>
      </c>
      <c r="H69" s="78" t="s">
        <v>399</v>
      </c>
      <c r="I69" s="132"/>
      <c r="J69" s="132"/>
    </row>
    <row r="70" spans="1:10">
      <c r="A70" s="66"/>
      <c r="B70" s="48"/>
      <c r="C70" s="48"/>
      <c r="D70" s="48"/>
      <c r="E70" s="12"/>
      <c r="F70" s="12"/>
      <c r="G70" s="48"/>
      <c r="H70" s="49"/>
      <c r="I70" s="132"/>
      <c r="J70" s="132"/>
    </row>
    <row r="71" spans="1:10">
      <c r="A71" s="66" t="s">
        <v>507</v>
      </c>
      <c r="B71" s="48">
        <v>149</v>
      </c>
      <c r="C71" s="48" t="s">
        <v>399</v>
      </c>
      <c r="D71" s="48">
        <v>149</v>
      </c>
      <c r="E71" s="12">
        <v>752</v>
      </c>
      <c r="F71" s="12" t="s">
        <v>399</v>
      </c>
      <c r="G71" s="48">
        <v>112</v>
      </c>
      <c r="H71" s="49">
        <v>56</v>
      </c>
      <c r="I71" s="132"/>
      <c r="J71" s="132"/>
    </row>
    <row r="72" spans="1:10">
      <c r="A72" s="66" t="s">
        <v>508</v>
      </c>
      <c r="B72" s="48">
        <v>1260</v>
      </c>
      <c r="C72" s="48">
        <v>126</v>
      </c>
      <c r="D72" s="48">
        <v>1386</v>
      </c>
      <c r="E72" s="12">
        <v>950</v>
      </c>
      <c r="F72" s="12">
        <v>1266</v>
      </c>
      <c r="G72" s="48">
        <v>1357</v>
      </c>
      <c r="H72" s="49">
        <v>1153</v>
      </c>
      <c r="I72" s="132"/>
      <c r="J72" s="132"/>
    </row>
    <row r="73" spans="1:10">
      <c r="A73" s="66" t="s">
        <v>509</v>
      </c>
      <c r="B73" s="12">
        <v>985</v>
      </c>
      <c r="C73" s="12">
        <v>50</v>
      </c>
      <c r="D73" s="48">
        <v>1035</v>
      </c>
      <c r="E73" s="12">
        <v>1100</v>
      </c>
      <c r="F73" s="12">
        <v>1700</v>
      </c>
      <c r="G73" s="12">
        <v>1169</v>
      </c>
      <c r="H73" s="13">
        <v>491</v>
      </c>
      <c r="I73" s="132"/>
      <c r="J73" s="132"/>
    </row>
    <row r="74" spans="1:10">
      <c r="A74" s="66" t="s">
        <v>510</v>
      </c>
      <c r="B74" s="48">
        <v>816</v>
      </c>
      <c r="C74" s="48">
        <v>50</v>
      </c>
      <c r="D74" s="48">
        <v>866</v>
      </c>
      <c r="E74" s="12">
        <v>661</v>
      </c>
      <c r="F74" s="12">
        <v>914</v>
      </c>
      <c r="G74" s="48">
        <v>585</v>
      </c>
      <c r="H74" s="49">
        <v>879</v>
      </c>
      <c r="I74" s="132"/>
      <c r="J74" s="132"/>
    </row>
    <row r="75" spans="1:10">
      <c r="A75" s="66" t="s">
        <v>511</v>
      </c>
      <c r="B75" s="48">
        <v>148</v>
      </c>
      <c r="C75" s="48">
        <v>1</v>
      </c>
      <c r="D75" s="48">
        <v>149</v>
      </c>
      <c r="E75" s="12">
        <v>800</v>
      </c>
      <c r="F75" s="12">
        <v>1500</v>
      </c>
      <c r="G75" s="48">
        <v>119</v>
      </c>
      <c r="H75" s="49" t="s">
        <v>399</v>
      </c>
      <c r="I75" s="132"/>
      <c r="J75" s="132"/>
    </row>
    <row r="76" spans="1:10">
      <c r="A76" s="66" t="s">
        <v>512</v>
      </c>
      <c r="B76" s="48">
        <v>171</v>
      </c>
      <c r="C76" s="48">
        <v>10</v>
      </c>
      <c r="D76" s="48">
        <v>181</v>
      </c>
      <c r="E76" s="12">
        <v>800</v>
      </c>
      <c r="F76" s="12">
        <v>1200</v>
      </c>
      <c r="G76" s="48">
        <v>149</v>
      </c>
      <c r="H76" s="49">
        <v>104</v>
      </c>
      <c r="I76" s="132"/>
      <c r="J76" s="132"/>
    </row>
    <row r="77" spans="1:10">
      <c r="A77" s="66" t="s">
        <v>513</v>
      </c>
      <c r="B77" s="48">
        <v>2102</v>
      </c>
      <c r="C77" s="48">
        <v>159</v>
      </c>
      <c r="D77" s="48">
        <v>2261</v>
      </c>
      <c r="E77" s="12">
        <v>1653</v>
      </c>
      <c r="F77" s="12">
        <v>2000</v>
      </c>
      <c r="G77" s="48">
        <v>3793</v>
      </c>
      <c r="H77" s="49" t="s">
        <v>399</v>
      </c>
      <c r="I77" s="132"/>
      <c r="J77" s="132"/>
    </row>
    <row r="78" spans="1:10">
      <c r="A78" s="66" t="s">
        <v>514</v>
      </c>
      <c r="B78" s="12">
        <v>4583</v>
      </c>
      <c r="C78" s="12">
        <v>387</v>
      </c>
      <c r="D78" s="48">
        <v>4970</v>
      </c>
      <c r="E78" s="12">
        <v>1250</v>
      </c>
      <c r="F78" s="12">
        <v>1750</v>
      </c>
      <c r="G78" s="12">
        <v>6407</v>
      </c>
      <c r="H78" s="13">
        <v>1281</v>
      </c>
    </row>
    <row r="79" spans="1:10">
      <c r="A79" s="76" t="s">
        <v>515</v>
      </c>
      <c r="B79" s="77">
        <v>10214</v>
      </c>
      <c r="C79" s="77">
        <v>783</v>
      </c>
      <c r="D79" s="77">
        <v>10997</v>
      </c>
      <c r="E79" s="77">
        <v>1213</v>
      </c>
      <c r="F79" s="77">
        <v>1659</v>
      </c>
      <c r="G79" s="77">
        <v>13691</v>
      </c>
      <c r="H79" s="78">
        <v>3964</v>
      </c>
    </row>
    <row r="80" spans="1:10">
      <c r="A80" s="66"/>
      <c r="B80" s="48"/>
      <c r="C80" s="48"/>
      <c r="D80" s="48"/>
      <c r="E80" s="12"/>
      <c r="F80" s="12"/>
      <c r="G80" s="48"/>
      <c r="H80" s="49"/>
    </row>
    <row r="81" spans="1:8">
      <c r="A81" s="66" t="s">
        <v>516</v>
      </c>
      <c r="B81" s="85">
        <v>24</v>
      </c>
      <c r="C81" s="85">
        <v>1</v>
      </c>
      <c r="D81" s="85">
        <v>25</v>
      </c>
      <c r="E81" s="85">
        <v>575</v>
      </c>
      <c r="F81" s="85">
        <v>1000</v>
      </c>
      <c r="G81" s="85">
        <v>15</v>
      </c>
      <c r="H81" s="49" t="s">
        <v>399</v>
      </c>
    </row>
    <row r="82" spans="1:8">
      <c r="A82" s="66" t="s">
        <v>517</v>
      </c>
      <c r="B82" s="48" t="s">
        <v>399</v>
      </c>
      <c r="C82" s="48" t="s">
        <v>399</v>
      </c>
      <c r="D82" s="48" t="s">
        <v>399</v>
      </c>
      <c r="E82" s="12" t="s">
        <v>399</v>
      </c>
      <c r="F82" s="48" t="s">
        <v>399</v>
      </c>
      <c r="G82" s="48" t="s">
        <v>399</v>
      </c>
      <c r="H82" s="49" t="s">
        <v>399</v>
      </c>
    </row>
    <row r="83" spans="1:8">
      <c r="A83" s="76" t="s">
        <v>518</v>
      </c>
      <c r="B83" s="77">
        <v>24</v>
      </c>
      <c r="C83" s="77">
        <v>1</v>
      </c>
      <c r="D83" s="77">
        <v>25</v>
      </c>
      <c r="E83" s="77">
        <v>575</v>
      </c>
      <c r="F83" s="77">
        <v>1000</v>
      </c>
      <c r="G83" s="77">
        <v>15</v>
      </c>
      <c r="H83" s="78" t="s">
        <v>399</v>
      </c>
    </row>
    <row r="84" spans="1:8">
      <c r="A84" s="66"/>
      <c r="B84" s="48"/>
      <c r="C84" s="48"/>
      <c r="D84" s="48"/>
      <c r="E84" s="12"/>
      <c r="F84" s="12"/>
      <c r="G84" s="48"/>
      <c r="H84" s="49"/>
    </row>
    <row r="85" spans="1:8" ht="13.5" thickBot="1">
      <c r="A85" s="69" t="s">
        <v>519</v>
      </c>
      <c r="B85" s="55">
        <v>25606</v>
      </c>
      <c r="C85" s="55">
        <v>1646</v>
      </c>
      <c r="D85" s="55">
        <v>27252</v>
      </c>
      <c r="E85" s="55">
        <v>919</v>
      </c>
      <c r="F85" s="55">
        <v>1542</v>
      </c>
      <c r="G85" s="55">
        <v>26073</v>
      </c>
      <c r="H85" s="56">
        <v>6765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221">
    <pageSetUpPr fitToPage="1"/>
  </sheetPr>
  <dimension ref="A1:H24"/>
  <sheetViews>
    <sheetView showGridLines="0" view="pageBreakPreview" topLeftCell="A4" zoomScale="75" zoomScaleNormal="75" zoomScaleSheetLayoutView="75" workbookViewId="0">
      <selection activeCell="H84" sqref="H84"/>
    </sheetView>
  </sheetViews>
  <sheetFormatPr baseColWidth="10" defaultRowHeight="12.75"/>
  <cols>
    <col min="1" max="6" width="21.85546875" customWidth="1"/>
  </cols>
  <sheetData>
    <row r="1" spans="1:6" s="2" customFormat="1" ht="18">
      <c r="A1" s="1481" t="s">
        <v>375</v>
      </c>
      <c r="B1" s="1481"/>
      <c r="C1" s="1481"/>
      <c r="D1" s="1481"/>
      <c r="E1" s="1481"/>
      <c r="F1" s="1481"/>
    </row>
    <row r="2" spans="1:6" s="3" customFormat="1" ht="12.75" customHeight="1"/>
    <row r="3" spans="1:6" s="3" customFormat="1" ht="15">
      <c r="A3" s="1482" t="s">
        <v>687</v>
      </c>
      <c r="B3" s="1482"/>
      <c r="C3" s="1482"/>
      <c r="D3" s="1482"/>
      <c r="E3" s="1482"/>
      <c r="F3" s="1482"/>
    </row>
    <row r="4" spans="1:6" s="3" customFormat="1" ht="36.75" customHeight="1">
      <c r="A4" s="1555" t="s">
        <v>686</v>
      </c>
      <c r="B4" s="1555"/>
      <c r="C4" s="1555"/>
      <c r="D4" s="1555"/>
      <c r="E4" s="1555"/>
      <c r="F4" s="1555"/>
    </row>
    <row r="5" spans="1:6" s="3" customFormat="1" ht="13.5" customHeight="1" thickBot="1">
      <c r="A5" s="5"/>
      <c r="B5" s="6"/>
      <c r="C5" s="6"/>
      <c r="D5" s="6"/>
      <c r="E5" s="6"/>
      <c r="F5" s="6"/>
    </row>
    <row r="6" spans="1:6" ht="30.75" customHeight="1">
      <c r="A6" s="1520" t="s">
        <v>378</v>
      </c>
      <c r="B6" s="959"/>
      <c r="C6" s="959"/>
      <c r="D6" s="959"/>
      <c r="E6" s="960" t="s">
        <v>521</v>
      </c>
      <c r="F6" s="961"/>
    </row>
    <row r="7" spans="1:6" ht="17.25" customHeight="1">
      <c r="A7" s="1521"/>
      <c r="B7" s="962" t="s">
        <v>379</v>
      </c>
      <c r="C7" s="962" t="s">
        <v>386</v>
      </c>
      <c r="D7" s="962" t="s">
        <v>380</v>
      </c>
      <c r="E7" s="962" t="s">
        <v>522</v>
      </c>
      <c r="F7" s="964" t="s">
        <v>551</v>
      </c>
    </row>
    <row r="8" spans="1:6" ht="22.5" customHeight="1">
      <c r="A8" s="1521"/>
      <c r="B8" s="962" t="s">
        <v>382</v>
      </c>
      <c r="C8" s="962" t="s">
        <v>524</v>
      </c>
      <c r="D8" s="963" t="s">
        <v>383</v>
      </c>
      <c r="E8" s="962" t="s">
        <v>525</v>
      </c>
      <c r="F8" s="964" t="s">
        <v>384</v>
      </c>
    </row>
    <row r="9" spans="1:6" ht="36.75" customHeight="1" thickBot="1">
      <c r="A9" s="1522"/>
      <c r="B9" s="965"/>
      <c r="C9" s="965"/>
      <c r="D9" s="965"/>
      <c r="E9" s="315" t="s">
        <v>526</v>
      </c>
      <c r="F9" s="966"/>
    </row>
    <row r="10" spans="1:6" ht="22.5" customHeight="1">
      <c r="A10" s="102">
        <v>2003</v>
      </c>
      <c r="B10" s="265">
        <v>105.248</v>
      </c>
      <c r="C10" s="171">
        <v>13.900501672240804</v>
      </c>
      <c r="D10" s="265">
        <v>146.30000000000001</v>
      </c>
      <c r="E10" s="266">
        <v>18.14</v>
      </c>
      <c r="F10" s="174">
        <v>26538.82</v>
      </c>
    </row>
    <row r="11" spans="1:6">
      <c r="A11" s="102">
        <v>2004</v>
      </c>
      <c r="B11" s="265">
        <v>137.09800000000001</v>
      </c>
      <c r="C11" s="171">
        <v>14.67607113159929</v>
      </c>
      <c r="D11" s="265">
        <v>201.20599999999999</v>
      </c>
      <c r="E11" s="266">
        <v>15.89</v>
      </c>
      <c r="F11" s="174">
        <v>31971.633399999999</v>
      </c>
    </row>
    <row r="12" spans="1:6">
      <c r="A12" s="102">
        <v>2005</v>
      </c>
      <c r="B12" s="265">
        <v>151.54</v>
      </c>
      <c r="C12" s="171">
        <v>11.746535568166824</v>
      </c>
      <c r="D12" s="265">
        <v>132.5</v>
      </c>
      <c r="E12" s="266">
        <v>15.26</v>
      </c>
      <c r="F12" s="174">
        <v>27163.868200000001</v>
      </c>
    </row>
    <row r="13" spans="1:6">
      <c r="A13" s="102">
        <v>2006</v>
      </c>
      <c r="B13" s="265">
        <v>149.251</v>
      </c>
      <c r="C13" s="171">
        <v>12.718105741335066</v>
      </c>
      <c r="D13" s="265">
        <v>189.81899999999999</v>
      </c>
      <c r="E13" s="266">
        <v>15.48</v>
      </c>
      <c r="F13" s="174">
        <v>29383.981199999998</v>
      </c>
    </row>
    <row r="14" spans="1:6">
      <c r="A14" s="102">
        <v>2007</v>
      </c>
      <c r="B14" s="265">
        <v>142.19900000000001</v>
      </c>
      <c r="C14" s="171">
        <v>11.266394278440774</v>
      </c>
      <c r="D14" s="265">
        <v>160.20699999999999</v>
      </c>
      <c r="E14" s="266">
        <v>22.03</v>
      </c>
      <c r="F14" s="174">
        <v>35293.602099999996</v>
      </c>
    </row>
    <row r="15" spans="1:6">
      <c r="A15" s="102">
        <v>2008</v>
      </c>
      <c r="B15" s="265">
        <v>101.745</v>
      </c>
      <c r="C15" s="171">
        <v>13.520762691041329</v>
      </c>
      <c r="D15" s="265">
        <v>137.56700000000001</v>
      </c>
      <c r="E15" s="266">
        <v>21.76</v>
      </c>
      <c r="F15" s="174">
        <v>29934.579200000004</v>
      </c>
    </row>
    <row r="16" spans="1:6">
      <c r="A16" s="102">
        <v>2009</v>
      </c>
      <c r="B16" s="265">
        <v>160.173</v>
      </c>
      <c r="C16" s="171">
        <v>9.2318930156767998</v>
      </c>
      <c r="D16" s="265">
        <v>147.87</v>
      </c>
      <c r="E16" s="266">
        <v>18.75</v>
      </c>
      <c r="F16" s="174">
        <v>27725.625</v>
      </c>
    </row>
    <row r="17" spans="1:8">
      <c r="A17" s="102">
        <v>2010</v>
      </c>
      <c r="B17" s="265">
        <v>201.458</v>
      </c>
      <c r="C17" s="171">
        <v>12.487714560851392</v>
      </c>
      <c r="D17" s="265">
        <v>251.57499999999999</v>
      </c>
      <c r="E17" s="266">
        <v>20.29</v>
      </c>
      <c r="F17" s="174">
        <v>51044.56749999999</v>
      </c>
      <c r="H17" s="176"/>
    </row>
    <row r="18" spans="1:8">
      <c r="A18" s="102">
        <v>2011</v>
      </c>
      <c r="B18" s="265">
        <v>241.34700000000001</v>
      </c>
      <c r="C18" s="171">
        <v>10.500524141588665</v>
      </c>
      <c r="D18" s="171">
        <v>253.42699999999999</v>
      </c>
      <c r="E18" s="266">
        <v>22.36</v>
      </c>
      <c r="F18" s="174">
        <v>56666.277199999997</v>
      </c>
    </row>
    <row r="19" spans="1:8">
      <c r="A19" s="102">
        <v>2012</v>
      </c>
      <c r="B19" s="265">
        <v>153.482</v>
      </c>
      <c r="C19" s="171">
        <v>7.8847682464393216</v>
      </c>
      <c r="D19" s="171">
        <v>121.017</v>
      </c>
      <c r="E19" s="267">
        <v>26.65</v>
      </c>
      <c r="F19" s="268">
        <v>32251.030499999997</v>
      </c>
    </row>
    <row r="20" spans="1:8" ht="13.5" thickBot="1">
      <c r="A20" s="102">
        <v>2013</v>
      </c>
      <c r="B20" s="265">
        <v>122.246</v>
      </c>
      <c r="C20" s="171">
        <f>D20/B20*10</f>
        <v>16.468923318554392</v>
      </c>
      <c r="D20" s="171">
        <v>201.32599999999999</v>
      </c>
      <c r="E20" s="267">
        <v>25.93</v>
      </c>
      <c r="F20" s="1269">
        <f>D20*E20*10</f>
        <v>52203.8318</v>
      </c>
    </row>
    <row r="21" spans="1:8" ht="13.15" customHeight="1">
      <c r="A21" s="112" t="s">
        <v>527</v>
      </c>
      <c r="B21" s="112"/>
      <c r="C21" s="112"/>
      <c r="D21" s="112"/>
      <c r="E21" s="112"/>
      <c r="F21" s="112"/>
    </row>
    <row r="22" spans="1:8">
      <c r="A22" s="145"/>
      <c r="B22" s="24"/>
      <c r="C22" s="24"/>
      <c r="D22" s="24"/>
      <c r="E22" s="24"/>
      <c r="F22" s="24"/>
    </row>
    <row r="23" spans="1:8">
      <c r="A23" s="24"/>
      <c r="B23" s="24"/>
      <c r="C23" s="24"/>
      <c r="D23" s="24"/>
      <c r="E23" s="24"/>
      <c r="F23" s="24"/>
    </row>
    <row r="24" spans="1:8">
      <c r="A24" s="24"/>
      <c r="B24" s="24"/>
      <c r="C24" s="24"/>
      <c r="D24" s="24"/>
      <c r="E24" s="24"/>
      <c r="F24" s="24"/>
    </row>
  </sheetData>
  <mergeCells count="4">
    <mergeCell ref="A6:A9"/>
    <mergeCell ref="A1:F1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22">
    <pageSetUpPr fitToPage="1"/>
  </sheetPr>
  <dimension ref="A1:F20"/>
  <sheetViews>
    <sheetView showGridLines="0" view="pageBreakPreview" topLeftCell="A16" zoomScale="75" zoomScaleNormal="75" zoomScaleSheetLayoutView="75" workbookViewId="0">
      <selection activeCell="H84" sqref="H84"/>
    </sheetView>
  </sheetViews>
  <sheetFormatPr baseColWidth="10" defaultColWidth="11.5703125" defaultRowHeight="12.75"/>
  <cols>
    <col min="1" max="5" width="23.7109375" customWidth="1"/>
    <col min="6" max="6" width="4" customWidth="1"/>
  </cols>
  <sheetData>
    <row r="1" spans="1:6" s="2" customFormat="1" ht="18">
      <c r="A1" s="1481" t="s">
        <v>375</v>
      </c>
      <c r="B1" s="1481"/>
      <c r="C1" s="1481"/>
      <c r="D1" s="1481"/>
      <c r="E1" s="1481"/>
      <c r="F1" s="1"/>
    </row>
    <row r="2" spans="1:6" s="3" customFormat="1" ht="12.75" customHeight="1"/>
    <row r="3" spans="1:6" ht="15">
      <c r="A3" s="1560" t="s">
        <v>646</v>
      </c>
      <c r="B3" s="1560"/>
      <c r="C3" s="1560"/>
      <c r="D3" s="1560"/>
      <c r="E3" s="1560"/>
      <c r="F3" s="24"/>
    </row>
    <row r="4" spans="1:6" ht="15">
      <c r="A4" s="1560" t="s">
        <v>643</v>
      </c>
      <c r="B4" s="1560"/>
      <c r="C4" s="1560"/>
      <c r="D4" s="1560"/>
      <c r="E4" s="1560"/>
      <c r="F4" s="24"/>
    </row>
    <row r="5" spans="1:6" ht="13.5" thickBot="1">
      <c r="A5" s="259"/>
      <c r="B5" s="114"/>
      <c r="C5" s="114"/>
      <c r="D5" s="114"/>
      <c r="E5" s="259"/>
      <c r="F5" s="24"/>
    </row>
    <row r="6" spans="1:6" ht="44.25" customHeight="1">
      <c r="A6" s="927"/>
      <c r="B6" s="1551" t="s">
        <v>644</v>
      </c>
      <c r="C6" s="1562"/>
      <c r="D6" s="1551" t="s">
        <v>645</v>
      </c>
      <c r="E6" s="1552"/>
      <c r="F6" s="24"/>
    </row>
    <row r="7" spans="1:6" ht="34.5" customHeight="1">
      <c r="A7" s="989" t="s">
        <v>378</v>
      </c>
      <c r="B7" s="312" t="s">
        <v>379</v>
      </c>
      <c r="C7" s="312" t="s">
        <v>380</v>
      </c>
      <c r="D7" s="312" t="s">
        <v>379</v>
      </c>
      <c r="E7" s="313" t="s">
        <v>380</v>
      </c>
      <c r="F7" s="24"/>
    </row>
    <row r="8" spans="1:6" ht="18.75" customHeight="1" thickBot="1">
      <c r="A8" s="913"/>
      <c r="B8" s="315" t="s">
        <v>382</v>
      </c>
      <c r="C8" s="315" t="s">
        <v>383</v>
      </c>
      <c r="D8" s="315" t="s">
        <v>382</v>
      </c>
      <c r="E8" s="1018" t="s">
        <v>383</v>
      </c>
      <c r="F8" s="24"/>
    </row>
    <row r="9" spans="1:6" ht="21" customHeight="1">
      <c r="A9" s="102">
        <v>2003</v>
      </c>
      <c r="B9" s="103">
        <v>104.369</v>
      </c>
      <c r="C9" s="103">
        <v>147.26900000000001</v>
      </c>
      <c r="D9" s="103">
        <v>0.879</v>
      </c>
      <c r="E9" s="148">
        <v>0.96199999999999997</v>
      </c>
    </row>
    <row r="10" spans="1:6">
      <c r="A10" s="102">
        <v>2004</v>
      </c>
      <c r="B10" s="103">
        <v>125.304</v>
      </c>
      <c r="C10" s="103">
        <v>184.51</v>
      </c>
      <c r="D10" s="103">
        <v>11.794</v>
      </c>
      <c r="E10" s="148">
        <v>16.696000000000002</v>
      </c>
    </row>
    <row r="11" spans="1:6">
      <c r="A11" s="102">
        <v>2005</v>
      </c>
      <c r="B11" s="103">
        <v>141.256</v>
      </c>
      <c r="C11" s="103">
        <v>127.913</v>
      </c>
      <c r="D11" s="103">
        <v>0.222</v>
      </c>
      <c r="E11" s="148">
        <v>0.17799999999999999</v>
      </c>
    </row>
    <row r="12" spans="1:6">
      <c r="A12" s="102">
        <v>2006</v>
      </c>
      <c r="B12" s="103">
        <v>134.078</v>
      </c>
      <c r="C12" s="103">
        <v>171.28899999999999</v>
      </c>
      <c r="D12" s="103">
        <v>7.032</v>
      </c>
      <c r="E12" s="148">
        <v>9.2650000000000006</v>
      </c>
    </row>
    <row r="13" spans="1:6">
      <c r="A13" s="102">
        <v>2007</v>
      </c>
      <c r="B13" s="103">
        <v>134.99</v>
      </c>
      <c r="C13" s="103">
        <v>147.595</v>
      </c>
      <c r="D13" s="103">
        <v>7.2089999999999996</v>
      </c>
      <c r="E13" s="148">
        <v>12.612</v>
      </c>
    </row>
    <row r="14" spans="1:6">
      <c r="A14" s="102">
        <v>2008</v>
      </c>
      <c r="B14" s="103">
        <v>83.73</v>
      </c>
      <c r="C14" s="103">
        <v>126.979</v>
      </c>
      <c r="D14" s="103">
        <v>9.4309999999999992</v>
      </c>
      <c r="E14" s="148">
        <v>7.4480000000000004</v>
      </c>
    </row>
    <row r="15" spans="1:6">
      <c r="A15" s="102">
        <v>2009</v>
      </c>
      <c r="B15" s="103">
        <v>150.44200000000001</v>
      </c>
      <c r="C15" s="103">
        <v>138.52199999999999</v>
      </c>
      <c r="D15" s="103">
        <v>9.7309999999999999</v>
      </c>
      <c r="E15" s="148">
        <v>9.3480000000000008</v>
      </c>
    </row>
    <row r="16" spans="1:6">
      <c r="A16" s="102">
        <v>2010</v>
      </c>
      <c r="B16" s="103">
        <v>172.14500000000001</v>
      </c>
      <c r="C16" s="103">
        <v>217.39699999999999</v>
      </c>
      <c r="D16" s="103">
        <v>29.312999999999999</v>
      </c>
      <c r="E16" s="148">
        <v>34.177999999999997</v>
      </c>
    </row>
    <row r="17" spans="1:5">
      <c r="A17" s="102">
        <v>2011</v>
      </c>
      <c r="B17" s="103">
        <v>203.446</v>
      </c>
      <c r="C17" s="103">
        <v>228.03200000000001</v>
      </c>
      <c r="D17" s="103">
        <v>37.901000000000003</v>
      </c>
      <c r="E17" s="148">
        <v>25.395</v>
      </c>
    </row>
    <row r="18" spans="1:5">
      <c r="A18" s="102">
        <v>2012</v>
      </c>
      <c r="B18" s="103">
        <v>143.303</v>
      </c>
      <c r="C18" s="103">
        <v>120.217</v>
      </c>
      <c r="D18" s="103">
        <v>10.179</v>
      </c>
      <c r="E18" s="148">
        <v>0.85699999999999998</v>
      </c>
    </row>
    <row r="19" spans="1:5" ht="13.5" thickBot="1">
      <c r="A19" s="152">
        <v>2013</v>
      </c>
      <c r="B19" s="166">
        <v>112.86499999999999</v>
      </c>
      <c r="C19" s="166">
        <v>189.03100000000001</v>
      </c>
      <c r="D19" s="166">
        <v>9.3810000000000002</v>
      </c>
      <c r="E19" s="260">
        <v>12.295</v>
      </c>
    </row>
    <row r="20" spans="1:5">
      <c r="B20" s="263"/>
      <c r="C20" s="263"/>
      <c r="D20" s="263"/>
      <c r="E20" s="263"/>
    </row>
  </sheetData>
  <mergeCells count="5">
    <mergeCell ref="A1:E1"/>
    <mergeCell ref="A3:E3"/>
    <mergeCell ref="A4:E4"/>
    <mergeCell ref="B6:C6"/>
    <mergeCell ref="D6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1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109"/>
  <dimension ref="A1:J86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8.85546875" style="37" customWidth="1"/>
    <col min="2" max="8" width="16.28515625" style="37" customWidth="1"/>
    <col min="9" max="9" width="13.7109375" style="37" customWidth="1"/>
    <col min="10" max="16384" width="11.42578125" style="37"/>
  </cols>
  <sheetData>
    <row r="1" spans="1:10" s="27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</row>
    <row r="2" spans="1:10" s="28" customFormat="1" ht="12.75" customHeight="1"/>
    <row r="3" spans="1:10" s="28" customFormat="1" ht="15">
      <c r="A3" s="1504" t="s">
        <v>688</v>
      </c>
      <c r="B3" s="1504"/>
      <c r="C3" s="1504"/>
      <c r="D3" s="1504"/>
      <c r="E3" s="1504"/>
      <c r="F3" s="1504"/>
      <c r="G3" s="1504"/>
      <c r="H3" s="1504"/>
    </row>
    <row r="4" spans="1:10" s="28" customFormat="1" ht="33.75" customHeight="1">
      <c r="A4" s="1486" t="s">
        <v>1322</v>
      </c>
      <c r="B4" s="1486"/>
      <c r="C4" s="1486"/>
      <c r="D4" s="1486"/>
      <c r="E4" s="1486"/>
      <c r="F4" s="1486"/>
      <c r="G4" s="1486"/>
      <c r="H4" s="1486"/>
    </row>
    <row r="5" spans="1:10" s="28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10" ht="27" customHeight="1">
      <c r="A6" s="1515" t="s">
        <v>647</v>
      </c>
      <c r="B6" s="919" t="s">
        <v>379</v>
      </c>
      <c r="C6" s="920"/>
      <c r="D6" s="921"/>
      <c r="E6" s="919" t="s">
        <v>386</v>
      </c>
      <c r="F6" s="921"/>
      <c r="G6" s="857" t="s">
        <v>380</v>
      </c>
      <c r="H6" s="852" t="s">
        <v>392</v>
      </c>
    </row>
    <row r="7" spans="1:10" ht="21.75" customHeight="1">
      <c r="A7" s="1516"/>
      <c r="B7" s="923" t="s">
        <v>389</v>
      </c>
      <c r="C7" s="318"/>
      <c r="D7" s="924"/>
      <c r="E7" s="923" t="s">
        <v>390</v>
      </c>
      <c r="F7" s="924"/>
      <c r="G7" s="909" t="s">
        <v>532</v>
      </c>
      <c r="H7" s="926" t="s">
        <v>396</v>
      </c>
    </row>
    <row r="8" spans="1:10" ht="33.75" customHeight="1" thickBot="1">
      <c r="A8" s="1516"/>
      <c r="B8" s="298" t="s">
        <v>393</v>
      </c>
      <c r="C8" s="908" t="s">
        <v>394</v>
      </c>
      <c r="D8" s="908" t="s">
        <v>395</v>
      </c>
      <c r="E8" s="298" t="s">
        <v>393</v>
      </c>
      <c r="F8" s="908" t="s">
        <v>394</v>
      </c>
      <c r="G8" s="299" t="s">
        <v>533</v>
      </c>
      <c r="H8" s="308" t="s">
        <v>533</v>
      </c>
    </row>
    <row r="9" spans="1:10" ht="24" customHeight="1">
      <c r="A9" s="75" t="s">
        <v>459</v>
      </c>
      <c r="B9" s="45" t="s">
        <v>399</v>
      </c>
      <c r="C9" s="131" t="s">
        <v>399</v>
      </c>
      <c r="D9" s="45" t="s">
        <v>399</v>
      </c>
      <c r="E9" s="131" t="s">
        <v>399</v>
      </c>
      <c r="F9" s="45" t="s">
        <v>399</v>
      </c>
      <c r="G9" s="45" t="s">
        <v>399</v>
      </c>
      <c r="H9" s="46" t="s">
        <v>399</v>
      </c>
      <c r="I9" s="132"/>
      <c r="J9" s="132"/>
    </row>
    <row r="10" spans="1:10">
      <c r="A10" s="66" t="s">
        <v>460</v>
      </c>
      <c r="B10" s="48" t="s">
        <v>399</v>
      </c>
      <c r="C10" s="48" t="s">
        <v>399</v>
      </c>
      <c r="D10" s="48" t="s">
        <v>399</v>
      </c>
      <c r="E10" s="12" t="s">
        <v>399</v>
      </c>
      <c r="F10" s="48" t="s">
        <v>399</v>
      </c>
      <c r="G10" s="48" t="s">
        <v>399</v>
      </c>
      <c r="H10" s="49" t="s">
        <v>399</v>
      </c>
      <c r="I10" s="132"/>
      <c r="J10" s="132"/>
    </row>
    <row r="11" spans="1:10">
      <c r="A11" s="66" t="s">
        <v>461</v>
      </c>
      <c r="B11" s="48" t="s">
        <v>399</v>
      </c>
      <c r="C11" s="48" t="s">
        <v>399</v>
      </c>
      <c r="D11" s="48" t="s">
        <v>399</v>
      </c>
      <c r="E11" s="12" t="s">
        <v>399</v>
      </c>
      <c r="F11" s="48" t="s">
        <v>399</v>
      </c>
      <c r="G11" s="48" t="s">
        <v>399</v>
      </c>
      <c r="H11" s="49" t="s">
        <v>399</v>
      </c>
      <c r="I11" s="132"/>
      <c r="J11" s="132"/>
    </row>
    <row r="12" spans="1:10">
      <c r="A12" s="66" t="s">
        <v>462</v>
      </c>
      <c r="B12" s="48" t="s">
        <v>399</v>
      </c>
      <c r="C12" s="48" t="s">
        <v>399</v>
      </c>
      <c r="D12" s="48" t="s">
        <v>399</v>
      </c>
      <c r="E12" s="12" t="s">
        <v>399</v>
      </c>
      <c r="F12" s="48" t="s">
        <v>399</v>
      </c>
      <c r="G12" s="48" t="s">
        <v>399</v>
      </c>
      <c r="H12" s="49" t="s">
        <v>399</v>
      </c>
      <c r="I12" s="132"/>
      <c r="J12" s="132"/>
    </row>
    <row r="13" spans="1:10">
      <c r="A13" s="76" t="s">
        <v>463</v>
      </c>
      <c r="B13" s="77" t="s">
        <v>399</v>
      </c>
      <c r="C13" s="77" t="s">
        <v>399</v>
      </c>
      <c r="D13" s="77" t="s">
        <v>399</v>
      </c>
      <c r="E13" s="77" t="s">
        <v>399</v>
      </c>
      <c r="F13" s="77" t="s">
        <v>399</v>
      </c>
      <c r="G13" s="77" t="s">
        <v>399</v>
      </c>
      <c r="H13" s="78" t="s">
        <v>399</v>
      </c>
      <c r="I13" s="132"/>
      <c r="J13" s="132"/>
    </row>
    <row r="14" spans="1:10">
      <c r="A14" s="68"/>
      <c r="B14" s="73"/>
      <c r="C14" s="73"/>
      <c r="D14" s="73"/>
      <c r="E14" s="79"/>
      <c r="F14" s="79"/>
      <c r="G14" s="73"/>
      <c r="H14" s="74"/>
      <c r="I14" s="132"/>
      <c r="J14" s="132"/>
    </row>
    <row r="15" spans="1:10">
      <c r="A15" s="76" t="s">
        <v>464</v>
      </c>
      <c r="B15" s="77" t="s">
        <v>399</v>
      </c>
      <c r="C15" s="77" t="s">
        <v>399</v>
      </c>
      <c r="D15" s="77" t="s">
        <v>399</v>
      </c>
      <c r="E15" s="77" t="s">
        <v>399</v>
      </c>
      <c r="F15" s="77" t="s">
        <v>399</v>
      </c>
      <c r="G15" s="77" t="s">
        <v>399</v>
      </c>
      <c r="H15" s="78" t="s">
        <v>399</v>
      </c>
      <c r="I15" s="132"/>
      <c r="J15" s="132"/>
    </row>
    <row r="16" spans="1:10">
      <c r="A16" s="68"/>
      <c r="B16" s="73"/>
      <c r="C16" s="73"/>
      <c r="D16" s="73"/>
      <c r="E16" s="79"/>
      <c r="F16" s="79"/>
      <c r="G16" s="73"/>
      <c r="H16" s="74"/>
      <c r="I16" s="132"/>
      <c r="J16" s="132"/>
    </row>
    <row r="17" spans="1:10">
      <c r="A17" s="76" t="s">
        <v>465</v>
      </c>
      <c r="B17" s="77">
        <v>56</v>
      </c>
      <c r="C17" s="77" t="s">
        <v>399</v>
      </c>
      <c r="D17" s="77">
        <v>56</v>
      </c>
      <c r="E17" s="77">
        <v>1200</v>
      </c>
      <c r="F17" s="77" t="s">
        <v>399</v>
      </c>
      <c r="G17" s="77">
        <v>67</v>
      </c>
      <c r="H17" s="78" t="s">
        <v>399</v>
      </c>
      <c r="I17" s="132"/>
      <c r="J17" s="132"/>
    </row>
    <row r="18" spans="1:10">
      <c r="A18" s="66"/>
      <c r="B18" s="48"/>
      <c r="C18" s="48"/>
      <c r="D18" s="48"/>
      <c r="E18" s="12"/>
      <c r="F18" s="12"/>
      <c r="G18" s="48"/>
      <c r="H18" s="49"/>
      <c r="I18" s="132"/>
      <c r="J18" s="132"/>
    </row>
    <row r="19" spans="1:10">
      <c r="A19" s="66" t="s">
        <v>544</v>
      </c>
      <c r="B19" s="48">
        <v>52</v>
      </c>
      <c r="C19" s="48" t="s">
        <v>399</v>
      </c>
      <c r="D19" s="48">
        <v>52</v>
      </c>
      <c r="E19" s="12">
        <v>3000</v>
      </c>
      <c r="F19" s="48" t="s">
        <v>399</v>
      </c>
      <c r="G19" s="48">
        <v>156</v>
      </c>
      <c r="H19" s="49" t="s">
        <v>399</v>
      </c>
      <c r="I19" s="132"/>
      <c r="J19" s="132"/>
    </row>
    <row r="20" spans="1:10">
      <c r="A20" s="66" t="s">
        <v>467</v>
      </c>
      <c r="B20" s="48" t="s">
        <v>399</v>
      </c>
      <c r="C20" s="48" t="s">
        <v>399</v>
      </c>
      <c r="D20" s="48" t="s">
        <v>399</v>
      </c>
      <c r="E20" s="48" t="s">
        <v>399</v>
      </c>
      <c r="F20" s="48" t="s">
        <v>399</v>
      </c>
      <c r="G20" s="48" t="s">
        <v>399</v>
      </c>
      <c r="H20" s="49" t="s">
        <v>399</v>
      </c>
      <c r="I20" s="132"/>
      <c r="J20" s="132"/>
    </row>
    <row r="21" spans="1:10">
      <c r="A21" s="66" t="s">
        <v>468</v>
      </c>
      <c r="B21" s="48" t="s">
        <v>399</v>
      </c>
      <c r="C21" s="48" t="s">
        <v>399</v>
      </c>
      <c r="D21" s="48" t="s">
        <v>399</v>
      </c>
      <c r="E21" s="48" t="s">
        <v>399</v>
      </c>
      <c r="F21" s="48" t="s">
        <v>399</v>
      </c>
      <c r="G21" s="48" t="s">
        <v>399</v>
      </c>
      <c r="H21" s="49" t="s">
        <v>399</v>
      </c>
      <c r="I21" s="132"/>
      <c r="J21" s="132"/>
    </row>
    <row r="22" spans="1:10">
      <c r="A22" s="76" t="s">
        <v>469</v>
      </c>
      <c r="B22" s="77">
        <v>52</v>
      </c>
      <c r="C22" s="77" t="s">
        <v>399</v>
      </c>
      <c r="D22" s="77">
        <v>52</v>
      </c>
      <c r="E22" s="77">
        <v>3000</v>
      </c>
      <c r="F22" s="77" t="s">
        <v>399</v>
      </c>
      <c r="G22" s="77">
        <v>156</v>
      </c>
      <c r="H22" s="78" t="s">
        <v>399</v>
      </c>
      <c r="I22" s="132"/>
      <c r="J22" s="132"/>
    </row>
    <row r="23" spans="1:10">
      <c r="A23" s="66"/>
      <c r="B23" s="73"/>
      <c r="C23" s="73"/>
      <c r="D23" s="73"/>
      <c r="E23" s="79"/>
      <c r="F23" s="79"/>
      <c r="G23" s="73"/>
      <c r="H23" s="74"/>
      <c r="I23" s="132"/>
      <c r="J23" s="132"/>
    </row>
    <row r="24" spans="1:10">
      <c r="A24" s="76" t="s">
        <v>470</v>
      </c>
      <c r="B24" s="77">
        <v>2237</v>
      </c>
      <c r="C24" s="77">
        <v>53</v>
      </c>
      <c r="D24" s="77">
        <v>2290</v>
      </c>
      <c r="E24" s="77">
        <v>1887</v>
      </c>
      <c r="F24" s="77">
        <v>2805</v>
      </c>
      <c r="G24" s="77">
        <v>4369</v>
      </c>
      <c r="H24" s="78">
        <v>1350</v>
      </c>
      <c r="I24" s="132"/>
      <c r="J24" s="132"/>
    </row>
    <row r="25" spans="1:10">
      <c r="A25" s="68"/>
      <c r="B25" s="73"/>
      <c r="C25" s="73"/>
      <c r="D25" s="73"/>
      <c r="E25" s="79"/>
      <c r="F25" s="79"/>
      <c r="G25" s="73"/>
      <c r="H25" s="74"/>
      <c r="I25" s="132"/>
      <c r="J25" s="132"/>
    </row>
    <row r="26" spans="1:10">
      <c r="A26" s="76" t="s">
        <v>471</v>
      </c>
      <c r="B26" s="77">
        <v>194</v>
      </c>
      <c r="C26" s="77">
        <v>146</v>
      </c>
      <c r="D26" s="77">
        <v>340</v>
      </c>
      <c r="E26" s="77">
        <v>3200</v>
      </c>
      <c r="F26" s="77">
        <v>3700</v>
      </c>
      <c r="G26" s="77">
        <v>1161</v>
      </c>
      <c r="H26" s="78">
        <v>522</v>
      </c>
      <c r="I26" s="132"/>
      <c r="J26" s="132"/>
    </row>
    <row r="27" spans="1:10">
      <c r="A27" s="66"/>
      <c r="B27" s="48"/>
      <c r="C27" s="48"/>
      <c r="D27" s="48"/>
      <c r="E27" s="12"/>
      <c r="F27" s="12"/>
      <c r="G27" s="48"/>
      <c r="H27" s="49"/>
      <c r="I27" s="132"/>
      <c r="J27" s="132"/>
    </row>
    <row r="28" spans="1:10">
      <c r="A28" s="66" t="s">
        <v>472</v>
      </c>
      <c r="B28" s="48">
        <v>10318</v>
      </c>
      <c r="C28" s="48">
        <v>1999</v>
      </c>
      <c r="D28" s="48">
        <v>12317</v>
      </c>
      <c r="E28" s="12">
        <v>2700</v>
      </c>
      <c r="F28" s="12">
        <v>3450</v>
      </c>
      <c r="G28" s="48">
        <v>34756</v>
      </c>
      <c r="H28" s="49">
        <v>7298</v>
      </c>
      <c r="I28" s="132"/>
      <c r="J28" s="132"/>
    </row>
    <row r="29" spans="1:10">
      <c r="A29" s="66" t="s">
        <v>473</v>
      </c>
      <c r="B29" s="48">
        <v>3733</v>
      </c>
      <c r="C29" s="48">
        <v>15</v>
      </c>
      <c r="D29" s="48">
        <v>3748</v>
      </c>
      <c r="E29" s="12">
        <v>1000</v>
      </c>
      <c r="F29" s="12">
        <v>2800</v>
      </c>
      <c r="G29" s="48">
        <v>3775</v>
      </c>
      <c r="H29" s="49">
        <v>151</v>
      </c>
      <c r="I29" s="132"/>
      <c r="J29" s="132"/>
    </row>
    <row r="30" spans="1:10">
      <c r="A30" s="66" t="s">
        <v>474</v>
      </c>
      <c r="B30" s="48">
        <v>6839</v>
      </c>
      <c r="C30" s="48">
        <v>663</v>
      </c>
      <c r="D30" s="48">
        <v>7502</v>
      </c>
      <c r="E30" s="12">
        <v>1342</v>
      </c>
      <c r="F30" s="12">
        <v>2400</v>
      </c>
      <c r="G30" s="48">
        <v>10769</v>
      </c>
      <c r="H30" s="49">
        <v>5276</v>
      </c>
      <c r="I30" s="132"/>
      <c r="J30" s="132"/>
    </row>
    <row r="31" spans="1:10">
      <c r="A31" s="76" t="s">
        <v>475</v>
      </c>
      <c r="B31" s="77">
        <v>20890</v>
      </c>
      <c r="C31" s="77">
        <v>2677</v>
      </c>
      <c r="D31" s="77">
        <v>23567</v>
      </c>
      <c r="E31" s="77">
        <v>1952</v>
      </c>
      <c r="F31" s="77">
        <v>3186</v>
      </c>
      <c r="G31" s="77">
        <v>49300</v>
      </c>
      <c r="H31" s="78">
        <v>12725</v>
      </c>
      <c r="I31" s="132"/>
      <c r="J31" s="132"/>
    </row>
    <row r="32" spans="1:10">
      <c r="A32" s="66"/>
      <c r="B32" s="48"/>
      <c r="C32" s="48"/>
      <c r="D32" s="48"/>
      <c r="E32" s="12"/>
      <c r="F32" s="12"/>
      <c r="G32" s="48"/>
      <c r="H32" s="49"/>
      <c r="I32" s="132"/>
      <c r="J32" s="132"/>
    </row>
    <row r="33" spans="1:10">
      <c r="A33" s="66" t="s">
        <v>476</v>
      </c>
      <c r="B33" s="83">
        <v>97</v>
      </c>
      <c r="C33" s="83">
        <v>7</v>
      </c>
      <c r="D33" s="48">
        <v>104</v>
      </c>
      <c r="E33" s="83">
        <v>1992</v>
      </c>
      <c r="F33" s="83">
        <v>2762</v>
      </c>
      <c r="G33" s="12">
        <v>213</v>
      </c>
      <c r="H33" s="84" t="s">
        <v>399</v>
      </c>
      <c r="I33" s="132"/>
      <c r="J33" s="132"/>
    </row>
    <row r="34" spans="1:10">
      <c r="A34" s="66" t="s">
        <v>477</v>
      </c>
      <c r="B34" s="83">
        <v>46</v>
      </c>
      <c r="C34" s="83">
        <v>10</v>
      </c>
      <c r="D34" s="48">
        <v>56</v>
      </c>
      <c r="E34" s="83">
        <v>1195</v>
      </c>
      <c r="F34" s="83">
        <v>2890</v>
      </c>
      <c r="G34" s="12">
        <v>84</v>
      </c>
      <c r="H34" s="84" t="s">
        <v>399</v>
      </c>
      <c r="I34" s="132"/>
      <c r="J34" s="132"/>
    </row>
    <row r="35" spans="1:10">
      <c r="A35" s="66" t="s">
        <v>478</v>
      </c>
      <c r="B35" s="83">
        <v>154</v>
      </c>
      <c r="C35" s="83">
        <v>110</v>
      </c>
      <c r="D35" s="48">
        <v>264</v>
      </c>
      <c r="E35" s="83">
        <v>1392</v>
      </c>
      <c r="F35" s="83">
        <v>2749</v>
      </c>
      <c r="G35" s="12">
        <v>517</v>
      </c>
      <c r="H35" s="84">
        <v>155</v>
      </c>
      <c r="I35" s="132"/>
      <c r="J35" s="132"/>
    </row>
    <row r="36" spans="1:10">
      <c r="A36" s="66" t="s">
        <v>479</v>
      </c>
      <c r="B36" s="83" t="s">
        <v>399</v>
      </c>
      <c r="C36" s="83" t="s">
        <v>399</v>
      </c>
      <c r="D36" s="48" t="s">
        <v>399</v>
      </c>
      <c r="E36" s="83" t="s">
        <v>399</v>
      </c>
      <c r="F36" s="83" t="s">
        <v>399</v>
      </c>
      <c r="G36" s="12" t="s">
        <v>399</v>
      </c>
      <c r="H36" s="84" t="s">
        <v>399</v>
      </c>
      <c r="I36" s="132"/>
      <c r="J36" s="132"/>
    </row>
    <row r="37" spans="1:10">
      <c r="A37" s="76" t="s">
        <v>480</v>
      </c>
      <c r="B37" s="77">
        <v>297</v>
      </c>
      <c r="C37" s="77">
        <v>127</v>
      </c>
      <c r="D37" s="77">
        <v>424</v>
      </c>
      <c r="E37" s="77">
        <v>1557</v>
      </c>
      <c r="F37" s="77">
        <v>2761</v>
      </c>
      <c r="G37" s="77">
        <v>814</v>
      </c>
      <c r="H37" s="78">
        <v>155</v>
      </c>
      <c r="I37" s="132"/>
      <c r="J37" s="132"/>
    </row>
    <row r="38" spans="1:10">
      <c r="A38" s="68"/>
      <c r="B38" s="73"/>
      <c r="C38" s="73"/>
      <c r="D38" s="73"/>
      <c r="E38" s="79"/>
      <c r="F38" s="79"/>
      <c r="G38" s="73"/>
      <c r="H38" s="74"/>
      <c r="I38" s="132"/>
      <c r="J38" s="132"/>
    </row>
    <row r="39" spans="1:10">
      <c r="A39" s="76" t="s">
        <v>481</v>
      </c>
      <c r="B39" s="77">
        <v>441</v>
      </c>
      <c r="C39" s="77" t="s">
        <v>399</v>
      </c>
      <c r="D39" s="77">
        <v>441</v>
      </c>
      <c r="E39" s="77">
        <v>1200</v>
      </c>
      <c r="F39" s="77" t="s">
        <v>399</v>
      </c>
      <c r="G39" s="77">
        <v>529</v>
      </c>
      <c r="H39" s="78">
        <v>423</v>
      </c>
      <c r="I39" s="132"/>
      <c r="J39" s="132"/>
    </row>
    <row r="40" spans="1:10">
      <c r="A40" s="66"/>
      <c r="B40" s="48"/>
      <c r="C40" s="48"/>
      <c r="D40" s="48"/>
      <c r="E40" s="12"/>
      <c r="F40" s="12"/>
      <c r="G40" s="48"/>
      <c r="H40" s="49"/>
      <c r="I40" s="132"/>
      <c r="J40" s="132"/>
    </row>
    <row r="41" spans="1:10">
      <c r="A41" s="66" t="s">
        <v>545</v>
      </c>
      <c r="B41" s="12">
        <v>330</v>
      </c>
      <c r="C41" s="12">
        <v>16</v>
      </c>
      <c r="D41" s="48">
        <v>346</v>
      </c>
      <c r="E41" s="12">
        <v>700</v>
      </c>
      <c r="F41" s="12">
        <v>1500</v>
      </c>
      <c r="G41" s="12">
        <v>255</v>
      </c>
      <c r="H41" s="13">
        <v>44</v>
      </c>
      <c r="I41" s="132"/>
      <c r="J41" s="132"/>
    </row>
    <row r="42" spans="1:10">
      <c r="A42" s="66" t="s">
        <v>483</v>
      </c>
      <c r="B42" s="48">
        <v>4601</v>
      </c>
      <c r="C42" s="48">
        <v>45</v>
      </c>
      <c r="D42" s="48">
        <v>4646</v>
      </c>
      <c r="E42" s="12">
        <v>1695</v>
      </c>
      <c r="F42" s="12">
        <v>2200</v>
      </c>
      <c r="G42" s="48">
        <v>7898</v>
      </c>
      <c r="H42" s="49">
        <v>1858</v>
      </c>
      <c r="I42" s="132"/>
      <c r="J42" s="132"/>
    </row>
    <row r="43" spans="1:10">
      <c r="A43" s="66" t="s">
        <v>484</v>
      </c>
      <c r="B43" s="12">
        <v>1460</v>
      </c>
      <c r="C43" s="12">
        <v>190</v>
      </c>
      <c r="D43" s="48">
        <v>1650</v>
      </c>
      <c r="E43" s="12">
        <v>1000</v>
      </c>
      <c r="F43" s="12">
        <v>1800</v>
      </c>
      <c r="G43" s="12">
        <v>1802</v>
      </c>
      <c r="H43" s="133">
        <v>720</v>
      </c>
      <c r="I43" s="132"/>
      <c r="J43" s="132"/>
    </row>
    <row r="44" spans="1:10">
      <c r="A44" s="66" t="s">
        <v>485</v>
      </c>
      <c r="B44" s="12">
        <v>5670</v>
      </c>
      <c r="C44" s="12">
        <v>124</v>
      </c>
      <c r="D44" s="48">
        <v>5794</v>
      </c>
      <c r="E44" s="12">
        <v>1801</v>
      </c>
      <c r="F44" s="12">
        <v>2000</v>
      </c>
      <c r="G44" s="12">
        <v>10460</v>
      </c>
      <c r="H44" s="13">
        <v>1449</v>
      </c>
      <c r="I44" s="132"/>
      <c r="J44" s="132"/>
    </row>
    <row r="45" spans="1:10">
      <c r="A45" s="66" t="s">
        <v>486</v>
      </c>
      <c r="B45" s="12">
        <v>826</v>
      </c>
      <c r="C45" s="12">
        <v>32</v>
      </c>
      <c r="D45" s="48">
        <v>858</v>
      </c>
      <c r="E45" s="12">
        <v>920</v>
      </c>
      <c r="F45" s="12">
        <v>920</v>
      </c>
      <c r="G45" s="12">
        <v>789</v>
      </c>
      <c r="H45" s="13">
        <v>552</v>
      </c>
      <c r="I45" s="132"/>
      <c r="J45" s="132"/>
    </row>
    <row r="46" spans="1:10">
      <c r="A46" s="66" t="s">
        <v>487</v>
      </c>
      <c r="B46" s="12">
        <v>558</v>
      </c>
      <c r="C46" s="12">
        <v>22</v>
      </c>
      <c r="D46" s="48">
        <v>580</v>
      </c>
      <c r="E46" s="12">
        <v>629</v>
      </c>
      <c r="F46" s="12">
        <v>2500</v>
      </c>
      <c r="G46" s="12">
        <v>406</v>
      </c>
      <c r="H46" s="13">
        <v>406</v>
      </c>
      <c r="I46" s="132"/>
      <c r="J46" s="132"/>
    </row>
    <row r="47" spans="1:10">
      <c r="A47" s="66" t="s">
        <v>488</v>
      </c>
      <c r="B47" s="12">
        <v>3023</v>
      </c>
      <c r="C47" s="12">
        <v>12</v>
      </c>
      <c r="D47" s="48">
        <v>3035</v>
      </c>
      <c r="E47" s="12">
        <v>700</v>
      </c>
      <c r="F47" s="12">
        <v>1000</v>
      </c>
      <c r="G47" s="12">
        <v>2128</v>
      </c>
      <c r="H47" s="13">
        <v>532</v>
      </c>
      <c r="I47" s="132"/>
      <c r="J47" s="132"/>
    </row>
    <row r="48" spans="1:10">
      <c r="A48" s="66" t="s">
        <v>489</v>
      </c>
      <c r="B48" s="12">
        <v>14522</v>
      </c>
      <c r="C48" s="12">
        <v>1840</v>
      </c>
      <c r="D48" s="48">
        <v>16362</v>
      </c>
      <c r="E48" s="12">
        <v>1700</v>
      </c>
      <c r="F48" s="12">
        <v>3000</v>
      </c>
      <c r="G48" s="12">
        <v>30207</v>
      </c>
      <c r="H48" s="13">
        <v>4230</v>
      </c>
      <c r="I48" s="132"/>
      <c r="J48" s="132"/>
    </row>
    <row r="49" spans="1:10">
      <c r="A49" s="66" t="s">
        <v>490</v>
      </c>
      <c r="B49" s="12">
        <v>3112</v>
      </c>
      <c r="C49" s="12">
        <v>316</v>
      </c>
      <c r="D49" s="48">
        <v>3428</v>
      </c>
      <c r="E49" s="12">
        <v>1477</v>
      </c>
      <c r="F49" s="12">
        <v>3000</v>
      </c>
      <c r="G49" s="12">
        <v>5544</v>
      </c>
      <c r="H49" s="13">
        <v>555</v>
      </c>
      <c r="I49" s="132"/>
      <c r="J49" s="132"/>
    </row>
    <row r="50" spans="1:10">
      <c r="A50" s="76" t="s">
        <v>491</v>
      </c>
      <c r="B50" s="77">
        <v>34102</v>
      </c>
      <c r="C50" s="77">
        <v>2597</v>
      </c>
      <c r="D50" s="77">
        <v>36699</v>
      </c>
      <c r="E50" s="77">
        <v>1531</v>
      </c>
      <c r="F50" s="77">
        <v>2802</v>
      </c>
      <c r="G50" s="77">
        <v>59489</v>
      </c>
      <c r="H50" s="78">
        <v>10346</v>
      </c>
      <c r="I50" s="132"/>
      <c r="J50" s="132"/>
    </row>
    <row r="51" spans="1:10">
      <c r="A51" s="68"/>
      <c r="B51" s="73"/>
      <c r="C51" s="73"/>
      <c r="D51" s="73"/>
      <c r="E51" s="79"/>
      <c r="F51" s="79"/>
      <c r="G51" s="73"/>
      <c r="H51" s="74"/>
      <c r="I51" s="132"/>
      <c r="J51" s="132"/>
    </row>
    <row r="52" spans="1:10">
      <c r="A52" s="76" t="s">
        <v>492</v>
      </c>
      <c r="B52" s="77">
        <v>762</v>
      </c>
      <c r="C52" s="77">
        <v>195</v>
      </c>
      <c r="D52" s="77">
        <v>957</v>
      </c>
      <c r="E52" s="77">
        <v>1535</v>
      </c>
      <c r="F52" s="77">
        <v>2149</v>
      </c>
      <c r="G52" s="77">
        <v>1589</v>
      </c>
      <c r="H52" s="78">
        <v>1271</v>
      </c>
      <c r="I52" s="132"/>
      <c r="J52" s="132"/>
    </row>
    <row r="53" spans="1:10">
      <c r="A53" s="66"/>
      <c r="B53" s="48"/>
      <c r="C53" s="48"/>
      <c r="D53" s="48"/>
      <c r="E53" s="12"/>
      <c r="F53" s="12"/>
      <c r="G53" s="48"/>
      <c r="H53" s="49"/>
      <c r="I53" s="132"/>
      <c r="J53" s="132"/>
    </row>
    <row r="54" spans="1:10">
      <c r="A54" s="66" t="s">
        <v>493</v>
      </c>
      <c r="B54" s="48">
        <v>13007</v>
      </c>
      <c r="C54" s="48">
        <v>1245</v>
      </c>
      <c r="D54" s="48">
        <v>14252</v>
      </c>
      <c r="E54" s="12">
        <v>1900</v>
      </c>
      <c r="F54" s="12">
        <v>2750</v>
      </c>
      <c r="G54" s="48">
        <v>28137</v>
      </c>
      <c r="H54" s="49">
        <v>5627</v>
      </c>
      <c r="I54" s="132"/>
      <c r="J54" s="132"/>
    </row>
    <row r="55" spans="1:10">
      <c r="A55" s="66" t="s">
        <v>494</v>
      </c>
      <c r="B55" s="48">
        <v>9701</v>
      </c>
      <c r="C55" s="48">
        <v>3581</v>
      </c>
      <c r="D55" s="48">
        <v>13282</v>
      </c>
      <c r="E55" s="12">
        <v>1557</v>
      </c>
      <c r="F55" s="12">
        <v>3200</v>
      </c>
      <c r="G55" s="48">
        <v>26564</v>
      </c>
      <c r="H55" s="49" t="s">
        <v>399</v>
      </c>
      <c r="I55" s="132"/>
      <c r="J55" s="132"/>
    </row>
    <row r="56" spans="1:10">
      <c r="A56" s="66" t="s">
        <v>495</v>
      </c>
      <c r="B56" s="48">
        <v>4970</v>
      </c>
      <c r="C56" s="48">
        <v>148</v>
      </c>
      <c r="D56" s="48">
        <v>5118</v>
      </c>
      <c r="E56" s="12">
        <v>680</v>
      </c>
      <c r="F56" s="12">
        <v>1360</v>
      </c>
      <c r="G56" s="48">
        <v>3580</v>
      </c>
      <c r="H56" s="49">
        <v>1200</v>
      </c>
      <c r="I56" s="132"/>
      <c r="J56" s="132"/>
    </row>
    <row r="57" spans="1:10">
      <c r="A57" s="66" t="s">
        <v>496</v>
      </c>
      <c r="B57" s="48">
        <v>1297</v>
      </c>
      <c r="C57" s="48">
        <v>24</v>
      </c>
      <c r="D57" s="48">
        <v>1321</v>
      </c>
      <c r="E57" s="12">
        <v>1500</v>
      </c>
      <c r="F57" s="12">
        <v>2000</v>
      </c>
      <c r="G57" s="48">
        <v>1994</v>
      </c>
      <c r="H57" s="49">
        <v>800</v>
      </c>
      <c r="I57" s="132"/>
      <c r="J57" s="132"/>
    </row>
    <row r="58" spans="1:10">
      <c r="A58" s="66" t="s">
        <v>497</v>
      </c>
      <c r="B58" s="48">
        <v>4583</v>
      </c>
      <c r="C58" s="48">
        <v>908</v>
      </c>
      <c r="D58" s="48">
        <v>5491</v>
      </c>
      <c r="E58" s="12">
        <v>1000</v>
      </c>
      <c r="F58" s="12">
        <v>1500</v>
      </c>
      <c r="G58" s="48">
        <v>5945</v>
      </c>
      <c r="H58" s="49">
        <v>713</v>
      </c>
      <c r="I58" s="132"/>
      <c r="J58" s="132"/>
    </row>
    <row r="59" spans="1:10">
      <c r="A59" s="76" t="s">
        <v>546</v>
      </c>
      <c r="B59" s="77">
        <v>33558</v>
      </c>
      <c r="C59" s="77">
        <v>5906</v>
      </c>
      <c r="D59" s="77">
        <v>39464</v>
      </c>
      <c r="E59" s="77">
        <v>1482</v>
      </c>
      <c r="F59" s="77">
        <v>2793</v>
      </c>
      <c r="G59" s="77">
        <v>66220</v>
      </c>
      <c r="H59" s="78">
        <v>8340</v>
      </c>
      <c r="I59" s="132"/>
      <c r="J59" s="132"/>
    </row>
    <row r="60" spans="1:10">
      <c r="A60" s="66"/>
      <c r="B60" s="48"/>
      <c r="C60" s="48"/>
      <c r="D60" s="48"/>
      <c r="E60" s="12"/>
      <c r="F60" s="12"/>
      <c r="G60" s="48"/>
      <c r="H60" s="49"/>
      <c r="I60" s="132"/>
      <c r="J60" s="132"/>
    </row>
    <row r="61" spans="1:10">
      <c r="A61" s="66" t="s">
        <v>499</v>
      </c>
      <c r="B61" s="12">
        <v>1</v>
      </c>
      <c r="C61" s="12" t="s">
        <v>399</v>
      </c>
      <c r="D61" s="48">
        <v>1</v>
      </c>
      <c r="E61" s="12">
        <v>600</v>
      </c>
      <c r="F61" s="12" t="s">
        <v>399</v>
      </c>
      <c r="G61" s="12">
        <v>1</v>
      </c>
      <c r="H61" s="13">
        <v>1</v>
      </c>
      <c r="I61" s="132"/>
      <c r="J61" s="132"/>
    </row>
    <row r="62" spans="1:10">
      <c r="A62" s="66" t="s">
        <v>500</v>
      </c>
      <c r="B62" s="12" t="s">
        <v>399</v>
      </c>
      <c r="C62" s="12" t="s">
        <v>399</v>
      </c>
      <c r="D62" s="48" t="s">
        <v>399</v>
      </c>
      <c r="E62" s="12" t="s">
        <v>399</v>
      </c>
      <c r="F62" s="12" t="s">
        <v>399</v>
      </c>
      <c r="G62" s="12" t="s">
        <v>399</v>
      </c>
      <c r="H62" s="13" t="s">
        <v>399</v>
      </c>
      <c r="I62" s="132"/>
      <c r="J62" s="132"/>
    </row>
    <row r="63" spans="1:10">
      <c r="A63" s="66" t="s">
        <v>501</v>
      </c>
      <c r="B63" s="12">
        <v>317</v>
      </c>
      <c r="C63" s="12">
        <v>97</v>
      </c>
      <c r="D63" s="48">
        <v>414</v>
      </c>
      <c r="E63" s="12">
        <v>1500</v>
      </c>
      <c r="F63" s="12">
        <v>4000</v>
      </c>
      <c r="G63" s="12">
        <v>864</v>
      </c>
      <c r="H63" s="13">
        <v>605</v>
      </c>
      <c r="I63" s="132"/>
      <c r="J63" s="132"/>
    </row>
    <row r="64" spans="1:10">
      <c r="A64" s="76" t="s">
        <v>502</v>
      </c>
      <c r="B64" s="77">
        <v>318</v>
      </c>
      <c r="C64" s="77">
        <v>97</v>
      </c>
      <c r="D64" s="77">
        <v>415</v>
      </c>
      <c r="E64" s="77">
        <v>1497</v>
      </c>
      <c r="F64" s="77">
        <v>4000</v>
      </c>
      <c r="G64" s="77">
        <v>865</v>
      </c>
      <c r="H64" s="78">
        <v>606</v>
      </c>
      <c r="I64" s="132"/>
      <c r="J64" s="132"/>
    </row>
    <row r="65" spans="1:8">
      <c r="A65" s="68"/>
      <c r="B65" s="73"/>
      <c r="C65" s="73"/>
      <c r="D65" s="73"/>
      <c r="E65" s="79"/>
      <c r="F65" s="79"/>
      <c r="G65" s="73"/>
      <c r="H65" s="74"/>
    </row>
    <row r="66" spans="1:8">
      <c r="A66" s="76" t="s">
        <v>503</v>
      </c>
      <c r="B66" s="77">
        <v>767</v>
      </c>
      <c r="C66" s="77">
        <v>9</v>
      </c>
      <c r="D66" s="77">
        <v>776</v>
      </c>
      <c r="E66" s="77">
        <v>1100</v>
      </c>
      <c r="F66" s="77">
        <v>2400</v>
      </c>
      <c r="G66" s="77">
        <v>865</v>
      </c>
      <c r="H66" s="78">
        <v>381</v>
      </c>
    </row>
    <row r="67" spans="1:8">
      <c r="A67" s="66"/>
      <c r="B67" s="48"/>
      <c r="C67" s="48"/>
      <c r="D67" s="48"/>
      <c r="E67" s="12"/>
      <c r="F67" s="12"/>
      <c r="G67" s="48"/>
      <c r="H67" s="49"/>
    </row>
    <row r="68" spans="1:8">
      <c r="A68" s="66" t="s">
        <v>504</v>
      </c>
      <c r="B68" s="12">
        <v>10061</v>
      </c>
      <c r="C68" s="12" t="s">
        <v>399</v>
      </c>
      <c r="D68" s="48">
        <v>10061</v>
      </c>
      <c r="E68" s="12">
        <v>920</v>
      </c>
      <c r="F68" s="12" t="s">
        <v>399</v>
      </c>
      <c r="G68" s="12">
        <v>9256</v>
      </c>
      <c r="H68" s="13" t="s">
        <v>399</v>
      </c>
    </row>
    <row r="69" spans="1:8">
      <c r="A69" s="66" t="s">
        <v>505</v>
      </c>
      <c r="B69" s="12">
        <v>307</v>
      </c>
      <c r="C69" s="12" t="s">
        <v>399</v>
      </c>
      <c r="D69" s="48">
        <v>307</v>
      </c>
      <c r="E69" s="12">
        <v>776</v>
      </c>
      <c r="F69" s="12" t="s">
        <v>399</v>
      </c>
      <c r="G69" s="12">
        <v>238</v>
      </c>
      <c r="H69" s="13" t="s">
        <v>399</v>
      </c>
    </row>
    <row r="70" spans="1:8">
      <c r="A70" s="76" t="s">
        <v>506</v>
      </c>
      <c r="B70" s="77">
        <v>10368</v>
      </c>
      <c r="C70" s="77" t="s">
        <v>399</v>
      </c>
      <c r="D70" s="77">
        <v>10368</v>
      </c>
      <c r="E70" s="77">
        <v>916</v>
      </c>
      <c r="F70" s="77" t="s">
        <v>399</v>
      </c>
      <c r="G70" s="77">
        <v>9494</v>
      </c>
      <c r="H70" s="78" t="s">
        <v>399</v>
      </c>
    </row>
    <row r="71" spans="1:8">
      <c r="A71" s="66"/>
      <c r="B71" s="48"/>
      <c r="C71" s="48"/>
      <c r="D71" s="48"/>
      <c r="E71" s="12"/>
      <c r="F71" s="12"/>
      <c r="G71" s="48"/>
      <c r="H71" s="49"/>
    </row>
    <row r="72" spans="1:8">
      <c r="A72" s="66" t="s">
        <v>507</v>
      </c>
      <c r="B72" s="48">
        <v>294</v>
      </c>
      <c r="C72" s="48" t="s">
        <v>399</v>
      </c>
      <c r="D72" s="48">
        <v>294</v>
      </c>
      <c r="E72" s="12">
        <v>690</v>
      </c>
      <c r="F72" s="12" t="s">
        <v>399</v>
      </c>
      <c r="G72" s="48">
        <v>203</v>
      </c>
      <c r="H72" s="49">
        <v>142</v>
      </c>
    </row>
    <row r="73" spans="1:8">
      <c r="A73" s="66" t="s">
        <v>508</v>
      </c>
      <c r="B73" s="48">
        <v>785</v>
      </c>
      <c r="C73" s="48">
        <v>32</v>
      </c>
      <c r="D73" s="48">
        <v>817</v>
      </c>
      <c r="E73" s="12">
        <v>940</v>
      </c>
      <c r="F73" s="12">
        <v>1214</v>
      </c>
      <c r="G73" s="48">
        <v>777</v>
      </c>
      <c r="H73" s="49">
        <v>594</v>
      </c>
    </row>
    <row r="74" spans="1:8">
      <c r="A74" s="66" t="s">
        <v>509</v>
      </c>
      <c r="B74" s="12">
        <v>1140</v>
      </c>
      <c r="C74" s="12">
        <v>43</v>
      </c>
      <c r="D74" s="48">
        <v>1183</v>
      </c>
      <c r="E74" s="12">
        <v>1200</v>
      </c>
      <c r="F74" s="12">
        <v>1800</v>
      </c>
      <c r="G74" s="12">
        <v>1445</v>
      </c>
      <c r="H74" s="13" t="s">
        <v>399</v>
      </c>
    </row>
    <row r="75" spans="1:8">
      <c r="A75" s="66" t="s">
        <v>510</v>
      </c>
      <c r="B75" s="48">
        <v>1727</v>
      </c>
      <c r="C75" s="48">
        <v>147</v>
      </c>
      <c r="D75" s="48">
        <v>1874</v>
      </c>
      <c r="E75" s="12">
        <v>766</v>
      </c>
      <c r="F75" s="12">
        <v>1367</v>
      </c>
      <c r="G75" s="48">
        <v>1523</v>
      </c>
      <c r="H75" s="49">
        <v>990</v>
      </c>
    </row>
    <row r="76" spans="1:8">
      <c r="A76" s="66" t="s">
        <v>511</v>
      </c>
      <c r="B76" s="48">
        <v>139</v>
      </c>
      <c r="C76" s="48" t="s">
        <v>399</v>
      </c>
      <c r="D76" s="48">
        <v>139</v>
      </c>
      <c r="E76" s="12">
        <v>750</v>
      </c>
      <c r="F76" s="12" t="s">
        <v>399</v>
      </c>
      <c r="G76" s="48">
        <v>104</v>
      </c>
      <c r="H76" s="49" t="s">
        <v>399</v>
      </c>
    </row>
    <row r="77" spans="1:8">
      <c r="A77" s="66" t="s">
        <v>512</v>
      </c>
      <c r="B77" s="48">
        <v>134</v>
      </c>
      <c r="C77" s="48">
        <v>9</v>
      </c>
      <c r="D77" s="48">
        <v>143</v>
      </c>
      <c r="E77" s="12">
        <v>850</v>
      </c>
      <c r="F77" s="12">
        <v>1020</v>
      </c>
      <c r="G77" s="48">
        <v>123</v>
      </c>
      <c r="H77" s="49">
        <v>37</v>
      </c>
    </row>
    <row r="78" spans="1:8">
      <c r="A78" s="66" t="s">
        <v>513</v>
      </c>
      <c r="B78" s="48">
        <v>1018</v>
      </c>
      <c r="C78" s="48">
        <v>86</v>
      </c>
      <c r="D78" s="48">
        <v>1104</v>
      </c>
      <c r="E78" s="12">
        <v>955</v>
      </c>
      <c r="F78" s="12">
        <v>1800</v>
      </c>
      <c r="G78" s="48">
        <v>1127</v>
      </c>
      <c r="H78" s="49" t="s">
        <v>399</v>
      </c>
    </row>
    <row r="79" spans="1:8">
      <c r="A79" s="66" t="s">
        <v>514</v>
      </c>
      <c r="B79" s="12">
        <v>746</v>
      </c>
      <c r="C79" s="12">
        <v>67</v>
      </c>
      <c r="D79" s="48">
        <v>813</v>
      </c>
      <c r="E79" s="12">
        <v>1300</v>
      </c>
      <c r="F79" s="12">
        <v>1750</v>
      </c>
      <c r="G79" s="12">
        <v>1088</v>
      </c>
      <c r="H79" s="13">
        <v>218</v>
      </c>
    </row>
    <row r="80" spans="1:8">
      <c r="A80" s="76" t="s">
        <v>515</v>
      </c>
      <c r="B80" s="77">
        <v>5983</v>
      </c>
      <c r="C80" s="77">
        <v>384</v>
      </c>
      <c r="D80" s="77">
        <v>6367</v>
      </c>
      <c r="E80" s="77">
        <v>968</v>
      </c>
      <c r="F80" s="77">
        <v>1558</v>
      </c>
      <c r="G80" s="77">
        <v>6390</v>
      </c>
      <c r="H80" s="78">
        <v>1981</v>
      </c>
    </row>
    <row r="81" spans="1:8">
      <c r="A81" s="66"/>
      <c r="B81" s="48"/>
      <c r="C81" s="48"/>
      <c r="D81" s="48"/>
      <c r="E81" s="12"/>
      <c r="F81" s="12"/>
      <c r="G81" s="48"/>
      <c r="H81" s="49"/>
    </row>
    <row r="82" spans="1:8">
      <c r="A82" s="66" t="s">
        <v>516</v>
      </c>
      <c r="B82" s="85">
        <v>23</v>
      </c>
      <c r="C82" s="48">
        <v>2</v>
      </c>
      <c r="D82" s="85">
        <v>25</v>
      </c>
      <c r="E82" s="85">
        <v>550</v>
      </c>
      <c r="F82" s="48">
        <v>1100</v>
      </c>
      <c r="G82" s="85">
        <v>15</v>
      </c>
      <c r="H82" s="49" t="s">
        <v>399</v>
      </c>
    </row>
    <row r="83" spans="1:8">
      <c r="A83" s="66" t="s">
        <v>517</v>
      </c>
      <c r="B83" s="48">
        <v>5</v>
      </c>
      <c r="C83" s="48" t="s">
        <v>399</v>
      </c>
      <c r="D83" s="48">
        <v>5</v>
      </c>
      <c r="E83" s="12">
        <v>600</v>
      </c>
      <c r="F83" s="48" t="s">
        <v>399</v>
      </c>
      <c r="G83" s="48">
        <v>3</v>
      </c>
      <c r="H83" s="49">
        <v>1</v>
      </c>
    </row>
    <row r="84" spans="1:8">
      <c r="A84" s="76" t="s">
        <v>518</v>
      </c>
      <c r="B84" s="77">
        <v>28</v>
      </c>
      <c r="C84" s="77">
        <v>2</v>
      </c>
      <c r="D84" s="77">
        <v>30</v>
      </c>
      <c r="E84" s="77">
        <v>559</v>
      </c>
      <c r="F84" s="77">
        <v>1100</v>
      </c>
      <c r="G84" s="77">
        <v>18</v>
      </c>
      <c r="H84" s="78">
        <v>1</v>
      </c>
    </row>
    <row r="85" spans="1:8">
      <c r="A85" s="66"/>
      <c r="B85" s="48"/>
      <c r="C85" s="48"/>
      <c r="D85" s="48"/>
      <c r="E85" s="12"/>
      <c r="F85" s="12"/>
      <c r="G85" s="48"/>
      <c r="H85" s="49"/>
    </row>
    <row r="86" spans="1:8" ht="13.5" thickBot="1">
      <c r="A86" s="69" t="s">
        <v>519</v>
      </c>
      <c r="B86" s="55">
        <v>110053</v>
      </c>
      <c r="C86" s="55">
        <v>12193</v>
      </c>
      <c r="D86" s="55">
        <v>122246</v>
      </c>
      <c r="E86" s="55">
        <v>1513</v>
      </c>
      <c r="F86" s="55">
        <v>2852</v>
      </c>
      <c r="G86" s="55">
        <v>201326</v>
      </c>
      <c r="H86" s="56">
        <v>38101</v>
      </c>
    </row>
  </sheetData>
  <mergeCells count="4">
    <mergeCell ref="A1:H1"/>
    <mergeCell ref="A3:H3"/>
    <mergeCell ref="A6:A8"/>
    <mergeCell ref="A4:H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788">
    <pageSetUpPr fitToPage="1"/>
  </sheetPr>
  <dimension ref="A1:F86"/>
  <sheetViews>
    <sheetView view="pageBreakPreview" topLeftCell="A22" zoomScale="75" zoomScaleNormal="75" zoomScaleSheetLayoutView="75" workbookViewId="0">
      <selection activeCell="H84" sqref="H84"/>
    </sheetView>
  </sheetViews>
  <sheetFormatPr baseColWidth="10" defaultRowHeight="12.75"/>
  <cols>
    <col min="1" max="1" width="33.140625" style="37" customWidth="1"/>
    <col min="2" max="5" width="20.5703125" style="37" customWidth="1"/>
    <col min="6" max="6" width="8.28515625" style="37" customWidth="1"/>
    <col min="7" max="16384" width="11.42578125" style="37"/>
  </cols>
  <sheetData>
    <row r="1" spans="1:6" s="27" customFormat="1" ht="18">
      <c r="A1" s="1485" t="s">
        <v>648</v>
      </c>
      <c r="B1" s="1485"/>
      <c r="C1" s="1485"/>
      <c r="D1" s="1485"/>
      <c r="E1" s="1485"/>
    </row>
    <row r="2" spans="1:6">
      <c r="A2" s="261"/>
      <c r="B2" s="261"/>
      <c r="C2" s="261"/>
      <c r="D2" s="261"/>
      <c r="E2" s="261"/>
    </row>
    <row r="3" spans="1:6" s="28" customFormat="1" ht="15">
      <c r="A3" s="1504" t="s">
        <v>689</v>
      </c>
      <c r="B3" s="1504"/>
      <c r="C3" s="1504"/>
      <c r="D3" s="1504"/>
      <c r="E3" s="1504"/>
    </row>
    <row r="4" spans="1:6" s="28" customFormat="1" ht="33.75" customHeight="1">
      <c r="A4" s="1486" t="s">
        <v>1329</v>
      </c>
      <c r="B4" s="1486"/>
      <c r="C4" s="1486"/>
      <c r="D4" s="1486"/>
      <c r="E4" s="1486"/>
    </row>
    <row r="5" spans="1:6" s="28" customFormat="1" ht="13.5" customHeight="1" thickBot="1">
      <c r="A5" s="5"/>
      <c r="B5" s="6"/>
      <c r="C5" s="6"/>
      <c r="D5" s="6"/>
      <c r="E5" s="6"/>
    </row>
    <row r="6" spans="1:6" ht="28.5" customHeight="1">
      <c r="A6" s="1515" t="s">
        <v>455</v>
      </c>
      <c r="B6" s="849" t="s">
        <v>644</v>
      </c>
      <c r="C6" s="851"/>
      <c r="D6" s="849" t="s">
        <v>645</v>
      </c>
      <c r="E6" s="850"/>
    </row>
    <row r="7" spans="1:6" ht="25.5" customHeight="1">
      <c r="A7" s="1516"/>
      <c r="B7" s="298" t="s">
        <v>379</v>
      </c>
      <c r="C7" s="908" t="s">
        <v>380</v>
      </c>
      <c r="D7" s="298" t="s">
        <v>379</v>
      </c>
      <c r="E7" s="925" t="s">
        <v>380</v>
      </c>
    </row>
    <row r="8" spans="1:6" ht="13.5" thickBot="1">
      <c r="A8" s="1516"/>
      <c r="B8" s="909" t="s">
        <v>389</v>
      </c>
      <c r="C8" s="299" t="s">
        <v>533</v>
      </c>
      <c r="D8" s="909" t="s">
        <v>389</v>
      </c>
      <c r="E8" s="308" t="s">
        <v>533</v>
      </c>
    </row>
    <row r="9" spans="1:6" ht="24.75" customHeight="1">
      <c r="A9" s="75" t="s">
        <v>459</v>
      </c>
      <c r="B9" s="45" t="s">
        <v>399</v>
      </c>
      <c r="C9" s="45" t="s">
        <v>399</v>
      </c>
      <c r="D9" s="45" t="s">
        <v>399</v>
      </c>
      <c r="E9" s="46" t="s">
        <v>399</v>
      </c>
      <c r="F9" s="132"/>
    </row>
    <row r="10" spans="1:6">
      <c r="A10" s="66" t="s">
        <v>460</v>
      </c>
      <c r="B10" s="48" t="s">
        <v>399</v>
      </c>
      <c r="C10" s="48" t="s">
        <v>399</v>
      </c>
      <c r="D10" s="48" t="s">
        <v>399</v>
      </c>
      <c r="E10" s="49" t="s">
        <v>399</v>
      </c>
      <c r="F10" s="132"/>
    </row>
    <row r="11" spans="1:6">
      <c r="A11" s="66" t="s">
        <v>461</v>
      </c>
      <c r="B11" s="48" t="s">
        <v>399</v>
      </c>
      <c r="C11" s="48" t="s">
        <v>399</v>
      </c>
      <c r="D11" s="48" t="s">
        <v>399</v>
      </c>
      <c r="E11" s="49" t="s">
        <v>399</v>
      </c>
      <c r="F11" s="132"/>
    </row>
    <row r="12" spans="1:6">
      <c r="A12" s="66" t="s">
        <v>462</v>
      </c>
      <c r="B12" s="48" t="s">
        <v>399</v>
      </c>
      <c r="C12" s="48" t="s">
        <v>399</v>
      </c>
      <c r="D12" s="48" t="s">
        <v>399</v>
      </c>
      <c r="E12" s="49" t="s">
        <v>399</v>
      </c>
      <c r="F12" s="132"/>
    </row>
    <row r="13" spans="1:6">
      <c r="A13" s="76" t="s">
        <v>463</v>
      </c>
      <c r="B13" s="77" t="s">
        <v>399</v>
      </c>
      <c r="C13" s="77" t="s">
        <v>399</v>
      </c>
      <c r="D13" s="77" t="s">
        <v>399</v>
      </c>
      <c r="E13" s="78" t="s">
        <v>399</v>
      </c>
      <c r="F13" s="132"/>
    </row>
    <row r="14" spans="1:6">
      <c r="A14" s="68"/>
      <c r="B14" s="73"/>
      <c r="C14" s="73"/>
      <c r="D14" s="73"/>
      <c r="E14" s="74"/>
      <c r="F14" s="132"/>
    </row>
    <row r="15" spans="1:6">
      <c r="A15" s="76" t="s">
        <v>464</v>
      </c>
      <c r="B15" s="77" t="s">
        <v>399</v>
      </c>
      <c r="C15" s="77" t="s">
        <v>399</v>
      </c>
      <c r="D15" s="77" t="s">
        <v>399</v>
      </c>
      <c r="E15" s="78" t="s">
        <v>399</v>
      </c>
      <c r="F15" s="132"/>
    </row>
    <row r="16" spans="1:6">
      <c r="A16" s="68"/>
      <c r="B16" s="73"/>
      <c r="C16" s="73"/>
      <c r="D16" s="73"/>
      <c r="E16" s="74"/>
      <c r="F16" s="132"/>
    </row>
    <row r="17" spans="1:6">
      <c r="A17" s="76" t="s">
        <v>465</v>
      </c>
      <c r="B17" s="77">
        <v>56</v>
      </c>
      <c r="C17" s="77">
        <v>67</v>
      </c>
      <c r="D17" s="77" t="s">
        <v>399</v>
      </c>
      <c r="E17" s="78" t="s">
        <v>399</v>
      </c>
      <c r="F17" s="132"/>
    </row>
    <row r="18" spans="1:6">
      <c r="A18" s="66"/>
      <c r="B18" s="48"/>
      <c r="C18" s="48"/>
      <c r="D18" s="48"/>
      <c r="E18" s="49"/>
      <c r="F18" s="132"/>
    </row>
    <row r="19" spans="1:6">
      <c r="A19" s="66" t="s">
        <v>544</v>
      </c>
      <c r="B19" s="48">
        <v>52</v>
      </c>
      <c r="C19" s="48">
        <v>156</v>
      </c>
      <c r="D19" s="48" t="s">
        <v>399</v>
      </c>
      <c r="E19" s="49" t="s">
        <v>399</v>
      </c>
      <c r="F19" s="132"/>
    </row>
    <row r="20" spans="1:6">
      <c r="A20" s="66" t="s">
        <v>467</v>
      </c>
      <c r="B20" s="48" t="s">
        <v>399</v>
      </c>
      <c r="C20" s="48" t="s">
        <v>399</v>
      </c>
      <c r="D20" s="48" t="s">
        <v>399</v>
      </c>
      <c r="E20" s="49" t="s">
        <v>399</v>
      </c>
      <c r="F20" s="132"/>
    </row>
    <row r="21" spans="1:6">
      <c r="A21" s="66" t="s">
        <v>468</v>
      </c>
      <c r="B21" s="48" t="s">
        <v>399</v>
      </c>
      <c r="C21" s="48" t="s">
        <v>399</v>
      </c>
      <c r="D21" s="48" t="s">
        <v>399</v>
      </c>
      <c r="E21" s="49" t="s">
        <v>399</v>
      </c>
      <c r="F21" s="132"/>
    </row>
    <row r="22" spans="1:6">
      <c r="A22" s="76" t="s">
        <v>469</v>
      </c>
      <c r="B22" s="77">
        <v>52</v>
      </c>
      <c r="C22" s="77">
        <v>156</v>
      </c>
      <c r="D22" s="77" t="s">
        <v>399</v>
      </c>
      <c r="E22" s="78" t="s">
        <v>399</v>
      </c>
      <c r="F22" s="132"/>
    </row>
    <row r="23" spans="1:6">
      <c r="A23" s="68"/>
      <c r="B23" s="73"/>
      <c r="C23" s="73"/>
      <c r="D23" s="73"/>
      <c r="E23" s="74"/>
      <c r="F23" s="132"/>
    </row>
    <row r="24" spans="1:6">
      <c r="A24" s="76" t="s">
        <v>470</v>
      </c>
      <c r="B24" s="77">
        <v>2290</v>
      </c>
      <c r="C24" s="77">
        <v>4369</v>
      </c>
      <c r="D24" s="77" t="s">
        <v>399</v>
      </c>
      <c r="E24" s="78" t="s">
        <v>399</v>
      </c>
      <c r="F24" s="132"/>
    </row>
    <row r="25" spans="1:6">
      <c r="A25" s="68"/>
      <c r="B25" s="73"/>
      <c r="C25" s="73"/>
      <c r="D25" s="73"/>
      <c r="E25" s="74"/>
      <c r="F25" s="132"/>
    </row>
    <row r="26" spans="1:6">
      <c r="A26" s="76" t="s">
        <v>471</v>
      </c>
      <c r="B26" s="77">
        <v>340</v>
      </c>
      <c r="C26" s="77">
        <v>1161</v>
      </c>
      <c r="D26" s="77" t="s">
        <v>399</v>
      </c>
      <c r="E26" s="78" t="s">
        <v>399</v>
      </c>
      <c r="F26" s="132"/>
    </row>
    <row r="27" spans="1:6">
      <c r="A27" s="66"/>
      <c r="B27" s="48"/>
      <c r="C27" s="48"/>
      <c r="D27" s="48"/>
      <c r="E27" s="49"/>
      <c r="F27" s="132"/>
    </row>
    <row r="28" spans="1:6">
      <c r="A28" s="66" t="s">
        <v>472</v>
      </c>
      <c r="B28" s="85">
        <v>12317</v>
      </c>
      <c r="C28" s="85">
        <v>34756</v>
      </c>
      <c r="D28" s="48" t="s">
        <v>399</v>
      </c>
      <c r="E28" s="49" t="s">
        <v>399</v>
      </c>
      <c r="F28" s="132"/>
    </row>
    <row r="29" spans="1:6">
      <c r="A29" s="66" t="s">
        <v>473</v>
      </c>
      <c r="B29" s="85">
        <v>3748</v>
      </c>
      <c r="C29" s="85">
        <v>3775</v>
      </c>
      <c r="D29" s="48" t="s">
        <v>399</v>
      </c>
      <c r="E29" s="49" t="s">
        <v>399</v>
      </c>
      <c r="F29" s="132"/>
    </row>
    <row r="30" spans="1:6">
      <c r="A30" s="66" t="s">
        <v>474</v>
      </c>
      <c r="B30" s="48" t="s">
        <v>399</v>
      </c>
      <c r="C30" s="48" t="s">
        <v>399</v>
      </c>
      <c r="D30" s="85">
        <v>7502</v>
      </c>
      <c r="E30" s="49">
        <v>10769</v>
      </c>
      <c r="F30" s="132"/>
    </row>
    <row r="31" spans="1:6">
      <c r="A31" s="76" t="s">
        <v>475</v>
      </c>
      <c r="B31" s="77">
        <v>16065</v>
      </c>
      <c r="C31" s="77">
        <v>38531</v>
      </c>
      <c r="D31" s="77">
        <v>7502</v>
      </c>
      <c r="E31" s="78">
        <v>10769</v>
      </c>
      <c r="F31" s="132"/>
    </row>
    <row r="32" spans="1:6">
      <c r="A32" s="66"/>
      <c r="B32" s="48"/>
      <c r="C32" s="48"/>
      <c r="D32" s="48"/>
      <c r="E32" s="49"/>
      <c r="F32" s="132"/>
    </row>
    <row r="33" spans="1:6">
      <c r="A33" s="66" t="s">
        <v>476</v>
      </c>
      <c r="B33" s="83">
        <v>104</v>
      </c>
      <c r="C33" s="83">
        <v>213</v>
      </c>
      <c r="D33" s="83" t="s">
        <v>399</v>
      </c>
      <c r="E33" s="84" t="s">
        <v>399</v>
      </c>
      <c r="F33" s="132"/>
    </row>
    <row r="34" spans="1:6">
      <c r="A34" s="66" t="s">
        <v>477</v>
      </c>
      <c r="B34" s="83">
        <v>56</v>
      </c>
      <c r="C34" s="83">
        <v>84</v>
      </c>
      <c r="D34" s="48" t="s">
        <v>399</v>
      </c>
      <c r="E34" s="49" t="s">
        <v>399</v>
      </c>
      <c r="F34" s="132"/>
    </row>
    <row r="35" spans="1:6">
      <c r="A35" s="66" t="s">
        <v>478</v>
      </c>
      <c r="B35" s="83">
        <v>264</v>
      </c>
      <c r="C35" s="83">
        <v>517</v>
      </c>
      <c r="D35" s="48" t="s">
        <v>399</v>
      </c>
      <c r="E35" s="49" t="s">
        <v>399</v>
      </c>
      <c r="F35" s="132"/>
    </row>
    <row r="36" spans="1:6">
      <c r="A36" s="66" t="s">
        <v>479</v>
      </c>
      <c r="B36" s="83" t="s">
        <v>399</v>
      </c>
      <c r="C36" s="83" t="s">
        <v>399</v>
      </c>
      <c r="D36" s="48" t="s">
        <v>399</v>
      </c>
      <c r="E36" s="49" t="s">
        <v>399</v>
      </c>
      <c r="F36" s="132"/>
    </row>
    <row r="37" spans="1:6">
      <c r="A37" s="76" t="s">
        <v>480</v>
      </c>
      <c r="B37" s="77">
        <v>424</v>
      </c>
      <c r="C37" s="77">
        <v>814</v>
      </c>
      <c r="D37" s="77" t="s">
        <v>399</v>
      </c>
      <c r="E37" s="78" t="s">
        <v>399</v>
      </c>
      <c r="F37" s="132"/>
    </row>
    <row r="38" spans="1:6">
      <c r="A38" s="68"/>
      <c r="B38" s="73"/>
      <c r="C38" s="73"/>
      <c r="D38" s="73"/>
      <c r="E38" s="74"/>
      <c r="F38" s="132"/>
    </row>
    <row r="39" spans="1:6">
      <c r="A39" s="76" t="s">
        <v>481</v>
      </c>
      <c r="B39" s="77">
        <v>441</v>
      </c>
      <c r="C39" s="77">
        <v>529</v>
      </c>
      <c r="D39" s="77" t="s">
        <v>399</v>
      </c>
      <c r="E39" s="78" t="s">
        <v>399</v>
      </c>
      <c r="F39" s="132"/>
    </row>
    <row r="40" spans="1:6">
      <c r="A40" s="66"/>
      <c r="B40" s="48"/>
      <c r="C40" s="48"/>
      <c r="D40" s="48"/>
      <c r="E40" s="49"/>
      <c r="F40" s="132"/>
    </row>
    <row r="41" spans="1:6">
      <c r="A41" s="66" t="s">
        <v>545</v>
      </c>
      <c r="B41" s="12">
        <v>346</v>
      </c>
      <c r="C41" s="12">
        <v>255</v>
      </c>
      <c r="D41" s="48" t="s">
        <v>399</v>
      </c>
      <c r="E41" s="49" t="s">
        <v>399</v>
      </c>
      <c r="F41" s="132"/>
    </row>
    <row r="42" spans="1:6">
      <c r="A42" s="66" t="s">
        <v>483</v>
      </c>
      <c r="B42" s="48">
        <v>4646</v>
      </c>
      <c r="C42" s="48">
        <v>7898</v>
      </c>
      <c r="D42" s="48" t="s">
        <v>399</v>
      </c>
      <c r="E42" s="49" t="s">
        <v>399</v>
      </c>
      <c r="F42" s="132"/>
    </row>
    <row r="43" spans="1:6">
      <c r="A43" s="66" t="s">
        <v>484</v>
      </c>
      <c r="B43" s="12">
        <v>1650</v>
      </c>
      <c r="C43" s="12">
        <v>1802</v>
      </c>
      <c r="D43" s="48" t="s">
        <v>399</v>
      </c>
      <c r="E43" s="49" t="s">
        <v>399</v>
      </c>
      <c r="F43" s="132"/>
    </row>
    <row r="44" spans="1:6">
      <c r="A44" s="66" t="s">
        <v>485</v>
      </c>
      <c r="B44" s="12">
        <v>5794</v>
      </c>
      <c r="C44" s="12">
        <v>10460</v>
      </c>
      <c r="D44" s="48" t="s">
        <v>399</v>
      </c>
      <c r="E44" s="49" t="s">
        <v>399</v>
      </c>
      <c r="F44" s="132"/>
    </row>
    <row r="45" spans="1:6">
      <c r="A45" s="66" t="s">
        <v>486</v>
      </c>
      <c r="B45" s="12">
        <v>858</v>
      </c>
      <c r="C45" s="12">
        <v>789</v>
      </c>
      <c r="D45" s="48" t="s">
        <v>399</v>
      </c>
      <c r="E45" s="49" t="s">
        <v>399</v>
      </c>
      <c r="F45" s="132"/>
    </row>
    <row r="46" spans="1:6">
      <c r="A46" s="66" t="s">
        <v>487</v>
      </c>
      <c r="B46" s="12">
        <v>580</v>
      </c>
      <c r="C46" s="12">
        <v>406</v>
      </c>
      <c r="D46" s="48" t="s">
        <v>399</v>
      </c>
      <c r="E46" s="49" t="s">
        <v>399</v>
      </c>
      <c r="F46" s="132"/>
    </row>
    <row r="47" spans="1:6">
      <c r="A47" s="66" t="s">
        <v>488</v>
      </c>
      <c r="B47" s="12">
        <v>3035</v>
      </c>
      <c r="C47" s="12">
        <v>2128</v>
      </c>
      <c r="D47" s="48" t="s">
        <v>399</v>
      </c>
      <c r="E47" s="49" t="s">
        <v>399</v>
      </c>
      <c r="F47" s="132"/>
    </row>
    <row r="48" spans="1:6">
      <c r="A48" s="66" t="s">
        <v>489</v>
      </c>
      <c r="B48" s="12">
        <v>16362</v>
      </c>
      <c r="C48" s="12">
        <v>30207</v>
      </c>
      <c r="D48" s="48" t="s">
        <v>399</v>
      </c>
      <c r="E48" s="49" t="s">
        <v>399</v>
      </c>
      <c r="F48" s="132"/>
    </row>
    <row r="49" spans="1:6">
      <c r="A49" s="66" t="s">
        <v>490</v>
      </c>
      <c r="B49" s="12">
        <v>3428</v>
      </c>
      <c r="C49" s="12">
        <v>5544</v>
      </c>
      <c r="D49" s="48" t="s">
        <v>399</v>
      </c>
      <c r="E49" s="49" t="s">
        <v>399</v>
      </c>
      <c r="F49" s="132"/>
    </row>
    <row r="50" spans="1:6">
      <c r="A50" s="76" t="s">
        <v>491</v>
      </c>
      <c r="B50" s="77">
        <v>36699</v>
      </c>
      <c r="C50" s="77">
        <v>59489</v>
      </c>
      <c r="D50" s="77" t="s">
        <v>399</v>
      </c>
      <c r="E50" s="78" t="s">
        <v>399</v>
      </c>
      <c r="F50" s="132"/>
    </row>
    <row r="51" spans="1:6">
      <c r="A51" s="68"/>
      <c r="B51" s="73"/>
      <c r="C51" s="73"/>
      <c r="D51" s="73"/>
      <c r="E51" s="74"/>
      <c r="F51" s="132"/>
    </row>
    <row r="52" spans="1:6">
      <c r="A52" s="76" t="s">
        <v>492</v>
      </c>
      <c r="B52" s="77">
        <v>957</v>
      </c>
      <c r="C52" s="77">
        <v>1589</v>
      </c>
      <c r="D52" s="77" t="s">
        <v>399</v>
      </c>
      <c r="E52" s="78" t="s">
        <v>399</v>
      </c>
      <c r="F52" s="132"/>
    </row>
    <row r="53" spans="1:6">
      <c r="A53" s="66"/>
      <c r="B53" s="48"/>
      <c r="C53" s="48"/>
      <c r="D53" s="48"/>
      <c r="E53" s="49"/>
      <c r="F53" s="132"/>
    </row>
    <row r="54" spans="1:6">
      <c r="A54" s="66" t="s">
        <v>493</v>
      </c>
      <c r="B54" s="48">
        <v>14252</v>
      </c>
      <c r="C54" s="48">
        <v>28137</v>
      </c>
      <c r="D54" s="48" t="s">
        <v>399</v>
      </c>
      <c r="E54" s="49" t="s">
        <v>399</v>
      </c>
      <c r="F54" s="132"/>
    </row>
    <row r="55" spans="1:6">
      <c r="A55" s="66" t="s">
        <v>494</v>
      </c>
      <c r="B55" s="48">
        <v>13282</v>
      </c>
      <c r="C55" s="48">
        <v>26564</v>
      </c>
      <c r="D55" s="48" t="s">
        <v>399</v>
      </c>
      <c r="E55" s="49" t="s">
        <v>399</v>
      </c>
      <c r="F55" s="132"/>
    </row>
    <row r="56" spans="1:6">
      <c r="A56" s="66" t="s">
        <v>495</v>
      </c>
      <c r="B56" s="48">
        <v>5118</v>
      </c>
      <c r="C56" s="48">
        <v>3580</v>
      </c>
      <c r="D56" s="48" t="s">
        <v>399</v>
      </c>
      <c r="E56" s="49" t="s">
        <v>399</v>
      </c>
      <c r="F56" s="132"/>
    </row>
    <row r="57" spans="1:6">
      <c r="A57" s="66" t="s">
        <v>496</v>
      </c>
      <c r="B57" s="48">
        <v>1321</v>
      </c>
      <c r="C57" s="48">
        <v>1994</v>
      </c>
      <c r="D57" s="48" t="s">
        <v>399</v>
      </c>
      <c r="E57" s="49" t="s">
        <v>399</v>
      </c>
      <c r="F57" s="132"/>
    </row>
    <row r="58" spans="1:6">
      <c r="A58" s="66" t="s">
        <v>497</v>
      </c>
      <c r="B58" s="48">
        <v>5491</v>
      </c>
      <c r="C58" s="48">
        <v>5945</v>
      </c>
      <c r="D58" s="48" t="s">
        <v>399</v>
      </c>
      <c r="E58" s="49" t="s">
        <v>399</v>
      </c>
      <c r="F58" s="132"/>
    </row>
    <row r="59" spans="1:6">
      <c r="A59" s="76" t="s">
        <v>573</v>
      </c>
      <c r="B59" s="77">
        <v>39464</v>
      </c>
      <c r="C59" s="77">
        <v>66220</v>
      </c>
      <c r="D59" s="77" t="s">
        <v>399</v>
      </c>
      <c r="E59" s="78" t="s">
        <v>399</v>
      </c>
      <c r="F59" s="132"/>
    </row>
    <row r="60" spans="1:6">
      <c r="A60" s="66"/>
      <c r="B60" s="48"/>
      <c r="C60" s="48"/>
      <c r="D60" s="48"/>
      <c r="E60" s="49"/>
      <c r="F60" s="132"/>
    </row>
    <row r="61" spans="1:6">
      <c r="A61" s="66" t="s">
        <v>499</v>
      </c>
      <c r="B61" s="12">
        <v>1</v>
      </c>
      <c r="C61" s="12">
        <v>1</v>
      </c>
      <c r="D61" s="85" t="s">
        <v>399</v>
      </c>
      <c r="E61" s="133" t="s">
        <v>399</v>
      </c>
      <c r="F61" s="132"/>
    </row>
    <row r="62" spans="1:6">
      <c r="A62" s="66" t="s">
        <v>500</v>
      </c>
      <c r="B62" s="12" t="s">
        <v>399</v>
      </c>
      <c r="C62" s="12" t="s">
        <v>399</v>
      </c>
      <c r="D62" s="12" t="s">
        <v>399</v>
      </c>
      <c r="E62" s="13" t="s">
        <v>399</v>
      </c>
      <c r="F62" s="132"/>
    </row>
    <row r="63" spans="1:6">
      <c r="A63" s="66" t="s">
        <v>501</v>
      </c>
      <c r="B63" s="12">
        <v>414</v>
      </c>
      <c r="C63" s="12">
        <v>864</v>
      </c>
      <c r="D63" s="85" t="s">
        <v>399</v>
      </c>
      <c r="E63" s="133" t="s">
        <v>399</v>
      </c>
      <c r="F63" s="132"/>
    </row>
    <row r="64" spans="1:6">
      <c r="A64" s="76" t="s">
        <v>502</v>
      </c>
      <c r="B64" s="77">
        <v>415</v>
      </c>
      <c r="C64" s="77">
        <v>865</v>
      </c>
      <c r="D64" s="77" t="s">
        <v>399</v>
      </c>
      <c r="E64" s="78" t="s">
        <v>399</v>
      </c>
      <c r="F64" s="132"/>
    </row>
    <row r="65" spans="1:5">
      <c r="A65" s="68"/>
      <c r="B65" s="73"/>
      <c r="C65" s="73"/>
      <c r="D65" s="73"/>
      <c r="E65" s="74"/>
    </row>
    <row r="66" spans="1:5">
      <c r="A66" s="76" t="s">
        <v>503</v>
      </c>
      <c r="B66" s="77">
        <v>776</v>
      </c>
      <c r="C66" s="77">
        <v>865</v>
      </c>
      <c r="D66" s="77" t="s">
        <v>399</v>
      </c>
      <c r="E66" s="78" t="s">
        <v>399</v>
      </c>
    </row>
    <row r="67" spans="1:5">
      <c r="A67" s="66"/>
      <c r="B67" s="48"/>
      <c r="C67" s="48"/>
      <c r="D67" s="48"/>
      <c r="E67" s="49"/>
    </row>
    <row r="68" spans="1:5">
      <c r="A68" s="66" t="s">
        <v>504</v>
      </c>
      <c r="B68" s="48">
        <v>10061</v>
      </c>
      <c r="C68" s="48">
        <v>9256</v>
      </c>
      <c r="D68" s="48" t="s">
        <v>399</v>
      </c>
      <c r="E68" s="49" t="s">
        <v>399</v>
      </c>
    </row>
    <row r="69" spans="1:5">
      <c r="A69" s="66" t="s">
        <v>505</v>
      </c>
      <c r="B69" s="48">
        <v>307</v>
      </c>
      <c r="C69" s="48">
        <v>238</v>
      </c>
      <c r="D69" s="48" t="s">
        <v>399</v>
      </c>
      <c r="E69" s="49" t="s">
        <v>399</v>
      </c>
    </row>
    <row r="70" spans="1:5">
      <c r="A70" s="76" t="s">
        <v>506</v>
      </c>
      <c r="B70" s="77">
        <v>10368</v>
      </c>
      <c r="C70" s="77">
        <v>9494</v>
      </c>
      <c r="D70" s="77" t="s">
        <v>399</v>
      </c>
      <c r="E70" s="78" t="s">
        <v>399</v>
      </c>
    </row>
    <row r="71" spans="1:5">
      <c r="A71" s="66"/>
      <c r="B71" s="48"/>
      <c r="C71" s="48"/>
      <c r="D71" s="48"/>
      <c r="E71" s="49"/>
    </row>
    <row r="72" spans="1:5">
      <c r="A72" s="66" t="s">
        <v>507</v>
      </c>
      <c r="B72" s="85">
        <v>294</v>
      </c>
      <c r="C72" s="85">
        <v>203</v>
      </c>
      <c r="D72" s="48" t="s">
        <v>399</v>
      </c>
      <c r="E72" s="49" t="s">
        <v>399</v>
      </c>
    </row>
    <row r="73" spans="1:5">
      <c r="A73" s="66" t="s">
        <v>508</v>
      </c>
      <c r="B73" s="48">
        <v>817</v>
      </c>
      <c r="C73" s="48">
        <v>777</v>
      </c>
      <c r="D73" s="48" t="s">
        <v>399</v>
      </c>
      <c r="E73" s="49" t="s">
        <v>399</v>
      </c>
    </row>
    <row r="74" spans="1:5">
      <c r="A74" s="66" t="s">
        <v>509</v>
      </c>
      <c r="B74" s="12">
        <v>1183</v>
      </c>
      <c r="C74" s="48">
        <v>1445</v>
      </c>
      <c r="D74" s="48" t="s">
        <v>399</v>
      </c>
      <c r="E74" s="49" t="s">
        <v>399</v>
      </c>
    </row>
    <row r="75" spans="1:5">
      <c r="A75" s="66" t="s">
        <v>510</v>
      </c>
      <c r="B75" s="48" t="s">
        <v>399</v>
      </c>
      <c r="C75" s="48" t="s">
        <v>399</v>
      </c>
      <c r="D75" s="85">
        <v>1874</v>
      </c>
      <c r="E75" s="133">
        <v>1523</v>
      </c>
    </row>
    <row r="76" spans="1:5">
      <c r="A76" s="66" t="s">
        <v>511</v>
      </c>
      <c r="B76" s="48">
        <v>139</v>
      </c>
      <c r="C76" s="48">
        <v>104</v>
      </c>
      <c r="D76" s="48" t="s">
        <v>399</v>
      </c>
      <c r="E76" s="49" t="s">
        <v>399</v>
      </c>
    </row>
    <row r="77" spans="1:5">
      <c r="A77" s="66" t="s">
        <v>512</v>
      </c>
      <c r="B77" s="48">
        <v>143</v>
      </c>
      <c r="C77" s="48">
        <v>123</v>
      </c>
      <c r="D77" s="85" t="s">
        <v>399</v>
      </c>
      <c r="E77" s="133" t="s">
        <v>399</v>
      </c>
    </row>
    <row r="78" spans="1:5">
      <c r="A78" s="66" t="s">
        <v>513</v>
      </c>
      <c r="B78" s="48">
        <v>1104</v>
      </c>
      <c r="C78" s="48">
        <v>1127</v>
      </c>
      <c r="D78" s="48" t="s">
        <v>399</v>
      </c>
      <c r="E78" s="49" t="s">
        <v>399</v>
      </c>
    </row>
    <row r="79" spans="1:5">
      <c r="A79" s="66" t="s">
        <v>514</v>
      </c>
      <c r="B79" s="12">
        <v>813</v>
      </c>
      <c r="C79" s="12">
        <v>1088</v>
      </c>
      <c r="D79" s="48" t="s">
        <v>399</v>
      </c>
      <c r="E79" s="49" t="s">
        <v>399</v>
      </c>
    </row>
    <row r="80" spans="1:5">
      <c r="A80" s="76" t="s">
        <v>515</v>
      </c>
      <c r="B80" s="77">
        <v>4493</v>
      </c>
      <c r="C80" s="77">
        <v>4867</v>
      </c>
      <c r="D80" s="77">
        <v>1874</v>
      </c>
      <c r="E80" s="78">
        <v>1523</v>
      </c>
    </row>
    <row r="81" spans="1:5">
      <c r="A81" s="66"/>
      <c r="B81" s="48"/>
      <c r="C81" s="48"/>
      <c r="D81" s="48"/>
      <c r="E81" s="49"/>
    </row>
    <row r="82" spans="1:5">
      <c r="A82" s="66" t="s">
        <v>516</v>
      </c>
      <c r="B82" s="48">
        <v>25</v>
      </c>
      <c r="C82" s="48">
        <v>15</v>
      </c>
      <c r="D82" s="48" t="s">
        <v>399</v>
      </c>
      <c r="E82" s="49" t="s">
        <v>399</v>
      </c>
    </row>
    <row r="83" spans="1:5">
      <c r="A83" s="66" t="s">
        <v>517</v>
      </c>
      <c r="B83" s="48" t="s">
        <v>399</v>
      </c>
      <c r="C83" s="48" t="s">
        <v>399</v>
      </c>
      <c r="D83" s="48">
        <v>5</v>
      </c>
      <c r="E83" s="49">
        <v>3</v>
      </c>
    </row>
    <row r="84" spans="1:5">
      <c r="A84" s="76" t="s">
        <v>518</v>
      </c>
      <c r="B84" s="77">
        <v>25</v>
      </c>
      <c r="C84" s="77">
        <v>15</v>
      </c>
      <c r="D84" s="77">
        <v>5</v>
      </c>
      <c r="E84" s="78">
        <v>3</v>
      </c>
    </row>
    <row r="85" spans="1:5">
      <c r="A85" s="68"/>
      <c r="B85" s="73"/>
      <c r="C85" s="73"/>
      <c r="D85" s="73"/>
      <c r="E85" s="74"/>
    </row>
    <row r="86" spans="1:5" ht="13.5" thickBot="1">
      <c r="A86" s="69" t="s">
        <v>519</v>
      </c>
      <c r="B86" s="55">
        <v>112865</v>
      </c>
      <c r="C86" s="55">
        <v>189031</v>
      </c>
      <c r="D86" s="55">
        <v>9381</v>
      </c>
      <c r="E86" s="56">
        <v>12295</v>
      </c>
    </row>
  </sheetData>
  <mergeCells count="4">
    <mergeCell ref="A1:E1"/>
    <mergeCell ref="A3:E3"/>
    <mergeCell ref="A4:E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6">
    <pageSetUpPr fitToPage="1"/>
  </sheetPr>
  <dimension ref="A1:H22"/>
  <sheetViews>
    <sheetView showGridLines="0"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6" width="21.5703125" customWidth="1"/>
    <col min="7" max="8" width="13.5703125" customWidth="1"/>
  </cols>
  <sheetData>
    <row r="1" spans="1:8" s="2" customFormat="1" ht="18">
      <c r="A1" s="1481" t="s">
        <v>375</v>
      </c>
      <c r="B1" s="1481"/>
      <c r="C1" s="1481"/>
      <c r="D1" s="1481"/>
      <c r="E1" s="1481"/>
      <c r="F1" s="1481"/>
      <c r="G1" s="1"/>
      <c r="H1" s="1"/>
    </row>
    <row r="2" spans="1:8" s="3" customFormat="1" ht="12.75" customHeight="1"/>
    <row r="3" spans="1:8" s="3" customFormat="1" ht="15">
      <c r="A3" s="1482" t="s">
        <v>649</v>
      </c>
      <c r="B3" s="1482"/>
      <c r="C3" s="1482"/>
      <c r="D3" s="1482"/>
      <c r="E3" s="1482"/>
      <c r="F3" s="1482"/>
    </row>
    <row r="4" spans="1:8" s="3" customFormat="1" ht="15">
      <c r="A4" s="1482" t="s">
        <v>650</v>
      </c>
      <c r="B4" s="1482"/>
      <c r="C4" s="1482"/>
      <c r="D4" s="1482"/>
      <c r="E4" s="1482"/>
      <c r="F4" s="1482"/>
    </row>
    <row r="5" spans="1:8" s="3" customFormat="1" ht="13.5" customHeight="1" thickBot="1">
      <c r="A5" s="5"/>
      <c r="B5" s="6"/>
      <c r="C5" s="6"/>
      <c r="D5" s="6"/>
      <c r="E5" s="6"/>
      <c r="F5" s="6"/>
    </row>
    <row r="6" spans="1:8" ht="24" customHeight="1">
      <c r="A6" s="1520" t="s">
        <v>378</v>
      </c>
      <c r="B6" s="959"/>
      <c r="C6" s="959"/>
      <c r="D6" s="959"/>
      <c r="E6" s="960" t="s">
        <v>521</v>
      </c>
      <c r="F6" s="961"/>
    </row>
    <row r="7" spans="1:8" ht="14.25">
      <c r="A7" s="1566"/>
      <c r="B7" s="962" t="s">
        <v>379</v>
      </c>
      <c r="C7" s="962" t="s">
        <v>386</v>
      </c>
      <c r="D7" s="962" t="s">
        <v>380</v>
      </c>
      <c r="E7" s="962" t="s">
        <v>522</v>
      </c>
      <c r="F7" s="964" t="s">
        <v>523</v>
      </c>
    </row>
    <row r="8" spans="1:8">
      <c r="A8" s="1566"/>
      <c r="B8" s="962" t="s">
        <v>382</v>
      </c>
      <c r="C8" s="962" t="s">
        <v>524</v>
      </c>
      <c r="D8" s="963" t="s">
        <v>383</v>
      </c>
      <c r="E8" s="962" t="s">
        <v>525</v>
      </c>
      <c r="F8" s="964" t="s">
        <v>384</v>
      </c>
    </row>
    <row r="9" spans="1:8" ht="23.25" customHeight="1" thickBot="1">
      <c r="A9" s="1567"/>
      <c r="B9" s="965"/>
      <c r="C9" s="965"/>
      <c r="D9" s="965"/>
      <c r="E9" s="315" t="s">
        <v>526</v>
      </c>
      <c r="F9" s="966"/>
    </row>
    <row r="10" spans="1:8" ht="21.75" customHeight="1">
      <c r="A10" s="102">
        <v>2002</v>
      </c>
      <c r="B10" s="103">
        <v>167.71799999999999</v>
      </c>
      <c r="C10" s="103">
        <v>7.5938181948270316</v>
      </c>
      <c r="D10" s="103">
        <v>127.36199999999999</v>
      </c>
      <c r="E10" s="105">
        <v>18.399999999999999</v>
      </c>
      <c r="F10" s="106">
        <v>23434.608</v>
      </c>
    </row>
    <row r="11" spans="1:8">
      <c r="A11" s="102">
        <v>2003</v>
      </c>
      <c r="B11" s="103">
        <v>164.708</v>
      </c>
      <c r="C11" s="103">
        <v>8.5170119241324045</v>
      </c>
      <c r="D11" s="103">
        <v>140.28200000000001</v>
      </c>
      <c r="E11" s="105">
        <v>18.29</v>
      </c>
      <c r="F11" s="106">
        <v>25657.577799999999</v>
      </c>
    </row>
    <row r="12" spans="1:8">
      <c r="A12" s="102">
        <v>2004</v>
      </c>
      <c r="B12" s="103">
        <v>144.529</v>
      </c>
      <c r="C12" s="103">
        <v>8.9260978765507275</v>
      </c>
      <c r="D12" s="103">
        <v>129.00800000000001</v>
      </c>
      <c r="E12" s="105">
        <v>17.41</v>
      </c>
      <c r="F12" s="106">
        <v>22460.292800000003</v>
      </c>
    </row>
    <row r="13" spans="1:8">
      <c r="A13" s="102">
        <v>2005</v>
      </c>
      <c r="B13" s="103">
        <v>142.13999999999999</v>
      </c>
      <c r="C13" s="103">
        <v>4.6305051357816236</v>
      </c>
      <c r="D13" s="103">
        <v>44.4</v>
      </c>
      <c r="E13" s="105">
        <v>19.23</v>
      </c>
      <c r="F13" s="106">
        <v>12656.8014</v>
      </c>
    </row>
    <row r="14" spans="1:8">
      <c r="A14" s="102">
        <v>2006</v>
      </c>
      <c r="B14" s="103">
        <v>47.790999999999997</v>
      </c>
      <c r="C14" s="103">
        <v>8.2906823460484187</v>
      </c>
      <c r="D14" s="103">
        <v>39.622</v>
      </c>
      <c r="E14" s="105">
        <v>18.34</v>
      </c>
      <c r="F14" s="106">
        <v>7266.6747999999998</v>
      </c>
    </row>
    <row r="15" spans="1:8">
      <c r="A15" s="102">
        <v>2007</v>
      </c>
      <c r="B15" s="103">
        <v>34.591999999999999</v>
      </c>
      <c r="C15" s="103">
        <v>9.235661424606846</v>
      </c>
      <c r="D15" s="103">
        <v>31.948</v>
      </c>
      <c r="E15" s="105">
        <v>24.22</v>
      </c>
      <c r="F15" s="106">
        <v>7737.8055999999997</v>
      </c>
    </row>
    <row r="16" spans="1:8">
      <c r="A16" s="102">
        <v>2008</v>
      </c>
      <c r="B16" s="103">
        <v>22.52</v>
      </c>
      <c r="C16" s="103">
        <v>10.463143872113676</v>
      </c>
      <c r="D16" s="103">
        <v>23.562999999999999</v>
      </c>
      <c r="E16" s="105">
        <v>28.94</v>
      </c>
      <c r="F16" s="106">
        <v>6819.1322</v>
      </c>
    </row>
    <row r="17" spans="1:6">
      <c r="A17" s="102">
        <v>2009</v>
      </c>
      <c r="B17" s="103">
        <v>47.3</v>
      </c>
      <c r="C17" s="103">
        <v>8.663636363636364</v>
      </c>
      <c r="D17" s="103">
        <v>40.978999999999999</v>
      </c>
      <c r="E17" s="105">
        <v>25.52</v>
      </c>
      <c r="F17" s="106">
        <v>10457.840799999998</v>
      </c>
    </row>
    <row r="18" spans="1:6">
      <c r="A18" s="102">
        <v>2010</v>
      </c>
      <c r="B18" s="103">
        <v>99.058000000000007</v>
      </c>
      <c r="C18" s="103">
        <v>10.466696278947687</v>
      </c>
      <c r="D18" s="103">
        <v>103.681</v>
      </c>
      <c r="E18" s="105">
        <v>23.99</v>
      </c>
      <c r="F18" s="106">
        <v>24873.071899999999</v>
      </c>
    </row>
    <row r="19" spans="1:6">
      <c r="A19" s="102">
        <v>2011</v>
      </c>
      <c r="B19" s="103">
        <v>105.49</v>
      </c>
      <c r="C19" s="103">
        <f>D19/B19*10</f>
        <v>9.4324580528960098</v>
      </c>
      <c r="D19" s="103">
        <v>99.503</v>
      </c>
      <c r="E19" s="105">
        <v>21.76</v>
      </c>
      <c r="F19" s="106">
        <f>D19*E19*10</f>
        <v>21651.852800000001</v>
      </c>
    </row>
    <row r="20" spans="1:6">
      <c r="A20" s="102">
        <v>2012</v>
      </c>
      <c r="B20" s="103">
        <v>100.2</v>
      </c>
      <c r="C20" s="103">
        <f>D20/B20*10</f>
        <v>5.9980039920159678</v>
      </c>
      <c r="D20" s="103">
        <v>60.1</v>
      </c>
      <c r="E20" s="105">
        <v>26.36</v>
      </c>
      <c r="F20" s="106">
        <v>15834</v>
      </c>
    </row>
    <row r="21" spans="1:6" ht="13.5" thickBot="1">
      <c r="A21" s="102">
        <v>2013</v>
      </c>
      <c r="B21" s="103">
        <v>71.44</v>
      </c>
      <c r="C21" s="103">
        <f>D21/B21*10</f>
        <v>11.940089585666293</v>
      </c>
      <c r="D21" s="103">
        <v>85.3</v>
      </c>
      <c r="E21" s="1270">
        <v>30.84</v>
      </c>
      <c r="F21" s="1271">
        <v>26306.52</v>
      </c>
    </row>
    <row r="22" spans="1:6" ht="14.25">
      <c r="A22" s="182" t="s">
        <v>642</v>
      </c>
      <c r="B22" s="112"/>
      <c r="C22" s="112"/>
      <c r="D22" s="112"/>
      <c r="E22" s="112"/>
      <c r="F22" s="112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110">
    <pageSetUpPr fitToPage="1"/>
  </sheetPr>
  <dimension ref="A1:J85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7" style="37" customWidth="1"/>
    <col min="2" max="8" width="19.42578125" style="37" customWidth="1"/>
    <col min="9" max="16384" width="11.42578125" style="37"/>
  </cols>
  <sheetData>
    <row r="1" spans="1:10" s="27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</row>
    <row r="2" spans="1:10" s="28" customFormat="1" ht="12.75" customHeight="1"/>
    <row r="3" spans="1:10" s="28" customFormat="1" ht="30" customHeight="1">
      <c r="A3" s="1486" t="s">
        <v>1332</v>
      </c>
      <c r="B3" s="1486"/>
      <c r="C3" s="1486"/>
      <c r="D3" s="1486"/>
      <c r="E3" s="1486"/>
      <c r="F3" s="1486"/>
      <c r="G3" s="1486"/>
      <c r="H3" s="1486"/>
      <c r="I3" s="134"/>
      <c r="J3" s="134"/>
    </row>
    <row r="4" spans="1:10" s="28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36" customHeight="1">
      <c r="A5" s="1515" t="s">
        <v>455</v>
      </c>
      <c r="B5" s="919" t="s">
        <v>379</v>
      </c>
      <c r="C5" s="920"/>
      <c r="D5" s="921"/>
      <c r="E5" s="919" t="s">
        <v>386</v>
      </c>
      <c r="F5" s="921"/>
      <c r="G5" s="128" t="s">
        <v>380</v>
      </c>
      <c r="H5" s="129" t="s">
        <v>392</v>
      </c>
    </row>
    <row r="6" spans="1:10" ht="21" customHeight="1">
      <c r="A6" s="1516"/>
      <c r="B6" s="923" t="s">
        <v>389</v>
      </c>
      <c r="C6" s="318"/>
      <c r="D6" s="924"/>
      <c r="E6" s="923" t="s">
        <v>390</v>
      </c>
      <c r="F6" s="924"/>
      <c r="G6" s="909" t="s">
        <v>532</v>
      </c>
      <c r="H6" s="926" t="s">
        <v>396</v>
      </c>
    </row>
    <row r="7" spans="1:10" ht="48.75" customHeight="1" thickBot="1">
      <c r="A7" s="1516"/>
      <c r="B7" s="298" t="s">
        <v>393</v>
      </c>
      <c r="C7" s="908" t="s">
        <v>394</v>
      </c>
      <c r="D7" s="908" t="s">
        <v>395</v>
      </c>
      <c r="E7" s="298" t="s">
        <v>393</v>
      </c>
      <c r="F7" s="908" t="s">
        <v>394</v>
      </c>
      <c r="G7" s="876" t="s">
        <v>533</v>
      </c>
      <c r="H7" s="878" t="s">
        <v>533</v>
      </c>
    </row>
    <row r="8" spans="1:10" ht="21" customHeight="1">
      <c r="A8" s="75" t="s">
        <v>459</v>
      </c>
      <c r="B8" s="45" t="s">
        <v>399</v>
      </c>
      <c r="C8" s="131" t="s">
        <v>399</v>
      </c>
      <c r="D8" s="45" t="s">
        <v>399</v>
      </c>
      <c r="E8" s="131" t="s">
        <v>399</v>
      </c>
      <c r="F8" s="45" t="s">
        <v>399</v>
      </c>
      <c r="G8" s="45" t="s">
        <v>399</v>
      </c>
      <c r="H8" s="46" t="s">
        <v>399</v>
      </c>
      <c r="I8" s="132"/>
      <c r="J8" s="132"/>
    </row>
    <row r="9" spans="1:10">
      <c r="A9" s="66" t="s">
        <v>460</v>
      </c>
      <c r="B9" s="48" t="s">
        <v>399</v>
      </c>
      <c r="C9" s="48" t="s">
        <v>399</v>
      </c>
      <c r="D9" s="48" t="s">
        <v>399</v>
      </c>
      <c r="E9" s="12" t="s">
        <v>399</v>
      </c>
      <c r="F9" s="48" t="s">
        <v>399</v>
      </c>
      <c r="G9" s="48" t="s">
        <v>399</v>
      </c>
      <c r="H9" s="49" t="s">
        <v>399</v>
      </c>
      <c r="I9" s="132"/>
      <c r="J9" s="132"/>
    </row>
    <row r="10" spans="1:10">
      <c r="A10" s="66" t="s">
        <v>461</v>
      </c>
      <c r="B10" s="48" t="s">
        <v>399</v>
      </c>
      <c r="C10" s="48" t="s">
        <v>399</v>
      </c>
      <c r="D10" s="48" t="s">
        <v>399</v>
      </c>
      <c r="E10" s="12" t="s">
        <v>399</v>
      </c>
      <c r="F10" s="48" t="s">
        <v>399</v>
      </c>
      <c r="G10" s="48" t="s">
        <v>399</v>
      </c>
      <c r="H10" s="49" t="s">
        <v>399</v>
      </c>
      <c r="I10" s="132"/>
      <c r="J10" s="132"/>
    </row>
    <row r="11" spans="1:10">
      <c r="A11" s="66" t="s">
        <v>462</v>
      </c>
      <c r="B11" s="48" t="s">
        <v>399</v>
      </c>
      <c r="C11" s="48" t="s">
        <v>399</v>
      </c>
      <c r="D11" s="48" t="s">
        <v>399</v>
      </c>
      <c r="E11" s="12" t="s">
        <v>399</v>
      </c>
      <c r="F11" s="48" t="s">
        <v>399</v>
      </c>
      <c r="G11" s="48" t="s">
        <v>399</v>
      </c>
      <c r="H11" s="49" t="s">
        <v>399</v>
      </c>
      <c r="I11" s="132"/>
      <c r="J11" s="132"/>
    </row>
    <row r="12" spans="1:10">
      <c r="A12" s="76" t="s">
        <v>463</v>
      </c>
      <c r="B12" s="77" t="s">
        <v>399</v>
      </c>
      <c r="C12" s="77" t="s">
        <v>399</v>
      </c>
      <c r="D12" s="77" t="s">
        <v>399</v>
      </c>
      <c r="E12" s="77" t="s">
        <v>399</v>
      </c>
      <c r="F12" s="77" t="s">
        <v>399</v>
      </c>
      <c r="G12" s="77" t="s">
        <v>399</v>
      </c>
      <c r="H12" s="78" t="s">
        <v>399</v>
      </c>
      <c r="I12" s="132"/>
      <c r="J12" s="132"/>
    </row>
    <row r="13" spans="1:10">
      <c r="A13" s="68"/>
      <c r="B13" s="73"/>
      <c r="C13" s="73"/>
      <c r="D13" s="73"/>
      <c r="E13" s="79"/>
      <c r="F13" s="79"/>
      <c r="G13" s="73"/>
      <c r="H13" s="74"/>
      <c r="I13" s="132"/>
      <c r="J13" s="132"/>
    </row>
    <row r="14" spans="1:10">
      <c r="A14" s="76" t="s">
        <v>464</v>
      </c>
      <c r="B14" s="77" t="s">
        <v>399</v>
      </c>
      <c r="C14" s="77" t="s">
        <v>399</v>
      </c>
      <c r="D14" s="77" t="s">
        <v>399</v>
      </c>
      <c r="E14" s="77" t="s">
        <v>399</v>
      </c>
      <c r="F14" s="77" t="s">
        <v>399</v>
      </c>
      <c r="G14" s="77" t="s">
        <v>399</v>
      </c>
      <c r="H14" s="78" t="s">
        <v>399</v>
      </c>
      <c r="I14" s="132"/>
      <c r="J14" s="132"/>
    </row>
    <row r="15" spans="1:10">
      <c r="A15" s="68"/>
      <c r="B15" s="73"/>
      <c r="C15" s="73"/>
      <c r="D15" s="73"/>
      <c r="E15" s="79"/>
      <c r="F15" s="79"/>
      <c r="G15" s="73"/>
      <c r="H15" s="74"/>
      <c r="I15" s="132"/>
      <c r="J15" s="132"/>
    </row>
    <row r="16" spans="1:10">
      <c r="A16" s="76" t="s">
        <v>465</v>
      </c>
      <c r="B16" s="77">
        <v>6</v>
      </c>
      <c r="C16" s="77" t="s">
        <v>399</v>
      </c>
      <c r="D16" s="77">
        <v>6</v>
      </c>
      <c r="E16" s="77">
        <v>310</v>
      </c>
      <c r="F16" s="77" t="s">
        <v>399</v>
      </c>
      <c r="G16" s="77">
        <v>2</v>
      </c>
      <c r="H16" s="78" t="s">
        <v>399</v>
      </c>
      <c r="I16" s="132"/>
      <c r="J16" s="132"/>
    </row>
    <row r="17" spans="1:10">
      <c r="A17" s="66"/>
      <c r="B17" s="48"/>
      <c r="C17" s="48"/>
      <c r="D17" s="48"/>
      <c r="E17" s="12"/>
      <c r="F17" s="12"/>
      <c r="G17" s="48"/>
      <c r="H17" s="49"/>
      <c r="I17" s="132"/>
      <c r="J17" s="132"/>
    </row>
    <row r="18" spans="1:10">
      <c r="A18" s="66" t="s">
        <v>544</v>
      </c>
      <c r="B18" s="48">
        <v>33</v>
      </c>
      <c r="C18" s="48" t="s">
        <v>399</v>
      </c>
      <c r="D18" s="48">
        <v>33</v>
      </c>
      <c r="E18" s="12">
        <v>1100</v>
      </c>
      <c r="F18" s="48" t="s">
        <v>399</v>
      </c>
      <c r="G18" s="48">
        <v>36</v>
      </c>
      <c r="H18" s="49" t="s">
        <v>399</v>
      </c>
      <c r="I18" s="132"/>
      <c r="J18" s="132"/>
    </row>
    <row r="19" spans="1:10">
      <c r="A19" s="66" t="s">
        <v>467</v>
      </c>
      <c r="B19" s="48" t="s">
        <v>399</v>
      </c>
      <c r="C19" s="48" t="s">
        <v>399</v>
      </c>
      <c r="D19" s="48" t="s">
        <v>399</v>
      </c>
      <c r="E19" s="48" t="s">
        <v>399</v>
      </c>
      <c r="F19" s="48" t="s">
        <v>399</v>
      </c>
      <c r="G19" s="48" t="s">
        <v>399</v>
      </c>
      <c r="H19" s="49" t="s">
        <v>399</v>
      </c>
      <c r="I19" s="132"/>
      <c r="J19" s="132"/>
    </row>
    <row r="20" spans="1:10">
      <c r="A20" s="66" t="s">
        <v>468</v>
      </c>
      <c r="B20" s="48" t="s">
        <v>399</v>
      </c>
      <c r="C20" s="48" t="s">
        <v>399</v>
      </c>
      <c r="D20" s="48" t="s">
        <v>399</v>
      </c>
      <c r="E20" s="48" t="s">
        <v>399</v>
      </c>
      <c r="F20" s="48" t="s">
        <v>399</v>
      </c>
      <c r="G20" s="48" t="s">
        <v>399</v>
      </c>
      <c r="H20" s="49" t="s">
        <v>399</v>
      </c>
      <c r="I20" s="132"/>
      <c r="J20" s="132"/>
    </row>
    <row r="21" spans="1:10">
      <c r="A21" s="76" t="s">
        <v>469</v>
      </c>
      <c r="B21" s="77">
        <v>33</v>
      </c>
      <c r="C21" s="77" t="s">
        <v>399</v>
      </c>
      <c r="D21" s="77">
        <v>33</v>
      </c>
      <c r="E21" s="77">
        <v>1100</v>
      </c>
      <c r="F21" s="77" t="s">
        <v>399</v>
      </c>
      <c r="G21" s="77">
        <v>36</v>
      </c>
      <c r="H21" s="78" t="s">
        <v>399</v>
      </c>
      <c r="I21" s="132"/>
      <c r="J21" s="132"/>
    </row>
    <row r="22" spans="1:10">
      <c r="A22" s="66"/>
      <c r="B22" s="73"/>
      <c r="C22" s="73"/>
      <c r="D22" s="73"/>
      <c r="E22" s="79"/>
      <c r="F22" s="79"/>
      <c r="G22" s="73"/>
      <c r="H22" s="74"/>
      <c r="I22" s="132"/>
      <c r="J22" s="132"/>
    </row>
    <row r="23" spans="1:10">
      <c r="A23" s="76" t="s">
        <v>470</v>
      </c>
      <c r="B23" s="77">
        <v>925</v>
      </c>
      <c r="C23" s="77">
        <v>80</v>
      </c>
      <c r="D23" s="77">
        <v>1005</v>
      </c>
      <c r="E23" s="77">
        <v>871</v>
      </c>
      <c r="F23" s="77">
        <v>1671</v>
      </c>
      <c r="G23" s="77">
        <v>939</v>
      </c>
      <c r="H23" s="78">
        <v>285</v>
      </c>
      <c r="I23" s="132"/>
      <c r="J23" s="132"/>
    </row>
    <row r="24" spans="1:10">
      <c r="A24" s="68"/>
      <c r="B24" s="73"/>
      <c r="C24" s="73"/>
      <c r="D24" s="73"/>
      <c r="E24" s="79"/>
      <c r="F24" s="79"/>
      <c r="G24" s="73"/>
      <c r="H24" s="74"/>
      <c r="I24" s="132"/>
      <c r="J24" s="132"/>
    </row>
    <row r="25" spans="1:10">
      <c r="A25" s="76" t="s">
        <v>471</v>
      </c>
      <c r="B25" s="77">
        <v>45</v>
      </c>
      <c r="C25" s="77" t="s">
        <v>399</v>
      </c>
      <c r="D25" s="77">
        <v>45</v>
      </c>
      <c r="E25" s="77">
        <v>1500</v>
      </c>
      <c r="F25" s="77" t="s">
        <v>399</v>
      </c>
      <c r="G25" s="77">
        <v>68</v>
      </c>
      <c r="H25" s="78">
        <v>30</v>
      </c>
      <c r="I25" s="132"/>
      <c r="J25" s="132"/>
    </row>
    <row r="26" spans="1:10">
      <c r="A26" s="66"/>
      <c r="B26" s="48"/>
      <c r="C26" s="48"/>
      <c r="D26" s="48"/>
      <c r="E26" s="12"/>
      <c r="F26" s="12"/>
      <c r="G26" s="48"/>
      <c r="H26" s="49"/>
      <c r="I26" s="132"/>
      <c r="J26" s="132"/>
    </row>
    <row r="27" spans="1:10">
      <c r="A27" s="66" t="s">
        <v>472</v>
      </c>
      <c r="B27" s="48">
        <v>2420</v>
      </c>
      <c r="C27" s="48">
        <v>73</v>
      </c>
      <c r="D27" s="48">
        <v>2493</v>
      </c>
      <c r="E27" s="12">
        <v>2600</v>
      </c>
      <c r="F27" s="12">
        <v>3400</v>
      </c>
      <c r="G27" s="48">
        <v>6540</v>
      </c>
      <c r="H27" s="49">
        <v>2289</v>
      </c>
      <c r="I27" s="132"/>
      <c r="J27" s="132"/>
    </row>
    <row r="28" spans="1:10">
      <c r="A28" s="66" t="s">
        <v>473</v>
      </c>
      <c r="B28" s="48">
        <v>2355</v>
      </c>
      <c r="C28" s="48">
        <v>21</v>
      </c>
      <c r="D28" s="48">
        <v>2376</v>
      </c>
      <c r="E28" s="12">
        <v>586</v>
      </c>
      <c r="F28" s="12">
        <v>2619</v>
      </c>
      <c r="G28" s="48">
        <v>1435</v>
      </c>
      <c r="H28" s="49">
        <v>57</v>
      </c>
      <c r="I28" s="132"/>
      <c r="J28" s="132"/>
    </row>
    <row r="29" spans="1:10">
      <c r="A29" s="66" t="s">
        <v>474</v>
      </c>
      <c r="B29" s="48">
        <v>7810</v>
      </c>
      <c r="C29" s="48">
        <v>179</v>
      </c>
      <c r="D29" s="48">
        <v>7989</v>
      </c>
      <c r="E29" s="12">
        <v>1020</v>
      </c>
      <c r="F29" s="12">
        <v>1140</v>
      </c>
      <c r="G29" s="48">
        <v>8170</v>
      </c>
      <c r="H29" s="49">
        <v>4003</v>
      </c>
      <c r="I29" s="132"/>
      <c r="J29" s="132"/>
    </row>
    <row r="30" spans="1:10">
      <c r="A30" s="76" t="s">
        <v>475</v>
      </c>
      <c r="B30" s="77">
        <v>12585</v>
      </c>
      <c r="C30" s="77">
        <v>273</v>
      </c>
      <c r="D30" s="77">
        <v>12858</v>
      </c>
      <c r="E30" s="77">
        <v>1243</v>
      </c>
      <c r="F30" s="77">
        <v>1858</v>
      </c>
      <c r="G30" s="77">
        <v>16145</v>
      </c>
      <c r="H30" s="78">
        <v>6349</v>
      </c>
      <c r="I30" s="132"/>
      <c r="J30" s="132"/>
    </row>
    <row r="31" spans="1:10">
      <c r="A31" s="66"/>
      <c r="B31" s="48"/>
      <c r="C31" s="48"/>
      <c r="D31" s="48"/>
      <c r="E31" s="12"/>
      <c r="F31" s="12"/>
      <c r="G31" s="48"/>
      <c r="H31" s="49"/>
      <c r="I31" s="132"/>
      <c r="J31" s="132"/>
    </row>
    <row r="32" spans="1:10">
      <c r="A32" s="66" t="s">
        <v>476</v>
      </c>
      <c r="B32" s="83">
        <v>28</v>
      </c>
      <c r="C32" s="83">
        <v>14</v>
      </c>
      <c r="D32" s="48">
        <v>42</v>
      </c>
      <c r="E32" s="83">
        <v>1130</v>
      </c>
      <c r="F32" s="83">
        <v>2439</v>
      </c>
      <c r="G32" s="12">
        <v>66</v>
      </c>
      <c r="H32" s="84" t="s">
        <v>399</v>
      </c>
      <c r="I32" s="132"/>
      <c r="J32" s="132"/>
    </row>
    <row r="33" spans="1:10">
      <c r="A33" s="66" t="s">
        <v>477</v>
      </c>
      <c r="B33" s="83">
        <v>14</v>
      </c>
      <c r="C33" s="83">
        <v>3</v>
      </c>
      <c r="D33" s="48">
        <v>17</v>
      </c>
      <c r="E33" s="83">
        <v>1511</v>
      </c>
      <c r="F33" s="83">
        <v>2127</v>
      </c>
      <c r="G33" s="12">
        <v>28</v>
      </c>
      <c r="H33" s="84" t="s">
        <v>399</v>
      </c>
      <c r="I33" s="132"/>
      <c r="J33" s="132"/>
    </row>
    <row r="34" spans="1:10">
      <c r="A34" s="66" t="s">
        <v>478</v>
      </c>
      <c r="B34" s="83">
        <v>204</v>
      </c>
      <c r="C34" s="83">
        <v>22</v>
      </c>
      <c r="D34" s="48">
        <v>226</v>
      </c>
      <c r="E34" s="83">
        <v>1130</v>
      </c>
      <c r="F34" s="83">
        <v>1900</v>
      </c>
      <c r="G34" s="12">
        <v>272</v>
      </c>
      <c r="H34" s="84">
        <v>82</v>
      </c>
      <c r="I34" s="132"/>
      <c r="J34" s="132"/>
    </row>
    <row r="35" spans="1:10">
      <c r="A35" s="66" t="s">
        <v>479</v>
      </c>
      <c r="B35" s="83">
        <v>44</v>
      </c>
      <c r="C35" s="83" t="s">
        <v>399</v>
      </c>
      <c r="D35" s="48">
        <v>44</v>
      </c>
      <c r="E35" s="83">
        <v>998</v>
      </c>
      <c r="F35" s="83" t="s">
        <v>399</v>
      </c>
      <c r="G35" s="12">
        <v>44</v>
      </c>
      <c r="H35" s="84" t="s">
        <v>399</v>
      </c>
      <c r="I35" s="132"/>
      <c r="J35" s="132"/>
    </row>
    <row r="36" spans="1:10">
      <c r="A36" s="76" t="s">
        <v>480</v>
      </c>
      <c r="B36" s="77">
        <v>290</v>
      </c>
      <c r="C36" s="77">
        <v>39</v>
      </c>
      <c r="D36" s="77">
        <v>329</v>
      </c>
      <c r="E36" s="77">
        <v>1128</v>
      </c>
      <c r="F36" s="77">
        <v>2111</v>
      </c>
      <c r="G36" s="77">
        <v>410</v>
      </c>
      <c r="H36" s="78">
        <v>82</v>
      </c>
      <c r="I36" s="132"/>
      <c r="J36" s="132"/>
    </row>
    <row r="37" spans="1:10">
      <c r="A37" s="68"/>
      <c r="B37" s="73"/>
      <c r="C37" s="73"/>
      <c r="D37" s="73"/>
      <c r="E37" s="79"/>
      <c r="F37" s="79"/>
      <c r="G37" s="73"/>
      <c r="H37" s="74"/>
      <c r="I37" s="132"/>
      <c r="J37" s="132"/>
    </row>
    <row r="38" spans="1:10">
      <c r="A38" s="76" t="s">
        <v>481</v>
      </c>
      <c r="B38" s="77" t="s">
        <v>399</v>
      </c>
      <c r="C38" s="77" t="s">
        <v>399</v>
      </c>
      <c r="D38" s="77" t="s">
        <v>399</v>
      </c>
      <c r="E38" s="77" t="s">
        <v>399</v>
      </c>
      <c r="F38" s="77" t="s">
        <v>399</v>
      </c>
      <c r="G38" s="77" t="s">
        <v>399</v>
      </c>
      <c r="H38" s="78" t="s">
        <v>399</v>
      </c>
      <c r="I38" s="132"/>
      <c r="J38" s="132"/>
    </row>
    <row r="39" spans="1:10">
      <c r="A39" s="66"/>
      <c r="B39" s="48"/>
      <c r="C39" s="48"/>
      <c r="D39" s="48"/>
      <c r="E39" s="12"/>
      <c r="F39" s="12"/>
      <c r="G39" s="48"/>
      <c r="H39" s="49"/>
      <c r="I39" s="132"/>
      <c r="J39" s="132"/>
    </row>
    <row r="40" spans="1:10">
      <c r="A40" s="66" t="s">
        <v>545</v>
      </c>
      <c r="B40" s="12">
        <v>380</v>
      </c>
      <c r="C40" s="12">
        <v>9</v>
      </c>
      <c r="D40" s="48">
        <v>389</v>
      </c>
      <c r="E40" s="12">
        <v>600</v>
      </c>
      <c r="F40" s="12">
        <v>1300</v>
      </c>
      <c r="G40" s="12">
        <v>240</v>
      </c>
      <c r="H40" s="13">
        <v>105</v>
      </c>
      <c r="I40" s="132"/>
      <c r="J40" s="132"/>
    </row>
    <row r="41" spans="1:10">
      <c r="A41" s="66" t="s">
        <v>483</v>
      </c>
      <c r="B41" s="48">
        <v>6316</v>
      </c>
      <c r="C41" s="48">
        <v>92</v>
      </c>
      <c r="D41" s="48">
        <v>6408</v>
      </c>
      <c r="E41" s="12">
        <v>1493</v>
      </c>
      <c r="F41" s="12">
        <v>1978</v>
      </c>
      <c r="G41" s="48">
        <v>9612</v>
      </c>
      <c r="H41" s="49">
        <v>2563</v>
      </c>
      <c r="I41" s="132"/>
      <c r="J41" s="132"/>
    </row>
    <row r="42" spans="1:10">
      <c r="A42" s="66" t="s">
        <v>484</v>
      </c>
      <c r="B42" s="12">
        <v>1670</v>
      </c>
      <c r="C42" s="12">
        <v>300</v>
      </c>
      <c r="D42" s="48">
        <v>1970</v>
      </c>
      <c r="E42" s="12">
        <v>800</v>
      </c>
      <c r="F42" s="12">
        <v>1500</v>
      </c>
      <c r="G42" s="12">
        <v>1786</v>
      </c>
      <c r="H42" s="133">
        <v>910</v>
      </c>
      <c r="I42" s="132"/>
      <c r="J42" s="132"/>
    </row>
    <row r="43" spans="1:10">
      <c r="A43" s="66" t="s">
        <v>485</v>
      </c>
      <c r="B43" s="12">
        <v>5580</v>
      </c>
      <c r="C43" s="12">
        <v>241</v>
      </c>
      <c r="D43" s="48">
        <v>5821</v>
      </c>
      <c r="E43" s="12">
        <v>1692</v>
      </c>
      <c r="F43" s="12">
        <v>2100</v>
      </c>
      <c r="G43" s="12">
        <v>9947</v>
      </c>
      <c r="H43" s="13">
        <v>1989</v>
      </c>
      <c r="I43" s="132"/>
      <c r="J43" s="132"/>
    </row>
    <row r="44" spans="1:10">
      <c r="A44" s="66" t="s">
        <v>486</v>
      </c>
      <c r="B44" s="12">
        <v>696</v>
      </c>
      <c r="C44" s="12">
        <v>35</v>
      </c>
      <c r="D44" s="48">
        <v>731</v>
      </c>
      <c r="E44" s="12">
        <v>800</v>
      </c>
      <c r="F44" s="12">
        <v>800</v>
      </c>
      <c r="G44" s="12">
        <v>585</v>
      </c>
      <c r="H44" s="13">
        <v>491</v>
      </c>
      <c r="I44" s="132"/>
      <c r="J44" s="132"/>
    </row>
    <row r="45" spans="1:10">
      <c r="A45" s="66" t="s">
        <v>487</v>
      </c>
      <c r="B45" s="12">
        <v>1485</v>
      </c>
      <c r="C45" s="12">
        <v>22</v>
      </c>
      <c r="D45" s="48">
        <v>1507</v>
      </c>
      <c r="E45" s="12">
        <v>768</v>
      </c>
      <c r="F45" s="12">
        <v>3000</v>
      </c>
      <c r="G45" s="12">
        <v>1206</v>
      </c>
      <c r="H45" s="13">
        <v>1507</v>
      </c>
      <c r="I45" s="132"/>
      <c r="J45" s="132"/>
    </row>
    <row r="46" spans="1:10">
      <c r="A46" s="66" t="s">
        <v>488</v>
      </c>
      <c r="B46" s="12">
        <v>1207</v>
      </c>
      <c r="C46" s="12">
        <v>75</v>
      </c>
      <c r="D46" s="48">
        <v>1282</v>
      </c>
      <c r="E46" s="12">
        <v>1000</v>
      </c>
      <c r="F46" s="12">
        <v>1600</v>
      </c>
      <c r="G46" s="12">
        <v>1327</v>
      </c>
      <c r="H46" s="13">
        <v>796</v>
      </c>
      <c r="I46" s="132"/>
      <c r="J46" s="132"/>
    </row>
    <row r="47" spans="1:10">
      <c r="A47" s="66" t="s">
        <v>489</v>
      </c>
      <c r="B47" s="12">
        <v>5134</v>
      </c>
      <c r="C47" s="12">
        <v>144</v>
      </c>
      <c r="D47" s="48">
        <v>5278</v>
      </c>
      <c r="E47" s="12">
        <v>1500</v>
      </c>
      <c r="F47" s="12">
        <v>2200</v>
      </c>
      <c r="G47" s="12">
        <v>8018</v>
      </c>
      <c r="H47" s="13">
        <v>1200</v>
      </c>
      <c r="I47" s="132"/>
      <c r="J47" s="132"/>
    </row>
    <row r="48" spans="1:10">
      <c r="A48" s="66" t="s">
        <v>490</v>
      </c>
      <c r="B48" s="12">
        <v>3575</v>
      </c>
      <c r="C48" s="12">
        <v>105</v>
      </c>
      <c r="D48" s="48">
        <v>3680</v>
      </c>
      <c r="E48" s="12">
        <v>683</v>
      </c>
      <c r="F48" s="12">
        <v>1800</v>
      </c>
      <c r="G48" s="12">
        <v>2631</v>
      </c>
      <c r="H48" s="13">
        <v>526</v>
      </c>
      <c r="I48" s="132"/>
      <c r="J48" s="132"/>
    </row>
    <row r="49" spans="1:10">
      <c r="A49" s="76" t="s">
        <v>491</v>
      </c>
      <c r="B49" s="77">
        <v>26043</v>
      </c>
      <c r="C49" s="77">
        <v>1023</v>
      </c>
      <c r="D49" s="77">
        <v>27066</v>
      </c>
      <c r="E49" s="77">
        <v>1286</v>
      </c>
      <c r="F49" s="77">
        <v>1828</v>
      </c>
      <c r="G49" s="77">
        <v>35352</v>
      </c>
      <c r="H49" s="78">
        <v>10087</v>
      </c>
      <c r="I49" s="132"/>
      <c r="J49" s="132"/>
    </row>
    <row r="50" spans="1:10">
      <c r="A50" s="68"/>
      <c r="B50" s="73"/>
      <c r="C50" s="73"/>
      <c r="D50" s="73"/>
      <c r="E50" s="79"/>
      <c r="F50" s="79"/>
      <c r="G50" s="73"/>
      <c r="H50" s="74"/>
      <c r="I50" s="132"/>
      <c r="J50" s="132"/>
    </row>
    <row r="51" spans="1:10">
      <c r="A51" s="76" t="s">
        <v>492</v>
      </c>
      <c r="B51" s="77">
        <v>612</v>
      </c>
      <c r="C51" s="77">
        <v>22</v>
      </c>
      <c r="D51" s="77">
        <v>634</v>
      </c>
      <c r="E51" s="77">
        <v>800</v>
      </c>
      <c r="F51" s="77">
        <v>1900</v>
      </c>
      <c r="G51" s="77">
        <v>531</v>
      </c>
      <c r="H51" s="78">
        <v>425</v>
      </c>
      <c r="I51" s="132"/>
      <c r="J51" s="132"/>
    </row>
    <row r="52" spans="1:10">
      <c r="A52" s="66"/>
      <c r="B52" s="48"/>
      <c r="C52" s="48"/>
      <c r="D52" s="48"/>
      <c r="E52" s="12"/>
      <c r="F52" s="12"/>
      <c r="G52" s="48"/>
      <c r="H52" s="49"/>
      <c r="I52" s="132"/>
      <c r="J52" s="132"/>
    </row>
    <row r="53" spans="1:10">
      <c r="A53" s="66" t="s">
        <v>493</v>
      </c>
      <c r="B53" s="48">
        <v>3014</v>
      </c>
      <c r="C53" s="48">
        <v>561</v>
      </c>
      <c r="D53" s="48">
        <v>3575</v>
      </c>
      <c r="E53" s="12">
        <v>1600</v>
      </c>
      <c r="F53" s="12">
        <v>2200</v>
      </c>
      <c r="G53" s="48">
        <v>6057</v>
      </c>
      <c r="H53" s="49">
        <v>1211</v>
      </c>
      <c r="I53" s="132"/>
      <c r="J53" s="132"/>
    </row>
    <row r="54" spans="1:10">
      <c r="A54" s="66" t="s">
        <v>494</v>
      </c>
      <c r="B54" s="48">
        <v>5360</v>
      </c>
      <c r="C54" s="48">
        <v>368</v>
      </c>
      <c r="D54" s="48">
        <v>5728</v>
      </c>
      <c r="E54" s="12">
        <v>998</v>
      </c>
      <c r="F54" s="12">
        <v>2800</v>
      </c>
      <c r="G54" s="48">
        <v>6380</v>
      </c>
      <c r="H54" s="49" t="s">
        <v>399</v>
      </c>
      <c r="I54" s="132"/>
      <c r="J54" s="132"/>
    </row>
    <row r="55" spans="1:10">
      <c r="A55" s="66" t="s">
        <v>495</v>
      </c>
      <c r="B55" s="48">
        <v>2056</v>
      </c>
      <c r="C55" s="48">
        <v>112</v>
      </c>
      <c r="D55" s="48">
        <v>2168</v>
      </c>
      <c r="E55" s="12">
        <v>690</v>
      </c>
      <c r="F55" s="12">
        <v>1405</v>
      </c>
      <c r="G55" s="48">
        <v>1576</v>
      </c>
      <c r="H55" s="49">
        <v>500</v>
      </c>
      <c r="I55" s="132"/>
      <c r="J55" s="132"/>
    </row>
    <row r="56" spans="1:10">
      <c r="A56" s="66" t="s">
        <v>496</v>
      </c>
      <c r="B56" s="48">
        <v>1289</v>
      </c>
      <c r="C56" s="48">
        <v>25</v>
      </c>
      <c r="D56" s="48">
        <v>1314</v>
      </c>
      <c r="E56" s="12">
        <v>1000</v>
      </c>
      <c r="F56" s="12">
        <v>1200</v>
      </c>
      <c r="G56" s="48">
        <v>1319</v>
      </c>
      <c r="H56" s="49">
        <v>120</v>
      </c>
      <c r="I56" s="132"/>
      <c r="J56" s="132"/>
    </row>
    <row r="57" spans="1:10">
      <c r="A57" s="66" t="s">
        <v>497</v>
      </c>
      <c r="B57" s="48">
        <v>8137</v>
      </c>
      <c r="C57" s="48">
        <v>262</v>
      </c>
      <c r="D57" s="48">
        <v>8399</v>
      </c>
      <c r="E57" s="12">
        <v>1100</v>
      </c>
      <c r="F57" s="12">
        <v>1600</v>
      </c>
      <c r="G57" s="48">
        <v>9370</v>
      </c>
      <c r="H57" s="49">
        <v>1124</v>
      </c>
    </row>
    <row r="58" spans="1:10">
      <c r="A58" s="76" t="s">
        <v>546</v>
      </c>
      <c r="B58" s="77">
        <v>19856</v>
      </c>
      <c r="C58" s="77">
        <v>1328</v>
      </c>
      <c r="D58" s="77">
        <v>21184</v>
      </c>
      <c r="E58" s="77">
        <v>1099</v>
      </c>
      <c r="F58" s="77">
        <v>2162</v>
      </c>
      <c r="G58" s="77">
        <v>24702</v>
      </c>
      <c r="H58" s="78">
        <v>2955</v>
      </c>
    </row>
    <row r="59" spans="1:10">
      <c r="A59" s="66"/>
      <c r="B59" s="48"/>
      <c r="C59" s="48"/>
      <c r="D59" s="48"/>
      <c r="E59" s="12"/>
      <c r="F59" s="12"/>
      <c r="G59" s="48"/>
      <c r="H59" s="49"/>
    </row>
    <row r="60" spans="1:10">
      <c r="A60" s="66" t="s">
        <v>499</v>
      </c>
      <c r="B60" s="12">
        <v>142</v>
      </c>
      <c r="C60" s="12" t="s">
        <v>399</v>
      </c>
      <c r="D60" s="48">
        <v>142</v>
      </c>
      <c r="E60" s="12">
        <v>650</v>
      </c>
      <c r="F60" s="12" t="s">
        <v>399</v>
      </c>
      <c r="G60" s="12">
        <v>92</v>
      </c>
      <c r="H60" s="13">
        <v>46</v>
      </c>
    </row>
    <row r="61" spans="1:10">
      <c r="A61" s="66" t="s">
        <v>500</v>
      </c>
      <c r="B61" s="12">
        <v>37</v>
      </c>
      <c r="C61" s="12">
        <v>3</v>
      </c>
      <c r="D61" s="48">
        <v>40</v>
      </c>
      <c r="E61" s="12">
        <v>550</v>
      </c>
      <c r="F61" s="12">
        <v>1100</v>
      </c>
      <c r="G61" s="12">
        <v>24</v>
      </c>
      <c r="H61" s="13">
        <v>22</v>
      </c>
    </row>
    <row r="62" spans="1:10">
      <c r="A62" s="66" t="s">
        <v>501</v>
      </c>
      <c r="B62" s="12">
        <v>150</v>
      </c>
      <c r="C62" s="12">
        <v>8</v>
      </c>
      <c r="D62" s="48">
        <v>158</v>
      </c>
      <c r="E62" s="12">
        <v>1200</v>
      </c>
      <c r="F62" s="12">
        <v>2200</v>
      </c>
      <c r="G62" s="12">
        <v>198</v>
      </c>
      <c r="H62" s="13">
        <v>138</v>
      </c>
    </row>
    <row r="63" spans="1:10">
      <c r="A63" s="76" t="s">
        <v>502</v>
      </c>
      <c r="B63" s="77">
        <v>329</v>
      </c>
      <c r="C63" s="77">
        <v>11</v>
      </c>
      <c r="D63" s="77">
        <v>340</v>
      </c>
      <c r="E63" s="77">
        <v>890</v>
      </c>
      <c r="F63" s="77">
        <v>1900</v>
      </c>
      <c r="G63" s="77">
        <v>314</v>
      </c>
      <c r="H63" s="78">
        <v>206</v>
      </c>
    </row>
    <row r="64" spans="1:10">
      <c r="A64" s="68"/>
      <c r="B64" s="73"/>
      <c r="C64" s="73"/>
      <c r="D64" s="73"/>
      <c r="E64" s="79"/>
      <c r="F64" s="79"/>
      <c r="G64" s="73"/>
      <c r="H64" s="74"/>
    </row>
    <row r="65" spans="1:8">
      <c r="A65" s="76" t="s">
        <v>503</v>
      </c>
      <c r="B65" s="77">
        <v>706</v>
      </c>
      <c r="C65" s="77">
        <v>64</v>
      </c>
      <c r="D65" s="77">
        <v>770</v>
      </c>
      <c r="E65" s="77">
        <v>676</v>
      </c>
      <c r="F65" s="77">
        <v>2100</v>
      </c>
      <c r="G65" s="77">
        <v>612</v>
      </c>
      <c r="H65" s="78">
        <v>275</v>
      </c>
    </row>
    <row r="66" spans="1:8">
      <c r="A66" s="66"/>
      <c r="B66" s="48"/>
      <c r="C66" s="48"/>
      <c r="D66" s="48"/>
      <c r="E66" s="12"/>
      <c r="F66" s="12"/>
      <c r="G66" s="48"/>
      <c r="H66" s="49"/>
    </row>
    <row r="67" spans="1:8">
      <c r="A67" s="66" t="s">
        <v>504</v>
      </c>
      <c r="B67" s="12">
        <v>1825</v>
      </c>
      <c r="C67" s="12" t="s">
        <v>399</v>
      </c>
      <c r="D67" s="48">
        <v>1825</v>
      </c>
      <c r="E67" s="12">
        <v>590</v>
      </c>
      <c r="F67" s="12" t="s">
        <v>399</v>
      </c>
      <c r="G67" s="12">
        <v>1077</v>
      </c>
      <c r="H67" s="13" t="s">
        <v>399</v>
      </c>
    </row>
    <row r="68" spans="1:8">
      <c r="A68" s="66" t="s">
        <v>505</v>
      </c>
      <c r="B68" s="12">
        <v>197</v>
      </c>
      <c r="C68" s="12" t="s">
        <v>399</v>
      </c>
      <c r="D68" s="48">
        <v>197</v>
      </c>
      <c r="E68" s="12">
        <v>540</v>
      </c>
      <c r="F68" s="12" t="s">
        <v>399</v>
      </c>
      <c r="G68" s="12">
        <v>106</v>
      </c>
      <c r="H68" s="13" t="s">
        <v>399</v>
      </c>
    </row>
    <row r="69" spans="1:8">
      <c r="A69" s="76" t="s">
        <v>506</v>
      </c>
      <c r="B69" s="77">
        <v>2022</v>
      </c>
      <c r="C69" s="77" t="s">
        <v>399</v>
      </c>
      <c r="D69" s="77">
        <v>2022</v>
      </c>
      <c r="E69" s="77">
        <v>585</v>
      </c>
      <c r="F69" s="77" t="s">
        <v>399</v>
      </c>
      <c r="G69" s="77">
        <v>1183</v>
      </c>
      <c r="H69" s="78" t="s">
        <v>399</v>
      </c>
    </row>
    <row r="70" spans="1:8">
      <c r="A70" s="66"/>
      <c r="B70" s="48"/>
      <c r="C70" s="48"/>
      <c r="D70" s="48"/>
      <c r="E70" s="12"/>
      <c r="F70" s="12"/>
      <c r="G70" s="48"/>
      <c r="H70" s="49"/>
    </row>
    <row r="71" spans="1:8">
      <c r="A71" s="66" t="s">
        <v>507</v>
      </c>
      <c r="B71" s="48">
        <v>565</v>
      </c>
      <c r="C71" s="48">
        <v>1</v>
      </c>
      <c r="D71" s="48">
        <v>566</v>
      </c>
      <c r="E71" s="12">
        <v>873</v>
      </c>
      <c r="F71" s="12">
        <v>3000</v>
      </c>
      <c r="G71" s="48">
        <v>496</v>
      </c>
      <c r="H71" s="49">
        <v>198</v>
      </c>
    </row>
    <row r="72" spans="1:8">
      <c r="A72" s="66" t="s">
        <v>508</v>
      </c>
      <c r="B72" s="48">
        <v>294</v>
      </c>
      <c r="C72" s="48">
        <v>45</v>
      </c>
      <c r="D72" s="48">
        <v>339</v>
      </c>
      <c r="E72" s="12">
        <v>985</v>
      </c>
      <c r="F72" s="12">
        <v>1200</v>
      </c>
      <c r="G72" s="48">
        <v>344</v>
      </c>
      <c r="H72" s="49">
        <v>290</v>
      </c>
    </row>
    <row r="73" spans="1:8">
      <c r="A73" s="66" t="s">
        <v>509</v>
      </c>
      <c r="B73" s="12">
        <v>164</v>
      </c>
      <c r="C73" s="12">
        <v>4</v>
      </c>
      <c r="D73" s="48">
        <v>168</v>
      </c>
      <c r="E73" s="12">
        <v>950</v>
      </c>
      <c r="F73" s="12">
        <v>1200</v>
      </c>
      <c r="G73" s="12">
        <v>161</v>
      </c>
      <c r="H73" s="13">
        <v>161</v>
      </c>
    </row>
    <row r="74" spans="1:8">
      <c r="A74" s="66" t="s">
        <v>510</v>
      </c>
      <c r="B74" s="48">
        <v>2436</v>
      </c>
      <c r="C74" s="48">
        <v>144</v>
      </c>
      <c r="D74" s="48">
        <v>2580</v>
      </c>
      <c r="E74" s="12">
        <v>765</v>
      </c>
      <c r="F74" s="12">
        <v>1353</v>
      </c>
      <c r="G74" s="48">
        <v>2058</v>
      </c>
      <c r="H74" s="49">
        <v>1853</v>
      </c>
    </row>
    <row r="75" spans="1:8">
      <c r="A75" s="66" t="s">
        <v>511</v>
      </c>
      <c r="B75" s="48">
        <v>2</v>
      </c>
      <c r="C75" s="48" t="s">
        <v>399</v>
      </c>
      <c r="D75" s="48">
        <v>2</v>
      </c>
      <c r="E75" s="12">
        <v>1000</v>
      </c>
      <c r="F75" s="12" t="s">
        <v>399</v>
      </c>
      <c r="G75" s="48">
        <v>2</v>
      </c>
      <c r="H75" s="49" t="s">
        <v>399</v>
      </c>
    </row>
    <row r="76" spans="1:8">
      <c r="A76" s="66" t="s">
        <v>512</v>
      </c>
      <c r="B76" s="48">
        <v>197</v>
      </c>
      <c r="C76" s="48">
        <v>28</v>
      </c>
      <c r="D76" s="48">
        <v>225</v>
      </c>
      <c r="E76" s="12">
        <v>1100</v>
      </c>
      <c r="F76" s="12">
        <v>1300</v>
      </c>
      <c r="G76" s="48">
        <v>253</v>
      </c>
      <c r="H76" s="49">
        <v>177</v>
      </c>
    </row>
    <row r="77" spans="1:8">
      <c r="A77" s="66" t="s">
        <v>513</v>
      </c>
      <c r="B77" s="48">
        <v>1000</v>
      </c>
      <c r="C77" s="48">
        <v>51</v>
      </c>
      <c r="D77" s="48">
        <v>1051</v>
      </c>
      <c r="E77" s="12">
        <v>1250</v>
      </c>
      <c r="F77" s="12">
        <v>1850</v>
      </c>
      <c r="G77" s="48">
        <v>1344</v>
      </c>
      <c r="H77" s="133">
        <v>726</v>
      </c>
    </row>
    <row r="78" spans="1:8">
      <c r="A78" s="66" t="s">
        <v>514</v>
      </c>
      <c r="B78" s="12">
        <v>179</v>
      </c>
      <c r="C78" s="12">
        <v>34</v>
      </c>
      <c r="D78" s="48">
        <v>213</v>
      </c>
      <c r="E78" s="12">
        <v>1600</v>
      </c>
      <c r="F78" s="12">
        <v>1750</v>
      </c>
      <c r="G78" s="12">
        <v>346</v>
      </c>
      <c r="H78" s="13">
        <v>69</v>
      </c>
    </row>
    <row r="79" spans="1:8">
      <c r="A79" s="76" t="s">
        <v>515</v>
      </c>
      <c r="B79" s="77">
        <v>4837</v>
      </c>
      <c r="C79" s="77">
        <v>307</v>
      </c>
      <c r="D79" s="77">
        <v>5144</v>
      </c>
      <c r="E79" s="77">
        <v>942</v>
      </c>
      <c r="F79" s="77">
        <v>1456</v>
      </c>
      <c r="G79" s="77">
        <v>5004</v>
      </c>
      <c r="H79" s="78">
        <v>3474</v>
      </c>
    </row>
    <row r="80" spans="1:8">
      <c r="A80" s="66"/>
      <c r="B80" s="48"/>
      <c r="C80" s="48"/>
      <c r="D80" s="48"/>
      <c r="E80" s="12"/>
      <c r="F80" s="12"/>
      <c r="G80" s="48"/>
      <c r="H80" s="49"/>
    </row>
    <row r="81" spans="1:8">
      <c r="A81" s="66" t="s">
        <v>516</v>
      </c>
      <c r="B81" s="48" t="s">
        <v>399</v>
      </c>
      <c r="C81" s="48" t="s">
        <v>399</v>
      </c>
      <c r="D81" s="48" t="s">
        <v>399</v>
      </c>
      <c r="E81" s="48" t="s">
        <v>399</v>
      </c>
      <c r="F81" s="48" t="s">
        <v>399</v>
      </c>
      <c r="G81" s="48" t="s">
        <v>399</v>
      </c>
      <c r="H81" s="49" t="s">
        <v>399</v>
      </c>
    </row>
    <row r="82" spans="1:8">
      <c r="A82" s="66" t="s">
        <v>517</v>
      </c>
      <c r="B82" s="48">
        <v>4</v>
      </c>
      <c r="C82" s="48" t="s">
        <v>399</v>
      </c>
      <c r="D82" s="48">
        <v>4</v>
      </c>
      <c r="E82" s="12">
        <v>600</v>
      </c>
      <c r="F82" s="48" t="s">
        <v>399</v>
      </c>
      <c r="G82" s="48">
        <v>2</v>
      </c>
      <c r="H82" s="49">
        <v>2</v>
      </c>
    </row>
    <row r="83" spans="1:8">
      <c r="A83" s="76" t="s">
        <v>518</v>
      </c>
      <c r="B83" s="77">
        <v>4</v>
      </c>
      <c r="C83" s="77" t="s">
        <v>399</v>
      </c>
      <c r="D83" s="77">
        <v>4</v>
      </c>
      <c r="E83" s="77">
        <v>600</v>
      </c>
      <c r="F83" s="77" t="s">
        <v>399</v>
      </c>
      <c r="G83" s="77">
        <v>2</v>
      </c>
      <c r="H83" s="78">
        <v>2</v>
      </c>
    </row>
    <row r="84" spans="1:8">
      <c r="A84" s="66"/>
      <c r="B84" s="48"/>
      <c r="C84" s="48"/>
      <c r="D84" s="48"/>
      <c r="E84" s="12"/>
      <c r="F84" s="12"/>
      <c r="G84" s="48"/>
      <c r="H84" s="49"/>
    </row>
    <row r="85" spans="1:8" ht="13.5" thickBot="1">
      <c r="A85" s="69" t="s">
        <v>519</v>
      </c>
      <c r="B85" s="55">
        <v>68293</v>
      </c>
      <c r="C85" s="55">
        <v>3147</v>
      </c>
      <c r="D85" s="55">
        <v>71440</v>
      </c>
      <c r="E85" s="55">
        <v>1160</v>
      </c>
      <c r="F85" s="55">
        <v>1941</v>
      </c>
      <c r="G85" s="55">
        <v>85300</v>
      </c>
      <c r="H85" s="56">
        <v>24170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29"/>
  <dimension ref="A1:F21"/>
  <sheetViews>
    <sheetView showGridLines="0" view="pageBreakPreview" topLeftCell="A46" zoomScale="75" zoomScaleNormal="75" zoomScaleSheetLayoutView="75" workbookViewId="0">
      <selection activeCell="H84" sqref="H84"/>
    </sheetView>
  </sheetViews>
  <sheetFormatPr baseColWidth="10" defaultRowHeight="12.75"/>
  <cols>
    <col min="1" max="6" width="23.42578125" customWidth="1"/>
    <col min="7" max="7" width="7.7109375" customWidth="1"/>
    <col min="8" max="8" width="13.5703125" customWidth="1"/>
  </cols>
  <sheetData>
    <row r="1" spans="1:6" s="2" customFormat="1" ht="18">
      <c r="A1" s="1481" t="s">
        <v>375</v>
      </c>
      <c r="B1" s="1481"/>
      <c r="C1" s="1481"/>
      <c r="D1" s="1481"/>
      <c r="E1" s="1481"/>
      <c r="F1" s="1481"/>
    </row>
    <row r="2" spans="1:6" s="3" customFormat="1" ht="12.75" customHeight="1"/>
    <row r="3" spans="1:6" s="3" customFormat="1" ht="15">
      <c r="A3" s="1482" t="s">
        <v>651</v>
      </c>
      <c r="B3" s="1482"/>
      <c r="C3" s="1482"/>
      <c r="D3" s="1482"/>
      <c r="E3" s="1482"/>
      <c r="F3" s="1482"/>
    </row>
    <row r="4" spans="1:6" s="3" customFormat="1" ht="15">
      <c r="A4" s="1482" t="s">
        <v>650</v>
      </c>
      <c r="B4" s="1482"/>
      <c r="C4" s="1482"/>
      <c r="D4" s="1482"/>
      <c r="E4" s="1482"/>
      <c r="F4" s="1482"/>
    </row>
    <row r="5" spans="1:6" s="3" customFormat="1" ht="13.5" customHeight="1" thickBot="1">
      <c r="A5" s="5"/>
      <c r="B5" s="6"/>
      <c r="C5" s="6"/>
      <c r="D5" s="6"/>
      <c r="E5" s="6"/>
      <c r="F5" s="6"/>
    </row>
    <row r="6" spans="1:6" ht="22.5" customHeight="1">
      <c r="A6" s="1520" t="s">
        <v>378</v>
      </c>
      <c r="B6" s="959"/>
      <c r="C6" s="959"/>
      <c r="D6" s="959"/>
      <c r="E6" s="960" t="s">
        <v>521</v>
      </c>
      <c r="F6" s="961"/>
    </row>
    <row r="7" spans="1:6" ht="14.25">
      <c r="A7" s="1566"/>
      <c r="B7" s="962" t="s">
        <v>379</v>
      </c>
      <c r="C7" s="962" t="s">
        <v>386</v>
      </c>
      <c r="D7" s="962" t="s">
        <v>380</v>
      </c>
      <c r="E7" s="962" t="s">
        <v>522</v>
      </c>
      <c r="F7" s="964" t="s">
        <v>523</v>
      </c>
    </row>
    <row r="8" spans="1:6">
      <c r="A8" s="1566"/>
      <c r="B8" s="962" t="s">
        <v>382</v>
      </c>
      <c r="C8" s="962" t="s">
        <v>524</v>
      </c>
      <c r="D8" s="963" t="s">
        <v>383</v>
      </c>
      <c r="E8" s="962" t="s">
        <v>525</v>
      </c>
      <c r="F8" s="964" t="s">
        <v>384</v>
      </c>
    </row>
    <row r="9" spans="1:6" ht="25.5" customHeight="1" thickBot="1">
      <c r="A9" s="1567"/>
      <c r="B9" s="965"/>
      <c r="C9" s="965"/>
      <c r="D9" s="965"/>
      <c r="E9" s="315" t="s">
        <v>526</v>
      </c>
      <c r="F9" s="966"/>
    </row>
    <row r="10" spans="1:6" ht="24.75" customHeight="1">
      <c r="A10" s="102">
        <v>2003</v>
      </c>
      <c r="B10" s="103">
        <v>117.1</v>
      </c>
      <c r="C10" s="149">
        <v>6.6524338172502144</v>
      </c>
      <c r="D10" s="103">
        <v>77.900000000000006</v>
      </c>
      <c r="E10" s="105">
        <v>13.39</v>
      </c>
      <c r="F10" s="106">
        <v>10430.81</v>
      </c>
    </row>
    <row r="11" spans="1:6">
      <c r="A11" s="102">
        <v>2004</v>
      </c>
      <c r="B11" s="103">
        <v>106.812</v>
      </c>
      <c r="C11" s="149">
        <v>8.2394300265887725</v>
      </c>
      <c r="D11" s="103">
        <v>88.007000000000005</v>
      </c>
      <c r="E11" s="105">
        <v>13.46</v>
      </c>
      <c r="F11" s="106">
        <v>11845.742200000002</v>
      </c>
    </row>
    <row r="12" spans="1:6">
      <c r="A12" s="102">
        <v>2005</v>
      </c>
      <c r="B12" s="103">
        <v>86.685000000000002</v>
      </c>
      <c r="C12" s="149">
        <v>3.1116110053642498</v>
      </c>
      <c r="D12" s="103">
        <v>19.2</v>
      </c>
      <c r="E12" s="105">
        <v>14.9</v>
      </c>
      <c r="F12" s="106">
        <v>4018.9769999999999</v>
      </c>
    </row>
    <row r="13" spans="1:6">
      <c r="A13" s="102">
        <v>2006</v>
      </c>
      <c r="B13" s="103">
        <v>19.105</v>
      </c>
      <c r="C13" s="149">
        <v>7.1353048940068042</v>
      </c>
      <c r="D13" s="103">
        <v>13.632</v>
      </c>
      <c r="E13" s="105">
        <v>14.33</v>
      </c>
      <c r="F13" s="106">
        <v>1953.4655999999998</v>
      </c>
    </row>
    <row r="14" spans="1:6">
      <c r="A14" s="102">
        <v>2007</v>
      </c>
      <c r="B14" s="103">
        <v>12.276</v>
      </c>
      <c r="C14" s="149">
        <v>9.6358748778103624</v>
      </c>
      <c r="D14" s="103">
        <v>11.829000000000001</v>
      </c>
      <c r="E14" s="105">
        <v>17.97</v>
      </c>
      <c r="F14" s="106">
        <v>2125.6713</v>
      </c>
    </row>
    <row r="15" spans="1:6">
      <c r="A15" s="102">
        <v>2008</v>
      </c>
      <c r="B15" s="103">
        <v>11.807</v>
      </c>
      <c r="C15" s="149">
        <v>9.4274582874565933</v>
      </c>
      <c r="D15" s="103">
        <v>11.131</v>
      </c>
      <c r="E15" s="105">
        <v>25.51</v>
      </c>
      <c r="F15" s="106">
        <v>2839.5181000000002</v>
      </c>
    </row>
    <row r="16" spans="1:6">
      <c r="A16" s="102">
        <v>2009</v>
      </c>
      <c r="B16" s="103">
        <v>21.198</v>
      </c>
      <c r="C16" s="149">
        <v>8.1710538730068887</v>
      </c>
      <c r="D16" s="103">
        <v>17.321000000000002</v>
      </c>
      <c r="E16" s="105">
        <v>21.3</v>
      </c>
      <c r="F16" s="106">
        <v>3689.3730000000005</v>
      </c>
    </row>
    <row r="17" spans="1:6">
      <c r="A17" s="102">
        <v>2010</v>
      </c>
      <c r="B17" s="103">
        <v>44.369</v>
      </c>
      <c r="C17" s="149">
        <v>11.254930244089341</v>
      </c>
      <c r="D17" s="103">
        <v>49.936999999999998</v>
      </c>
      <c r="E17" s="105">
        <v>17.87</v>
      </c>
      <c r="F17" s="106">
        <v>8923.7419000000009</v>
      </c>
    </row>
    <row r="18" spans="1:6">
      <c r="A18" s="102">
        <v>2011</v>
      </c>
      <c r="B18" s="103">
        <v>58.103999999999999</v>
      </c>
      <c r="C18" s="149">
        <v>7.7794988296847034</v>
      </c>
      <c r="D18" s="103">
        <v>45.201999999999998</v>
      </c>
      <c r="E18" s="105">
        <v>20.149999999999999</v>
      </c>
      <c r="F18" s="106">
        <v>9108.2029999999977</v>
      </c>
    </row>
    <row r="19" spans="1:6">
      <c r="A19" s="102">
        <v>2012</v>
      </c>
      <c r="B19" s="103">
        <v>73.051000000000002</v>
      </c>
      <c r="C19" s="149">
        <v>8.2335628533490297</v>
      </c>
      <c r="D19" s="103">
        <v>60.146999999999998</v>
      </c>
      <c r="E19" s="105">
        <v>24.14</v>
      </c>
      <c r="F19" s="106">
        <v>14519.4858</v>
      </c>
    </row>
    <row r="20" spans="1:6" ht="13.5" thickBot="1">
      <c r="A20" s="102">
        <v>2013</v>
      </c>
      <c r="B20" s="103">
        <v>84.102999999999994</v>
      </c>
      <c r="C20" s="149">
        <f>D20/B20*10</f>
        <v>10.720545045955554</v>
      </c>
      <c r="D20" s="103">
        <v>90.162999999999997</v>
      </c>
      <c r="E20" s="167">
        <v>23.23</v>
      </c>
      <c r="F20" s="248">
        <f>D20*E20*10</f>
        <v>20944.864899999997</v>
      </c>
    </row>
    <row r="21" spans="1:6" ht="13.15" customHeight="1">
      <c r="A21" s="112" t="s">
        <v>527</v>
      </c>
      <c r="B21" s="112"/>
      <c r="C21" s="112"/>
      <c r="D21" s="112"/>
      <c r="E21" s="112"/>
      <c r="F21" s="112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rowBreaks count="1" manualBreakCount="1">
    <brk id="100" max="6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111">
    <pageSetUpPr fitToPage="1"/>
  </sheetPr>
  <dimension ref="A1:J58"/>
  <sheetViews>
    <sheetView view="pageBreakPreview" topLeftCell="A19" zoomScale="75" zoomScaleNormal="75" zoomScaleSheetLayoutView="75" workbookViewId="0">
      <selection activeCell="H84" sqref="H84"/>
    </sheetView>
  </sheetViews>
  <sheetFormatPr baseColWidth="10" defaultRowHeight="12.75"/>
  <cols>
    <col min="1" max="1" width="35.140625" style="37" customWidth="1"/>
    <col min="2" max="8" width="15.5703125" style="37" customWidth="1"/>
    <col min="9" max="16384" width="11.42578125" style="37"/>
  </cols>
  <sheetData>
    <row r="1" spans="1:10" s="27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</row>
    <row r="2" spans="1:10" s="28" customFormat="1" ht="12.75" customHeight="1"/>
    <row r="3" spans="1:10" s="28" customFormat="1" ht="36" customHeight="1">
      <c r="A3" s="1486" t="s">
        <v>1333</v>
      </c>
      <c r="B3" s="1486"/>
      <c r="C3" s="1486"/>
      <c r="D3" s="1486"/>
      <c r="E3" s="1486"/>
      <c r="F3" s="1486"/>
      <c r="G3" s="1486"/>
      <c r="H3" s="1486"/>
      <c r="I3" s="134"/>
      <c r="J3" s="134"/>
    </row>
    <row r="4" spans="1:10" s="28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36" customHeight="1">
      <c r="A5" s="1515" t="s">
        <v>455</v>
      </c>
      <c r="B5" s="919" t="s">
        <v>379</v>
      </c>
      <c r="C5" s="920"/>
      <c r="D5" s="921"/>
      <c r="E5" s="919" t="s">
        <v>386</v>
      </c>
      <c r="F5" s="921"/>
      <c r="G5" s="857" t="s">
        <v>380</v>
      </c>
      <c r="H5" s="852" t="s">
        <v>392</v>
      </c>
    </row>
    <row r="6" spans="1:10" ht="21.75" customHeight="1">
      <c r="A6" s="1516"/>
      <c r="B6" s="923" t="s">
        <v>389</v>
      </c>
      <c r="C6" s="318"/>
      <c r="D6" s="924"/>
      <c r="E6" s="923" t="s">
        <v>390</v>
      </c>
      <c r="F6" s="924"/>
      <c r="G6" s="909" t="s">
        <v>532</v>
      </c>
      <c r="H6" s="926" t="s">
        <v>396</v>
      </c>
    </row>
    <row r="7" spans="1:10" ht="46.5" customHeight="1" thickBot="1">
      <c r="A7" s="1517"/>
      <c r="B7" s="860" t="s">
        <v>393</v>
      </c>
      <c r="C7" s="307" t="s">
        <v>394</v>
      </c>
      <c r="D7" s="307" t="s">
        <v>395</v>
      </c>
      <c r="E7" s="860" t="s">
        <v>393</v>
      </c>
      <c r="F7" s="307" t="s">
        <v>394</v>
      </c>
      <c r="G7" s="300" t="s">
        <v>533</v>
      </c>
      <c r="H7" s="309" t="s">
        <v>533</v>
      </c>
    </row>
    <row r="8" spans="1:10">
      <c r="A8" s="76" t="s">
        <v>471</v>
      </c>
      <c r="B8" s="77">
        <v>29</v>
      </c>
      <c r="C8" s="77" t="s">
        <v>399</v>
      </c>
      <c r="D8" s="77">
        <v>29</v>
      </c>
      <c r="E8" s="81">
        <v>1400</v>
      </c>
      <c r="F8" s="81" t="s">
        <v>399</v>
      </c>
      <c r="G8" s="77">
        <v>41</v>
      </c>
      <c r="H8" s="78">
        <v>15</v>
      </c>
      <c r="I8" s="132"/>
      <c r="J8" s="132"/>
    </row>
    <row r="9" spans="1:10">
      <c r="A9" s="66"/>
      <c r="B9" s="48"/>
      <c r="C9" s="48"/>
      <c r="D9" s="48"/>
      <c r="E9" s="12"/>
      <c r="F9" s="12"/>
      <c r="G9" s="48"/>
      <c r="H9" s="49"/>
      <c r="I9" s="132"/>
      <c r="J9" s="132"/>
    </row>
    <row r="10" spans="1:10">
      <c r="A10" s="66" t="s">
        <v>472</v>
      </c>
      <c r="B10" s="48">
        <v>1314</v>
      </c>
      <c r="C10" s="48">
        <v>2</v>
      </c>
      <c r="D10" s="48">
        <v>1316</v>
      </c>
      <c r="E10" s="12">
        <v>2600</v>
      </c>
      <c r="F10" s="12">
        <v>3400</v>
      </c>
      <c r="G10" s="48">
        <v>3423</v>
      </c>
      <c r="H10" s="49" t="s">
        <v>399</v>
      </c>
      <c r="I10" s="132"/>
      <c r="J10" s="132"/>
    </row>
    <row r="11" spans="1:10">
      <c r="A11" s="66" t="s">
        <v>473</v>
      </c>
      <c r="B11" s="48">
        <v>6147</v>
      </c>
      <c r="C11" s="48">
        <v>4</v>
      </c>
      <c r="D11" s="48">
        <v>6151</v>
      </c>
      <c r="E11" s="12">
        <v>598</v>
      </c>
      <c r="F11" s="12">
        <v>2571</v>
      </c>
      <c r="G11" s="48">
        <v>3686</v>
      </c>
      <c r="H11" s="49">
        <v>295</v>
      </c>
      <c r="I11" s="132"/>
      <c r="J11" s="132"/>
    </row>
    <row r="12" spans="1:10">
      <c r="A12" s="66" t="s">
        <v>474</v>
      </c>
      <c r="B12" s="48">
        <v>19448</v>
      </c>
      <c r="C12" s="48">
        <v>16</v>
      </c>
      <c r="D12" s="48">
        <v>19464</v>
      </c>
      <c r="E12" s="12">
        <v>600</v>
      </c>
      <c r="F12" s="12">
        <v>1100</v>
      </c>
      <c r="G12" s="48">
        <v>11686</v>
      </c>
      <c r="H12" s="49">
        <v>5726</v>
      </c>
      <c r="I12" s="132"/>
      <c r="J12" s="132"/>
    </row>
    <row r="13" spans="1:10">
      <c r="A13" s="76" t="s">
        <v>475</v>
      </c>
      <c r="B13" s="77">
        <v>26909</v>
      </c>
      <c r="C13" s="77">
        <v>22</v>
      </c>
      <c r="D13" s="77">
        <v>26931</v>
      </c>
      <c r="E13" s="81">
        <v>697</v>
      </c>
      <c r="F13" s="81">
        <v>1577</v>
      </c>
      <c r="G13" s="77">
        <v>18795</v>
      </c>
      <c r="H13" s="78">
        <v>6021</v>
      </c>
      <c r="I13" s="132"/>
      <c r="J13" s="132"/>
    </row>
    <row r="14" spans="1:10">
      <c r="A14" s="66"/>
      <c r="B14" s="48"/>
      <c r="C14" s="48"/>
      <c r="D14" s="48"/>
      <c r="E14" s="12"/>
      <c r="F14" s="12"/>
      <c r="G14" s="48"/>
      <c r="H14" s="49"/>
      <c r="I14" s="132"/>
      <c r="J14" s="132"/>
    </row>
    <row r="15" spans="1:10">
      <c r="A15" s="66" t="s">
        <v>476</v>
      </c>
      <c r="B15" s="83">
        <v>109</v>
      </c>
      <c r="C15" s="83">
        <v>8</v>
      </c>
      <c r="D15" s="48">
        <v>117</v>
      </c>
      <c r="E15" s="83">
        <v>1255</v>
      </c>
      <c r="F15" s="83">
        <v>2500</v>
      </c>
      <c r="G15" s="12">
        <v>157</v>
      </c>
      <c r="H15" s="84" t="s">
        <v>399</v>
      </c>
      <c r="I15" s="132"/>
      <c r="J15" s="132"/>
    </row>
    <row r="16" spans="1:10">
      <c r="A16" s="66" t="s">
        <v>477</v>
      </c>
      <c r="B16" s="83">
        <v>1</v>
      </c>
      <c r="C16" s="83" t="s">
        <v>399</v>
      </c>
      <c r="D16" s="48">
        <v>1</v>
      </c>
      <c r="E16" s="83">
        <v>950</v>
      </c>
      <c r="F16" s="83" t="s">
        <v>399</v>
      </c>
      <c r="G16" s="12">
        <v>1</v>
      </c>
      <c r="H16" s="84" t="s">
        <v>399</v>
      </c>
      <c r="I16" s="132"/>
      <c r="J16" s="132"/>
    </row>
    <row r="17" spans="1:10">
      <c r="A17" s="66" t="s">
        <v>478</v>
      </c>
      <c r="B17" s="83">
        <v>21</v>
      </c>
      <c r="C17" s="83">
        <v>3</v>
      </c>
      <c r="D17" s="48">
        <v>24</v>
      </c>
      <c r="E17" s="83">
        <v>826</v>
      </c>
      <c r="F17" s="83">
        <v>2052</v>
      </c>
      <c r="G17" s="12">
        <v>24</v>
      </c>
      <c r="H17" s="84">
        <v>7</v>
      </c>
      <c r="I17" s="132"/>
      <c r="J17" s="132"/>
    </row>
    <row r="18" spans="1:10">
      <c r="A18" s="66" t="s">
        <v>479</v>
      </c>
      <c r="B18" s="83">
        <v>20</v>
      </c>
      <c r="C18" s="83" t="s">
        <v>399</v>
      </c>
      <c r="D18" s="48">
        <v>20</v>
      </c>
      <c r="E18" s="83">
        <v>800</v>
      </c>
      <c r="F18" s="83" t="s">
        <v>399</v>
      </c>
      <c r="G18" s="12">
        <v>16</v>
      </c>
      <c r="H18" s="84" t="s">
        <v>399</v>
      </c>
      <c r="I18" s="132"/>
      <c r="J18" s="132"/>
    </row>
    <row r="19" spans="1:10">
      <c r="A19" s="76" t="s">
        <v>480</v>
      </c>
      <c r="B19" s="77">
        <v>151</v>
      </c>
      <c r="C19" s="77">
        <v>11</v>
      </c>
      <c r="D19" s="77">
        <v>162</v>
      </c>
      <c r="E19" s="81">
        <v>1133</v>
      </c>
      <c r="F19" s="81">
        <v>2378</v>
      </c>
      <c r="G19" s="77">
        <v>198</v>
      </c>
      <c r="H19" s="78">
        <v>7</v>
      </c>
      <c r="I19" s="132"/>
      <c r="J19" s="132"/>
    </row>
    <row r="20" spans="1:10">
      <c r="A20" s="68"/>
      <c r="B20" s="73"/>
      <c r="C20" s="73"/>
      <c r="D20" s="73"/>
      <c r="E20" s="79"/>
      <c r="F20" s="79"/>
      <c r="G20" s="73"/>
      <c r="H20" s="74"/>
      <c r="I20" s="132"/>
      <c r="J20" s="132"/>
    </row>
    <row r="21" spans="1:10">
      <c r="A21" s="66" t="s">
        <v>545</v>
      </c>
      <c r="B21" s="12">
        <v>28</v>
      </c>
      <c r="C21" s="12" t="s">
        <v>399</v>
      </c>
      <c r="D21" s="48">
        <v>28</v>
      </c>
      <c r="E21" s="12">
        <v>700</v>
      </c>
      <c r="F21" s="12" t="s">
        <v>399</v>
      </c>
      <c r="G21" s="12">
        <v>20</v>
      </c>
      <c r="H21" s="13">
        <v>9</v>
      </c>
      <c r="I21" s="132"/>
      <c r="J21" s="132"/>
    </row>
    <row r="22" spans="1:10">
      <c r="A22" s="66" t="s">
        <v>483</v>
      </c>
      <c r="B22" s="48">
        <v>3206</v>
      </c>
      <c r="C22" s="48" t="s">
        <v>399</v>
      </c>
      <c r="D22" s="48">
        <v>3206</v>
      </c>
      <c r="E22" s="12">
        <v>1500</v>
      </c>
      <c r="F22" s="12" t="s">
        <v>399</v>
      </c>
      <c r="G22" s="48">
        <v>4809</v>
      </c>
      <c r="H22" s="49">
        <v>1282</v>
      </c>
      <c r="I22" s="132"/>
      <c r="J22" s="132"/>
    </row>
    <row r="23" spans="1:10">
      <c r="A23" s="66" t="s">
        <v>484</v>
      </c>
      <c r="B23" s="12">
        <v>2</v>
      </c>
      <c r="C23" s="12" t="s">
        <v>399</v>
      </c>
      <c r="D23" s="48">
        <v>2</v>
      </c>
      <c r="E23" s="12">
        <v>1000</v>
      </c>
      <c r="F23" s="12" t="s">
        <v>399</v>
      </c>
      <c r="G23" s="12">
        <v>2</v>
      </c>
      <c r="H23" s="133">
        <v>1</v>
      </c>
      <c r="I23" s="132"/>
      <c r="J23" s="132"/>
    </row>
    <row r="24" spans="1:10">
      <c r="A24" s="66" t="s">
        <v>485</v>
      </c>
      <c r="B24" s="12">
        <v>375</v>
      </c>
      <c r="C24" s="12">
        <v>70</v>
      </c>
      <c r="D24" s="48">
        <v>445</v>
      </c>
      <c r="E24" s="12">
        <v>1694</v>
      </c>
      <c r="F24" s="12">
        <v>2100</v>
      </c>
      <c r="G24" s="12">
        <v>782</v>
      </c>
      <c r="H24" s="13" t="s">
        <v>399</v>
      </c>
      <c r="I24" s="132"/>
      <c r="J24" s="132"/>
    </row>
    <row r="25" spans="1:10">
      <c r="A25" s="66" t="s">
        <v>486</v>
      </c>
      <c r="B25" s="12">
        <v>24</v>
      </c>
      <c r="C25" s="12" t="s">
        <v>399</v>
      </c>
      <c r="D25" s="48">
        <v>24</v>
      </c>
      <c r="E25" s="12">
        <v>790</v>
      </c>
      <c r="F25" s="12" t="s">
        <v>399</v>
      </c>
      <c r="G25" s="12">
        <v>19</v>
      </c>
      <c r="H25" s="13">
        <v>10</v>
      </c>
      <c r="I25" s="132"/>
      <c r="J25" s="132"/>
    </row>
    <row r="26" spans="1:10">
      <c r="A26" s="66" t="s">
        <v>487</v>
      </c>
      <c r="B26" s="12">
        <v>207</v>
      </c>
      <c r="C26" s="12">
        <v>8</v>
      </c>
      <c r="D26" s="48">
        <v>215</v>
      </c>
      <c r="E26" s="12">
        <v>841</v>
      </c>
      <c r="F26" s="12">
        <v>2500</v>
      </c>
      <c r="G26" s="12">
        <v>194</v>
      </c>
      <c r="H26" s="13">
        <v>194</v>
      </c>
      <c r="I26" s="132"/>
      <c r="J26" s="132"/>
    </row>
    <row r="27" spans="1:10">
      <c r="A27" s="66" t="s">
        <v>488</v>
      </c>
      <c r="B27" s="12">
        <v>1196</v>
      </c>
      <c r="C27" s="12">
        <v>6</v>
      </c>
      <c r="D27" s="48">
        <v>1202</v>
      </c>
      <c r="E27" s="12">
        <v>1000</v>
      </c>
      <c r="F27" s="12">
        <v>1500</v>
      </c>
      <c r="G27" s="12">
        <v>1205</v>
      </c>
      <c r="H27" s="13" t="s">
        <v>399</v>
      </c>
      <c r="I27" s="132"/>
      <c r="J27" s="132"/>
    </row>
    <row r="28" spans="1:10">
      <c r="A28" s="66" t="s">
        <v>489</v>
      </c>
      <c r="B28" s="12">
        <v>2277</v>
      </c>
      <c r="C28" s="12">
        <v>33</v>
      </c>
      <c r="D28" s="48">
        <v>2310</v>
      </c>
      <c r="E28" s="12">
        <v>2100</v>
      </c>
      <c r="F28" s="12">
        <v>3000</v>
      </c>
      <c r="G28" s="12">
        <v>4881</v>
      </c>
      <c r="H28" s="13">
        <v>630</v>
      </c>
      <c r="I28" s="132"/>
      <c r="J28" s="132"/>
    </row>
    <row r="29" spans="1:10">
      <c r="A29" s="66" t="s">
        <v>490</v>
      </c>
      <c r="B29" s="12">
        <v>447</v>
      </c>
      <c r="C29" s="12">
        <v>30</v>
      </c>
      <c r="D29" s="48">
        <v>477</v>
      </c>
      <c r="E29" s="12">
        <v>1540</v>
      </c>
      <c r="F29" s="12">
        <v>3000</v>
      </c>
      <c r="G29" s="12">
        <v>778</v>
      </c>
      <c r="H29" s="13">
        <v>78</v>
      </c>
      <c r="I29" s="132"/>
      <c r="J29" s="132"/>
    </row>
    <row r="30" spans="1:10">
      <c r="A30" s="76" t="s">
        <v>491</v>
      </c>
      <c r="B30" s="77">
        <v>7762</v>
      </c>
      <c r="C30" s="77">
        <v>147</v>
      </c>
      <c r="D30" s="77">
        <v>7909</v>
      </c>
      <c r="E30" s="81">
        <v>1588</v>
      </c>
      <c r="F30" s="81">
        <v>2483</v>
      </c>
      <c r="G30" s="77">
        <v>12690</v>
      </c>
      <c r="H30" s="78">
        <v>2204</v>
      </c>
      <c r="I30" s="132"/>
      <c r="J30" s="132"/>
    </row>
    <row r="31" spans="1:10">
      <c r="A31" s="68"/>
      <c r="B31" s="73"/>
      <c r="C31" s="73"/>
      <c r="D31" s="73"/>
      <c r="E31" s="79"/>
      <c r="F31" s="79"/>
      <c r="G31" s="73"/>
      <c r="H31" s="74"/>
      <c r="I31" s="132"/>
      <c r="J31" s="132"/>
    </row>
    <row r="32" spans="1:10">
      <c r="A32" s="76" t="s">
        <v>492</v>
      </c>
      <c r="B32" s="77">
        <v>494</v>
      </c>
      <c r="C32" s="77" t="s">
        <v>399</v>
      </c>
      <c r="D32" s="77">
        <v>494</v>
      </c>
      <c r="E32" s="81">
        <v>1056</v>
      </c>
      <c r="F32" s="81" t="s">
        <v>399</v>
      </c>
      <c r="G32" s="77">
        <v>522</v>
      </c>
      <c r="H32" s="78">
        <v>418</v>
      </c>
      <c r="I32" s="132"/>
      <c r="J32" s="132"/>
    </row>
    <row r="33" spans="1:8">
      <c r="A33" s="66"/>
      <c r="B33" s="48"/>
      <c r="C33" s="48"/>
      <c r="D33" s="48"/>
      <c r="E33" s="12"/>
      <c r="F33" s="12"/>
      <c r="G33" s="48"/>
      <c r="H33" s="49"/>
    </row>
    <row r="34" spans="1:8">
      <c r="A34" s="66" t="s">
        <v>493</v>
      </c>
      <c r="B34" s="48">
        <v>9089</v>
      </c>
      <c r="C34" s="48">
        <v>301</v>
      </c>
      <c r="D34" s="48">
        <v>9390</v>
      </c>
      <c r="E34" s="12">
        <v>1450</v>
      </c>
      <c r="F34" s="12">
        <v>2000</v>
      </c>
      <c r="G34" s="48">
        <v>13781</v>
      </c>
      <c r="H34" s="49">
        <v>1929</v>
      </c>
    </row>
    <row r="35" spans="1:8">
      <c r="A35" s="66" t="s">
        <v>494</v>
      </c>
      <c r="B35" s="48">
        <v>6699</v>
      </c>
      <c r="C35" s="48">
        <v>233</v>
      </c>
      <c r="D35" s="48">
        <v>6932</v>
      </c>
      <c r="E35" s="12">
        <v>880</v>
      </c>
      <c r="F35" s="12">
        <v>1750</v>
      </c>
      <c r="G35" s="48">
        <v>6303</v>
      </c>
      <c r="H35" s="49" t="s">
        <v>399</v>
      </c>
    </row>
    <row r="36" spans="1:8">
      <c r="A36" s="66" t="s">
        <v>495</v>
      </c>
      <c r="B36" s="48">
        <v>10709</v>
      </c>
      <c r="C36" s="48">
        <v>296</v>
      </c>
      <c r="D36" s="48">
        <v>11005</v>
      </c>
      <c r="E36" s="12">
        <v>1380</v>
      </c>
      <c r="F36" s="12">
        <v>2124</v>
      </c>
      <c r="G36" s="48">
        <v>15407</v>
      </c>
      <c r="H36" s="49">
        <v>2200</v>
      </c>
    </row>
    <row r="37" spans="1:8">
      <c r="A37" s="66" t="s">
        <v>496</v>
      </c>
      <c r="B37" s="48">
        <v>2430</v>
      </c>
      <c r="C37" s="48" t="s">
        <v>399</v>
      </c>
      <c r="D37" s="48">
        <v>2430</v>
      </c>
      <c r="E37" s="12">
        <v>1000</v>
      </c>
      <c r="F37" s="12" t="s">
        <v>399</v>
      </c>
      <c r="G37" s="48">
        <v>2430</v>
      </c>
      <c r="H37" s="49">
        <v>230</v>
      </c>
    </row>
    <row r="38" spans="1:8">
      <c r="A38" s="66" t="s">
        <v>497</v>
      </c>
      <c r="B38" s="48">
        <v>14052</v>
      </c>
      <c r="C38" s="48">
        <v>55</v>
      </c>
      <c r="D38" s="48">
        <v>14107</v>
      </c>
      <c r="E38" s="12">
        <v>1100</v>
      </c>
      <c r="F38" s="12">
        <v>1500</v>
      </c>
      <c r="G38" s="48">
        <v>15540</v>
      </c>
      <c r="H38" s="49">
        <v>1865</v>
      </c>
    </row>
    <row r="39" spans="1:8">
      <c r="A39" s="76" t="s">
        <v>546</v>
      </c>
      <c r="B39" s="77">
        <v>42979</v>
      </c>
      <c r="C39" s="77">
        <v>885</v>
      </c>
      <c r="D39" s="77">
        <v>43864</v>
      </c>
      <c r="E39" s="81">
        <v>1204</v>
      </c>
      <c r="F39" s="81">
        <v>1945</v>
      </c>
      <c r="G39" s="77">
        <v>53461</v>
      </c>
      <c r="H39" s="78">
        <v>6224</v>
      </c>
    </row>
    <row r="40" spans="1:8">
      <c r="A40" s="66"/>
      <c r="B40" s="48"/>
      <c r="C40" s="48"/>
      <c r="D40" s="48"/>
      <c r="E40" s="12"/>
      <c r="F40" s="12"/>
      <c r="G40" s="48"/>
      <c r="H40" s="49"/>
    </row>
    <row r="41" spans="1:8">
      <c r="A41" s="66" t="s">
        <v>499</v>
      </c>
      <c r="B41" s="12">
        <v>81</v>
      </c>
      <c r="C41" s="12">
        <v>21</v>
      </c>
      <c r="D41" s="48">
        <v>102</v>
      </c>
      <c r="E41" s="12">
        <v>500</v>
      </c>
      <c r="F41" s="12">
        <v>1500</v>
      </c>
      <c r="G41" s="12">
        <v>72</v>
      </c>
      <c r="H41" s="13">
        <v>35</v>
      </c>
    </row>
    <row r="42" spans="1:8">
      <c r="A42" s="66" t="s">
        <v>500</v>
      </c>
      <c r="B42" s="12">
        <v>10</v>
      </c>
      <c r="C42" s="12" t="s">
        <v>399</v>
      </c>
      <c r="D42" s="48">
        <v>10</v>
      </c>
      <c r="E42" s="12">
        <v>525</v>
      </c>
      <c r="F42" s="12" t="s">
        <v>399</v>
      </c>
      <c r="G42" s="12">
        <v>5</v>
      </c>
      <c r="H42" s="13">
        <v>5</v>
      </c>
    </row>
    <row r="43" spans="1:8">
      <c r="A43" s="66" t="s">
        <v>501</v>
      </c>
      <c r="B43" s="12">
        <v>230</v>
      </c>
      <c r="C43" s="12">
        <v>8</v>
      </c>
      <c r="D43" s="48">
        <v>238</v>
      </c>
      <c r="E43" s="12">
        <v>1900</v>
      </c>
      <c r="F43" s="12">
        <v>4900</v>
      </c>
      <c r="G43" s="12">
        <v>476</v>
      </c>
      <c r="H43" s="13">
        <v>330</v>
      </c>
    </row>
    <row r="44" spans="1:8">
      <c r="A44" s="76" t="s">
        <v>502</v>
      </c>
      <c r="B44" s="77">
        <v>321</v>
      </c>
      <c r="C44" s="77">
        <v>29</v>
      </c>
      <c r="D44" s="77">
        <v>350</v>
      </c>
      <c r="E44" s="81">
        <v>1504</v>
      </c>
      <c r="F44" s="81">
        <v>2438</v>
      </c>
      <c r="G44" s="77">
        <v>553</v>
      </c>
      <c r="H44" s="78">
        <v>370</v>
      </c>
    </row>
    <row r="45" spans="1:8">
      <c r="A45" s="68"/>
      <c r="B45" s="73"/>
      <c r="C45" s="73"/>
      <c r="D45" s="73"/>
      <c r="E45" s="79"/>
      <c r="F45" s="79"/>
      <c r="G45" s="73"/>
      <c r="H45" s="74"/>
    </row>
    <row r="46" spans="1:8">
      <c r="A46" s="76" t="s">
        <v>503</v>
      </c>
      <c r="B46" s="77">
        <v>328</v>
      </c>
      <c r="C46" s="77">
        <v>6</v>
      </c>
      <c r="D46" s="77">
        <v>334</v>
      </c>
      <c r="E46" s="81">
        <v>803</v>
      </c>
      <c r="F46" s="81">
        <v>1490</v>
      </c>
      <c r="G46" s="77">
        <v>272</v>
      </c>
      <c r="H46" s="78">
        <v>136</v>
      </c>
    </row>
    <row r="47" spans="1:8">
      <c r="A47" s="66"/>
      <c r="B47" s="48"/>
      <c r="C47" s="48"/>
      <c r="D47" s="48"/>
      <c r="E47" s="12"/>
      <c r="F47" s="12"/>
      <c r="G47" s="48"/>
      <c r="H47" s="49"/>
    </row>
    <row r="48" spans="1:8">
      <c r="A48" s="66" t="s">
        <v>507</v>
      </c>
      <c r="B48" s="48">
        <v>1330</v>
      </c>
      <c r="C48" s="48" t="s">
        <v>399</v>
      </c>
      <c r="D48" s="48">
        <v>1330</v>
      </c>
      <c r="E48" s="12">
        <v>859</v>
      </c>
      <c r="F48" s="12" t="s">
        <v>399</v>
      </c>
      <c r="G48" s="48">
        <v>1143</v>
      </c>
      <c r="H48" s="49">
        <v>457</v>
      </c>
    </row>
    <row r="49" spans="1:8">
      <c r="A49" s="66" t="s">
        <v>509</v>
      </c>
      <c r="B49" s="12">
        <v>98</v>
      </c>
      <c r="C49" s="12" t="s">
        <v>399</v>
      </c>
      <c r="D49" s="48">
        <v>98</v>
      </c>
      <c r="E49" s="12">
        <v>850</v>
      </c>
      <c r="F49" s="12" t="s">
        <v>399</v>
      </c>
      <c r="G49" s="12">
        <v>83</v>
      </c>
      <c r="H49" s="13" t="s">
        <v>399</v>
      </c>
    </row>
    <row r="50" spans="1:8">
      <c r="A50" s="66" t="s">
        <v>510</v>
      </c>
      <c r="B50" s="48">
        <v>2345</v>
      </c>
      <c r="C50" s="48">
        <v>50</v>
      </c>
      <c r="D50" s="48">
        <v>2395</v>
      </c>
      <c r="E50" s="12">
        <v>907</v>
      </c>
      <c r="F50" s="12">
        <v>1308</v>
      </c>
      <c r="G50" s="48">
        <v>2192</v>
      </c>
      <c r="H50" s="49">
        <v>1841</v>
      </c>
    </row>
    <row r="51" spans="1:8">
      <c r="A51" s="66" t="s">
        <v>512</v>
      </c>
      <c r="B51" s="48">
        <v>62</v>
      </c>
      <c r="C51" s="48" t="s">
        <v>399</v>
      </c>
      <c r="D51" s="48">
        <v>62</v>
      </c>
      <c r="E51" s="12">
        <v>270</v>
      </c>
      <c r="F51" s="12" t="s">
        <v>399</v>
      </c>
      <c r="G51" s="48">
        <v>17</v>
      </c>
      <c r="H51" s="49" t="s">
        <v>399</v>
      </c>
    </row>
    <row r="52" spans="1:8">
      <c r="A52" s="66" t="s">
        <v>513</v>
      </c>
      <c r="B52" s="48">
        <v>114</v>
      </c>
      <c r="C52" s="48" t="s">
        <v>399</v>
      </c>
      <c r="D52" s="48">
        <v>114</v>
      </c>
      <c r="E52" s="12">
        <v>1380</v>
      </c>
      <c r="F52" s="12" t="s">
        <v>399</v>
      </c>
      <c r="G52" s="48">
        <v>157</v>
      </c>
      <c r="H52" s="49" t="s">
        <v>399</v>
      </c>
    </row>
    <row r="53" spans="1:8">
      <c r="A53" s="66" t="s">
        <v>514</v>
      </c>
      <c r="B53" s="12">
        <v>29</v>
      </c>
      <c r="C53" s="12">
        <v>2</v>
      </c>
      <c r="D53" s="48">
        <v>31</v>
      </c>
      <c r="E53" s="12">
        <v>1250</v>
      </c>
      <c r="F53" s="12">
        <v>1500</v>
      </c>
      <c r="G53" s="12">
        <v>39</v>
      </c>
      <c r="H53" s="13">
        <v>8</v>
      </c>
    </row>
    <row r="54" spans="1:8">
      <c r="A54" s="76" t="s">
        <v>515</v>
      </c>
      <c r="B54" s="77">
        <v>3978</v>
      </c>
      <c r="C54" s="77">
        <v>52</v>
      </c>
      <c r="D54" s="77">
        <v>4030</v>
      </c>
      <c r="E54" s="81">
        <v>896</v>
      </c>
      <c r="F54" s="81">
        <v>1315</v>
      </c>
      <c r="G54" s="77">
        <v>3631</v>
      </c>
      <c r="H54" s="78">
        <v>2306</v>
      </c>
    </row>
    <row r="55" spans="1:8">
      <c r="A55" s="66"/>
      <c r="B55" s="48"/>
      <c r="C55" s="48"/>
      <c r="D55" s="48"/>
      <c r="E55" s="12"/>
      <c r="F55" s="12"/>
      <c r="G55" s="48"/>
      <c r="H55" s="49"/>
    </row>
    <row r="56" spans="1:8">
      <c r="A56" s="76" t="s">
        <v>518</v>
      </c>
      <c r="B56" s="77" t="s">
        <v>399</v>
      </c>
      <c r="C56" s="77" t="s">
        <v>399</v>
      </c>
      <c r="D56" s="77" t="s">
        <v>399</v>
      </c>
      <c r="E56" s="81" t="s">
        <v>399</v>
      </c>
      <c r="F56" s="81" t="s">
        <v>399</v>
      </c>
      <c r="G56" s="77" t="s">
        <v>399</v>
      </c>
      <c r="H56" s="78" t="s">
        <v>399</v>
      </c>
    </row>
    <row r="57" spans="1:8">
      <c r="A57" s="66"/>
      <c r="B57" s="48"/>
      <c r="C57" s="48"/>
      <c r="D57" s="48"/>
      <c r="E57" s="12"/>
      <c r="F57" s="12"/>
      <c r="G57" s="48"/>
      <c r="H57" s="49"/>
    </row>
    <row r="58" spans="1:8" ht="13.5" thickBot="1">
      <c r="A58" s="69" t="s">
        <v>519</v>
      </c>
      <c r="B58" s="55">
        <v>82951</v>
      </c>
      <c r="C58" s="55">
        <v>1152</v>
      </c>
      <c r="D58" s="55">
        <v>84103</v>
      </c>
      <c r="E58" s="55">
        <v>1059</v>
      </c>
      <c r="F58" s="55">
        <v>1992</v>
      </c>
      <c r="G58" s="55">
        <v>90163</v>
      </c>
      <c r="H58" s="56">
        <v>17701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91">
    <pageSetUpPr fitToPage="1"/>
  </sheetPr>
  <dimension ref="A1:H22"/>
  <sheetViews>
    <sheetView showGridLines="0" view="pageBreakPreview" topLeftCell="A55" zoomScale="75" zoomScaleNormal="75" zoomScaleSheetLayoutView="75" workbookViewId="0">
      <selection activeCell="G19" sqref="G19"/>
    </sheetView>
  </sheetViews>
  <sheetFormatPr baseColWidth="10" defaultRowHeight="12.75"/>
  <cols>
    <col min="1" max="1" width="14.7109375" style="24" customWidth="1"/>
    <col min="2" max="2" width="20.5703125" style="24" customWidth="1"/>
    <col min="3" max="3" width="16.7109375" style="24" customWidth="1"/>
    <col min="4" max="4" width="20" style="24" customWidth="1"/>
    <col min="5" max="5" width="22.85546875" style="24" customWidth="1"/>
    <col min="6" max="6" width="21" style="24" customWidth="1"/>
    <col min="7" max="7" width="16.7109375" style="24" customWidth="1"/>
    <col min="8" max="8" width="11.7109375" style="24" bestFit="1" customWidth="1"/>
    <col min="9" max="16384" width="11.42578125" style="24"/>
  </cols>
  <sheetData>
    <row r="1" spans="1:8" s="90" customFormat="1" ht="18">
      <c r="A1" s="1519" t="s">
        <v>375</v>
      </c>
      <c r="B1" s="1519"/>
      <c r="C1" s="1519"/>
      <c r="D1" s="1519"/>
      <c r="E1" s="1519"/>
      <c r="F1" s="1519"/>
      <c r="G1" s="1519"/>
      <c r="H1" s="89"/>
    </row>
    <row r="2" spans="1:8" s="91" customFormat="1" ht="13.5" customHeight="1"/>
    <row r="3" spans="1:8" s="91" customFormat="1" ht="23.25" customHeight="1">
      <c r="A3" s="1523" t="s">
        <v>520</v>
      </c>
      <c r="B3" s="1523"/>
      <c r="C3" s="1523"/>
      <c r="D3" s="1523"/>
      <c r="E3" s="1523"/>
      <c r="F3" s="1523"/>
      <c r="G3" s="1523"/>
      <c r="H3" s="282"/>
    </row>
    <row r="4" spans="1:8" s="91" customFormat="1" ht="13.5" customHeight="1" thickBot="1">
      <c r="A4" s="5"/>
      <c r="B4" s="6"/>
      <c r="C4" s="6"/>
      <c r="D4" s="6"/>
      <c r="E4" s="6"/>
      <c r="F4" s="6"/>
      <c r="G4" s="6"/>
    </row>
    <row r="5" spans="1:8" ht="13.15" customHeight="1">
      <c r="A5" s="1520" t="s">
        <v>378</v>
      </c>
      <c r="B5" s="92"/>
      <c r="C5" s="92"/>
      <c r="D5" s="92"/>
      <c r="E5" s="93"/>
      <c r="F5" s="93" t="s">
        <v>521</v>
      </c>
      <c r="G5" s="94"/>
    </row>
    <row r="6" spans="1:8" ht="13.15" customHeight="1">
      <c r="A6" s="1521"/>
      <c r="B6" s="95" t="s">
        <v>379</v>
      </c>
      <c r="C6" s="95" t="s">
        <v>386</v>
      </c>
      <c r="D6" s="95" t="s">
        <v>380</v>
      </c>
      <c r="E6" s="96" t="s">
        <v>450</v>
      </c>
      <c r="F6" s="95" t="s">
        <v>522</v>
      </c>
      <c r="G6" s="97" t="s">
        <v>523</v>
      </c>
    </row>
    <row r="7" spans="1:8">
      <c r="A7" s="1521"/>
      <c r="B7" s="95" t="s">
        <v>382</v>
      </c>
      <c r="C7" s="95" t="s">
        <v>524</v>
      </c>
      <c r="D7" s="96" t="s">
        <v>383</v>
      </c>
      <c r="E7" s="96" t="s">
        <v>383</v>
      </c>
      <c r="F7" s="95" t="s">
        <v>525</v>
      </c>
      <c r="G7" s="97" t="s">
        <v>384</v>
      </c>
    </row>
    <row r="8" spans="1:8" ht="13.5" thickBot="1">
      <c r="A8" s="1522"/>
      <c r="B8" s="98"/>
      <c r="C8" s="98"/>
      <c r="D8" s="98"/>
      <c r="E8" s="99"/>
      <c r="F8" s="99" t="s">
        <v>526</v>
      </c>
      <c r="G8" s="100"/>
      <c r="H8" s="101"/>
    </row>
    <row r="9" spans="1:8" ht="19.5" customHeight="1">
      <c r="A9" s="102">
        <v>2003</v>
      </c>
      <c r="B9" s="103">
        <v>2220.6410000000001</v>
      </c>
      <c r="C9" s="104">
        <f t="shared" ref="C9:C15" si="0">D9/B9*10</f>
        <v>27.104723365911013</v>
      </c>
      <c r="D9" s="103">
        <v>6018.9859999999999</v>
      </c>
      <c r="E9" s="105"/>
      <c r="F9" s="105">
        <v>13.8</v>
      </c>
      <c r="G9" s="106">
        <v>830620.06799999997</v>
      </c>
      <c r="H9" s="107"/>
    </row>
    <row r="10" spans="1:8">
      <c r="A10" s="102">
        <v>2004</v>
      </c>
      <c r="B10" s="104">
        <v>2175.0279999999998</v>
      </c>
      <c r="C10" s="104">
        <f t="shared" si="0"/>
        <v>32.628196050809464</v>
      </c>
      <c r="D10" s="104">
        <v>7096.7240000000002</v>
      </c>
      <c r="E10" s="105"/>
      <c r="F10" s="105">
        <v>14.15</v>
      </c>
      <c r="G10" s="108">
        <v>1004186.446</v>
      </c>
      <c r="H10" s="107"/>
    </row>
    <row r="11" spans="1:8">
      <c r="A11" s="102">
        <v>2005</v>
      </c>
      <c r="B11" s="104">
        <v>2274.1089999999999</v>
      </c>
      <c r="C11" s="104">
        <f t="shared" si="0"/>
        <v>17.706688641573468</v>
      </c>
      <c r="D11" s="104">
        <v>4026.694</v>
      </c>
      <c r="E11" s="109"/>
      <c r="F11" s="109">
        <v>13.96</v>
      </c>
      <c r="G11" s="108">
        <v>562126.48239999998</v>
      </c>
      <c r="H11" s="107"/>
    </row>
    <row r="12" spans="1:8">
      <c r="A12" s="102">
        <v>2006</v>
      </c>
      <c r="B12" s="104">
        <v>1920.2329999999999</v>
      </c>
      <c r="C12" s="104">
        <f t="shared" si="0"/>
        <v>28.754750074600324</v>
      </c>
      <c r="D12" s="104">
        <v>5521.5820000000003</v>
      </c>
      <c r="E12" s="109"/>
      <c r="F12" s="109">
        <v>13.93</v>
      </c>
      <c r="G12" s="108">
        <v>769156.3726</v>
      </c>
      <c r="H12" s="107"/>
    </row>
    <row r="13" spans="1:8">
      <c r="A13" s="102">
        <v>2007</v>
      </c>
      <c r="B13" s="104">
        <v>1803.3130000000001</v>
      </c>
      <c r="C13" s="104">
        <f t="shared" si="0"/>
        <v>35.691857154027062</v>
      </c>
      <c r="D13" s="104">
        <v>6436.3590000000004</v>
      </c>
      <c r="E13" s="109"/>
      <c r="F13" s="109">
        <v>21.03</v>
      </c>
      <c r="G13" s="108">
        <v>1353566.2977000002</v>
      </c>
      <c r="H13" s="107"/>
    </row>
    <row r="14" spans="1:8">
      <c r="A14" s="102">
        <v>2008</v>
      </c>
      <c r="B14" s="104">
        <v>2057.87</v>
      </c>
      <c r="C14" s="104">
        <f t="shared" si="0"/>
        <v>33.196756840811133</v>
      </c>
      <c r="D14" s="104">
        <v>6831.4610000000002</v>
      </c>
      <c r="E14" s="109"/>
      <c r="F14" s="109">
        <v>21.89</v>
      </c>
      <c r="G14" s="108">
        <v>1495406.8129</v>
      </c>
      <c r="H14" s="107"/>
    </row>
    <row r="15" spans="1:8">
      <c r="A15" s="102">
        <v>2009</v>
      </c>
      <c r="B15" s="103">
        <v>1772.752</v>
      </c>
      <c r="C15" s="104">
        <f t="shared" si="0"/>
        <v>27.103463992707386</v>
      </c>
      <c r="D15" s="103">
        <v>4804.7719999999999</v>
      </c>
      <c r="E15" s="105">
        <v>23.405000000000001</v>
      </c>
      <c r="F15" s="105">
        <v>16.03</v>
      </c>
      <c r="G15" s="106">
        <v>770204.95160000003</v>
      </c>
      <c r="H15" s="107"/>
    </row>
    <row r="16" spans="1:8">
      <c r="A16" s="102">
        <v>2010</v>
      </c>
      <c r="B16" s="104">
        <v>1948.0730000000001</v>
      </c>
      <c r="C16" s="104">
        <f>D16/B16*10</f>
        <v>30.497815020279013</v>
      </c>
      <c r="D16" s="104">
        <v>5941.1970000000001</v>
      </c>
      <c r="E16" s="110">
        <v>31.895</v>
      </c>
      <c r="F16" s="110">
        <v>17.41</v>
      </c>
      <c r="G16" s="108">
        <v>1034362.3977</v>
      </c>
      <c r="H16" s="107"/>
    </row>
    <row r="17" spans="1:8">
      <c r="A17" s="102">
        <v>2011</v>
      </c>
      <c r="B17" s="104">
        <v>1994.653</v>
      </c>
      <c r="C17" s="104">
        <f>D17/B17*10</f>
        <v>34.475425048868146</v>
      </c>
      <c r="D17" s="104">
        <v>6876.6509999999998</v>
      </c>
      <c r="E17" s="110">
        <v>39.095999999999997</v>
      </c>
      <c r="F17" s="110">
        <v>23.01</v>
      </c>
      <c r="G17" s="108">
        <v>1582317.3951000001</v>
      </c>
      <c r="H17" s="107"/>
    </row>
    <row r="18" spans="1:8">
      <c r="A18" s="102">
        <v>2012</v>
      </c>
      <c r="B18" s="104">
        <v>2188.1709999999998</v>
      </c>
      <c r="C18" s="104">
        <f>D18/B18*10</f>
        <v>23.717652779421723</v>
      </c>
      <c r="D18" s="104">
        <v>5189.8280000000004</v>
      </c>
      <c r="E18" s="110">
        <v>27.715</v>
      </c>
      <c r="F18" s="111">
        <v>24.79</v>
      </c>
      <c r="G18" s="283">
        <f>D18*F18*10</f>
        <v>1286558.3612000002</v>
      </c>
      <c r="H18" s="107"/>
    </row>
    <row r="19" spans="1:8" ht="13.5" thickBot="1">
      <c r="A19" s="102">
        <v>2013</v>
      </c>
      <c r="B19" s="104">
        <v>2124.9690000000001</v>
      </c>
      <c r="C19" s="104">
        <f>D19/B19*10</f>
        <v>36.447251701083637</v>
      </c>
      <c r="D19" s="104">
        <v>7744.9279999999999</v>
      </c>
      <c r="E19" s="111">
        <v>69.376999999999995</v>
      </c>
      <c r="F19" s="945">
        <v>21.34</v>
      </c>
      <c r="G19" s="1362">
        <f>D19*F19*10</f>
        <v>1652767.6352000001</v>
      </c>
      <c r="H19" s="107"/>
    </row>
    <row r="20" spans="1:8" ht="15.6" customHeight="1">
      <c r="A20" s="112" t="s">
        <v>527</v>
      </c>
      <c r="B20" s="112"/>
      <c r="C20" s="112"/>
      <c r="D20" s="112"/>
      <c r="E20" s="112"/>
      <c r="F20" s="112"/>
      <c r="G20" s="112"/>
    </row>
    <row r="21" spans="1:8" ht="15.6" customHeight="1">
      <c r="A21" s="914" t="s">
        <v>1303</v>
      </c>
    </row>
    <row r="22" spans="1:8">
      <c r="A22" s="271" t="s">
        <v>1304</v>
      </c>
    </row>
  </sheetData>
  <mergeCells count="3">
    <mergeCell ref="A1:G1"/>
    <mergeCell ref="A5:A8"/>
    <mergeCell ref="A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33">
    <pageSetUpPr fitToPage="1"/>
  </sheetPr>
  <dimension ref="A1:F21"/>
  <sheetViews>
    <sheetView showGridLines="0" view="pageBreakPreview" topLeftCell="A55" zoomScale="75" zoomScaleNormal="75" zoomScaleSheetLayoutView="75" workbookViewId="0">
      <selection activeCell="H84" sqref="H84"/>
    </sheetView>
  </sheetViews>
  <sheetFormatPr baseColWidth="10" defaultRowHeight="12.75"/>
  <cols>
    <col min="1" max="6" width="18.85546875" customWidth="1"/>
  </cols>
  <sheetData>
    <row r="1" spans="1:6" s="2" customFormat="1" ht="18">
      <c r="A1" s="1481" t="s">
        <v>375</v>
      </c>
      <c r="B1" s="1481"/>
      <c r="C1" s="1481"/>
      <c r="D1" s="1481"/>
      <c r="E1" s="1481"/>
      <c r="F1" s="1481"/>
    </row>
    <row r="2" spans="1:6" s="3" customFormat="1" ht="12.75" customHeight="1"/>
    <row r="3" spans="1:6" s="3" customFormat="1" ht="15">
      <c r="A3" s="1482" t="s">
        <v>652</v>
      </c>
      <c r="B3" s="1482"/>
      <c r="C3" s="1482"/>
      <c r="D3" s="1482"/>
      <c r="E3" s="1482"/>
      <c r="F3" s="1482"/>
    </row>
    <row r="4" spans="1:6" s="3" customFormat="1" ht="15">
      <c r="A4" s="1482" t="s">
        <v>650</v>
      </c>
      <c r="B4" s="1482"/>
      <c r="C4" s="1482"/>
      <c r="D4" s="1482"/>
      <c r="E4" s="1482"/>
      <c r="F4" s="1482"/>
    </row>
    <row r="5" spans="1:6" s="3" customFormat="1" ht="13.5" customHeight="1" thickBot="1">
      <c r="A5" s="5"/>
      <c r="B5" s="6"/>
      <c r="C5" s="6"/>
      <c r="D5" s="6"/>
      <c r="E5" s="6"/>
      <c r="F5" s="6"/>
    </row>
    <row r="6" spans="1:6" ht="21" customHeight="1">
      <c r="A6" s="1520" t="s">
        <v>378</v>
      </c>
      <c r="B6" s="959"/>
      <c r="C6" s="959"/>
      <c r="D6" s="959"/>
      <c r="E6" s="960" t="s">
        <v>521</v>
      </c>
      <c r="F6" s="961"/>
    </row>
    <row r="7" spans="1:6" ht="14.25">
      <c r="A7" s="1521"/>
      <c r="B7" s="962" t="s">
        <v>379</v>
      </c>
      <c r="C7" s="962" t="s">
        <v>386</v>
      </c>
      <c r="D7" s="962" t="s">
        <v>380</v>
      </c>
      <c r="E7" s="962" t="s">
        <v>522</v>
      </c>
      <c r="F7" s="964" t="s">
        <v>523</v>
      </c>
    </row>
    <row r="8" spans="1:6">
      <c r="A8" s="1521"/>
      <c r="B8" s="962" t="s">
        <v>382</v>
      </c>
      <c r="C8" s="962" t="s">
        <v>524</v>
      </c>
      <c r="D8" s="963" t="s">
        <v>383</v>
      </c>
      <c r="E8" s="962" t="s">
        <v>525</v>
      </c>
      <c r="F8" s="964" t="s">
        <v>384</v>
      </c>
    </row>
    <row r="9" spans="1:6" ht="28.5" customHeight="1" thickBot="1">
      <c r="A9" s="1522"/>
      <c r="B9" s="965"/>
      <c r="C9" s="965"/>
      <c r="D9" s="965"/>
      <c r="E9" s="315" t="s">
        <v>526</v>
      </c>
      <c r="F9" s="966"/>
    </row>
    <row r="10" spans="1:6" ht="19.5" customHeight="1">
      <c r="A10" s="102">
        <v>2003</v>
      </c>
      <c r="B10" s="265">
        <v>13.8</v>
      </c>
      <c r="C10" s="171">
        <v>6.8840579710144922</v>
      </c>
      <c r="D10" s="265">
        <v>9.5</v>
      </c>
      <c r="E10" s="266">
        <v>16.8</v>
      </c>
      <c r="F10" s="269">
        <v>1596</v>
      </c>
    </row>
    <row r="11" spans="1:6">
      <c r="A11" s="102">
        <v>2004</v>
      </c>
      <c r="B11" s="265">
        <v>15.563000000000001</v>
      </c>
      <c r="C11" s="171">
        <v>6.5302319604189414</v>
      </c>
      <c r="D11" s="265">
        <v>10.163</v>
      </c>
      <c r="E11" s="266">
        <v>19.47</v>
      </c>
      <c r="F11" s="269">
        <v>1978.7360999999999</v>
      </c>
    </row>
    <row r="12" spans="1:6">
      <c r="A12" s="102">
        <v>2005</v>
      </c>
      <c r="B12" s="265">
        <v>13.69</v>
      </c>
      <c r="C12" s="171">
        <v>4.242512783053324</v>
      </c>
      <c r="D12" s="265">
        <v>5.8079999999999998</v>
      </c>
      <c r="E12" s="266">
        <v>21.37</v>
      </c>
      <c r="F12" s="269">
        <v>1241.1696000000002</v>
      </c>
    </row>
    <row r="13" spans="1:6">
      <c r="A13" s="102">
        <v>2006</v>
      </c>
      <c r="B13" s="265">
        <v>9.7050000000000001</v>
      </c>
      <c r="C13" s="171">
        <v>7.3158165893869134</v>
      </c>
      <c r="D13" s="265">
        <v>7.1</v>
      </c>
      <c r="E13" s="266">
        <v>20.170000000000002</v>
      </c>
      <c r="F13" s="269">
        <v>1432.07</v>
      </c>
    </row>
    <row r="14" spans="1:6">
      <c r="A14" s="102">
        <v>2007</v>
      </c>
      <c r="B14" s="265">
        <v>7.452</v>
      </c>
      <c r="C14" s="171">
        <v>7.5536768652710675</v>
      </c>
      <c r="D14" s="265">
        <v>5.6289999999999996</v>
      </c>
      <c r="E14" s="266">
        <v>24.23</v>
      </c>
      <c r="F14" s="269">
        <v>1363.9067</v>
      </c>
    </row>
    <row r="15" spans="1:6">
      <c r="A15" s="102">
        <v>2008</v>
      </c>
      <c r="B15" s="265">
        <v>5.1459999999999999</v>
      </c>
      <c r="C15" s="171">
        <v>7.652545666537117</v>
      </c>
      <c r="D15" s="265">
        <v>3.9380000000000002</v>
      </c>
      <c r="E15" s="266">
        <v>26.39</v>
      </c>
      <c r="F15" s="269">
        <v>1039.2382</v>
      </c>
    </row>
    <row r="16" spans="1:6">
      <c r="A16" s="102">
        <v>2009</v>
      </c>
      <c r="B16" s="265">
        <v>6.7610000000000001</v>
      </c>
      <c r="C16" s="171">
        <v>6.6439875758023961</v>
      </c>
      <c r="D16" s="265">
        <v>4.492</v>
      </c>
      <c r="E16" s="266">
        <v>24.51</v>
      </c>
      <c r="F16" s="269">
        <v>1100.9892</v>
      </c>
    </row>
    <row r="17" spans="1:6">
      <c r="A17" s="102">
        <v>2010</v>
      </c>
      <c r="B17" s="265">
        <v>6.0739999999999998</v>
      </c>
      <c r="C17" s="171">
        <v>6.0734277247283508</v>
      </c>
      <c r="D17" s="265">
        <v>3.6890000000000001</v>
      </c>
      <c r="E17" s="266">
        <v>22.91</v>
      </c>
      <c r="F17" s="269">
        <v>845.1499</v>
      </c>
    </row>
    <row r="18" spans="1:6">
      <c r="A18" s="102">
        <v>2011</v>
      </c>
      <c r="B18" s="265">
        <v>7.7359999999999998</v>
      </c>
      <c r="C18" s="171">
        <v>6.6778697001034137</v>
      </c>
      <c r="D18" s="171">
        <v>5.1660000000000004</v>
      </c>
      <c r="E18" s="266">
        <v>23.85</v>
      </c>
      <c r="F18" s="269">
        <v>1232.0910000000001</v>
      </c>
    </row>
    <row r="19" spans="1:6">
      <c r="A19" s="102">
        <v>2012</v>
      </c>
      <c r="B19" s="265">
        <v>6.6639999999999997</v>
      </c>
      <c r="C19" s="171">
        <v>4.21218487394958</v>
      </c>
      <c r="D19" s="265">
        <v>2.8069999999999999</v>
      </c>
      <c r="E19" s="267">
        <v>26.81</v>
      </c>
      <c r="F19" s="270">
        <v>752.55669999999998</v>
      </c>
    </row>
    <row r="20" spans="1:6" ht="13.5" thickBot="1">
      <c r="A20" s="102">
        <v>2013</v>
      </c>
      <c r="B20" s="265">
        <v>3.65</v>
      </c>
      <c r="C20" s="171">
        <f>D20/B20*10</f>
        <v>6.8712328767123285</v>
      </c>
      <c r="D20" s="265">
        <v>2.508</v>
      </c>
      <c r="E20" s="266">
        <v>29.09</v>
      </c>
      <c r="F20" s="269">
        <f>D20*E20*10</f>
        <v>729.57719999999995</v>
      </c>
    </row>
    <row r="21" spans="1:6" ht="13.15" customHeight="1">
      <c r="A21" s="112" t="s">
        <v>527</v>
      </c>
      <c r="B21" s="112"/>
      <c r="C21" s="112"/>
      <c r="D21" s="112"/>
      <c r="E21" s="112"/>
      <c r="F21" s="112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112">
    <pageSetUpPr fitToPage="1"/>
  </sheetPr>
  <dimension ref="A1:J37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1.7109375" style="37" customWidth="1"/>
    <col min="2" max="8" width="15.140625" style="37" customWidth="1"/>
    <col min="9" max="16384" width="11.42578125" style="37"/>
  </cols>
  <sheetData>
    <row r="1" spans="1:10" s="27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</row>
    <row r="2" spans="1:10" s="28" customFormat="1" ht="12.75" customHeight="1"/>
    <row r="3" spans="1:10" s="28" customFormat="1" ht="33" customHeight="1">
      <c r="A3" s="1486" t="s">
        <v>1334</v>
      </c>
      <c r="B3" s="1486"/>
      <c r="C3" s="1486"/>
      <c r="D3" s="1486"/>
      <c r="E3" s="1486"/>
      <c r="F3" s="1486"/>
      <c r="G3" s="1486"/>
      <c r="H3" s="1486"/>
      <c r="I3" s="134"/>
      <c r="J3" s="134"/>
    </row>
    <row r="4" spans="1:10" s="28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36.75" customHeight="1">
      <c r="A5" s="1515" t="s">
        <v>455</v>
      </c>
      <c r="B5" s="919" t="s">
        <v>379</v>
      </c>
      <c r="C5" s="920"/>
      <c r="D5" s="921"/>
      <c r="E5" s="919" t="s">
        <v>386</v>
      </c>
      <c r="F5" s="921"/>
      <c r="G5" s="857" t="s">
        <v>380</v>
      </c>
      <c r="H5" s="852" t="s">
        <v>392</v>
      </c>
    </row>
    <row r="6" spans="1:10" ht="22.5" customHeight="1">
      <c r="A6" s="1516"/>
      <c r="B6" s="937" t="s">
        <v>389</v>
      </c>
      <c r="C6" s="935"/>
      <c r="D6" s="936"/>
      <c r="E6" s="937" t="s">
        <v>390</v>
      </c>
      <c r="F6" s="936"/>
      <c r="G6" s="909" t="s">
        <v>532</v>
      </c>
      <c r="H6" s="926" t="s">
        <v>396</v>
      </c>
    </row>
    <row r="7" spans="1:10" ht="31.5" customHeight="1" thickBot="1">
      <c r="A7" s="1517"/>
      <c r="B7" s="860" t="s">
        <v>393</v>
      </c>
      <c r="C7" s="307" t="s">
        <v>394</v>
      </c>
      <c r="D7" s="307" t="s">
        <v>395</v>
      </c>
      <c r="E7" s="860" t="s">
        <v>393</v>
      </c>
      <c r="F7" s="307" t="s">
        <v>394</v>
      </c>
      <c r="G7" s="300" t="s">
        <v>533</v>
      </c>
      <c r="H7" s="309" t="s">
        <v>533</v>
      </c>
    </row>
    <row r="8" spans="1:10" ht="25.5" customHeight="1">
      <c r="A8" s="75" t="s">
        <v>477</v>
      </c>
      <c r="B8" s="245">
        <v>56</v>
      </c>
      <c r="C8" s="245">
        <v>3</v>
      </c>
      <c r="D8" s="45">
        <v>59</v>
      </c>
      <c r="E8" s="245">
        <v>599</v>
      </c>
      <c r="F8" s="245">
        <v>1213</v>
      </c>
      <c r="G8" s="131">
        <v>37</v>
      </c>
      <c r="H8" s="272" t="s">
        <v>399</v>
      </c>
      <c r="I8" s="132"/>
      <c r="J8" s="132"/>
    </row>
    <row r="9" spans="1:10">
      <c r="A9" s="76" t="s">
        <v>480</v>
      </c>
      <c r="B9" s="77">
        <v>56</v>
      </c>
      <c r="C9" s="77">
        <v>3</v>
      </c>
      <c r="D9" s="77">
        <v>59</v>
      </c>
      <c r="E9" s="77">
        <v>599</v>
      </c>
      <c r="F9" s="77">
        <v>1213</v>
      </c>
      <c r="G9" s="77">
        <v>37</v>
      </c>
      <c r="H9" s="78" t="s">
        <v>399</v>
      </c>
      <c r="I9" s="132"/>
      <c r="J9" s="132"/>
    </row>
    <row r="10" spans="1:10">
      <c r="A10" s="66"/>
      <c r="B10" s="48"/>
      <c r="C10" s="48"/>
      <c r="D10" s="48"/>
      <c r="E10" s="12"/>
      <c r="F10" s="12"/>
      <c r="G10" s="48"/>
      <c r="H10" s="49"/>
    </row>
    <row r="11" spans="1:10">
      <c r="A11" s="66" t="s">
        <v>483</v>
      </c>
      <c r="B11" s="48">
        <v>18</v>
      </c>
      <c r="C11" s="48" t="s">
        <v>399</v>
      </c>
      <c r="D11" s="48">
        <v>18</v>
      </c>
      <c r="E11" s="12">
        <v>600</v>
      </c>
      <c r="F11" s="12" t="s">
        <v>399</v>
      </c>
      <c r="G11" s="48">
        <v>11</v>
      </c>
      <c r="H11" s="49" t="s">
        <v>399</v>
      </c>
    </row>
    <row r="12" spans="1:10">
      <c r="A12" s="66" t="s">
        <v>484</v>
      </c>
      <c r="B12" s="12">
        <v>1140</v>
      </c>
      <c r="C12" s="12">
        <v>8</v>
      </c>
      <c r="D12" s="48">
        <v>1148</v>
      </c>
      <c r="E12" s="12">
        <v>900</v>
      </c>
      <c r="F12" s="12">
        <v>1600</v>
      </c>
      <c r="G12" s="12">
        <v>1039</v>
      </c>
      <c r="H12" s="49" t="s">
        <v>399</v>
      </c>
    </row>
    <row r="13" spans="1:10">
      <c r="A13" s="66" t="s">
        <v>485</v>
      </c>
      <c r="B13" s="12">
        <v>539</v>
      </c>
      <c r="C13" s="12">
        <v>2</v>
      </c>
      <c r="D13" s="48">
        <v>541</v>
      </c>
      <c r="E13" s="12">
        <v>300</v>
      </c>
      <c r="F13" s="12">
        <v>300</v>
      </c>
      <c r="G13" s="12">
        <v>162</v>
      </c>
      <c r="H13" s="13" t="s">
        <v>399</v>
      </c>
    </row>
    <row r="14" spans="1:10">
      <c r="A14" s="66" t="s">
        <v>487</v>
      </c>
      <c r="B14" s="12">
        <v>38</v>
      </c>
      <c r="C14" s="12" t="s">
        <v>399</v>
      </c>
      <c r="D14" s="48">
        <v>38</v>
      </c>
      <c r="E14" s="12">
        <v>800</v>
      </c>
      <c r="F14" s="12" t="s">
        <v>399</v>
      </c>
      <c r="G14" s="12">
        <v>30</v>
      </c>
      <c r="H14" s="13">
        <v>28</v>
      </c>
    </row>
    <row r="15" spans="1:10">
      <c r="A15" s="66" t="s">
        <v>489</v>
      </c>
      <c r="B15" s="12">
        <v>17</v>
      </c>
      <c r="C15" s="12" t="s">
        <v>399</v>
      </c>
      <c r="D15" s="48">
        <v>17</v>
      </c>
      <c r="E15" s="12">
        <v>1000</v>
      </c>
      <c r="F15" s="12" t="s">
        <v>399</v>
      </c>
      <c r="G15" s="12">
        <v>17</v>
      </c>
      <c r="H15" s="13" t="s">
        <v>399</v>
      </c>
    </row>
    <row r="16" spans="1:10">
      <c r="A16" s="66" t="s">
        <v>490</v>
      </c>
      <c r="B16" s="12">
        <v>206</v>
      </c>
      <c r="C16" s="12">
        <v>3</v>
      </c>
      <c r="D16" s="48">
        <v>209</v>
      </c>
      <c r="E16" s="12">
        <v>578</v>
      </c>
      <c r="F16" s="12">
        <v>1300</v>
      </c>
      <c r="G16" s="12">
        <v>123</v>
      </c>
      <c r="H16" s="13">
        <v>37</v>
      </c>
    </row>
    <row r="17" spans="1:8">
      <c r="A17" s="76" t="s">
        <v>491</v>
      </c>
      <c r="B17" s="77">
        <v>1958</v>
      </c>
      <c r="C17" s="77">
        <v>13</v>
      </c>
      <c r="D17" s="77">
        <v>1971</v>
      </c>
      <c r="E17" s="77">
        <v>697</v>
      </c>
      <c r="F17" s="77">
        <v>1331</v>
      </c>
      <c r="G17" s="77">
        <v>1382</v>
      </c>
      <c r="H17" s="78">
        <v>65</v>
      </c>
    </row>
    <row r="18" spans="1:8">
      <c r="A18" s="66"/>
      <c r="B18" s="48"/>
      <c r="C18" s="48"/>
      <c r="D18" s="48"/>
      <c r="E18" s="12"/>
      <c r="F18" s="12"/>
      <c r="G18" s="48"/>
      <c r="H18" s="49"/>
    </row>
    <row r="19" spans="1:8">
      <c r="A19" s="66" t="s">
        <v>494</v>
      </c>
      <c r="B19" s="48">
        <v>2</v>
      </c>
      <c r="C19" s="48" t="s">
        <v>399</v>
      </c>
      <c r="D19" s="48">
        <v>2</v>
      </c>
      <c r="E19" s="12">
        <v>1000</v>
      </c>
      <c r="F19" s="12" t="s">
        <v>399</v>
      </c>
      <c r="G19" s="48">
        <v>2</v>
      </c>
      <c r="H19" s="49" t="s">
        <v>399</v>
      </c>
    </row>
    <row r="20" spans="1:8">
      <c r="A20" s="66" t="s">
        <v>497</v>
      </c>
      <c r="B20" s="48">
        <v>5</v>
      </c>
      <c r="C20" s="48" t="s">
        <v>399</v>
      </c>
      <c r="D20" s="48">
        <v>5</v>
      </c>
      <c r="E20" s="12">
        <v>700</v>
      </c>
      <c r="F20" s="12" t="s">
        <v>399</v>
      </c>
      <c r="G20" s="48">
        <v>4</v>
      </c>
      <c r="H20" s="49" t="s">
        <v>399</v>
      </c>
    </row>
    <row r="21" spans="1:8">
      <c r="A21" s="76" t="s">
        <v>546</v>
      </c>
      <c r="B21" s="77">
        <v>7</v>
      </c>
      <c r="C21" s="77" t="s">
        <v>399</v>
      </c>
      <c r="D21" s="77">
        <v>7</v>
      </c>
      <c r="E21" s="77">
        <v>786</v>
      </c>
      <c r="F21" s="77" t="s">
        <v>399</v>
      </c>
      <c r="G21" s="77">
        <v>6</v>
      </c>
      <c r="H21" s="78" t="s">
        <v>399</v>
      </c>
    </row>
    <row r="22" spans="1:8">
      <c r="A22" s="66"/>
      <c r="B22" s="48"/>
      <c r="C22" s="48"/>
      <c r="D22" s="48"/>
      <c r="E22" s="12"/>
      <c r="F22" s="12"/>
      <c r="G22" s="48"/>
      <c r="H22" s="49"/>
    </row>
    <row r="23" spans="1:8">
      <c r="A23" s="66" t="s">
        <v>504</v>
      </c>
      <c r="B23" s="12">
        <v>543</v>
      </c>
      <c r="C23" s="12" t="s">
        <v>399</v>
      </c>
      <c r="D23" s="48">
        <v>543</v>
      </c>
      <c r="E23" s="12">
        <v>576</v>
      </c>
      <c r="F23" s="12" t="s">
        <v>399</v>
      </c>
      <c r="G23" s="12">
        <v>313</v>
      </c>
      <c r="H23" s="13" t="s">
        <v>399</v>
      </c>
    </row>
    <row r="24" spans="1:8">
      <c r="A24" s="66" t="s">
        <v>505</v>
      </c>
      <c r="B24" s="12">
        <v>297</v>
      </c>
      <c r="C24" s="12" t="s">
        <v>399</v>
      </c>
      <c r="D24" s="48">
        <v>297</v>
      </c>
      <c r="E24" s="12">
        <v>642</v>
      </c>
      <c r="F24" s="12" t="s">
        <v>399</v>
      </c>
      <c r="G24" s="12">
        <v>191</v>
      </c>
      <c r="H24" s="13" t="s">
        <v>399</v>
      </c>
    </row>
    <row r="25" spans="1:8">
      <c r="A25" s="76" t="s">
        <v>506</v>
      </c>
      <c r="B25" s="77">
        <v>840</v>
      </c>
      <c r="C25" s="77" t="s">
        <v>399</v>
      </c>
      <c r="D25" s="77">
        <v>840</v>
      </c>
      <c r="E25" s="77">
        <v>599</v>
      </c>
      <c r="F25" s="77" t="s">
        <v>399</v>
      </c>
      <c r="G25" s="77">
        <v>504</v>
      </c>
      <c r="H25" s="78" t="s">
        <v>399</v>
      </c>
    </row>
    <row r="26" spans="1:8">
      <c r="A26" s="66"/>
      <c r="B26" s="48"/>
      <c r="C26" s="48"/>
      <c r="D26" s="48"/>
      <c r="E26" s="12"/>
      <c r="F26" s="12"/>
      <c r="G26" s="48"/>
      <c r="H26" s="49"/>
    </row>
    <row r="27" spans="1:8">
      <c r="A27" s="66" t="s">
        <v>508</v>
      </c>
      <c r="B27" s="48">
        <v>67</v>
      </c>
      <c r="C27" s="48">
        <v>78</v>
      </c>
      <c r="D27" s="48">
        <v>145</v>
      </c>
      <c r="E27" s="12">
        <v>790</v>
      </c>
      <c r="F27" s="12">
        <v>820</v>
      </c>
      <c r="G27" s="48">
        <v>117</v>
      </c>
      <c r="H27" s="49">
        <v>97</v>
      </c>
    </row>
    <row r="28" spans="1:8">
      <c r="A28" s="66" t="s">
        <v>509</v>
      </c>
      <c r="B28" s="12">
        <v>63</v>
      </c>
      <c r="C28" s="12" t="s">
        <v>399</v>
      </c>
      <c r="D28" s="48">
        <v>63</v>
      </c>
      <c r="E28" s="12">
        <v>900</v>
      </c>
      <c r="F28" s="12">
        <v>1000</v>
      </c>
      <c r="G28" s="12">
        <v>57</v>
      </c>
      <c r="H28" s="13" t="s">
        <v>399</v>
      </c>
    </row>
    <row r="29" spans="1:8">
      <c r="A29" s="66" t="s">
        <v>510</v>
      </c>
      <c r="B29" s="48" t="s">
        <v>399</v>
      </c>
      <c r="C29" s="48">
        <v>2</v>
      </c>
      <c r="D29" s="48">
        <v>2</v>
      </c>
      <c r="E29" s="12" t="s">
        <v>399</v>
      </c>
      <c r="F29" s="12">
        <v>1000</v>
      </c>
      <c r="G29" s="48">
        <v>2</v>
      </c>
      <c r="H29" s="49" t="s">
        <v>399</v>
      </c>
    </row>
    <row r="30" spans="1:8">
      <c r="A30" s="66" t="s">
        <v>511</v>
      </c>
      <c r="B30" s="48">
        <v>128</v>
      </c>
      <c r="C30" s="48">
        <v>20</v>
      </c>
      <c r="D30" s="48">
        <v>148</v>
      </c>
      <c r="E30" s="12">
        <v>610</v>
      </c>
      <c r="F30" s="12">
        <v>610</v>
      </c>
      <c r="G30" s="48">
        <v>90</v>
      </c>
      <c r="H30" s="49" t="s">
        <v>399</v>
      </c>
    </row>
    <row r="31" spans="1:8">
      <c r="A31" s="66" t="s">
        <v>514</v>
      </c>
      <c r="B31" s="12">
        <v>236</v>
      </c>
      <c r="C31" s="12">
        <v>49</v>
      </c>
      <c r="D31" s="48">
        <v>285</v>
      </c>
      <c r="E31" s="12">
        <v>675</v>
      </c>
      <c r="F31" s="12">
        <v>1000</v>
      </c>
      <c r="G31" s="12">
        <v>208</v>
      </c>
      <c r="H31" s="13">
        <v>42</v>
      </c>
    </row>
    <row r="32" spans="1:8">
      <c r="A32" s="76" t="s">
        <v>515</v>
      </c>
      <c r="B32" s="77">
        <v>494</v>
      </c>
      <c r="C32" s="77">
        <v>149</v>
      </c>
      <c r="D32" s="77">
        <v>643</v>
      </c>
      <c r="E32" s="77">
        <v>702</v>
      </c>
      <c r="F32" s="77">
        <v>853</v>
      </c>
      <c r="G32" s="77">
        <v>474</v>
      </c>
      <c r="H32" s="78">
        <v>139</v>
      </c>
    </row>
    <row r="33" spans="1:8">
      <c r="A33" s="66"/>
      <c r="B33" s="48"/>
      <c r="C33" s="48"/>
      <c r="D33" s="48"/>
      <c r="E33" s="12"/>
      <c r="F33" s="12"/>
      <c r="G33" s="48"/>
      <c r="H33" s="49"/>
    </row>
    <row r="34" spans="1:8">
      <c r="A34" s="66" t="s">
        <v>517</v>
      </c>
      <c r="B34" s="48">
        <v>130</v>
      </c>
      <c r="C34" s="85">
        <v>1</v>
      </c>
      <c r="D34" s="48">
        <v>130</v>
      </c>
      <c r="E34" s="12">
        <v>800</v>
      </c>
      <c r="F34" s="85">
        <v>1200</v>
      </c>
      <c r="G34" s="48">
        <v>105</v>
      </c>
      <c r="H34" s="49">
        <v>93</v>
      </c>
    </row>
    <row r="35" spans="1:8">
      <c r="A35" s="76" t="s">
        <v>518</v>
      </c>
      <c r="B35" s="77">
        <v>130</v>
      </c>
      <c r="C35" s="77">
        <v>1</v>
      </c>
      <c r="D35" s="77">
        <v>130</v>
      </c>
      <c r="E35" s="77">
        <v>800</v>
      </c>
      <c r="F35" s="77">
        <v>1200</v>
      </c>
      <c r="G35" s="77">
        <v>105</v>
      </c>
      <c r="H35" s="78">
        <v>93</v>
      </c>
    </row>
    <row r="36" spans="1:8">
      <c r="A36" s="66"/>
      <c r="B36" s="48"/>
      <c r="C36" s="48"/>
      <c r="D36" s="48"/>
      <c r="E36" s="12"/>
      <c r="F36" s="12"/>
      <c r="G36" s="48"/>
      <c r="H36" s="49"/>
    </row>
    <row r="37" spans="1:8" ht="13.5" thickBot="1">
      <c r="A37" s="69" t="s">
        <v>519</v>
      </c>
      <c r="B37" s="55">
        <v>3485</v>
      </c>
      <c r="C37" s="55">
        <v>166</v>
      </c>
      <c r="D37" s="55">
        <v>3650</v>
      </c>
      <c r="E37" s="55">
        <v>677</v>
      </c>
      <c r="F37" s="55">
        <v>899</v>
      </c>
      <c r="G37" s="55">
        <v>2508</v>
      </c>
      <c r="H37" s="56">
        <v>297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217">
    <pageSetUpPr fitToPage="1"/>
  </sheetPr>
  <dimension ref="A1:H20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2.42578125" style="37" customWidth="1"/>
    <col min="2" max="8" width="14.42578125" style="37" customWidth="1"/>
    <col min="9" max="16384" width="11.42578125" style="37"/>
  </cols>
  <sheetData>
    <row r="1" spans="1:8" s="27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</row>
    <row r="2" spans="1:8" s="28" customFormat="1" ht="12.75" customHeight="1"/>
    <row r="3" spans="1:8" s="28" customFormat="1" ht="15">
      <c r="A3" s="1504" t="s">
        <v>653</v>
      </c>
      <c r="B3" s="1504"/>
      <c r="C3" s="1504"/>
      <c r="D3" s="1504"/>
      <c r="E3" s="1504"/>
      <c r="F3" s="1504"/>
      <c r="G3" s="1504"/>
      <c r="H3" s="1504"/>
    </row>
    <row r="4" spans="1:8" s="28" customFormat="1" ht="36" customHeight="1">
      <c r="A4" s="1486" t="s">
        <v>1322</v>
      </c>
      <c r="B4" s="1486"/>
      <c r="C4" s="1486"/>
      <c r="D4" s="1486"/>
      <c r="E4" s="1486"/>
      <c r="F4" s="1486"/>
      <c r="G4" s="1486"/>
      <c r="H4" s="1486"/>
    </row>
    <row r="5" spans="1:8" s="28" customFormat="1" ht="15.75" thickBot="1">
      <c r="A5" s="239"/>
      <c r="B5" s="240"/>
      <c r="C5" s="240"/>
      <c r="D5" s="240"/>
      <c r="E5" s="240"/>
      <c r="F5" s="240"/>
      <c r="G5" s="240"/>
      <c r="H5" s="240"/>
    </row>
    <row r="6" spans="1:8" ht="27.75" customHeight="1">
      <c r="A6" s="1515" t="s">
        <v>455</v>
      </c>
      <c r="B6" s="919" t="s">
        <v>379</v>
      </c>
      <c r="C6" s="920"/>
      <c r="D6" s="921"/>
      <c r="E6" s="919" t="s">
        <v>386</v>
      </c>
      <c r="F6" s="921"/>
      <c r="G6" s="857" t="s">
        <v>380</v>
      </c>
      <c r="H6" s="852" t="s">
        <v>392</v>
      </c>
    </row>
    <row r="7" spans="1:8" ht="28.5" customHeight="1">
      <c r="A7" s="1516"/>
      <c r="B7" s="937" t="s">
        <v>389</v>
      </c>
      <c r="C7" s="935"/>
      <c r="D7" s="936"/>
      <c r="E7" s="937" t="s">
        <v>390</v>
      </c>
      <c r="F7" s="936"/>
      <c r="G7" s="909" t="s">
        <v>532</v>
      </c>
      <c r="H7" s="926" t="s">
        <v>396</v>
      </c>
    </row>
    <row r="8" spans="1:8" ht="34.5" customHeight="1" thickBot="1">
      <c r="A8" s="1517"/>
      <c r="B8" s="860" t="s">
        <v>393</v>
      </c>
      <c r="C8" s="307" t="s">
        <v>394</v>
      </c>
      <c r="D8" s="307" t="s">
        <v>395</v>
      </c>
      <c r="E8" s="860" t="s">
        <v>393</v>
      </c>
      <c r="F8" s="307" t="s">
        <v>394</v>
      </c>
      <c r="G8" s="300" t="s">
        <v>533</v>
      </c>
      <c r="H8" s="309" t="s">
        <v>533</v>
      </c>
    </row>
    <row r="9" spans="1:8" ht="21.75" customHeight="1">
      <c r="A9" s="75" t="s">
        <v>489</v>
      </c>
      <c r="B9" s="131">
        <v>1</v>
      </c>
      <c r="C9" s="131" t="s">
        <v>399</v>
      </c>
      <c r="D9" s="45">
        <v>1</v>
      </c>
      <c r="E9" s="131">
        <v>1000</v>
      </c>
      <c r="F9" s="131" t="s">
        <v>399</v>
      </c>
      <c r="G9" s="131">
        <v>1</v>
      </c>
      <c r="H9" s="140" t="s">
        <v>399</v>
      </c>
    </row>
    <row r="10" spans="1:8">
      <c r="A10" s="980" t="s">
        <v>491</v>
      </c>
      <c r="B10" s="981">
        <v>1</v>
      </c>
      <c r="C10" s="981" t="s">
        <v>399</v>
      </c>
      <c r="D10" s="981">
        <v>1</v>
      </c>
      <c r="E10" s="981">
        <v>1000</v>
      </c>
      <c r="F10" s="981" t="s">
        <v>399</v>
      </c>
      <c r="G10" s="981">
        <v>1</v>
      </c>
      <c r="H10" s="983" t="s">
        <v>399</v>
      </c>
    </row>
    <row r="11" spans="1:8">
      <c r="A11" s="68"/>
      <c r="B11" s="73"/>
      <c r="C11" s="73"/>
      <c r="D11" s="73"/>
      <c r="E11" s="79"/>
      <c r="F11" s="79"/>
      <c r="G11" s="73"/>
      <c r="H11" s="74"/>
    </row>
    <row r="12" spans="1:8">
      <c r="A12" s="980" t="s">
        <v>492</v>
      </c>
      <c r="B12" s="982">
        <v>38</v>
      </c>
      <c r="C12" s="982" t="s">
        <v>399</v>
      </c>
      <c r="D12" s="981">
        <v>38</v>
      </c>
      <c r="E12" s="982">
        <v>600</v>
      </c>
      <c r="F12" s="982" t="s">
        <v>399</v>
      </c>
      <c r="G12" s="982">
        <v>23</v>
      </c>
      <c r="H12" s="988">
        <v>18</v>
      </c>
    </row>
    <row r="13" spans="1:8">
      <c r="A13" s="66"/>
      <c r="B13" s="48"/>
      <c r="C13" s="48"/>
      <c r="D13" s="48"/>
      <c r="E13" s="12"/>
      <c r="F13" s="12"/>
      <c r="G13" s="48"/>
      <c r="H13" s="49"/>
    </row>
    <row r="14" spans="1:8">
      <c r="A14" s="66" t="s">
        <v>497</v>
      </c>
      <c r="B14" s="48">
        <v>317</v>
      </c>
      <c r="C14" s="48" t="s">
        <v>399</v>
      </c>
      <c r="D14" s="48">
        <v>317</v>
      </c>
      <c r="E14" s="12">
        <v>800</v>
      </c>
      <c r="F14" s="12" t="s">
        <v>399</v>
      </c>
      <c r="G14" s="48">
        <v>254</v>
      </c>
      <c r="H14" s="49">
        <v>30</v>
      </c>
    </row>
    <row r="15" spans="1:8">
      <c r="A15" s="980" t="s">
        <v>546</v>
      </c>
      <c r="B15" s="981">
        <v>317</v>
      </c>
      <c r="C15" s="981" t="s">
        <v>399</v>
      </c>
      <c r="D15" s="981">
        <v>317</v>
      </c>
      <c r="E15" s="981">
        <v>800</v>
      </c>
      <c r="F15" s="981" t="s">
        <v>399</v>
      </c>
      <c r="G15" s="981">
        <v>254</v>
      </c>
      <c r="H15" s="983">
        <v>30</v>
      </c>
    </row>
    <row r="16" spans="1:8">
      <c r="A16" s="66"/>
      <c r="B16" s="48"/>
      <c r="C16" s="48"/>
      <c r="D16" s="48"/>
      <c r="E16" s="12"/>
      <c r="F16" s="12"/>
      <c r="G16" s="48"/>
      <c r="H16" s="49"/>
    </row>
    <row r="17" spans="1:8">
      <c r="A17" s="66" t="s">
        <v>516</v>
      </c>
      <c r="B17" s="85">
        <v>15</v>
      </c>
      <c r="C17" s="48" t="s">
        <v>399</v>
      </c>
      <c r="D17" s="85">
        <v>15</v>
      </c>
      <c r="E17" s="85">
        <v>1100</v>
      </c>
      <c r="F17" s="48" t="s">
        <v>399</v>
      </c>
      <c r="G17" s="85">
        <v>17</v>
      </c>
      <c r="H17" s="49" t="s">
        <v>399</v>
      </c>
    </row>
    <row r="18" spans="1:8">
      <c r="A18" s="980" t="s">
        <v>518</v>
      </c>
      <c r="B18" s="981">
        <v>15</v>
      </c>
      <c r="C18" s="981" t="s">
        <v>399</v>
      </c>
      <c r="D18" s="981">
        <v>15</v>
      </c>
      <c r="E18" s="981">
        <v>1100</v>
      </c>
      <c r="F18" s="1019" t="s">
        <v>399</v>
      </c>
      <c r="G18" s="981">
        <v>17</v>
      </c>
      <c r="H18" s="983" t="s">
        <v>399</v>
      </c>
    </row>
    <row r="19" spans="1:8">
      <c r="A19" s="66"/>
      <c r="B19" s="48"/>
      <c r="C19" s="48"/>
      <c r="D19" s="48"/>
      <c r="E19" s="12"/>
      <c r="F19" s="12"/>
      <c r="G19" s="48"/>
      <c r="H19" s="49"/>
    </row>
    <row r="20" spans="1:8" ht="13.5" thickBot="1">
      <c r="A20" s="976" t="s">
        <v>519</v>
      </c>
      <c r="B20" s="977">
        <v>371</v>
      </c>
      <c r="C20" s="977" t="s">
        <v>399</v>
      </c>
      <c r="D20" s="977">
        <v>371</v>
      </c>
      <c r="E20" s="977">
        <v>792</v>
      </c>
      <c r="F20" s="977" t="s">
        <v>399</v>
      </c>
      <c r="G20" s="977">
        <v>295</v>
      </c>
      <c r="H20" s="979">
        <v>48</v>
      </c>
    </row>
  </sheetData>
  <mergeCells count="4">
    <mergeCell ref="A1:H1"/>
    <mergeCell ref="A3:H3"/>
    <mergeCell ref="A4:H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218">
    <pageSetUpPr fitToPage="1"/>
  </sheetPr>
  <dimension ref="A1:H20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6.140625" style="37" customWidth="1"/>
    <col min="2" max="8" width="19.5703125" style="37" customWidth="1"/>
    <col min="9" max="16384" width="11.42578125" style="37"/>
  </cols>
  <sheetData>
    <row r="1" spans="1:8" s="27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</row>
    <row r="2" spans="1:8" s="28" customFormat="1" ht="12.75" customHeight="1"/>
    <row r="3" spans="1:8" s="28" customFormat="1" ht="15">
      <c r="A3" s="1504" t="s">
        <v>654</v>
      </c>
      <c r="B3" s="1504"/>
      <c r="C3" s="1504"/>
      <c r="D3" s="1504"/>
      <c r="E3" s="1504"/>
      <c r="F3" s="1504"/>
      <c r="G3" s="1504"/>
      <c r="H3" s="1504"/>
    </row>
    <row r="4" spans="1:8" s="28" customFormat="1" ht="33" customHeight="1">
      <c r="A4" s="1486" t="s">
        <v>1322</v>
      </c>
      <c r="B4" s="1486"/>
      <c r="C4" s="1486"/>
      <c r="D4" s="1486"/>
      <c r="E4" s="1486"/>
      <c r="F4" s="1486"/>
      <c r="G4" s="1486"/>
      <c r="H4" s="1486"/>
    </row>
    <row r="5" spans="1:8" s="28" customFormat="1" ht="15.75" thickBot="1">
      <c r="A5" s="29"/>
      <c r="B5" s="29"/>
      <c r="C5" s="29"/>
      <c r="D5" s="29"/>
      <c r="E5" s="29"/>
      <c r="F5" s="29"/>
      <c r="G5" s="29"/>
      <c r="H5" s="29"/>
    </row>
    <row r="6" spans="1:8" ht="31.5" customHeight="1">
      <c r="A6" s="1515" t="s">
        <v>455</v>
      </c>
      <c r="B6" s="919" t="s">
        <v>379</v>
      </c>
      <c r="C6" s="920"/>
      <c r="D6" s="921"/>
      <c r="E6" s="919" t="s">
        <v>386</v>
      </c>
      <c r="F6" s="921"/>
      <c r="G6" s="857" t="s">
        <v>380</v>
      </c>
      <c r="H6" s="852" t="s">
        <v>392</v>
      </c>
    </row>
    <row r="7" spans="1:8" ht="21.75" customHeight="1">
      <c r="A7" s="1516"/>
      <c r="B7" s="937" t="s">
        <v>389</v>
      </c>
      <c r="C7" s="935"/>
      <c r="D7" s="936"/>
      <c r="E7" s="937" t="s">
        <v>390</v>
      </c>
      <c r="F7" s="936"/>
      <c r="G7" s="909" t="s">
        <v>532</v>
      </c>
      <c r="H7" s="926" t="s">
        <v>396</v>
      </c>
    </row>
    <row r="8" spans="1:8" ht="29.25" customHeight="1" thickBot="1">
      <c r="A8" s="1517"/>
      <c r="B8" s="860" t="s">
        <v>393</v>
      </c>
      <c r="C8" s="307" t="s">
        <v>394</v>
      </c>
      <c r="D8" s="307" t="s">
        <v>395</v>
      </c>
      <c r="E8" s="860" t="s">
        <v>393</v>
      </c>
      <c r="F8" s="307" t="s">
        <v>394</v>
      </c>
      <c r="G8" s="300" t="s">
        <v>533</v>
      </c>
      <c r="H8" s="309" t="s">
        <v>533</v>
      </c>
    </row>
    <row r="9" spans="1:8" ht="24" customHeight="1">
      <c r="A9" s="75" t="s">
        <v>545</v>
      </c>
      <c r="B9" s="131">
        <v>56</v>
      </c>
      <c r="C9" s="131" t="s">
        <v>399</v>
      </c>
      <c r="D9" s="45">
        <v>56</v>
      </c>
      <c r="E9" s="131">
        <v>660</v>
      </c>
      <c r="F9" s="131" t="s">
        <v>399</v>
      </c>
      <c r="G9" s="131">
        <v>37</v>
      </c>
      <c r="H9" s="140">
        <v>35</v>
      </c>
    </row>
    <row r="10" spans="1:8">
      <c r="A10" s="66" t="s">
        <v>484</v>
      </c>
      <c r="B10" s="12">
        <v>16</v>
      </c>
      <c r="C10" s="12" t="s">
        <v>399</v>
      </c>
      <c r="D10" s="48">
        <v>16</v>
      </c>
      <c r="E10" s="12">
        <v>700</v>
      </c>
      <c r="F10" s="12" t="s">
        <v>399</v>
      </c>
      <c r="G10" s="12">
        <v>11</v>
      </c>
      <c r="H10" s="133">
        <v>3</v>
      </c>
    </row>
    <row r="11" spans="1:8">
      <c r="A11" s="66" t="s">
        <v>485</v>
      </c>
      <c r="B11" s="12">
        <v>9</v>
      </c>
      <c r="C11" s="12" t="s">
        <v>399</v>
      </c>
      <c r="D11" s="48">
        <v>9</v>
      </c>
      <c r="E11" s="12">
        <v>1700</v>
      </c>
      <c r="F11" s="12" t="s">
        <v>399</v>
      </c>
      <c r="G11" s="12">
        <v>15</v>
      </c>
      <c r="H11" s="13" t="s">
        <v>399</v>
      </c>
    </row>
    <row r="12" spans="1:8">
      <c r="A12" s="66" t="s">
        <v>486</v>
      </c>
      <c r="B12" s="12">
        <v>102</v>
      </c>
      <c r="C12" s="12" t="s">
        <v>399</v>
      </c>
      <c r="D12" s="48">
        <v>102</v>
      </c>
      <c r="E12" s="12">
        <v>750</v>
      </c>
      <c r="F12" s="12" t="s">
        <v>399</v>
      </c>
      <c r="G12" s="12">
        <v>77</v>
      </c>
      <c r="H12" s="13">
        <v>40</v>
      </c>
    </row>
    <row r="13" spans="1:8">
      <c r="A13" s="66" t="s">
        <v>487</v>
      </c>
      <c r="B13" s="12">
        <v>80</v>
      </c>
      <c r="C13" s="12" t="s">
        <v>399</v>
      </c>
      <c r="D13" s="48">
        <v>80</v>
      </c>
      <c r="E13" s="12">
        <v>700</v>
      </c>
      <c r="F13" s="12" t="s">
        <v>399</v>
      </c>
      <c r="G13" s="12">
        <v>56</v>
      </c>
      <c r="H13" s="13">
        <v>56</v>
      </c>
    </row>
    <row r="14" spans="1:8">
      <c r="A14" s="66" t="s">
        <v>489</v>
      </c>
      <c r="B14" s="12">
        <v>208</v>
      </c>
      <c r="C14" s="12">
        <v>16</v>
      </c>
      <c r="D14" s="48">
        <v>224</v>
      </c>
      <c r="E14" s="12">
        <v>1200</v>
      </c>
      <c r="F14" s="12">
        <v>2000</v>
      </c>
      <c r="G14" s="12">
        <v>282</v>
      </c>
      <c r="H14" s="13" t="s">
        <v>399</v>
      </c>
    </row>
    <row r="15" spans="1:8">
      <c r="A15" s="66" t="s">
        <v>490</v>
      </c>
      <c r="B15" s="12">
        <v>284</v>
      </c>
      <c r="C15" s="12">
        <v>57</v>
      </c>
      <c r="D15" s="48">
        <v>341</v>
      </c>
      <c r="E15" s="12">
        <v>700</v>
      </c>
      <c r="F15" s="12">
        <v>1000</v>
      </c>
      <c r="G15" s="12">
        <v>256</v>
      </c>
      <c r="H15" s="13">
        <v>59</v>
      </c>
    </row>
    <row r="16" spans="1:8">
      <c r="A16" s="980" t="s">
        <v>491</v>
      </c>
      <c r="B16" s="981">
        <v>755</v>
      </c>
      <c r="C16" s="981">
        <v>73</v>
      </c>
      <c r="D16" s="981">
        <v>828</v>
      </c>
      <c r="E16" s="981">
        <v>853</v>
      </c>
      <c r="F16" s="981">
        <v>1219</v>
      </c>
      <c r="G16" s="981">
        <v>734</v>
      </c>
      <c r="H16" s="983">
        <v>193</v>
      </c>
    </row>
    <row r="17" spans="1:8">
      <c r="A17" s="68"/>
      <c r="B17" s="73"/>
      <c r="C17" s="73"/>
      <c r="D17" s="73"/>
      <c r="E17" s="79"/>
      <c r="F17" s="79"/>
      <c r="G17" s="73"/>
      <c r="H17" s="74"/>
    </row>
    <row r="18" spans="1:8">
      <c r="A18" s="980" t="s">
        <v>518</v>
      </c>
      <c r="B18" s="981" t="s">
        <v>399</v>
      </c>
      <c r="C18" s="981" t="s">
        <v>399</v>
      </c>
      <c r="D18" s="981" t="s">
        <v>399</v>
      </c>
      <c r="E18" s="981" t="s">
        <v>399</v>
      </c>
      <c r="F18" s="1019" t="s">
        <v>399</v>
      </c>
      <c r="G18" s="981" t="s">
        <v>399</v>
      </c>
      <c r="H18" s="983" t="s">
        <v>399</v>
      </c>
    </row>
    <row r="19" spans="1:8">
      <c r="A19" s="66"/>
      <c r="B19" s="48"/>
      <c r="C19" s="48"/>
      <c r="D19" s="48"/>
      <c r="E19" s="12"/>
      <c r="F19" s="12"/>
      <c r="G19" s="48"/>
      <c r="H19" s="49"/>
    </row>
    <row r="20" spans="1:8" ht="13.5" thickBot="1">
      <c r="A20" s="976" t="s">
        <v>519</v>
      </c>
      <c r="B20" s="977">
        <v>755</v>
      </c>
      <c r="C20" s="977">
        <v>73</v>
      </c>
      <c r="D20" s="977">
        <v>828</v>
      </c>
      <c r="E20" s="977">
        <v>853</v>
      </c>
      <c r="F20" s="977">
        <v>1219</v>
      </c>
      <c r="G20" s="977">
        <v>734</v>
      </c>
      <c r="H20" s="979">
        <v>193</v>
      </c>
    </row>
  </sheetData>
  <mergeCells count="4">
    <mergeCell ref="A1:H1"/>
    <mergeCell ref="A3:H3"/>
    <mergeCell ref="A4:H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337">
    <pageSetUpPr fitToPage="1"/>
  </sheetPr>
  <dimension ref="A1:H12"/>
  <sheetViews>
    <sheetView view="pageBreakPreview" zoomScale="75" zoomScaleNormal="100" zoomScaleSheetLayoutView="75" workbookViewId="0">
      <selection activeCell="H84" sqref="H84"/>
    </sheetView>
  </sheetViews>
  <sheetFormatPr baseColWidth="10" defaultRowHeight="12.75"/>
  <cols>
    <col min="1" max="1" width="33.28515625" style="37" customWidth="1"/>
    <col min="2" max="8" width="16" style="37" customWidth="1"/>
    <col min="9" max="16384" width="11.42578125" style="37"/>
  </cols>
  <sheetData>
    <row r="1" spans="1:8" s="27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</row>
    <row r="2" spans="1:8" s="28" customFormat="1" ht="12.75" customHeight="1"/>
    <row r="3" spans="1:8" s="28" customFormat="1" ht="15">
      <c r="A3" s="1504" t="s">
        <v>690</v>
      </c>
      <c r="B3" s="1504"/>
      <c r="C3" s="1504"/>
      <c r="D3" s="1504"/>
      <c r="E3" s="1504"/>
      <c r="F3" s="1504"/>
      <c r="G3" s="1504"/>
      <c r="H3" s="1504"/>
    </row>
    <row r="4" spans="1:8" s="28" customFormat="1" ht="33" customHeight="1">
      <c r="A4" s="1486" t="s">
        <v>1322</v>
      </c>
      <c r="B4" s="1486"/>
      <c r="C4" s="1486"/>
      <c r="D4" s="1486"/>
      <c r="E4" s="1486"/>
      <c r="F4" s="1486"/>
      <c r="G4" s="1486"/>
      <c r="H4" s="1486"/>
    </row>
    <row r="5" spans="1:8" s="28" customFormat="1" ht="15.75" thickBot="1">
      <c r="A5" s="29"/>
      <c r="B5" s="29"/>
      <c r="C5" s="29"/>
      <c r="D5" s="29"/>
      <c r="E5" s="29"/>
      <c r="F5" s="29"/>
      <c r="G5" s="29"/>
      <c r="H5" s="29"/>
    </row>
    <row r="6" spans="1:8" ht="33" customHeight="1">
      <c r="A6" s="1515" t="s">
        <v>455</v>
      </c>
      <c r="B6" s="919" t="s">
        <v>379</v>
      </c>
      <c r="C6" s="920"/>
      <c r="D6" s="921"/>
      <c r="E6" s="919" t="s">
        <v>386</v>
      </c>
      <c r="F6" s="921"/>
      <c r="G6" s="857" t="s">
        <v>380</v>
      </c>
      <c r="H6" s="852" t="s">
        <v>392</v>
      </c>
    </row>
    <row r="7" spans="1:8">
      <c r="A7" s="1516"/>
      <c r="B7" s="937" t="s">
        <v>389</v>
      </c>
      <c r="C7" s="935"/>
      <c r="D7" s="936"/>
      <c r="E7" s="937" t="s">
        <v>390</v>
      </c>
      <c r="F7" s="936"/>
      <c r="G7" s="909" t="s">
        <v>532</v>
      </c>
      <c r="H7" s="926" t="s">
        <v>396</v>
      </c>
    </row>
    <row r="8" spans="1:8" ht="33.75" customHeight="1" thickBot="1">
      <c r="A8" s="1517"/>
      <c r="B8" s="860" t="s">
        <v>393</v>
      </c>
      <c r="C8" s="307" t="s">
        <v>394</v>
      </c>
      <c r="D8" s="307" t="s">
        <v>395</v>
      </c>
      <c r="E8" s="860" t="s">
        <v>393</v>
      </c>
      <c r="F8" s="307" t="s">
        <v>394</v>
      </c>
      <c r="G8" s="300" t="s">
        <v>533</v>
      </c>
      <c r="H8" s="309" t="s">
        <v>533</v>
      </c>
    </row>
    <row r="9" spans="1:8">
      <c r="A9" s="68"/>
      <c r="B9" s="73"/>
      <c r="C9" s="73"/>
      <c r="D9" s="73"/>
      <c r="E9" s="79"/>
      <c r="F9" s="79"/>
      <c r="G9" s="73"/>
      <c r="H9" s="74"/>
    </row>
    <row r="10" spans="1:8">
      <c r="A10" s="76" t="s">
        <v>518</v>
      </c>
      <c r="B10" s="77" t="s">
        <v>399</v>
      </c>
      <c r="C10" s="77" t="s">
        <v>399</v>
      </c>
      <c r="D10" s="77" t="s">
        <v>399</v>
      </c>
      <c r="E10" s="77" t="s">
        <v>399</v>
      </c>
      <c r="F10" s="77" t="s">
        <v>399</v>
      </c>
      <c r="G10" s="77" t="s">
        <v>399</v>
      </c>
      <c r="H10" s="78" t="s">
        <v>399</v>
      </c>
    </row>
    <row r="11" spans="1:8">
      <c r="A11" s="66"/>
      <c r="B11" s="48"/>
      <c r="C11" s="48"/>
      <c r="D11" s="48"/>
      <c r="E11" s="12"/>
      <c r="F11" s="12"/>
      <c r="G11" s="48"/>
      <c r="H11" s="49"/>
    </row>
    <row r="12" spans="1:8" ht="13.5" thickBot="1">
      <c r="A12" s="69" t="s">
        <v>519</v>
      </c>
      <c r="B12" s="55" t="s">
        <v>399</v>
      </c>
      <c r="C12" s="55" t="s">
        <v>399</v>
      </c>
      <c r="D12" s="55" t="s">
        <v>399</v>
      </c>
      <c r="E12" s="55" t="s">
        <v>399</v>
      </c>
      <c r="F12" s="55" t="s">
        <v>399</v>
      </c>
      <c r="G12" s="55" t="s">
        <v>399</v>
      </c>
      <c r="H12" s="56" t="s">
        <v>399</v>
      </c>
    </row>
  </sheetData>
  <mergeCells count="4">
    <mergeCell ref="A1:H1"/>
    <mergeCell ref="A3:H3"/>
    <mergeCell ref="A4:H4"/>
    <mergeCell ref="A6:A8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5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19">
    <pageSetUpPr fitToPage="1"/>
  </sheetPr>
  <dimension ref="A1:H51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40.140625" style="271" customWidth="1"/>
    <col min="2" max="8" width="20.5703125" style="271" customWidth="1"/>
    <col min="9" max="13" width="10.7109375" style="271" customWidth="1"/>
    <col min="14" max="15" width="11.42578125" style="271"/>
    <col min="16" max="16" width="28.28515625" style="271" customWidth="1"/>
    <col min="17" max="22" width="11.5703125" style="271" customWidth="1"/>
    <col min="23" max="16384" width="11.42578125" style="271"/>
  </cols>
  <sheetData>
    <row r="1" spans="1:8" s="90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</row>
    <row r="3" spans="1:8" s="91" customFormat="1" ht="15">
      <c r="A3" s="1568" t="s">
        <v>691</v>
      </c>
      <c r="B3" s="1568"/>
      <c r="C3" s="1568"/>
      <c r="D3" s="1568"/>
      <c r="E3" s="1568"/>
      <c r="F3" s="1568"/>
      <c r="G3" s="1568"/>
      <c r="H3" s="1568"/>
    </row>
    <row r="4" spans="1:8" s="91" customFormat="1" ht="30" customHeight="1">
      <c r="A4" s="1569" t="s">
        <v>1335</v>
      </c>
      <c r="B4" s="1569"/>
      <c r="C4" s="1569"/>
      <c r="D4" s="1569"/>
      <c r="E4" s="1569"/>
      <c r="F4" s="1569"/>
      <c r="G4" s="1569"/>
      <c r="H4" s="1569"/>
    </row>
    <row r="5" spans="1:8" s="91" customFormat="1" ht="15" thickBot="1"/>
    <row r="6" spans="1:8" ht="33.75" customHeight="1">
      <c r="A6" s="327"/>
      <c r="B6" s="1553" t="s">
        <v>379</v>
      </c>
      <c r="C6" s="1493"/>
      <c r="D6" s="1494"/>
      <c r="E6" s="1553" t="s">
        <v>386</v>
      </c>
      <c r="F6" s="1494"/>
      <c r="G6" s="857" t="s">
        <v>380</v>
      </c>
      <c r="H6" s="852" t="s">
        <v>392</v>
      </c>
    </row>
    <row r="7" spans="1:8" ht="21" customHeight="1">
      <c r="A7" s="856" t="s">
        <v>560</v>
      </c>
      <c r="B7" s="1538" t="s">
        <v>389</v>
      </c>
      <c r="C7" s="1539"/>
      <c r="D7" s="1540"/>
      <c r="E7" s="1538" t="s">
        <v>390</v>
      </c>
      <c r="F7" s="1540"/>
      <c r="G7" s="909" t="s">
        <v>532</v>
      </c>
      <c r="H7" s="926" t="s">
        <v>396</v>
      </c>
    </row>
    <row r="8" spans="1:8" ht="60" customHeight="1" thickBot="1">
      <c r="A8" s="939" t="s">
        <v>538</v>
      </c>
      <c r="B8" s="860" t="s">
        <v>393</v>
      </c>
      <c r="C8" s="307" t="s">
        <v>394</v>
      </c>
      <c r="D8" s="307" t="s">
        <v>395</v>
      </c>
      <c r="E8" s="860" t="s">
        <v>393</v>
      </c>
      <c r="F8" s="934" t="s">
        <v>394</v>
      </c>
      <c r="G8" s="300" t="s">
        <v>533</v>
      </c>
      <c r="H8" s="309" t="s">
        <v>533</v>
      </c>
    </row>
    <row r="9" spans="1:8" ht="24.75" customHeight="1">
      <c r="A9" s="1020" t="s">
        <v>465</v>
      </c>
      <c r="B9" s="1021">
        <v>2</v>
      </c>
      <c r="C9" s="1021" t="s">
        <v>399</v>
      </c>
      <c r="D9" s="1021">
        <v>2</v>
      </c>
      <c r="E9" s="1022">
        <v>1200</v>
      </c>
      <c r="F9" s="1021" t="s">
        <v>399</v>
      </c>
      <c r="G9" s="1021">
        <v>2</v>
      </c>
      <c r="H9" s="1023" t="s">
        <v>399</v>
      </c>
    </row>
    <row r="10" spans="1:8">
      <c r="A10" s="66"/>
      <c r="B10" s="48"/>
      <c r="C10" s="48"/>
      <c r="D10" s="48"/>
      <c r="E10" s="12"/>
      <c r="F10" s="12"/>
      <c r="G10" s="48"/>
      <c r="H10" s="49"/>
    </row>
    <row r="11" spans="1:8">
      <c r="A11" s="66" t="s">
        <v>472</v>
      </c>
      <c r="B11" s="48">
        <v>857</v>
      </c>
      <c r="C11" s="48">
        <v>356</v>
      </c>
      <c r="D11" s="48">
        <v>1213</v>
      </c>
      <c r="E11" s="12">
        <v>2600</v>
      </c>
      <c r="F11" s="12">
        <v>3500</v>
      </c>
      <c r="G11" s="48">
        <v>3474</v>
      </c>
      <c r="H11" s="49" t="s">
        <v>399</v>
      </c>
    </row>
    <row r="12" spans="1:8">
      <c r="A12" s="66" t="s">
        <v>473</v>
      </c>
      <c r="B12" s="48">
        <v>1358</v>
      </c>
      <c r="C12" s="48">
        <v>60</v>
      </c>
      <c r="D12" s="48">
        <v>1418</v>
      </c>
      <c r="E12" s="12">
        <v>598</v>
      </c>
      <c r="F12" s="12">
        <v>2500</v>
      </c>
      <c r="G12" s="48">
        <v>962</v>
      </c>
      <c r="H12" s="49">
        <v>38</v>
      </c>
    </row>
    <row r="13" spans="1:8">
      <c r="A13" s="66" t="s">
        <v>474</v>
      </c>
      <c r="B13" s="48">
        <v>1415</v>
      </c>
      <c r="C13" s="48">
        <v>17</v>
      </c>
      <c r="D13" s="48">
        <v>1432</v>
      </c>
      <c r="E13" s="12">
        <v>600</v>
      </c>
      <c r="F13" s="12">
        <v>1100</v>
      </c>
      <c r="G13" s="48">
        <v>867</v>
      </c>
      <c r="H13" s="49" t="s">
        <v>399</v>
      </c>
    </row>
    <row r="14" spans="1:8">
      <c r="A14" s="980" t="s">
        <v>475</v>
      </c>
      <c r="B14" s="981">
        <v>3630</v>
      </c>
      <c r="C14" s="981">
        <v>433</v>
      </c>
      <c r="D14" s="981">
        <v>4063</v>
      </c>
      <c r="E14" s="981">
        <v>1071</v>
      </c>
      <c r="F14" s="981">
        <v>3267</v>
      </c>
      <c r="G14" s="981">
        <v>5303</v>
      </c>
      <c r="H14" s="983">
        <v>38</v>
      </c>
    </row>
    <row r="15" spans="1:8">
      <c r="A15" s="66"/>
      <c r="B15" s="48"/>
      <c r="C15" s="48"/>
      <c r="D15" s="48"/>
      <c r="E15" s="12"/>
      <c r="F15" s="12"/>
      <c r="G15" s="48"/>
      <c r="H15" s="49"/>
    </row>
    <row r="16" spans="1:8">
      <c r="A16" s="66" t="s">
        <v>476</v>
      </c>
      <c r="B16" s="83">
        <v>2</v>
      </c>
      <c r="C16" s="83" t="s">
        <v>399</v>
      </c>
      <c r="D16" s="48">
        <v>2</v>
      </c>
      <c r="E16" s="83">
        <v>1005</v>
      </c>
      <c r="F16" s="83" t="s">
        <v>399</v>
      </c>
      <c r="G16" s="12">
        <v>2</v>
      </c>
      <c r="H16" s="84" t="s">
        <v>399</v>
      </c>
    </row>
    <row r="17" spans="1:8">
      <c r="A17" s="66" t="s">
        <v>477</v>
      </c>
      <c r="B17" s="83">
        <v>108</v>
      </c>
      <c r="C17" s="83">
        <v>6</v>
      </c>
      <c r="D17" s="48">
        <v>114</v>
      </c>
      <c r="E17" s="83">
        <v>1346</v>
      </c>
      <c r="F17" s="83">
        <v>2632</v>
      </c>
      <c r="G17" s="12">
        <v>161</v>
      </c>
      <c r="H17" s="84" t="s">
        <v>399</v>
      </c>
    </row>
    <row r="18" spans="1:8">
      <c r="A18" s="980" t="s">
        <v>480</v>
      </c>
      <c r="B18" s="981">
        <v>110</v>
      </c>
      <c r="C18" s="981">
        <v>6</v>
      </c>
      <c r="D18" s="981">
        <v>116</v>
      </c>
      <c r="E18" s="981">
        <v>1340</v>
      </c>
      <c r="F18" s="981">
        <v>2632</v>
      </c>
      <c r="G18" s="981">
        <v>163</v>
      </c>
      <c r="H18" s="983" t="s">
        <v>399</v>
      </c>
    </row>
    <row r="19" spans="1:8">
      <c r="A19" s="68"/>
      <c r="B19" s="73"/>
      <c r="C19" s="73"/>
      <c r="D19" s="73"/>
      <c r="E19" s="79"/>
      <c r="F19" s="79"/>
      <c r="G19" s="73"/>
      <c r="H19" s="74"/>
    </row>
    <row r="20" spans="1:8">
      <c r="A20" s="66" t="s">
        <v>545</v>
      </c>
      <c r="B20" s="12">
        <v>14</v>
      </c>
      <c r="C20" s="12" t="s">
        <v>399</v>
      </c>
      <c r="D20" s="48">
        <v>14</v>
      </c>
      <c r="E20" s="12">
        <v>220</v>
      </c>
      <c r="F20" s="12" t="s">
        <v>399</v>
      </c>
      <c r="G20" s="12">
        <v>3</v>
      </c>
      <c r="H20" s="13">
        <v>2</v>
      </c>
    </row>
    <row r="21" spans="1:8">
      <c r="A21" s="66" t="s">
        <v>483</v>
      </c>
      <c r="B21" s="48">
        <v>4915</v>
      </c>
      <c r="C21" s="48">
        <v>14</v>
      </c>
      <c r="D21" s="48">
        <v>4929</v>
      </c>
      <c r="E21" s="12">
        <v>1500</v>
      </c>
      <c r="F21" s="12">
        <v>2000</v>
      </c>
      <c r="G21" s="48">
        <v>7401</v>
      </c>
      <c r="H21" s="49">
        <v>1971</v>
      </c>
    </row>
    <row r="22" spans="1:8">
      <c r="A22" s="66" t="s">
        <v>484</v>
      </c>
      <c r="B22" s="12">
        <v>3</v>
      </c>
      <c r="C22" s="12" t="s">
        <v>399</v>
      </c>
      <c r="D22" s="48">
        <v>3</v>
      </c>
      <c r="E22" s="12">
        <v>850</v>
      </c>
      <c r="F22" s="12" t="s">
        <v>399</v>
      </c>
      <c r="G22" s="12">
        <v>3</v>
      </c>
      <c r="H22" s="133">
        <v>1</v>
      </c>
    </row>
    <row r="23" spans="1:8">
      <c r="A23" s="66" t="s">
        <v>485</v>
      </c>
      <c r="B23" s="12">
        <v>1452</v>
      </c>
      <c r="C23" s="12">
        <v>16</v>
      </c>
      <c r="D23" s="48">
        <v>1468</v>
      </c>
      <c r="E23" s="12">
        <v>1700</v>
      </c>
      <c r="F23" s="12">
        <v>2100</v>
      </c>
      <c r="G23" s="12">
        <v>2502</v>
      </c>
      <c r="H23" s="13" t="s">
        <v>399</v>
      </c>
    </row>
    <row r="24" spans="1:8">
      <c r="A24" s="66" t="s">
        <v>486</v>
      </c>
      <c r="B24" s="12">
        <v>25</v>
      </c>
      <c r="C24" s="12" t="s">
        <v>399</v>
      </c>
      <c r="D24" s="48">
        <v>25</v>
      </c>
      <c r="E24" s="12">
        <v>790</v>
      </c>
      <c r="F24" s="12" t="s">
        <v>399</v>
      </c>
      <c r="G24" s="12">
        <v>20</v>
      </c>
      <c r="H24" s="13">
        <v>10</v>
      </c>
    </row>
    <row r="25" spans="1:8">
      <c r="A25" s="66" t="s">
        <v>488</v>
      </c>
      <c r="B25" s="12">
        <v>275</v>
      </c>
      <c r="C25" s="12" t="s">
        <v>399</v>
      </c>
      <c r="D25" s="48">
        <v>275</v>
      </c>
      <c r="E25" s="12">
        <v>900</v>
      </c>
      <c r="F25" s="12" t="s">
        <v>399</v>
      </c>
      <c r="G25" s="12">
        <v>248</v>
      </c>
      <c r="H25" s="13" t="s">
        <v>399</v>
      </c>
    </row>
    <row r="26" spans="1:8">
      <c r="A26" s="66" t="s">
        <v>489</v>
      </c>
      <c r="B26" s="12">
        <v>41</v>
      </c>
      <c r="C26" s="12" t="s">
        <v>399</v>
      </c>
      <c r="D26" s="48">
        <v>41</v>
      </c>
      <c r="E26" s="12">
        <v>1100</v>
      </c>
      <c r="F26" s="12" t="s">
        <v>399</v>
      </c>
      <c r="G26" s="12">
        <v>45</v>
      </c>
      <c r="H26" s="13">
        <v>5</v>
      </c>
    </row>
    <row r="27" spans="1:8">
      <c r="A27" s="66" t="s">
        <v>490</v>
      </c>
      <c r="B27" s="12">
        <v>58</v>
      </c>
      <c r="C27" s="12">
        <v>1</v>
      </c>
      <c r="D27" s="48">
        <v>59</v>
      </c>
      <c r="E27" s="12">
        <v>500</v>
      </c>
      <c r="F27" s="12">
        <v>800</v>
      </c>
      <c r="G27" s="12">
        <v>30</v>
      </c>
      <c r="H27" s="13">
        <v>9</v>
      </c>
    </row>
    <row r="28" spans="1:8">
      <c r="A28" s="980" t="s">
        <v>491</v>
      </c>
      <c r="B28" s="981">
        <v>6783</v>
      </c>
      <c r="C28" s="981">
        <v>31</v>
      </c>
      <c r="D28" s="981">
        <v>6814</v>
      </c>
      <c r="E28" s="981">
        <v>1502</v>
      </c>
      <c r="F28" s="981">
        <v>2013</v>
      </c>
      <c r="G28" s="981">
        <v>10252</v>
      </c>
      <c r="H28" s="983">
        <v>1998</v>
      </c>
    </row>
    <row r="29" spans="1:8">
      <c r="A29" s="68"/>
      <c r="B29" s="73"/>
      <c r="C29" s="73"/>
      <c r="D29" s="73"/>
      <c r="E29" s="79"/>
      <c r="F29" s="79"/>
      <c r="G29" s="73"/>
      <c r="H29" s="74"/>
    </row>
    <row r="30" spans="1:8">
      <c r="A30" s="980" t="s">
        <v>492</v>
      </c>
      <c r="B30" s="982">
        <v>20</v>
      </c>
      <c r="C30" s="982">
        <v>1</v>
      </c>
      <c r="D30" s="981">
        <v>21</v>
      </c>
      <c r="E30" s="982">
        <v>900</v>
      </c>
      <c r="F30" s="982">
        <v>2100</v>
      </c>
      <c r="G30" s="982">
        <v>20</v>
      </c>
      <c r="H30" s="988">
        <v>16</v>
      </c>
    </row>
    <row r="31" spans="1:8">
      <c r="A31" s="66"/>
      <c r="B31" s="48"/>
      <c r="C31" s="48"/>
      <c r="D31" s="48"/>
      <c r="E31" s="12"/>
      <c r="F31" s="12"/>
      <c r="G31" s="48"/>
      <c r="H31" s="49"/>
    </row>
    <row r="32" spans="1:8">
      <c r="A32" s="66" t="s">
        <v>494</v>
      </c>
      <c r="B32" s="48">
        <v>25</v>
      </c>
      <c r="C32" s="48" t="s">
        <v>399</v>
      </c>
      <c r="D32" s="48">
        <v>25</v>
      </c>
      <c r="E32" s="12">
        <v>700</v>
      </c>
      <c r="F32" s="12">
        <v>1100</v>
      </c>
      <c r="G32" s="48">
        <v>18</v>
      </c>
      <c r="H32" s="49" t="s">
        <v>399</v>
      </c>
    </row>
    <row r="33" spans="1:8">
      <c r="A33" s="66" t="s">
        <v>497</v>
      </c>
      <c r="B33" s="48">
        <v>546</v>
      </c>
      <c r="C33" s="48" t="s">
        <v>399</v>
      </c>
      <c r="D33" s="48">
        <v>546</v>
      </c>
      <c r="E33" s="12">
        <v>900</v>
      </c>
      <c r="F33" s="12">
        <v>1400</v>
      </c>
      <c r="G33" s="48">
        <v>491</v>
      </c>
      <c r="H33" s="49">
        <v>59</v>
      </c>
    </row>
    <row r="34" spans="1:8">
      <c r="A34" s="980" t="s">
        <v>546</v>
      </c>
      <c r="B34" s="981">
        <v>571</v>
      </c>
      <c r="C34" s="981" t="s">
        <v>399</v>
      </c>
      <c r="D34" s="981">
        <v>571</v>
      </c>
      <c r="E34" s="981">
        <v>891</v>
      </c>
      <c r="F34" s="981" t="s">
        <v>399</v>
      </c>
      <c r="G34" s="981">
        <v>509</v>
      </c>
      <c r="H34" s="983">
        <v>59</v>
      </c>
    </row>
    <row r="35" spans="1:8">
      <c r="A35" s="66"/>
      <c r="B35" s="48"/>
      <c r="C35" s="48"/>
      <c r="D35" s="48"/>
      <c r="E35" s="12"/>
      <c r="F35" s="12"/>
      <c r="G35" s="48"/>
      <c r="H35" s="49"/>
    </row>
    <row r="36" spans="1:8">
      <c r="A36" s="66" t="s">
        <v>501</v>
      </c>
      <c r="B36" s="12">
        <v>3</v>
      </c>
      <c r="C36" s="12" t="s">
        <v>399</v>
      </c>
      <c r="D36" s="48">
        <v>3</v>
      </c>
      <c r="E36" s="12">
        <v>900</v>
      </c>
      <c r="F36" s="12" t="s">
        <v>399</v>
      </c>
      <c r="G36" s="12">
        <v>3</v>
      </c>
      <c r="H36" s="13" t="s">
        <v>399</v>
      </c>
    </row>
    <row r="37" spans="1:8">
      <c r="A37" s="980" t="s">
        <v>502</v>
      </c>
      <c r="B37" s="981">
        <v>3</v>
      </c>
      <c r="C37" s="981" t="s">
        <v>399</v>
      </c>
      <c r="D37" s="981">
        <v>3</v>
      </c>
      <c r="E37" s="981">
        <v>900</v>
      </c>
      <c r="F37" s="981" t="s">
        <v>399</v>
      </c>
      <c r="G37" s="981">
        <v>3</v>
      </c>
      <c r="H37" s="983" t="s">
        <v>399</v>
      </c>
    </row>
    <row r="38" spans="1:8">
      <c r="A38" s="68"/>
      <c r="B38" s="73"/>
      <c r="C38" s="73"/>
      <c r="D38" s="73"/>
      <c r="E38" s="79"/>
      <c r="F38" s="79"/>
      <c r="G38" s="73"/>
      <c r="H38" s="74"/>
    </row>
    <row r="39" spans="1:8">
      <c r="A39" s="66" t="s">
        <v>507</v>
      </c>
      <c r="B39" s="48">
        <v>177</v>
      </c>
      <c r="C39" s="48">
        <v>1</v>
      </c>
      <c r="D39" s="48">
        <v>178</v>
      </c>
      <c r="E39" s="12">
        <v>898</v>
      </c>
      <c r="F39" s="12">
        <v>2000</v>
      </c>
      <c r="G39" s="48">
        <v>161</v>
      </c>
      <c r="H39" s="49">
        <v>81</v>
      </c>
    </row>
    <row r="40" spans="1:8">
      <c r="A40" s="66" t="s">
        <v>508</v>
      </c>
      <c r="B40" s="48">
        <v>98</v>
      </c>
      <c r="C40" s="48">
        <v>31</v>
      </c>
      <c r="D40" s="48">
        <v>129</v>
      </c>
      <c r="E40" s="12">
        <v>900</v>
      </c>
      <c r="F40" s="12">
        <v>1000</v>
      </c>
      <c r="G40" s="48">
        <v>119</v>
      </c>
      <c r="H40" s="49" t="s">
        <v>399</v>
      </c>
    </row>
    <row r="41" spans="1:8">
      <c r="A41" s="66" t="s">
        <v>509</v>
      </c>
      <c r="B41" s="12">
        <v>6</v>
      </c>
      <c r="C41" s="12" t="s">
        <v>399</v>
      </c>
      <c r="D41" s="48">
        <v>6</v>
      </c>
      <c r="E41" s="12">
        <v>950</v>
      </c>
      <c r="F41" s="12" t="s">
        <v>399</v>
      </c>
      <c r="G41" s="12">
        <v>6</v>
      </c>
      <c r="H41" s="13" t="s">
        <v>399</v>
      </c>
    </row>
    <row r="42" spans="1:8">
      <c r="A42" s="66" t="s">
        <v>512</v>
      </c>
      <c r="B42" s="48">
        <v>21</v>
      </c>
      <c r="C42" s="48">
        <v>57</v>
      </c>
      <c r="D42" s="48">
        <v>78</v>
      </c>
      <c r="E42" s="12">
        <v>600</v>
      </c>
      <c r="F42" s="12">
        <v>900</v>
      </c>
      <c r="G42" s="48">
        <v>64</v>
      </c>
      <c r="H42" s="49" t="s">
        <v>399</v>
      </c>
    </row>
    <row r="43" spans="1:8">
      <c r="A43" s="66" t="s">
        <v>513</v>
      </c>
      <c r="B43" s="48">
        <v>247</v>
      </c>
      <c r="C43" s="48">
        <v>4</v>
      </c>
      <c r="D43" s="48">
        <v>251</v>
      </c>
      <c r="E43" s="12">
        <v>1050</v>
      </c>
      <c r="F43" s="12">
        <v>2200</v>
      </c>
      <c r="G43" s="48">
        <v>268</v>
      </c>
      <c r="H43" s="49" t="s">
        <v>399</v>
      </c>
    </row>
    <row r="44" spans="1:8">
      <c r="A44" s="66" t="s">
        <v>514</v>
      </c>
      <c r="B44" s="12">
        <v>87</v>
      </c>
      <c r="C44" s="12">
        <v>6</v>
      </c>
      <c r="D44" s="48">
        <v>93</v>
      </c>
      <c r="E44" s="12">
        <v>1269</v>
      </c>
      <c r="F44" s="12">
        <v>1821</v>
      </c>
      <c r="G44" s="12">
        <v>121</v>
      </c>
      <c r="H44" s="13">
        <v>24</v>
      </c>
    </row>
    <row r="45" spans="1:8">
      <c r="A45" s="980" t="s">
        <v>515</v>
      </c>
      <c r="B45" s="981">
        <v>636</v>
      </c>
      <c r="C45" s="981">
        <v>99</v>
      </c>
      <c r="D45" s="981">
        <v>735</v>
      </c>
      <c r="E45" s="981">
        <v>999</v>
      </c>
      <c r="F45" s="981">
        <v>1051</v>
      </c>
      <c r="G45" s="981">
        <v>739</v>
      </c>
      <c r="H45" s="983">
        <v>105</v>
      </c>
    </row>
    <row r="46" spans="1:8">
      <c r="A46" s="66"/>
      <c r="B46" s="48"/>
      <c r="C46" s="48"/>
      <c r="D46" s="48"/>
      <c r="E46" s="12"/>
      <c r="F46" s="12"/>
      <c r="G46" s="48"/>
      <c r="H46" s="49"/>
    </row>
    <row r="47" spans="1:8">
      <c r="A47" s="66" t="s">
        <v>516</v>
      </c>
      <c r="B47" s="48" t="s">
        <v>399</v>
      </c>
      <c r="C47" s="85">
        <v>3</v>
      </c>
      <c r="D47" s="85">
        <v>3</v>
      </c>
      <c r="E47" s="48" t="s">
        <v>399</v>
      </c>
      <c r="F47" s="85">
        <v>1000</v>
      </c>
      <c r="G47" s="85">
        <v>3</v>
      </c>
      <c r="H47" s="49" t="s">
        <v>399</v>
      </c>
    </row>
    <row r="48" spans="1:8">
      <c r="A48" s="66" t="s">
        <v>517</v>
      </c>
      <c r="B48" s="48">
        <v>17</v>
      </c>
      <c r="C48" s="85">
        <v>1</v>
      </c>
      <c r="D48" s="48">
        <v>18</v>
      </c>
      <c r="E48" s="12">
        <v>500</v>
      </c>
      <c r="F48" s="85">
        <v>1000</v>
      </c>
      <c r="G48" s="48">
        <v>10</v>
      </c>
      <c r="H48" s="49">
        <v>8</v>
      </c>
    </row>
    <row r="49" spans="1:8">
      <c r="A49" s="980" t="s">
        <v>518</v>
      </c>
      <c r="B49" s="981">
        <v>17</v>
      </c>
      <c r="C49" s="986">
        <v>4</v>
      </c>
      <c r="D49" s="981">
        <v>21</v>
      </c>
      <c r="E49" s="981">
        <v>500</v>
      </c>
      <c r="F49" s="987">
        <v>1000</v>
      </c>
      <c r="G49" s="981">
        <v>13</v>
      </c>
      <c r="H49" s="983">
        <v>8</v>
      </c>
    </row>
    <row r="50" spans="1:8">
      <c r="A50" s="66"/>
      <c r="B50" s="48"/>
      <c r="C50" s="48"/>
      <c r="D50" s="48"/>
      <c r="E50" s="12"/>
      <c r="F50" s="12"/>
      <c r="G50" s="48"/>
      <c r="H50" s="49"/>
    </row>
    <row r="51" spans="1:8" ht="13.5" thickBot="1">
      <c r="A51" s="976" t="s">
        <v>519</v>
      </c>
      <c r="B51" s="977">
        <v>11772</v>
      </c>
      <c r="C51" s="977">
        <v>574</v>
      </c>
      <c r="D51" s="977">
        <v>12346</v>
      </c>
      <c r="E51" s="977">
        <v>1308</v>
      </c>
      <c r="F51" s="977">
        <v>2793</v>
      </c>
      <c r="G51" s="977">
        <v>17004</v>
      </c>
      <c r="H51" s="979">
        <v>2224</v>
      </c>
    </row>
  </sheetData>
  <mergeCells count="7">
    <mergeCell ref="A3:H3"/>
    <mergeCell ref="A4:H4"/>
    <mergeCell ref="A1:H1"/>
    <mergeCell ref="B6:D6"/>
    <mergeCell ref="B7:D7"/>
    <mergeCell ref="E6:F6"/>
    <mergeCell ref="E7:F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113">
    <pageSetUpPr fitToPage="1"/>
  </sheetPr>
  <dimension ref="A1:J23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16.140625" style="271" customWidth="1"/>
    <col min="2" max="2" width="15.7109375" style="271" customWidth="1"/>
    <col min="3" max="3" width="31" style="271" customWidth="1"/>
    <col min="4" max="9" width="17.140625" style="271" customWidth="1"/>
    <col min="10" max="10" width="5.28515625" style="271" customWidth="1"/>
    <col min="11" max="12" width="11.42578125" style="271"/>
    <col min="13" max="15" width="13" style="271" customWidth="1"/>
    <col min="16" max="21" width="12.42578125" style="271" customWidth="1"/>
    <col min="22" max="16384" width="11.42578125" style="271"/>
  </cols>
  <sheetData>
    <row r="1" spans="1:10" s="90" customFormat="1" ht="18" customHeight="1">
      <c r="A1" s="1485" t="s">
        <v>375</v>
      </c>
      <c r="B1" s="1485"/>
      <c r="C1" s="1485"/>
      <c r="D1" s="1485"/>
      <c r="E1" s="1485"/>
      <c r="F1" s="1485"/>
      <c r="G1" s="1485"/>
      <c r="H1" s="1485"/>
      <c r="I1" s="1485"/>
    </row>
    <row r="2" spans="1:10" ht="12.75" customHeight="1">
      <c r="A2" s="261"/>
      <c r="B2" s="261"/>
      <c r="C2" s="261"/>
      <c r="D2" s="261"/>
      <c r="E2" s="261"/>
      <c r="F2" s="261"/>
      <c r="G2" s="261"/>
      <c r="H2" s="261"/>
      <c r="I2" s="261"/>
    </row>
    <row r="3" spans="1:10" s="91" customFormat="1" ht="15" customHeight="1">
      <c r="A3" s="1504" t="s">
        <v>697</v>
      </c>
      <c r="B3" s="1504"/>
      <c r="C3" s="1504"/>
      <c r="D3" s="1504"/>
      <c r="E3" s="1504"/>
      <c r="F3" s="1504"/>
      <c r="G3" s="1504"/>
      <c r="H3" s="1504"/>
      <c r="I3" s="1504"/>
    </row>
    <row r="4" spans="1:10" s="91" customFormat="1" ht="30" customHeight="1">
      <c r="A4" s="1486" t="s">
        <v>1336</v>
      </c>
      <c r="B4" s="1486"/>
      <c r="C4" s="1486"/>
      <c r="D4" s="1486"/>
      <c r="E4" s="1486"/>
      <c r="F4" s="1486"/>
      <c r="G4" s="1486"/>
      <c r="H4" s="1486"/>
      <c r="I4" s="1486"/>
    </row>
    <row r="5" spans="1:10" s="91" customFormat="1" ht="14.25" customHeight="1" thickBot="1">
      <c r="A5" s="30"/>
      <c r="B5" s="30"/>
      <c r="C5" s="30"/>
      <c r="D5" s="30"/>
      <c r="E5" s="30"/>
      <c r="F5" s="134"/>
      <c r="G5" s="134"/>
      <c r="H5" s="134"/>
      <c r="I5" s="134"/>
    </row>
    <row r="6" spans="1:10" ht="25.5" customHeight="1">
      <c r="A6" s="918"/>
      <c r="B6" s="918"/>
      <c r="C6" s="865"/>
      <c r="D6" s="919" t="s">
        <v>379</v>
      </c>
      <c r="E6" s="920"/>
      <c r="F6" s="1040"/>
      <c r="G6" s="1076" t="s">
        <v>386</v>
      </c>
      <c r="H6" s="1076"/>
      <c r="I6" s="1570" t="s">
        <v>387</v>
      </c>
      <c r="J6" s="37"/>
    </row>
    <row r="7" spans="1:10" ht="30.75" customHeight="1">
      <c r="A7" s="922"/>
      <c r="B7" s="855" t="s">
        <v>388</v>
      </c>
      <c r="C7" s="870"/>
      <c r="D7" s="1037" t="s">
        <v>389</v>
      </c>
      <c r="E7" s="935"/>
      <c r="F7" s="1039"/>
      <c r="G7" s="1042" t="s">
        <v>390</v>
      </c>
      <c r="H7" s="1042"/>
      <c r="I7" s="1571"/>
      <c r="J7" s="37"/>
    </row>
    <row r="8" spans="1:10" ht="36" customHeight="1" thickBot="1">
      <c r="A8" s="1004"/>
      <c r="B8" s="1004"/>
      <c r="C8" s="869"/>
      <c r="D8" s="908" t="s">
        <v>393</v>
      </c>
      <c r="E8" s="908" t="s">
        <v>394</v>
      </c>
      <c r="F8" s="1045" t="s">
        <v>395</v>
      </c>
      <c r="G8" s="1077" t="s">
        <v>393</v>
      </c>
      <c r="H8" s="1077" t="s">
        <v>394</v>
      </c>
      <c r="I8" s="1572"/>
      <c r="J8" s="37"/>
    </row>
    <row r="9" spans="1:10" ht="25.5" customHeight="1">
      <c r="A9" s="44" t="s">
        <v>655</v>
      </c>
      <c r="B9" s="44"/>
      <c r="C9" s="44"/>
      <c r="D9" s="1047"/>
      <c r="E9" s="1047"/>
      <c r="F9" s="1047"/>
      <c r="G9" s="1047"/>
      <c r="H9" s="1047"/>
      <c r="I9" s="1048"/>
      <c r="J9" s="37"/>
    </row>
    <row r="10" spans="1:10">
      <c r="A10" s="51" t="s">
        <v>656</v>
      </c>
      <c r="B10" s="37"/>
      <c r="C10" s="37"/>
      <c r="D10" s="1049">
        <v>833</v>
      </c>
      <c r="E10" s="1049">
        <v>2988</v>
      </c>
      <c r="F10" s="1049">
        <v>3821</v>
      </c>
      <c r="G10" s="1049">
        <v>13663</v>
      </c>
      <c r="H10" s="1049">
        <v>25314</v>
      </c>
      <c r="I10" s="1050">
        <v>85916</v>
      </c>
      <c r="J10" s="37"/>
    </row>
    <row r="11" spans="1:10" ht="12.75" customHeight="1">
      <c r="A11" s="51" t="s">
        <v>657</v>
      </c>
      <c r="B11" s="37"/>
      <c r="C11" s="37"/>
      <c r="D11" s="1049">
        <v>3205</v>
      </c>
      <c r="E11" s="1049">
        <v>8887</v>
      </c>
      <c r="F11" s="1049">
        <v>12091</v>
      </c>
      <c r="G11" s="1049">
        <v>16659</v>
      </c>
      <c r="H11" s="1049">
        <v>28805</v>
      </c>
      <c r="I11" s="1050">
        <v>309356</v>
      </c>
      <c r="J11" s="37"/>
    </row>
    <row r="12" spans="1:10">
      <c r="A12" s="51" t="s">
        <v>658</v>
      </c>
      <c r="B12" s="37"/>
      <c r="C12" s="37"/>
      <c r="D12" s="1049">
        <v>14662</v>
      </c>
      <c r="E12" s="1049">
        <v>20434</v>
      </c>
      <c r="F12" s="1049">
        <v>35096</v>
      </c>
      <c r="G12" s="1049">
        <v>18898</v>
      </c>
      <c r="H12" s="1049">
        <v>35099</v>
      </c>
      <c r="I12" s="1050">
        <v>994291</v>
      </c>
      <c r="J12" s="37"/>
    </row>
    <row r="13" spans="1:10">
      <c r="A13" s="51" t="s">
        <v>659</v>
      </c>
      <c r="B13" s="37"/>
      <c r="C13" s="37"/>
      <c r="D13" s="1049">
        <v>2802</v>
      </c>
      <c r="E13" s="1049">
        <v>18622</v>
      </c>
      <c r="F13" s="1049">
        <v>21424</v>
      </c>
      <c r="G13" s="1051">
        <v>20410</v>
      </c>
      <c r="H13" s="1051">
        <v>39487</v>
      </c>
      <c r="I13" s="1050">
        <v>792519</v>
      </c>
      <c r="J13" s="37"/>
    </row>
    <row r="14" spans="1:10">
      <c r="A14" s="37" t="s">
        <v>660</v>
      </c>
      <c r="B14" s="37"/>
      <c r="C14" s="37"/>
      <c r="D14" s="1049">
        <v>21501</v>
      </c>
      <c r="E14" s="1049">
        <v>50930</v>
      </c>
      <c r="F14" s="1049">
        <v>72431</v>
      </c>
      <c r="G14" s="1049">
        <v>18559</v>
      </c>
      <c r="H14" s="1049">
        <v>35010</v>
      </c>
      <c r="I14" s="1050">
        <v>2182082</v>
      </c>
      <c r="J14" s="37"/>
    </row>
    <row r="15" spans="1:10">
      <c r="A15" s="37"/>
      <c r="B15" s="37"/>
      <c r="C15" s="37"/>
      <c r="D15" s="1049"/>
      <c r="E15" s="1049"/>
      <c r="F15" s="1049"/>
      <c r="G15" s="1049"/>
      <c r="H15" s="1049"/>
      <c r="I15" s="1050"/>
      <c r="J15" s="37"/>
    </row>
    <row r="16" spans="1:10">
      <c r="A16" s="47" t="s">
        <v>661</v>
      </c>
      <c r="B16" s="47"/>
      <c r="C16" s="47"/>
      <c r="D16" s="1049">
        <v>186</v>
      </c>
      <c r="E16" s="1049">
        <v>481</v>
      </c>
      <c r="F16" s="1049">
        <v>667</v>
      </c>
      <c r="G16" s="1049">
        <v>7548</v>
      </c>
      <c r="H16" s="1049">
        <v>19533</v>
      </c>
      <c r="I16" s="1050">
        <v>10800</v>
      </c>
      <c r="J16" s="37"/>
    </row>
    <row r="17" spans="1:10">
      <c r="A17" s="47" t="s">
        <v>662</v>
      </c>
      <c r="B17" s="47"/>
      <c r="C17" s="47"/>
      <c r="D17" s="1049" t="s">
        <v>399</v>
      </c>
      <c r="E17" s="1049">
        <v>498</v>
      </c>
      <c r="F17" s="1049">
        <v>498</v>
      </c>
      <c r="G17" s="1051" t="s">
        <v>399</v>
      </c>
      <c r="H17" s="1051">
        <v>20729</v>
      </c>
      <c r="I17" s="1050">
        <v>10323</v>
      </c>
      <c r="J17" s="37"/>
    </row>
    <row r="18" spans="1:10">
      <c r="A18" s="47" t="s">
        <v>663</v>
      </c>
      <c r="B18" s="47"/>
      <c r="C18" s="47"/>
      <c r="D18" s="1049" t="s">
        <v>399</v>
      </c>
      <c r="E18" s="1049">
        <v>382</v>
      </c>
      <c r="F18" s="1049">
        <v>382</v>
      </c>
      <c r="G18" s="1049" t="s">
        <v>399</v>
      </c>
      <c r="H18" s="1049">
        <v>18010</v>
      </c>
      <c r="I18" s="1050">
        <v>6880</v>
      </c>
      <c r="J18" s="37"/>
    </row>
    <row r="19" spans="1:10">
      <c r="A19" s="47"/>
      <c r="B19" s="47"/>
      <c r="C19" s="47"/>
      <c r="D19" s="1052"/>
      <c r="E19" s="1049"/>
      <c r="F19" s="1049"/>
      <c r="G19" s="1052"/>
      <c r="H19" s="1049"/>
      <c r="I19" s="1050"/>
      <c r="J19" s="37"/>
    </row>
    <row r="20" spans="1:10" ht="13.5" thickBot="1">
      <c r="A20" s="1034" t="s">
        <v>664</v>
      </c>
      <c r="B20" s="1034"/>
      <c r="C20" s="1034"/>
      <c r="D20" s="1053">
        <v>21687</v>
      </c>
      <c r="E20" s="1053">
        <v>52291</v>
      </c>
      <c r="F20" s="1053">
        <v>73978</v>
      </c>
      <c r="G20" s="1053" t="s">
        <v>399</v>
      </c>
      <c r="H20" s="1053" t="s">
        <v>399</v>
      </c>
      <c r="I20" s="1054">
        <v>2210085</v>
      </c>
      <c r="J20" s="37"/>
    </row>
    <row r="23" spans="1:10">
      <c r="D23" s="273"/>
      <c r="E23" s="273"/>
      <c r="F23" s="273"/>
      <c r="G23" s="273"/>
      <c r="H23" s="273"/>
      <c r="I23" s="273"/>
    </row>
  </sheetData>
  <mergeCells count="4">
    <mergeCell ref="A1:I1"/>
    <mergeCell ref="A3:I3"/>
    <mergeCell ref="A4:I4"/>
    <mergeCell ref="I6:I8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0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1114">
    <pageSetUpPr fitToPage="1"/>
  </sheetPr>
  <dimension ref="A1:J20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18.140625" style="271" customWidth="1"/>
    <col min="2" max="2" width="15.7109375" style="271" customWidth="1"/>
    <col min="3" max="3" width="31" style="271" customWidth="1"/>
    <col min="4" max="9" width="17.140625" style="271" customWidth="1"/>
    <col min="10" max="12" width="11.42578125" style="271"/>
    <col min="13" max="15" width="13" style="271" customWidth="1"/>
    <col min="16" max="21" width="12.42578125" style="271" customWidth="1"/>
    <col min="22" max="16384" width="11.42578125" style="271"/>
  </cols>
  <sheetData>
    <row r="1" spans="1:10" s="90" customFormat="1" ht="18" customHeight="1">
      <c r="A1" s="1485" t="s">
        <v>375</v>
      </c>
      <c r="B1" s="1485"/>
      <c r="C1" s="1485"/>
      <c r="D1" s="1485"/>
      <c r="E1" s="1485"/>
      <c r="F1" s="1485"/>
      <c r="G1" s="1485"/>
      <c r="H1" s="1485"/>
      <c r="I1" s="1485"/>
    </row>
    <row r="2" spans="1:10" ht="12.75" customHeight="1">
      <c r="A2" s="261"/>
      <c r="B2" s="261"/>
      <c r="C2" s="261"/>
      <c r="D2" s="261"/>
      <c r="E2" s="261"/>
      <c r="F2" s="261"/>
      <c r="G2" s="261"/>
      <c r="H2" s="261"/>
      <c r="I2" s="261"/>
    </row>
    <row r="3" spans="1:10" ht="38.25" customHeight="1">
      <c r="A3" s="1523" t="s">
        <v>1337</v>
      </c>
      <c r="B3" s="1523"/>
      <c r="C3" s="1523"/>
      <c r="D3" s="1523"/>
      <c r="E3" s="1523"/>
      <c r="F3" s="1523"/>
      <c r="G3" s="1523"/>
      <c r="H3" s="1523"/>
      <c r="I3" s="1523"/>
      <c r="J3" s="282"/>
    </row>
    <row r="4" spans="1:10" ht="17.25" customHeight="1" thickBot="1">
      <c r="A4" s="1029"/>
      <c r="B4" s="1029"/>
      <c r="C4" s="1029"/>
      <c r="D4" s="1029"/>
      <c r="E4" s="1029"/>
      <c r="F4" s="1029"/>
      <c r="G4" s="1029"/>
      <c r="H4" s="1029"/>
      <c r="I4" s="1029"/>
    </row>
    <row r="5" spans="1:10" ht="26.25" customHeight="1" thickBot="1">
      <c r="A5" s="1573" t="s">
        <v>388</v>
      </c>
      <c r="B5" s="1573"/>
      <c r="C5" s="1515"/>
      <c r="D5" s="1006" t="s">
        <v>425</v>
      </c>
      <c r="E5" s="1005"/>
      <c r="F5" s="1005"/>
      <c r="G5" s="1005"/>
      <c r="H5" s="1005"/>
      <c r="I5" s="1501" t="s">
        <v>426</v>
      </c>
      <c r="J5" s="37"/>
    </row>
    <row r="6" spans="1:10" ht="35.25" customHeight="1">
      <c r="A6" s="1574"/>
      <c r="B6" s="1574"/>
      <c r="C6" s="1516"/>
      <c r="D6" s="1083" t="s">
        <v>427</v>
      </c>
      <c r="E6" s="1083"/>
      <c r="F6" s="1083"/>
      <c r="G6" s="298" t="s">
        <v>428</v>
      </c>
      <c r="H6" s="1003"/>
      <c r="I6" s="1578"/>
      <c r="J6" s="37"/>
    </row>
    <row r="7" spans="1:10" ht="30.75" customHeight="1">
      <c r="A7" s="1574"/>
      <c r="B7" s="1574"/>
      <c r="C7" s="1516"/>
      <c r="D7" s="1499" t="s">
        <v>665</v>
      </c>
      <c r="E7" s="1499" t="s">
        <v>430</v>
      </c>
      <c r="F7" s="298" t="s">
        <v>431</v>
      </c>
      <c r="G7" s="299" t="s">
        <v>432</v>
      </c>
      <c r="H7" s="299" t="s">
        <v>395</v>
      </c>
      <c r="I7" s="1502"/>
      <c r="J7" s="37"/>
    </row>
    <row r="8" spans="1:10" ht="20.25" customHeight="1" thickBot="1">
      <c r="A8" s="1575"/>
      <c r="B8" s="1575"/>
      <c r="C8" s="1517"/>
      <c r="D8" s="1576"/>
      <c r="E8" s="1577"/>
      <c r="F8" s="1084" t="s">
        <v>433</v>
      </c>
      <c r="G8" s="1084" t="s">
        <v>434</v>
      </c>
      <c r="H8" s="1085"/>
      <c r="I8" s="1579"/>
      <c r="J8" s="37"/>
    </row>
    <row r="9" spans="1:10" ht="30.75" customHeight="1">
      <c r="A9" s="44" t="s">
        <v>655</v>
      </c>
      <c r="B9" s="163"/>
      <c r="C9" s="163"/>
      <c r="D9" s="1074"/>
      <c r="E9" s="1074"/>
      <c r="F9" s="1074"/>
      <c r="G9" s="1074"/>
      <c r="H9" s="1074"/>
      <c r="I9" s="1075"/>
      <c r="J9" s="37"/>
    </row>
    <row r="10" spans="1:10">
      <c r="A10" s="51" t="s">
        <v>656</v>
      </c>
      <c r="B10" s="37"/>
      <c r="C10" s="37"/>
      <c r="D10" s="1049">
        <v>255</v>
      </c>
      <c r="E10" s="1049">
        <v>166</v>
      </c>
      <c r="F10" s="1049">
        <v>7339</v>
      </c>
      <c r="G10" s="1049">
        <v>78156</v>
      </c>
      <c r="H10" s="1049">
        <v>85916</v>
      </c>
      <c r="I10" s="1050">
        <v>2286</v>
      </c>
      <c r="J10" s="277"/>
    </row>
    <row r="11" spans="1:10">
      <c r="A11" s="51" t="s">
        <v>657</v>
      </c>
      <c r="B11" s="37"/>
      <c r="C11" s="37"/>
      <c r="D11" s="1049">
        <v>1246</v>
      </c>
      <c r="E11" s="1049">
        <v>8085</v>
      </c>
      <c r="F11" s="1049">
        <v>22832</v>
      </c>
      <c r="G11" s="1049">
        <v>277193</v>
      </c>
      <c r="H11" s="1049">
        <v>309356</v>
      </c>
      <c r="I11" s="1050">
        <v>15874</v>
      </c>
      <c r="J11" s="277"/>
    </row>
    <row r="12" spans="1:10">
      <c r="A12" s="51" t="s">
        <v>658</v>
      </c>
      <c r="B12" s="37"/>
      <c r="C12" s="37"/>
      <c r="D12" s="1049">
        <v>6549</v>
      </c>
      <c r="E12" s="1049">
        <v>49633</v>
      </c>
      <c r="F12" s="1049">
        <v>199930</v>
      </c>
      <c r="G12" s="1049">
        <v>738179</v>
      </c>
      <c r="H12" s="1049">
        <v>994291</v>
      </c>
      <c r="I12" s="1050">
        <v>56568</v>
      </c>
      <c r="J12" s="277"/>
    </row>
    <row r="13" spans="1:10">
      <c r="A13" s="51" t="s">
        <v>659</v>
      </c>
      <c r="B13" s="37"/>
      <c r="C13" s="37"/>
      <c r="D13" s="1049">
        <v>3442</v>
      </c>
      <c r="E13" s="1049">
        <v>11720</v>
      </c>
      <c r="F13" s="1049">
        <v>36763</v>
      </c>
      <c r="G13" s="1049">
        <v>740594</v>
      </c>
      <c r="H13" s="1049">
        <v>792519</v>
      </c>
      <c r="I13" s="1050">
        <v>30914</v>
      </c>
      <c r="J13" s="277"/>
    </row>
    <row r="14" spans="1:10">
      <c r="A14" s="37" t="s">
        <v>660</v>
      </c>
      <c r="B14" s="37"/>
      <c r="C14" s="37"/>
      <c r="D14" s="1049">
        <v>11492</v>
      </c>
      <c r="E14" s="1049">
        <v>69604</v>
      </c>
      <c r="F14" s="1049">
        <v>266865</v>
      </c>
      <c r="G14" s="1049">
        <v>1834121</v>
      </c>
      <c r="H14" s="1049">
        <v>2182082</v>
      </c>
      <c r="I14" s="1050">
        <v>105642</v>
      </c>
      <c r="J14" s="277"/>
    </row>
    <row r="15" spans="1:10">
      <c r="A15" s="37"/>
      <c r="B15" s="37"/>
      <c r="C15" s="37"/>
      <c r="D15" s="1049"/>
      <c r="E15" s="1049"/>
      <c r="F15" s="1049"/>
      <c r="G15" s="1049"/>
      <c r="H15" s="1049"/>
      <c r="I15" s="1050"/>
      <c r="J15" s="277"/>
    </row>
    <row r="16" spans="1:10">
      <c r="A16" s="47" t="s">
        <v>661</v>
      </c>
      <c r="B16" s="47"/>
      <c r="C16" s="47"/>
      <c r="D16" s="1049">
        <v>1</v>
      </c>
      <c r="E16" s="1049" t="s">
        <v>399</v>
      </c>
      <c r="F16" s="1049">
        <v>1627</v>
      </c>
      <c r="G16" s="1049">
        <v>9172</v>
      </c>
      <c r="H16" s="1049">
        <v>10800</v>
      </c>
      <c r="I16" s="1050">
        <v>4</v>
      </c>
      <c r="J16" s="277"/>
    </row>
    <row r="17" spans="1:10">
      <c r="A17" s="47" t="s">
        <v>662</v>
      </c>
      <c r="B17" s="47"/>
      <c r="C17" s="47"/>
      <c r="D17" s="1049">
        <v>99</v>
      </c>
      <c r="E17" s="1049">
        <v>94</v>
      </c>
      <c r="F17" s="1049">
        <v>1746</v>
      </c>
      <c r="G17" s="1049">
        <v>8384</v>
      </c>
      <c r="H17" s="1049">
        <v>10323</v>
      </c>
      <c r="I17" s="1050">
        <v>178</v>
      </c>
      <c r="J17" s="277"/>
    </row>
    <row r="18" spans="1:10">
      <c r="A18" s="47" t="s">
        <v>663</v>
      </c>
      <c r="B18" s="47"/>
      <c r="C18" s="47"/>
      <c r="D18" s="1049" t="s">
        <v>399</v>
      </c>
      <c r="E18" s="1049">
        <v>207</v>
      </c>
      <c r="F18" s="1049" t="s">
        <v>399</v>
      </c>
      <c r="G18" s="1049">
        <v>6673</v>
      </c>
      <c r="H18" s="1049">
        <v>6880</v>
      </c>
      <c r="I18" s="1050">
        <v>46</v>
      </c>
      <c r="J18" s="277"/>
    </row>
    <row r="19" spans="1:10">
      <c r="A19" s="47"/>
      <c r="B19" s="47"/>
      <c r="C19" s="47"/>
      <c r="D19" s="1049"/>
      <c r="E19" s="1049"/>
      <c r="F19" s="1049"/>
      <c r="G19" s="1049"/>
      <c r="H19" s="1049"/>
      <c r="I19" s="1050"/>
      <c r="J19" s="277"/>
    </row>
    <row r="20" spans="1:10" ht="13.5" thickBot="1">
      <c r="A20" s="1034" t="s">
        <v>664</v>
      </c>
      <c r="B20" s="1034"/>
      <c r="C20" s="1034"/>
      <c r="D20" s="1053">
        <v>11592</v>
      </c>
      <c r="E20" s="1053">
        <v>69905</v>
      </c>
      <c r="F20" s="1053">
        <v>270238</v>
      </c>
      <c r="G20" s="1053">
        <v>1858350</v>
      </c>
      <c r="H20" s="1053">
        <v>2210085</v>
      </c>
      <c r="I20" s="1054">
        <v>105870</v>
      </c>
      <c r="J20" s="277"/>
    </row>
  </sheetData>
  <mergeCells count="6">
    <mergeCell ref="A1:I1"/>
    <mergeCell ref="A5:C8"/>
    <mergeCell ref="D7:D8"/>
    <mergeCell ref="E7:E8"/>
    <mergeCell ref="I5:I8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225">
    <pageSetUpPr fitToPage="1"/>
  </sheetPr>
  <dimension ref="A1:H87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2" style="271" customWidth="1"/>
    <col min="2" max="7" width="17.28515625" style="271" customWidth="1"/>
    <col min="8" max="16384" width="11.42578125" style="271"/>
  </cols>
  <sheetData>
    <row r="1" spans="1:8" s="90" customFormat="1" ht="18">
      <c r="A1" s="1519" t="s">
        <v>375</v>
      </c>
      <c r="B1" s="1519"/>
      <c r="C1" s="1519"/>
      <c r="D1" s="1519"/>
      <c r="E1" s="1519"/>
      <c r="F1" s="1519"/>
      <c r="G1" s="1519"/>
    </row>
    <row r="3" spans="1:8" s="91" customFormat="1" ht="15">
      <c r="A3" s="1560" t="s">
        <v>666</v>
      </c>
      <c r="B3" s="1560"/>
      <c r="C3" s="1560"/>
      <c r="D3" s="1560"/>
      <c r="E3" s="1560"/>
      <c r="F3" s="1560"/>
      <c r="G3" s="1560"/>
    </row>
    <row r="4" spans="1:8" s="91" customFormat="1" ht="30" customHeight="1">
      <c r="A4" s="1523" t="s">
        <v>1322</v>
      </c>
      <c r="B4" s="1523"/>
      <c r="C4" s="1523"/>
      <c r="D4" s="1523"/>
      <c r="E4" s="1523"/>
      <c r="F4" s="1523"/>
      <c r="G4" s="1523"/>
    </row>
    <row r="5" spans="1:8" s="91" customFormat="1" ht="15.75" thickBot="1">
      <c r="A5" s="239"/>
      <c r="B5" s="240"/>
      <c r="C5" s="240"/>
      <c r="D5" s="240"/>
      <c r="E5" s="240"/>
      <c r="F5" s="240"/>
      <c r="G5" s="240"/>
    </row>
    <row r="6" spans="1:8" ht="25.5" customHeight="1">
      <c r="A6" s="1515" t="s">
        <v>455</v>
      </c>
      <c r="B6" s="1005" t="s">
        <v>379</v>
      </c>
      <c r="C6" s="1005"/>
      <c r="D6" s="1005"/>
      <c r="E6" s="1005" t="s">
        <v>386</v>
      </c>
      <c r="F6" s="1094"/>
      <c r="G6" s="1580" t="s">
        <v>676</v>
      </c>
    </row>
    <row r="7" spans="1:8" ht="30.75" customHeight="1">
      <c r="A7" s="1516"/>
      <c r="B7" s="1007" t="s">
        <v>389</v>
      </c>
      <c r="C7" s="1007"/>
      <c r="D7" s="985"/>
      <c r="E7" s="985" t="s">
        <v>390</v>
      </c>
      <c r="F7" s="1097"/>
      <c r="G7" s="1581"/>
      <c r="H7" s="37"/>
    </row>
    <row r="8" spans="1:8" ht="45" customHeight="1" thickBot="1">
      <c r="A8" s="1516"/>
      <c r="B8" s="298" t="s">
        <v>393</v>
      </c>
      <c r="C8" s="908" t="s">
        <v>394</v>
      </c>
      <c r="D8" s="908" t="s">
        <v>395</v>
      </c>
      <c r="E8" s="1095" t="s">
        <v>393</v>
      </c>
      <c r="F8" s="1096" t="s">
        <v>394</v>
      </c>
      <c r="G8" s="1089" t="s">
        <v>533</v>
      </c>
      <c r="H8" s="37"/>
    </row>
    <row r="9" spans="1:8" ht="27" customHeight="1">
      <c r="A9" s="75" t="s">
        <v>459</v>
      </c>
      <c r="B9" s="45">
        <v>5693</v>
      </c>
      <c r="C9" s="46">
        <v>302</v>
      </c>
      <c r="D9" s="1056">
        <v>5995</v>
      </c>
      <c r="E9" s="1057" t="s">
        <v>399</v>
      </c>
      <c r="F9" s="1057" t="s">
        <v>399</v>
      </c>
      <c r="G9" s="1065">
        <v>117856</v>
      </c>
      <c r="H9" s="37"/>
    </row>
    <row r="10" spans="1:8">
      <c r="A10" s="66" t="s">
        <v>460</v>
      </c>
      <c r="B10" s="48">
        <v>4296</v>
      </c>
      <c r="C10" s="49">
        <v>18</v>
      </c>
      <c r="D10" s="1049">
        <v>4314</v>
      </c>
      <c r="E10" s="1051" t="s">
        <v>399</v>
      </c>
      <c r="F10" s="1051" t="s">
        <v>399</v>
      </c>
      <c r="G10" s="1050">
        <v>79097</v>
      </c>
      <c r="H10" s="37"/>
    </row>
    <row r="11" spans="1:8">
      <c r="A11" s="66" t="s">
        <v>461</v>
      </c>
      <c r="B11" s="48">
        <v>2669</v>
      </c>
      <c r="C11" s="49">
        <v>3613</v>
      </c>
      <c r="D11" s="1049">
        <v>6282</v>
      </c>
      <c r="E11" s="1051" t="s">
        <v>399</v>
      </c>
      <c r="F11" s="1051" t="s">
        <v>399</v>
      </c>
      <c r="G11" s="1050">
        <v>181522</v>
      </c>
      <c r="H11" s="37"/>
    </row>
    <row r="12" spans="1:8">
      <c r="A12" s="66" t="s">
        <v>462</v>
      </c>
      <c r="B12" s="48">
        <v>2967</v>
      </c>
      <c r="C12" s="49">
        <v>115</v>
      </c>
      <c r="D12" s="1049">
        <v>3082</v>
      </c>
      <c r="E12" s="1051" t="s">
        <v>399</v>
      </c>
      <c r="F12" s="1051" t="s">
        <v>399</v>
      </c>
      <c r="G12" s="1050">
        <v>61343</v>
      </c>
      <c r="H12" s="37"/>
    </row>
    <row r="13" spans="1:8">
      <c r="A13" s="76" t="s">
        <v>463</v>
      </c>
      <c r="B13" s="77">
        <v>15625</v>
      </c>
      <c r="C13" s="78">
        <v>4048</v>
      </c>
      <c r="D13" s="1058">
        <v>19673</v>
      </c>
      <c r="E13" s="1059" t="s">
        <v>399</v>
      </c>
      <c r="F13" s="1059" t="s">
        <v>399</v>
      </c>
      <c r="G13" s="1066">
        <v>439818</v>
      </c>
      <c r="H13" s="37"/>
    </row>
    <row r="14" spans="1:8">
      <c r="A14" s="68"/>
      <c r="B14" s="73"/>
      <c r="C14" s="74"/>
      <c r="D14" s="1055"/>
      <c r="E14" s="1060"/>
      <c r="F14" s="1060"/>
      <c r="G14" s="1067"/>
      <c r="H14" s="37"/>
    </row>
    <row r="15" spans="1:8">
      <c r="A15" s="76" t="s">
        <v>464</v>
      </c>
      <c r="B15" s="77">
        <v>1030</v>
      </c>
      <c r="C15" s="78" t="s">
        <v>399</v>
      </c>
      <c r="D15" s="1058">
        <v>1030</v>
      </c>
      <c r="E15" s="1059" t="s">
        <v>399</v>
      </c>
      <c r="F15" s="1059" t="s">
        <v>399</v>
      </c>
      <c r="G15" s="1066">
        <v>20600</v>
      </c>
      <c r="H15" s="37"/>
    </row>
    <row r="16" spans="1:8">
      <c r="A16" s="68"/>
      <c r="B16" s="73"/>
      <c r="C16" s="74"/>
      <c r="D16" s="1055"/>
      <c r="E16" s="1060"/>
      <c r="F16" s="1060"/>
      <c r="G16" s="1067"/>
      <c r="H16" s="37"/>
    </row>
    <row r="17" spans="1:8">
      <c r="A17" s="76" t="s">
        <v>465</v>
      </c>
      <c r="B17" s="77">
        <v>187</v>
      </c>
      <c r="C17" s="78" t="s">
        <v>399</v>
      </c>
      <c r="D17" s="1058">
        <v>187</v>
      </c>
      <c r="E17" s="1059" t="s">
        <v>399</v>
      </c>
      <c r="F17" s="1059" t="s">
        <v>399</v>
      </c>
      <c r="G17" s="1066">
        <v>4675</v>
      </c>
      <c r="H17" s="37"/>
    </row>
    <row r="18" spans="1:8">
      <c r="A18" s="66"/>
      <c r="B18" s="48"/>
      <c r="C18" s="49"/>
      <c r="D18" s="1049"/>
      <c r="E18" s="1051"/>
      <c r="F18" s="1051"/>
      <c r="G18" s="1050"/>
      <c r="H18" s="37"/>
    </row>
    <row r="19" spans="1:8">
      <c r="A19" s="66" t="s">
        <v>544</v>
      </c>
      <c r="B19" s="48">
        <v>24</v>
      </c>
      <c r="C19" s="49">
        <v>1253</v>
      </c>
      <c r="D19" s="1049">
        <v>1277</v>
      </c>
      <c r="E19" s="1051" t="s">
        <v>399</v>
      </c>
      <c r="F19" s="1051" t="s">
        <v>399</v>
      </c>
      <c r="G19" s="1050">
        <v>40713</v>
      </c>
      <c r="H19" s="37"/>
    </row>
    <row r="20" spans="1:8">
      <c r="A20" s="1035" t="s">
        <v>467</v>
      </c>
      <c r="B20" s="1019">
        <v>135</v>
      </c>
      <c r="C20" s="1036" t="s">
        <v>399</v>
      </c>
      <c r="D20" s="1086">
        <v>135</v>
      </c>
      <c r="E20" s="1087" t="s">
        <v>399</v>
      </c>
      <c r="F20" s="1086" t="s">
        <v>399</v>
      </c>
      <c r="G20" s="1088">
        <v>2918</v>
      </c>
      <c r="H20" s="37"/>
    </row>
    <row r="21" spans="1:8">
      <c r="A21" s="66" t="s">
        <v>468</v>
      </c>
      <c r="B21" s="48">
        <v>220</v>
      </c>
      <c r="C21" s="48" t="s">
        <v>399</v>
      </c>
      <c r="D21" s="48">
        <v>220</v>
      </c>
      <c r="E21" s="12" t="s">
        <v>399</v>
      </c>
      <c r="F21" s="48" t="s">
        <v>399</v>
      </c>
      <c r="G21" s="49">
        <v>4978</v>
      </c>
      <c r="H21" s="37"/>
    </row>
    <row r="22" spans="1:8">
      <c r="A22" s="76" t="s">
        <v>469</v>
      </c>
      <c r="B22" s="77">
        <v>379</v>
      </c>
      <c r="C22" s="77">
        <v>1253</v>
      </c>
      <c r="D22" s="77">
        <v>1632</v>
      </c>
      <c r="E22" s="81" t="s">
        <v>399</v>
      </c>
      <c r="F22" s="81" t="s">
        <v>399</v>
      </c>
      <c r="G22" s="78">
        <v>48609</v>
      </c>
    </row>
    <row r="23" spans="1:8">
      <c r="A23" s="68"/>
      <c r="B23" s="73"/>
      <c r="C23" s="73"/>
      <c r="D23" s="73"/>
      <c r="E23" s="79"/>
      <c r="F23" s="79"/>
      <c r="G23" s="74"/>
    </row>
    <row r="24" spans="1:8">
      <c r="A24" s="76" t="s">
        <v>470</v>
      </c>
      <c r="B24" s="77">
        <v>268</v>
      </c>
      <c r="C24" s="77">
        <v>294</v>
      </c>
      <c r="D24" s="77">
        <v>562</v>
      </c>
      <c r="E24" s="81" t="s">
        <v>399</v>
      </c>
      <c r="F24" s="81" t="s">
        <v>399</v>
      </c>
      <c r="G24" s="78">
        <v>13086</v>
      </c>
    </row>
    <row r="25" spans="1:8">
      <c r="A25" s="68"/>
      <c r="B25" s="73"/>
      <c r="C25" s="73"/>
      <c r="D25" s="73"/>
      <c r="E25" s="79"/>
      <c r="F25" s="79"/>
      <c r="G25" s="74"/>
    </row>
    <row r="26" spans="1:8">
      <c r="A26" s="76" t="s">
        <v>471</v>
      </c>
      <c r="B26" s="77" t="s">
        <v>399</v>
      </c>
      <c r="C26" s="77">
        <v>1621</v>
      </c>
      <c r="D26" s="77">
        <v>1621</v>
      </c>
      <c r="E26" s="81" t="s">
        <v>399</v>
      </c>
      <c r="F26" s="81" t="s">
        <v>399</v>
      </c>
      <c r="G26" s="78">
        <v>71318</v>
      </c>
    </row>
    <row r="27" spans="1:8">
      <c r="A27" s="66"/>
      <c r="B27" s="48"/>
      <c r="C27" s="48"/>
      <c r="D27" s="48"/>
      <c r="E27" s="12"/>
      <c r="F27" s="12"/>
      <c r="G27" s="49"/>
    </row>
    <row r="28" spans="1:8">
      <c r="A28" s="66" t="s">
        <v>472</v>
      </c>
      <c r="B28" s="48" t="s">
        <v>399</v>
      </c>
      <c r="C28" s="48">
        <v>20</v>
      </c>
      <c r="D28" s="48">
        <v>20</v>
      </c>
      <c r="E28" s="12" t="s">
        <v>399</v>
      </c>
      <c r="F28" s="12" t="s">
        <v>399</v>
      </c>
      <c r="G28" s="49">
        <v>720</v>
      </c>
    </row>
    <row r="29" spans="1:8">
      <c r="A29" s="66" t="s">
        <v>473</v>
      </c>
      <c r="B29" s="48">
        <v>67</v>
      </c>
      <c r="C29" s="48">
        <v>156</v>
      </c>
      <c r="D29" s="48">
        <v>223</v>
      </c>
      <c r="E29" s="12" t="s">
        <v>399</v>
      </c>
      <c r="F29" s="12" t="s">
        <v>399</v>
      </c>
      <c r="G29" s="49">
        <v>5350</v>
      </c>
    </row>
    <row r="30" spans="1:8">
      <c r="A30" s="66" t="s">
        <v>474</v>
      </c>
      <c r="B30" s="48" t="s">
        <v>399</v>
      </c>
      <c r="C30" s="48">
        <v>73</v>
      </c>
      <c r="D30" s="48">
        <v>73</v>
      </c>
      <c r="E30" s="12" t="s">
        <v>399</v>
      </c>
      <c r="F30" s="12" t="s">
        <v>399</v>
      </c>
      <c r="G30" s="49">
        <v>2482</v>
      </c>
    </row>
    <row r="31" spans="1:8">
      <c r="A31" s="76" t="s">
        <v>475</v>
      </c>
      <c r="B31" s="77">
        <v>67</v>
      </c>
      <c r="C31" s="77">
        <v>249</v>
      </c>
      <c r="D31" s="77">
        <v>316</v>
      </c>
      <c r="E31" s="81" t="s">
        <v>399</v>
      </c>
      <c r="F31" s="81" t="s">
        <v>399</v>
      </c>
      <c r="G31" s="78">
        <v>8552</v>
      </c>
    </row>
    <row r="32" spans="1:8">
      <c r="A32" s="66"/>
      <c r="B32" s="48"/>
      <c r="C32" s="48"/>
      <c r="D32" s="48"/>
      <c r="E32" s="12"/>
      <c r="F32" s="12"/>
      <c r="G32" s="49"/>
      <c r="H32" s="37"/>
    </row>
    <row r="33" spans="1:8">
      <c r="A33" s="66" t="s">
        <v>476</v>
      </c>
      <c r="B33" s="12">
        <v>81</v>
      </c>
      <c r="C33" s="12">
        <v>281</v>
      </c>
      <c r="D33" s="48">
        <v>362</v>
      </c>
      <c r="E33" s="83" t="s">
        <v>399</v>
      </c>
      <c r="F33" s="83" t="s">
        <v>399</v>
      </c>
      <c r="G33" s="84">
        <v>7137</v>
      </c>
      <c r="H33" s="37"/>
    </row>
    <row r="34" spans="1:8">
      <c r="A34" s="66" t="s">
        <v>477</v>
      </c>
      <c r="B34" s="12">
        <v>67</v>
      </c>
      <c r="C34" s="12">
        <v>180</v>
      </c>
      <c r="D34" s="48">
        <v>247</v>
      </c>
      <c r="E34" s="12" t="s">
        <v>399</v>
      </c>
      <c r="F34" s="12" t="s">
        <v>399</v>
      </c>
      <c r="G34" s="13">
        <v>6473</v>
      </c>
      <c r="H34" s="37"/>
    </row>
    <row r="35" spans="1:8">
      <c r="A35" s="66" t="s">
        <v>478</v>
      </c>
      <c r="B35" s="12">
        <v>189</v>
      </c>
      <c r="C35" s="12">
        <v>190</v>
      </c>
      <c r="D35" s="48">
        <v>379</v>
      </c>
      <c r="E35" s="12" t="s">
        <v>399</v>
      </c>
      <c r="F35" s="12" t="s">
        <v>399</v>
      </c>
      <c r="G35" s="13">
        <v>9095</v>
      </c>
      <c r="H35" s="37"/>
    </row>
    <row r="36" spans="1:8">
      <c r="A36" s="66" t="s">
        <v>479</v>
      </c>
      <c r="B36" s="12" t="s">
        <v>399</v>
      </c>
      <c r="C36" s="12">
        <v>334</v>
      </c>
      <c r="D36" s="48">
        <v>334</v>
      </c>
      <c r="E36" s="83" t="s">
        <v>399</v>
      </c>
      <c r="F36" s="83" t="s">
        <v>399</v>
      </c>
      <c r="G36" s="13">
        <v>6680</v>
      </c>
      <c r="H36" s="37"/>
    </row>
    <row r="37" spans="1:8">
      <c r="A37" s="76" t="s">
        <v>480</v>
      </c>
      <c r="B37" s="77">
        <v>337</v>
      </c>
      <c r="C37" s="77">
        <v>985</v>
      </c>
      <c r="D37" s="77">
        <v>1322</v>
      </c>
      <c r="E37" s="81" t="s">
        <v>399</v>
      </c>
      <c r="F37" s="81" t="s">
        <v>399</v>
      </c>
      <c r="G37" s="78">
        <v>29385</v>
      </c>
      <c r="H37" s="37"/>
    </row>
    <row r="38" spans="1:8">
      <c r="A38" s="68"/>
      <c r="B38" s="73"/>
      <c r="C38" s="73"/>
      <c r="D38" s="73"/>
      <c r="E38" s="79"/>
      <c r="F38" s="79"/>
      <c r="G38" s="74"/>
      <c r="H38" s="37"/>
    </row>
    <row r="39" spans="1:8">
      <c r="A39" s="76" t="s">
        <v>481</v>
      </c>
      <c r="B39" s="77" t="s">
        <v>399</v>
      </c>
      <c r="C39" s="77">
        <v>1520</v>
      </c>
      <c r="D39" s="77">
        <v>1520</v>
      </c>
      <c r="E39" s="81" t="s">
        <v>399</v>
      </c>
      <c r="F39" s="81" t="s">
        <v>399</v>
      </c>
      <c r="G39" s="78">
        <v>55776</v>
      </c>
      <c r="H39" s="37"/>
    </row>
    <row r="40" spans="1:8">
      <c r="A40" s="66"/>
      <c r="B40" s="48"/>
      <c r="C40" s="48"/>
      <c r="D40" s="48"/>
      <c r="E40" s="12"/>
      <c r="F40" s="12"/>
      <c r="G40" s="49"/>
      <c r="H40" s="37"/>
    </row>
    <row r="41" spans="1:8">
      <c r="A41" s="66" t="s">
        <v>482</v>
      </c>
      <c r="B41" s="48" t="s">
        <v>399</v>
      </c>
      <c r="C41" s="48">
        <v>1105</v>
      </c>
      <c r="D41" s="48">
        <v>1105</v>
      </c>
      <c r="E41" s="12" t="s">
        <v>399</v>
      </c>
      <c r="F41" s="12" t="s">
        <v>399</v>
      </c>
      <c r="G41" s="49">
        <v>55342</v>
      </c>
      <c r="H41" s="37"/>
    </row>
    <row r="42" spans="1:8">
      <c r="A42" s="66" t="s">
        <v>483</v>
      </c>
      <c r="B42" s="48">
        <v>15</v>
      </c>
      <c r="C42" s="48">
        <v>2495</v>
      </c>
      <c r="D42" s="48">
        <v>2510</v>
      </c>
      <c r="E42" s="12" t="s">
        <v>399</v>
      </c>
      <c r="F42" s="12" t="s">
        <v>399</v>
      </c>
      <c r="G42" s="49">
        <v>87820</v>
      </c>
      <c r="H42" s="37"/>
    </row>
    <row r="43" spans="1:8">
      <c r="A43" s="66" t="s">
        <v>484</v>
      </c>
      <c r="B43" s="12" t="s">
        <v>399</v>
      </c>
      <c r="C43" s="12">
        <v>1690</v>
      </c>
      <c r="D43" s="48">
        <v>1690</v>
      </c>
      <c r="E43" s="12" t="s">
        <v>399</v>
      </c>
      <c r="F43" s="12" t="s">
        <v>399</v>
      </c>
      <c r="G43" s="13">
        <v>67100</v>
      </c>
      <c r="H43" s="37"/>
    </row>
    <row r="44" spans="1:8">
      <c r="A44" s="66" t="s">
        <v>485</v>
      </c>
      <c r="B44" s="85">
        <v>350</v>
      </c>
      <c r="C44" s="12">
        <v>572</v>
      </c>
      <c r="D44" s="48">
        <v>922</v>
      </c>
      <c r="E44" s="48" t="s">
        <v>399</v>
      </c>
      <c r="F44" s="12" t="s">
        <v>399</v>
      </c>
      <c r="G44" s="13">
        <v>39706</v>
      </c>
      <c r="H44" s="37"/>
    </row>
    <row r="45" spans="1:8">
      <c r="A45" s="66" t="s">
        <v>486</v>
      </c>
      <c r="B45" s="12" t="s">
        <v>399</v>
      </c>
      <c r="C45" s="12">
        <v>4700</v>
      </c>
      <c r="D45" s="48">
        <v>4700</v>
      </c>
      <c r="E45" s="12" t="s">
        <v>399</v>
      </c>
      <c r="F45" s="12" t="s">
        <v>399</v>
      </c>
      <c r="G45" s="13">
        <v>196460</v>
      </c>
      <c r="H45" s="37"/>
    </row>
    <row r="46" spans="1:8">
      <c r="A46" s="66" t="s">
        <v>487</v>
      </c>
      <c r="B46" s="12">
        <v>283</v>
      </c>
      <c r="C46" s="12">
        <v>1847</v>
      </c>
      <c r="D46" s="48">
        <v>2130</v>
      </c>
      <c r="E46" s="12" t="s">
        <v>399</v>
      </c>
      <c r="F46" s="12" t="s">
        <v>399</v>
      </c>
      <c r="G46" s="13">
        <v>93350</v>
      </c>
      <c r="H46" s="37"/>
    </row>
    <row r="47" spans="1:8">
      <c r="A47" s="66" t="s">
        <v>488</v>
      </c>
      <c r="B47" s="12" t="s">
        <v>399</v>
      </c>
      <c r="C47" s="12">
        <v>498</v>
      </c>
      <c r="D47" s="48">
        <v>498</v>
      </c>
      <c r="E47" s="12" t="s">
        <v>399</v>
      </c>
      <c r="F47" s="12" t="s">
        <v>399</v>
      </c>
      <c r="G47" s="13">
        <v>19920</v>
      </c>
      <c r="H47" s="37"/>
    </row>
    <row r="48" spans="1:8">
      <c r="A48" s="66" t="s">
        <v>489</v>
      </c>
      <c r="B48" s="48" t="s">
        <v>399</v>
      </c>
      <c r="C48" s="12">
        <v>5798</v>
      </c>
      <c r="D48" s="48">
        <v>5798</v>
      </c>
      <c r="E48" s="48" t="s">
        <v>399</v>
      </c>
      <c r="F48" s="12" t="s">
        <v>399</v>
      </c>
      <c r="G48" s="13">
        <v>272100</v>
      </c>
    </row>
    <row r="49" spans="1:7">
      <c r="A49" s="66" t="s">
        <v>490</v>
      </c>
      <c r="B49" s="12">
        <v>32</v>
      </c>
      <c r="C49" s="12">
        <v>905</v>
      </c>
      <c r="D49" s="48">
        <v>937</v>
      </c>
      <c r="E49" s="12" t="s">
        <v>399</v>
      </c>
      <c r="F49" s="12" t="s">
        <v>399</v>
      </c>
      <c r="G49" s="13">
        <v>42049</v>
      </c>
    </row>
    <row r="50" spans="1:7">
      <c r="A50" s="76" t="s">
        <v>491</v>
      </c>
      <c r="B50" s="77">
        <v>680</v>
      </c>
      <c r="C50" s="77">
        <v>19610</v>
      </c>
      <c r="D50" s="77">
        <v>20290</v>
      </c>
      <c r="E50" s="81" t="s">
        <v>399</v>
      </c>
      <c r="F50" s="81" t="s">
        <v>399</v>
      </c>
      <c r="G50" s="78">
        <v>873847</v>
      </c>
    </row>
    <row r="51" spans="1:7">
      <c r="A51" s="37"/>
      <c r="B51" s="85"/>
      <c r="C51" s="12"/>
      <c r="D51" s="48"/>
      <c r="E51" s="48"/>
      <c r="F51" s="12"/>
      <c r="G51" s="13"/>
    </row>
    <row r="52" spans="1:7">
      <c r="A52" s="76" t="s">
        <v>492</v>
      </c>
      <c r="B52" s="77">
        <v>35</v>
      </c>
      <c r="C52" s="77">
        <v>47</v>
      </c>
      <c r="D52" s="77">
        <v>82</v>
      </c>
      <c r="E52" s="81" t="s">
        <v>399</v>
      </c>
      <c r="F52" s="81" t="s">
        <v>399</v>
      </c>
      <c r="G52" s="78">
        <v>1957</v>
      </c>
    </row>
    <row r="53" spans="1:7">
      <c r="A53" s="66"/>
      <c r="B53" s="48"/>
      <c r="C53" s="48"/>
      <c r="D53" s="48"/>
      <c r="E53" s="12"/>
      <c r="F53" s="12"/>
      <c r="G53" s="49"/>
    </row>
    <row r="54" spans="1:7">
      <c r="A54" s="66" t="s">
        <v>493</v>
      </c>
      <c r="B54" s="48" t="s">
        <v>399</v>
      </c>
      <c r="C54" s="48">
        <v>1100</v>
      </c>
      <c r="D54" s="48">
        <v>1100</v>
      </c>
      <c r="E54" s="12" t="s">
        <v>399</v>
      </c>
      <c r="F54" s="12" t="s">
        <v>399</v>
      </c>
      <c r="G54" s="49">
        <v>33950</v>
      </c>
    </row>
    <row r="55" spans="1:7">
      <c r="A55" s="66" t="s">
        <v>494</v>
      </c>
      <c r="B55" s="48" t="s">
        <v>399</v>
      </c>
      <c r="C55" s="48">
        <v>830</v>
      </c>
      <c r="D55" s="48">
        <v>830</v>
      </c>
      <c r="E55" s="12" t="s">
        <v>399</v>
      </c>
      <c r="F55" s="12" t="s">
        <v>399</v>
      </c>
      <c r="G55" s="49">
        <v>26500</v>
      </c>
    </row>
    <row r="56" spans="1:7">
      <c r="A56" s="66" t="s">
        <v>495</v>
      </c>
      <c r="B56" s="48">
        <v>52</v>
      </c>
      <c r="C56" s="48">
        <v>108</v>
      </c>
      <c r="D56" s="48">
        <v>160</v>
      </c>
      <c r="E56" s="12" t="s">
        <v>399</v>
      </c>
      <c r="F56" s="12" t="s">
        <v>399</v>
      </c>
      <c r="G56" s="49">
        <v>2040</v>
      </c>
    </row>
    <row r="57" spans="1:7">
      <c r="A57" s="66" t="s">
        <v>496</v>
      </c>
      <c r="B57" s="48" t="s">
        <v>399</v>
      </c>
      <c r="C57" s="48">
        <v>12</v>
      </c>
      <c r="D57" s="48">
        <v>12</v>
      </c>
      <c r="E57" s="12" t="s">
        <v>399</v>
      </c>
      <c r="F57" s="12" t="s">
        <v>399</v>
      </c>
      <c r="G57" s="49">
        <v>288</v>
      </c>
    </row>
    <row r="58" spans="1:7">
      <c r="A58" s="66" t="s">
        <v>497</v>
      </c>
      <c r="B58" s="48" t="s">
        <v>399</v>
      </c>
      <c r="C58" s="48">
        <v>556</v>
      </c>
      <c r="D58" s="48">
        <v>556</v>
      </c>
      <c r="E58" s="12" t="s">
        <v>399</v>
      </c>
      <c r="F58" s="12" t="s">
        <v>399</v>
      </c>
      <c r="G58" s="49">
        <v>21508</v>
      </c>
    </row>
    <row r="59" spans="1:7">
      <c r="A59" s="76" t="s">
        <v>573</v>
      </c>
      <c r="B59" s="77">
        <v>52</v>
      </c>
      <c r="C59" s="77">
        <v>2606</v>
      </c>
      <c r="D59" s="77">
        <v>2658</v>
      </c>
      <c r="E59" s="81" t="s">
        <v>399</v>
      </c>
      <c r="F59" s="81" t="s">
        <v>399</v>
      </c>
      <c r="G59" s="78">
        <v>84286</v>
      </c>
    </row>
    <row r="60" spans="1:7">
      <c r="A60" s="66"/>
      <c r="B60" s="48"/>
      <c r="C60" s="48"/>
      <c r="D60" s="48"/>
      <c r="E60" s="12"/>
      <c r="F60" s="12"/>
      <c r="G60" s="49"/>
    </row>
    <row r="61" spans="1:7">
      <c r="A61" s="66" t="s">
        <v>499</v>
      </c>
      <c r="B61" s="12" t="s">
        <v>399</v>
      </c>
      <c r="C61" s="12">
        <v>672</v>
      </c>
      <c r="D61" s="48">
        <v>672</v>
      </c>
      <c r="E61" s="12" t="s">
        <v>399</v>
      </c>
      <c r="F61" s="12" t="s">
        <v>399</v>
      </c>
      <c r="G61" s="13">
        <v>15067</v>
      </c>
    </row>
    <row r="62" spans="1:7">
      <c r="A62" s="66" t="s">
        <v>500</v>
      </c>
      <c r="B62" s="12">
        <v>212</v>
      </c>
      <c r="C62" s="12">
        <v>377</v>
      </c>
      <c r="D62" s="48">
        <v>589</v>
      </c>
      <c r="E62" s="12" t="s">
        <v>399</v>
      </c>
      <c r="F62" s="12" t="s">
        <v>399</v>
      </c>
      <c r="G62" s="13">
        <v>10559</v>
      </c>
    </row>
    <row r="63" spans="1:7">
      <c r="A63" s="66" t="s">
        <v>501</v>
      </c>
      <c r="B63" s="12">
        <v>8</v>
      </c>
      <c r="C63" s="12">
        <v>970</v>
      </c>
      <c r="D63" s="48">
        <v>978</v>
      </c>
      <c r="E63" s="12" t="s">
        <v>399</v>
      </c>
      <c r="F63" s="12" t="s">
        <v>399</v>
      </c>
      <c r="G63" s="13">
        <v>24126</v>
      </c>
    </row>
    <row r="64" spans="1:7">
      <c r="A64" s="76" t="s">
        <v>502</v>
      </c>
      <c r="B64" s="77">
        <v>220</v>
      </c>
      <c r="C64" s="77">
        <v>2019</v>
      </c>
      <c r="D64" s="77">
        <v>2239</v>
      </c>
      <c r="E64" s="81" t="s">
        <v>399</v>
      </c>
      <c r="F64" s="81" t="s">
        <v>399</v>
      </c>
      <c r="G64" s="78">
        <v>49752</v>
      </c>
    </row>
    <row r="65" spans="1:7">
      <c r="A65" s="68"/>
      <c r="B65" s="73"/>
      <c r="C65" s="73"/>
      <c r="D65" s="73"/>
      <c r="E65" s="79"/>
      <c r="F65" s="79"/>
      <c r="G65" s="74"/>
    </row>
    <row r="66" spans="1:7">
      <c r="A66" s="76" t="s">
        <v>503</v>
      </c>
      <c r="B66" s="77" t="s">
        <v>399</v>
      </c>
      <c r="C66" s="77">
        <v>2841</v>
      </c>
      <c r="D66" s="77">
        <v>2841</v>
      </c>
      <c r="E66" s="81" t="s">
        <v>399</v>
      </c>
      <c r="F66" s="81" t="s">
        <v>399</v>
      </c>
      <c r="G66" s="78">
        <v>96394</v>
      </c>
    </row>
    <row r="67" spans="1:7">
      <c r="A67" s="66"/>
      <c r="B67" s="48"/>
      <c r="C67" s="48"/>
      <c r="D67" s="48"/>
      <c r="E67" s="12"/>
      <c r="F67" s="12"/>
      <c r="G67" s="49"/>
    </row>
    <row r="68" spans="1:7">
      <c r="A68" s="66" t="s">
        <v>504</v>
      </c>
      <c r="B68" s="48" t="s">
        <v>399</v>
      </c>
      <c r="C68" s="12">
        <v>607</v>
      </c>
      <c r="D68" s="48">
        <v>607</v>
      </c>
      <c r="E68" s="48" t="s">
        <v>399</v>
      </c>
      <c r="F68" s="12" t="s">
        <v>399</v>
      </c>
      <c r="G68" s="13">
        <v>18975</v>
      </c>
    </row>
    <row r="69" spans="1:7">
      <c r="A69" s="66" t="s">
        <v>505</v>
      </c>
      <c r="B69" s="48" t="s">
        <v>399</v>
      </c>
      <c r="C69" s="12">
        <v>418</v>
      </c>
      <c r="D69" s="48">
        <v>418</v>
      </c>
      <c r="E69" s="48" t="s">
        <v>399</v>
      </c>
      <c r="F69" s="12" t="s">
        <v>399</v>
      </c>
      <c r="G69" s="13">
        <v>12933</v>
      </c>
    </row>
    <row r="70" spans="1:7">
      <c r="A70" s="76" t="s">
        <v>506</v>
      </c>
      <c r="B70" s="77" t="s">
        <v>399</v>
      </c>
      <c r="C70" s="77">
        <v>1025</v>
      </c>
      <c r="D70" s="77">
        <v>1025</v>
      </c>
      <c r="E70" s="81" t="s">
        <v>399</v>
      </c>
      <c r="F70" s="81" t="s">
        <v>399</v>
      </c>
      <c r="G70" s="78">
        <v>31908</v>
      </c>
    </row>
    <row r="71" spans="1:7">
      <c r="A71" s="66"/>
      <c r="B71" s="48"/>
      <c r="C71" s="48"/>
      <c r="D71" s="48"/>
      <c r="E71" s="12"/>
      <c r="F71" s="12"/>
      <c r="G71" s="49"/>
    </row>
    <row r="72" spans="1:7">
      <c r="A72" s="66" t="s">
        <v>507</v>
      </c>
      <c r="B72" s="48" t="s">
        <v>399</v>
      </c>
      <c r="C72" s="48">
        <v>486</v>
      </c>
      <c r="D72" s="48">
        <v>486</v>
      </c>
      <c r="E72" s="48" t="s">
        <v>399</v>
      </c>
      <c r="F72" s="12" t="s">
        <v>399</v>
      </c>
      <c r="G72" s="49">
        <v>10861</v>
      </c>
    </row>
    <row r="73" spans="1:7">
      <c r="A73" s="66" t="s">
        <v>508</v>
      </c>
      <c r="B73" s="48" t="s">
        <v>399</v>
      </c>
      <c r="C73" s="48">
        <v>2365</v>
      </c>
      <c r="D73" s="48">
        <v>2365</v>
      </c>
      <c r="E73" s="48" t="s">
        <v>399</v>
      </c>
      <c r="F73" s="12" t="s">
        <v>399</v>
      </c>
      <c r="G73" s="49">
        <v>59141</v>
      </c>
    </row>
    <row r="74" spans="1:7">
      <c r="A74" s="66" t="s">
        <v>509</v>
      </c>
      <c r="B74" s="12" t="s">
        <v>399</v>
      </c>
      <c r="C74" s="12">
        <v>682</v>
      </c>
      <c r="D74" s="48">
        <v>682</v>
      </c>
      <c r="E74" s="12" t="s">
        <v>399</v>
      </c>
      <c r="F74" s="12" t="s">
        <v>399</v>
      </c>
      <c r="G74" s="13">
        <v>26182</v>
      </c>
    </row>
    <row r="75" spans="1:7">
      <c r="A75" s="66" t="s">
        <v>510</v>
      </c>
      <c r="B75" s="48" t="s">
        <v>399</v>
      </c>
      <c r="C75" s="48">
        <v>1078</v>
      </c>
      <c r="D75" s="48">
        <v>1078</v>
      </c>
      <c r="E75" s="48" t="s">
        <v>399</v>
      </c>
      <c r="F75" s="12" t="s">
        <v>399</v>
      </c>
      <c r="G75" s="49">
        <v>27466</v>
      </c>
    </row>
    <row r="76" spans="1:7">
      <c r="A76" s="66" t="s">
        <v>511</v>
      </c>
      <c r="B76" s="48">
        <v>19</v>
      </c>
      <c r="C76" s="48">
        <v>479</v>
      </c>
      <c r="D76" s="48">
        <v>498</v>
      </c>
      <c r="E76" s="12" t="s">
        <v>399</v>
      </c>
      <c r="F76" s="12" t="s">
        <v>399</v>
      </c>
      <c r="G76" s="49">
        <v>8568</v>
      </c>
    </row>
    <row r="77" spans="1:7">
      <c r="A77" s="66" t="s">
        <v>512</v>
      </c>
      <c r="B77" s="48">
        <v>2</v>
      </c>
      <c r="C77" s="48">
        <v>278</v>
      </c>
      <c r="D77" s="48">
        <v>280</v>
      </c>
      <c r="E77" s="12" t="s">
        <v>399</v>
      </c>
      <c r="F77" s="12" t="s">
        <v>399</v>
      </c>
      <c r="G77" s="49">
        <v>7894</v>
      </c>
    </row>
    <row r="78" spans="1:7">
      <c r="A78" s="66" t="s">
        <v>513</v>
      </c>
      <c r="B78" s="48">
        <v>63</v>
      </c>
      <c r="C78" s="48">
        <v>1811</v>
      </c>
      <c r="D78" s="48">
        <v>1874</v>
      </c>
      <c r="E78" s="12" t="s">
        <v>399</v>
      </c>
      <c r="F78" s="12" t="s">
        <v>399</v>
      </c>
      <c r="G78" s="49">
        <v>50428</v>
      </c>
    </row>
    <row r="79" spans="1:7">
      <c r="A79" s="66" t="s">
        <v>514</v>
      </c>
      <c r="B79" s="85">
        <v>213</v>
      </c>
      <c r="C79" s="12">
        <v>3725</v>
      </c>
      <c r="D79" s="48">
        <v>3938</v>
      </c>
      <c r="E79" s="48" t="s">
        <v>399</v>
      </c>
      <c r="F79" s="12" t="s">
        <v>399</v>
      </c>
      <c r="G79" s="13">
        <v>79630</v>
      </c>
    </row>
    <row r="80" spans="1:7">
      <c r="A80" s="76" t="s">
        <v>515</v>
      </c>
      <c r="B80" s="77">
        <v>297</v>
      </c>
      <c r="C80" s="77">
        <v>10904</v>
      </c>
      <c r="D80" s="77">
        <v>11201</v>
      </c>
      <c r="E80" s="81" t="s">
        <v>399</v>
      </c>
      <c r="F80" s="81" t="s">
        <v>399</v>
      </c>
      <c r="G80" s="78">
        <v>270170</v>
      </c>
    </row>
    <row r="81" spans="1:7">
      <c r="A81" s="66"/>
      <c r="B81" s="48"/>
      <c r="C81" s="48"/>
      <c r="D81" s="48"/>
      <c r="E81" s="12"/>
      <c r="F81" s="12"/>
      <c r="G81" s="49"/>
    </row>
    <row r="82" spans="1:7">
      <c r="A82" s="66" t="s">
        <v>516</v>
      </c>
      <c r="B82" s="48">
        <v>881</v>
      </c>
      <c r="C82" s="48">
        <v>1466</v>
      </c>
      <c r="D82" s="48">
        <v>2347</v>
      </c>
      <c r="E82" s="12" t="s">
        <v>399</v>
      </c>
      <c r="F82" s="12" t="s">
        <v>399</v>
      </c>
      <c r="G82" s="49">
        <v>49576</v>
      </c>
    </row>
    <row r="83" spans="1:7">
      <c r="A83" s="66" t="s">
        <v>517</v>
      </c>
      <c r="B83" s="48">
        <v>1629</v>
      </c>
      <c r="C83" s="48">
        <v>1803</v>
      </c>
      <c r="D83" s="48">
        <v>3432</v>
      </c>
      <c r="E83" s="12" t="s">
        <v>399</v>
      </c>
      <c r="F83" s="12" t="s">
        <v>399</v>
      </c>
      <c r="G83" s="49">
        <v>60376</v>
      </c>
    </row>
    <row r="84" spans="1:7">
      <c r="A84" s="76" t="s">
        <v>518</v>
      </c>
      <c r="B84" s="77">
        <v>2510</v>
      </c>
      <c r="C84" s="77">
        <v>3269</v>
      </c>
      <c r="D84" s="77">
        <v>5779</v>
      </c>
      <c r="E84" s="81" t="s">
        <v>399</v>
      </c>
      <c r="F84" s="81" t="s">
        <v>399</v>
      </c>
      <c r="G84" s="78">
        <v>109952</v>
      </c>
    </row>
    <row r="85" spans="1:7">
      <c r="A85" s="68"/>
      <c r="B85" s="73"/>
      <c r="C85" s="73"/>
      <c r="D85" s="73"/>
      <c r="E85" s="79"/>
      <c r="F85" s="79"/>
      <c r="G85" s="74"/>
    </row>
    <row r="86" spans="1:7" ht="13.5" thickBot="1">
      <c r="A86" s="1090" t="s">
        <v>519</v>
      </c>
      <c r="B86" s="1091">
        <v>21687</v>
      </c>
      <c r="C86" s="1091">
        <v>52291</v>
      </c>
      <c r="D86" s="1091">
        <v>73978</v>
      </c>
      <c r="E86" s="1092" t="s">
        <v>399</v>
      </c>
      <c r="F86" s="1092" t="s">
        <v>399</v>
      </c>
      <c r="G86" s="1093">
        <v>2210085</v>
      </c>
    </row>
    <row r="87" spans="1:7">
      <c r="D87" s="37"/>
      <c r="E87" s="37"/>
      <c r="F87" s="37"/>
      <c r="G87" s="37"/>
    </row>
  </sheetData>
  <mergeCells count="5">
    <mergeCell ref="A1:G1"/>
    <mergeCell ref="A3:G3"/>
    <mergeCell ref="A4:G4"/>
    <mergeCell ref="A6:A8"/>
    <mergeCell ref="G6:G7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24">
    <pageSetUpPr fitToPage="1"/>
  </sheetPr>
  <dimension ref="A1:F23"/>
  <sheetViews>
    <sheetView showGridLines="0"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6" width="22.85546875" customWidth="1"/>
    <col min="7" max="14" width="12" customWidth="1"/>
  </cols>
  <sheetData>
    <row r="1" spans="1:6" s="2" customFormat="1" ht="18">
      <c r="A1" s="1481" t="s">
        <v>375</v>
      </c>
      <c r="B1" s="1481"/>
      <c r="C1" s="1481"/>
      <c r="D1" s="1481"/>
      <c r="E1" s="1481"/>
      <c r="F1" s="1481"/>
    </row>
    <row r="2" spans="1:6" s="3" customFormat="1" ht="12.75" customHeight="1"/>
    <row r="3" spans="1:6" s="3" customFormat="1" ht="15">
      <c r="A3" s="1482" t="s">
        <v>667</v>
      </c>
      <c r="B3" s="1482"/>
      <c r="C3" s="1482"/>
      <c r="D3" s="1482"/>
      <c r="E3" s="1482"/>
      <c r="F3" s="1482"/>
    </row>
    <row r="4" spans="1:6" s="3" customFormat="1" ht="20.25" customHeight="1">
      <c r="A4" s="1555" t="s">
        <v>1338</v>
      </c>
      <c r="B4" s="1555"/>
      <c r="C4" s="1555"/>
      <c r="D4" s="1555"/>
      <c r="E4" s="1555"/>
      <c r="F4" s="1555"/>
    </row>
    <row r="5" spans="1:6" s="3" customFormat="1" ht="13.5" customHeight="1" thickBot="1">
      <c r="A5" s="5"/>
      <c r="B5" s="6"/>
      <c r="C5" s="6"/>
      <c r="D5" s="6"/>
      <c r="E5" s="6"/>
      <c r="F5" s="240"/>
    </row>
    <row r="6" spans="1:6" ht="25.5" customHeight="1">
      <c r="A6" s="1520" t="s">
        <v>378</v>
      </c>
      <c r="B6" s="959"/>
      <c r="C6" s="959"/>
      <c r="D6" s="959"/>
      <c r="E6" s="93" t="s">
        <v>521</v>
      </c>
      <c r="F6" s="1098"/>
    </row>
    <row r="7" spans="1:6" ht="30.75" customHeight="1">
      <c r="A7" s="1521"/>
      <c r="B7" s="962" t="s">
        <v>379</v>
      </c>
      <c r="C7" s="962" t="s">
        <v>386</v>
      </c>
      <c r="D7" s="962" t="s">
        <v>380</v>
      </c>
      <c r="E7" s="962" t="s">
        <v>522</v>
      </c>
      <c r="F7" s="964" t="s">
        <v>381</v>
      </c>
    </row>
    <row r="8" spans="1:6" ht="23.25" customHeight="1">
      <c r="A8" s="1521"/>
      <c r="B8" s="1032" t="s">
        <v>382</v>
      </c>
      <c r="C8" s="1032" t="s">
        <v>524</v>
      </c>
      <c r="D8" s="1104" t="s">
        <v>383</v>
      </c>
      <c r="E8" s="1032" t="s">
        <v>525</v>
      </c>
      <c r="F8" s="1033" t="s">
        <v>384</v>
      </c>
    </row>
    <row r="9" spans="1:6" ht="25.5" customHeight="1" thickBot="1">
      <c r="A9" s="1522"/>
      <c r="B9" s="98"/>
      <c r="C9" s="100"/>
      <c r="D9" s="1101"/>
      <c r="E9" s="1105" t="s">
        <v>526</v>
      </c>
      <c r="F9" s="1102"/>
    </row>
    <row r="10" spans="1:6" ht="27.75" customHeight="1">
      <c r="A10" s="102">
        <v>2003</v>
      </c>
      <c r="B10" s="103">
        <v>101.101</v>
      </c>
      <c r="C10" s="148">
        <v>279.45998946852359</v>
      </c>
      <c r="D10" s="1070">
        <v>2665</v>
      </c>
      <c r="E10" s="1072">
        <v>21.25</v>
      </c>
      <c r="F10" s="1099">
        <v>566312.5</v>
      </c>
    </row>
    <row r="11" spans="1:6">
      <c r="A11" s="102">
        <v>2004</v>
      </c>
      <c r="B11" s="103">
        <v>102.12</v>
      </c>
      <c r="C11" s="148">
        <v>271.59880532706615</v>
      </c>
      <c r="D11" s="1070">
        <v>2773.567</v>
      </c>
      <c r="E11" s="1072">
        <v>22.19</v>
      </c>
      <c r="F11" s="1099">
        <v>615454.51729999995</v>
      </c>
    </row>
    <row r="12" spans="1:6">
      <c r="A12" s="102">
        <v>2005</v>
      </c>
      <c r="B12" s="103">
        <v>94.998000000000005</v>
      </c>
      <c r="C12" s="148">
        <v>269.84399671572032</v>
      </c>
      <c r="D12" s="1068">
        <v>2563.4639999999999</v>
      </c>
      <c r="E12" s="1072">
        <v>17.18</v>
      </c>
      <c r="F12" s="1099">
        <v>440403.11519999994</v>
      </c>
    </row>
    <row r="13" spans="1:6">
      <c r="A13" s="102">
        <v>2006</v>
      </c>
      <c r="B13" s="103">
        <v>87.198999999999998</v>
      </c>
      <c r="C13" s="148">
        <v>288.42085345015425</v>
      </c>
      <c r="D13" s="1068">
        <v>2515.0010000000002</v>
      </c>
      <c r="E13" s="1072">
        <v>26.79</v>
      </c>
      <c r="F13" s="1099">
        <v>673768.76790000009</v>
      </c>
    </row>
    <row r="14" spans="1:6">
      <c r="A14" s="102">
        <v>2007</v>
      </c>
      <c r="B14" s="103">
        <v>85.727999999999994</v>
      </c>
      <c r="C14" s="148">
        <v>289.23828854050021</v>
      </c>
      <c r="D14" s="1068">
        <v>2479.5819999999999</v>
      </c>
      <c r="E14" s="1072">
        <v>24.46</v>
      </c>
      <c r="F14" s="1099">
        <v>606505.75719999999</v>
      </c>
    </row>
    <row r="15" spans="1:6">
      <c r="A15" s="102">
        <v>2008</v>
      </c>
      <c r="B15" s="103">
        <v>81.825000000000003</v>
      </c>
      <c r="C15" s="148">
        <v>262.16571952337301</v>
      </c>
      <c r="D15" s="1068">
        <v>2145.1709999999998</v>
      </c>
      <c r="E15" s="1072">
        <v>22.59</v>
      </c>
      <c r="F15" s="1099">
        <v>484594.12889999989</v>
      </c>
    </row>
    <row r="16" spans="1:6">
      <c r="A16" s="102">
        <v>2009</v>
      </c>
      <c r="B16" s="103">
        <v>85.366</v>
      </c>
      <c r="C16" s="148">
        <v>318.54497106576395</v>
      </c>
      <c r="D16" s="1068">
        <v>2719.2910000000002</v>
      </c>
      <c r="E16" s="1072">
        <v>15</v>
      </c>
      <c r="F16" s="1099">
        <v>407893.65</v>
      </c>
    </row>
    <row r="17" spans="1:6">
      <c r="A17" s="102">
        <v>2010</v>
      </c>
      <c r="B17" s="103">
        <v>77.622</v>
      </c>
      <c r="C17" s="148">
        <v>296.00486975342039</v>
      </c>
      <c r="D17" s="1070">
        <v>2297.6489999999999</v>
      </c>
      <c r="E17" s="1072">
        <v>25.93</v>
      </c>
      <c r="F17" s="1099">
        <v>595780.38569999998</v>
      </c>
    </row>
    <row r="18" spans="1:6">
      <c r="A18" s="102">
        <v>2011</v>
      </c>
      <c r="B18" s="103">
        <v>79.864999999999995</v>
      </c>
      <c r="C18" s="148">
        <v>307.40637325486762</v>
      </c>
      <c r="D18" s="1070">
        <v>2455.1010000000001</v>
      </c>
      <c r="E18" s="1072">
        <v>21.27</v>
      </c>
      <c r="F18" s="1099">
        <v>522199.98270000005</v>
      </c>
    </row>
    <row r="19" spans="1:6">
      <c r="A19" s="102">
        <v>2012</v>
      </c>
      <c r="B19" s="103">
        <v>72.022999999999996</v>
      </c>
      <c r="C19" s="148">
        <v>304.38665426322149</v>
      </c>
      <c r="D19" s="1070">
        <v>2192.2840000000001</v>
      </c>
      <c r="E19" s="1073">
        <v>24.65</v>
      </c>
      <c r="F19" s="1100">
        <v>540398.00600000005</v>
      </c>
    </row>
    <row r="20" spans="1:6" ht="13.5" thickBot="1">
      <c r="A20" s="249">
        <v>2013</v>
      </c>
      <c r="B20" s="144">
        <v>72.430999999999997</v>
      </c>
      <c r="C20" s="297">
        <f>(D20/B20)*10</f>
        <v>301.26354737612348</v>
      </c>
      <c r="D20" s="1106">
        <v>2182.0819999999999</v>
      </c>
      <c r="E20" s="1272">
        <v>34.79</v>
      </c>
      <c r="F20" s="1273">
        <f>D20*E20*10</f>
        <v>759146.32779999997</v>
      </c>
    </row>
    <row r="21" spans="1:6">
      <c r="A21" s="155"/>
      <c r="B21" s="155"/>
      <c r="C21" s="155"/>
      <c r="D21" s="155"/>
      <c r="E21" s="155"/>
      <c r="F21" s="155"/>
    </row>
    <row r="22" spans="1:6">
      <c r="A22" s="280"/>
      <c r="B22" s="280"/>
      <c r="C22" s="280"/>
    </row>
    <row r="23" spans="1:6">
      <c r="A23" s="280"/>
      <c r="B23" s="280"/>
      <c r="C23" s="280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9"/>
  <dimension ref="A1:J20"/>
  <sheetViews>
    <sheetView showGridLines="0"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2" width="14.7109375" customWidth="1"/>
    <col min="3" max="6" width="20.7109375" customWidth="1"/>
    <col min="7" max="7" width="7.5703125" customWidth="1"/>
    <col min="8" max="8" width="14.7109375" customWidth="1"/>
    <col min="9" max="9" width="11.7109375" bestFit="1" customWidth="1"/>
  </cols>
  <sheetData>
    <row r="1" spans="1:10" s="2" customFormat="1" ht="18">
      <c r="A1" s="1524" t="s">
        <v>375</v>
      </c>
      <c r="B1" s="1524"/>
      <c r="C1" s="1524"/>
      <c r="D1" s="1524"/>
      <c r="E1" s="1524"/>
      <c r="F1" s="1524"/>
      <c r="G1" s="1"/>
      <c r="H1" s="1"/>
      <c r="I1" s="1"/>
      <c r="J1" s="1"/>
    </row>
    <row r="2" spans="1:10" s="3" customFormat="1" ht="14.25"/>
    <row r="3" spans="1:10" ht="26.25" customHeight="1">
      <c r="A3" s="1527" t="s">
        <v>528</v>
      </c>
      <c r="B3" s="1527"/>
      <c r="C3" s="1527"/>
      <c r="D3" s="1527"/>
      <c r="E3" s="1527"/>
      <c r="F3" s="1527"/>
      <c r="G3" s="285"/>
      <c r="H3" s="285"/>
    </row>
    <row r="4" spans="1:10" ht="13.5" thickBot="1">
      <c r="A4" s="113"/>
      <c r="B4" s="114"/>
      <c r="C4" s="114"/>
      <c r="D4" s="114"/>
      <c r="E4" s="114"/>
      <c r="F4" s="115"/>
      <c r="G4" s="24"/>
      <c r="H4" s="24"/>
    </row>
    <row r="5" spans="1:10" ht="26.25" customHeight="1">
      <c r="A5" s="874"/>
      <c r="B5" s="927"/>
      <c r="C5" s="928" t="s">
        <v>529</v>
      </c>
      <c r="D5" s="929"/>
      <c r="E5" s="928" t="s">
        <v>530</v>
      </c>
      <c r="F5" s="930"/>
      <c r="G5" s="24"/>
      <c r="H5" s="24"/>
    </row>
    <row r="6" spans="1:10" ht="24.75" customHeight="1">
      <c r="A6" s="1525" t="s">
        <v>378</v>
      </c>
      <c r="B6" s="1526"/>
      <c r="C6" s="312" t="s">
        <v>379</v>
      </c>
      <c r="D6" s="312" t="s">
        <v>380</v>
      </c>
      <c r="E6" s="312" t="s">
        <v>379</v>
      </c>
      <c r="F6" s="313" t="s">
        <v>380</v>
      </c>
      <c r="G6" s="24"/>
      <c r="H6" s="24"/>
    </row>
    <row r="7" spans="1:10" ht="24.75" customHeight="1" thickBot="1">
      <c r="A7" s="875"/>
      <c r="B7" s="913"/>
      <c r="C7" s="931" t="s">
        <v>382</v>
      </c>
      <c r="D7" s="931" t="s">
        <v>383</v>
      </c>
      <c r="E7" s="931" t="s">
        <v>382</v>
      </c>
      <c r="F7" s="932" t="s">
        <v>383</v>
      </c>
      <c r="G7" s="24"/>
      <c r="H7" s="24"/>
    </row>
    <row r="8" spans="1:10" ht="22.5" customHeight="1">
      <c r="A8" s="146">
        <v>2003</v>
      </c>
      <c r="B8" s="147"/>
      <c r="C8" s="104">
        <v>913.15899999999999</v>
      </c>
      <c r="D8" s="104">
        <v>1989.0640000000001</v>
      </c>
      <c r="E8" s="104">
        <v>1307.482</v>
      </c>
      <c r="F8" s="123">
        <v>4029.922</v>
      </c>
      <c r="G8" s="124"/>
      <c r="H8" s="24"/>
    </row>
    <row r="9" spans="1:10" ht="12.75" customHeight="1">
      <c r="A9" s="122">
        <v>2004</v>
      </c>
      <c r="B9" s="102"/>
      <c r="C9" s="104">
        <v>948.70699999999999</v>
      </c>
      <c r="D9" s="104">
        <v>2707.828</v>
      </c>
      <c r="E9" s="104">
        <v>1226.3209999999999</v>
      </c>
      <c r="F9" s="123">
        <v>4388.8959999999997</v>
      </c>
      <c r="G9" s="24"/>
      <c r="H9" s="24"/>
    </row>
    <row r="10" spans="1:10" ht="12.75" customHeight="1">
      <c r="A10" s="122">
        <v>2005</v>
      </c>
      <c r="B10" s="102"/>
      <c r="C10" s="104">
        <v>910.44799999999998</v>
      </c>
      <c r="D10" s="104">
        <v>934.52300000000002</v>
      </c>
      <c r="E10" s="104">
        <v>1363.6610000000001</v>
      </c>
      <c r="F10" s="123">
        <v>3092.1709999999998</v>
      </c>
      <c r="G10" s="24"/>
      <c r="H10" s="24"/>
    </row>
    <row r="11" spans="1:10" ht="12.75" customHeight="1">
      <c r="A11" s="122">
        <v>2006</v>
      </c>
      <c r="B11" s="102"/>
      <c r="C11" s="104">
        <v>614.02099999999996</v>
      </c>
      <c r="D11" s="104">
        <v>1643.2139999999999</v>
      </c>
      <c r="E11" s="104">
        <v>1306.212</v>
      </c>
      <c r="F11" s="123">
        <v>3878.3679999999999</v>
      </c>
      <c r="G11" s="24"/>
      <c r="H11" s="24"/>
    </row>
    <row r="12" spans="1:10" ht="12.75" customHeight="1">
      <c r="A12" s="122">
        <v>2007</v>
      </c>
      <c r="B12" s="102"/>
      <c r="C12" s="104">
        <v>413.41</v>
      </c>
      <c r="D12" s="104">
        <v>1227.124</v>
      </c>
      <c r="E12" s="104">
        <v>1389.903</v>
      </c>
      <c r="F12" s="123">
        <v>5209.2349999999997</v>
      </c>
      <c r="G12" s="24"/>
      <c r="H12" s="24"/>
    </row>
    <row r="13" spans="1:10">
      <c r="A13" s="122">
        <v>2008</v>
      </c>
      <c r="B13" s="102"/>
      <c r="C13" s="104">
        <v>531.66099999999994</v>
      </c>
      <c r="D13" s="104">
        <v>1184.8440000000001</v>
      </c>
      <c r="E13" s="104">
        <v>1526.2090000000001</v>
      </c>
      <c r="F13" s="123">
        <v>5646.6170000000002</v>
      </c>
    </row>
    <row r="14" spans="1:10">
      <c r="A14" s="122">
        <v>2009</v>
      </c>
      <c r="B14" s="284"/>
      <c r="C14" s="104">
        <v>541.58100000000002</v>
      </c>
      <c r="D14" s="104">
        <v>1401.499</v>
      </c>
      <c r="E14" s="104">
        <v>1231.171</v>
      </c>
      <c r="F14" s="123">
        <v>3403.2730000000001</v>
      </c>
    </row>
    <row r="15" spans="1:10">
      <c r="A15" s="122">
        <v>2010</v>
      </c>
      <c r="B15" s="102"/>
      <c r="C15" s="125">
        <v>488.30599999999998</v>
      </c>
      <c r="D15" s="125">
        <v>999.86099999999999</v>
      </c>
      <c r="E15" s="125">
        <v>1459.7670000000001</v>
      </c>
      <c r="F15" s="126">
        <v>4941.3360000000002</v>
      </c>
    </row>
    <row r="16" spans="1:10">
      <c r="A16" s="122">
        <v>2011</v>
      </c>
      <c r="B16" s="102"/>
      <c r="C16" s="125">
        <v>378.05399999999997</v>
      </c>
      <c r="D16" s="125">
        <v>900.35199999999998</v>
      </c>
      <c r="E16" s="125">
        <v>1616.5989999999999</v>
      </c>
      <c r="F16" s="126">
        <v>5976.299</v>
      </c>
    </row>
    <row r="17" spans="1:8">
      <c r="A17" s="122">
        <v>2012</v>
      </c>
      <c r="B17" s="102"/>
      <c r="C17" s="125">
        <v>411.053</v>
      </c>
      <c r="D17" s="125">
        <v>499.49299999999999</v>
      </c>
      <c r="E17" s="125">
        <v>1777.1179999999999</v>
      </c>
      <c r="F17" s="126">
        <v>4690.335</v>
      </c>
    </row>
    <row r="18" spans="1:8" ht="13.5" thickBot="1">
      <c r="A18" s="151">
        <v>2013</v>
      </c>
      <c r="B18" s="152"/>
      <c r="C18" s="125">
        <v>343.38900000000001</v>
      </c>
      <c r="D18" s="125">
        <v>933.26800000000003</v>
      </c>
      <c r="E18" s="125">
        <v>1781.58</v>
      </c>
      <c r="F18" s="126">
        <v>6811.6610000000001</v>
      </c>
    </row>
    <row r="19" spans="1:8" ht="14.25">
      <c r="A19" s="112" t="s">
        <v>531</v>
      </c>
      <c r="B19" s="112"/>
      <c r="C19" s="112"/>
      <c r="D19" s="112"/>
      <c r="E19" s="112"/>
      <c r="F19" s="127"/>
      <c r="G19" s="24"/>
      <c r="H19" s="24"/>
    </row>
    <row r="20" spans="1:8">
      <c r="A20" s="24"/>
      <c r="B20" s="24"/>
      <c r="C20" s="24"/>
      <c r="D20" s="24"/>
      <c r="E20" s="24"/>
      <c r="G20" s="24"/>
      <c r="H20" s="24"/>
    </row>
  </sheetData>
  <mergeCells count="3">
    <mergeCell ref="A1:F1"/>
    <mergeCell ref="A6:B6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6">
    <pageSetUpPr fitToPage="1"/>
  </sheetPr>
  <dimension ref="A1:K18"/>
  <sheetViews>
    <sheetView showGridLines="0"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9" width="20.42578125" customWidth="1"/>
    <col min="11" max="11" width="11.140625" customWidth="1"/>
    <col min="12" max="19" width="12" customWidth="1"/>
  </cols>
  <sheetData>
    <row r="1" spans="1:9" s="2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  <c r="I1" s="1481"/>
    </row>
    <row r="2" spans="1:9" s="3" customFormat="1" ht="12.75" customHeight="1"/>
    <row r="3" spans="1:9" ht="33.75" customHeight="1">
      <c r="A3" s="1555" t="s">
        <v>668</v>
      </c>
      <c r="B3" s="1555"/>
      <c r="C3" s="1555"/>
      <c r="D3" s="1555"/>
      <c r="E3" s="1555"/>
      <c r="F3" s="1555"/>
      <c r="G3" s="1555"/>
      <c r="H3" s="1555"/>
      <c r="I3" s="1555"/>
    </row>
    <row r="4" spans="1:9" ht="30" customHeight="1" thickBot="1">
      <c r="A4" s="1027"/>
      <c r="B4" s="1028"/>
      <c r="C4" s="1028"/>
      <c r="D4" s="1028"/>
      <c r="E4" s="1028"/>
      <c r="F4" s="1028"/>
      <c r="G4" s="1028"/>
      <c r="H4" s="1028"/>
      <c r="I4" s="1028"/>
    </row>
    <row r="5" spans="1:9" ht="35.25" customHeight="1">
      <c r="A5" s="117"/>
      <c r="B5" s="928" t="s">
        <v>669</v>
      </c>
      <c r="C5" s="929"/>
      <c r="D5" s="928" t="s">
        <v>670</v>
      </c>
      <c r="E5" s="929"/>
      <c r="F5" s="928" t="s">
        <v>671</v>
      </c>
      <c r="G5" s="929"/>
      <c r="H5" s="928" t="s">
        <v>672</v>
      </c>
      <c r="I5" s="930"/>
    </row>
    <row r="6" spans="1:9" ht="32.25" customHeight="1">
      <c r="A6" s="989" t="s">
        <v>378</v>
      </c>
      <c r="B6" s="962" t="s">
        <v>379</v>
      </c>
      <c r="C6" s="962" t="s">
        <v>380</v>
      </c>
      <c r="D6" s="962" t="s">
        <v>379</v>
      </c>
      <c r="E6" s="962" t="s">
        <v>380</v>
      </c>
      <c r="F6" s="1108" t="s">
        <v>379</v>
      </c>
      <c r="G6" s="1109" t="s">
        <v>380</v>
      </c>
      <c r="H6" s="1109" t="s">
        <v>379</v>
      </c>
      <c r="I6" s="1110" t="s">
        <v>380</v>
      </c>
    </row>
    <row r="7" spans="1:9" ht="40.5" customHeight="1" thickBot="1">
      <c r="A7" s="913"/>
      <c r="B7" s="315" t="s">
        <v>382</v>
      </c>
      <c r="C7" s="315" t="s">
        <v>383</v>
      </c>
      <c r="D7" s="315" t="s">
        <v>382</v>
      </c>
      <c r="E7" s="315" t="s">
        <v>383</v>
      </c>
      <c r="F7" s="1107" t="s">
        <v>382</v>
      </c>
      <c r="G7" s="1105" t="s">
        <v>383</v>
      </c>
      <c r="H7" s="1105" t="s">
        <v>382</v>
      </c>
      <c r="I7" s="1044" t="s">
        <v>383</v>
      </c>
    </row>
    <row r="8" spans="1:9" ht="25.5" customHeight="1">
      <c r="A8" s="147">
        <v>2003</v>
      </c>
      <c r="B8" s="1111">
        <v>3.1</v>
      </c>
      <c r="C8" s="1112">
        <v>67.599999999999994</v>
      </c>
      <c r="D8" s="1113">
        <v>20.3</v>
      </c>
      <c r="E8" s="1113">
        <v>477.8</v>
      </c>
      <c r="F8" s="1113">
        <v>50.8</v>
      </c>
      <c r="G8" s="1113">
        <v>1323.3</v>
      </c>
      <c r="H8" s="1113">
        <v>29.4</v>
      </c>
      <c r="I8" s="1114">
        <v>921.3</v>
      </c>
    </row>
    <row r="9" spans="1:9">
      <c r="A9" s="102">
        <v>2004</v>
      </c>
      <c r="B9" s="103">
        <v>4.1619999999999999</v>
      </c>
      <c r="C9" s="148">
        <v>91.945999999999998</v>
      </c>
      <c r="D9" s="1070">
        <v>21.783000000000001</v>
      </c>
      <c r="E9" s="1070">
        <v>518.14800000000002</v>
      </c>
      <c r="F9" s="1070">
        <v>44.930999999999997</v>
      </c>
      <c r="G9" s="1070">
        <v>1238.5329999999999</v>
      </c>
      <c r="H9" s="1070">
        <v>31.244</v>
      </c>
      <c r="I9" s="1071">
        <v>924.94</v>
      </c>
    </row>
    <row r="10" spans="1:9" s="160" customFormat="1">
      <c r="A10" s="14">
        <v>2005</v>
      </c>
      <c r="B10" s="104">
        <v>3.6739999999999999</v>
      </c>
      <c r="C10" s="123">
        <v>69.623999999999995</v>
      </c>
      <c r="D10" s="1068">
        <v>17.434999999999999</v>
      </c>
      <c r="E10" s="1068">
        <v>393.79</v>
      </c>
      <c r="F10" s="1068">
        <v>48.734000000000002</v>
      </c>
      <c r="G10" s="1068">
        <v>1302.982</v>
      </c>
      <c r="H10" s="1068">
        <v>25.155000000000001</v>
      </c>
      <c r="I10" s="1069">
        <v>797.06899999999996</v>
      </c>
    </row>
    <row r="11" spans="1:9" s="160" customFormat="1">
      <c r="A11" s="14">
        <v>2006</v>
      </c>
      <c r="B11" s="104">
        <v>4.16</v>
      </c>
      <c r="C11" s="123">
        <v>90.691000000000003</v>
      </c>
      <c r="D11" s="1068">
        <v>16.814</v>
      </c>
      <c r="E11" s="1068">
        <v>430.363</v>
      </c>
      <c r="F11" s="1068">
        <v>44.395000000000003</v>
      </c>
      <c r="G11" s="1068">
        <v>1266.3520000000001</v>
      </c>
      <c r="H11" s="1068">
        <v>21.83</v>
      </c>
      <c r="I11" s="1069">
        <v>727.59500000000003</v>
      </c>
    </row>
    <row r="12" spans="1:9" s="160" customFormat="1">
      <c r="A12" s="14">
        <v>2007</v>
      </c>
      <c r="B12" s="104">
        <v>3.5419999999999998</v>
      </c>
      <c r="C12" s="123">
        <v>82.103999999999999</v>
      </c>
      <c r="D12" s="1068">
        <v>15.925000000000001</v>
      </c>
      <c r="E12" s="1068">
        <v>439.25799999999998</v>
      </c>
      <c r="F12" s="1068">
        <v>42.734999999999999</v>
      </c>
      <c r="G12" s="1068">
        <v>1182.636</v>
      </c>
      <c r="H12" s="1068">
        <v>23.526</v>
      </c>
      <c r="I12" s="1069">
        <v>775.58399999999995</v>
      </c>
    </row>
    <row r="13" spans="1:9" s="160" customFormat="1">
      <c r="A13" s="14">
        <v>2008</v>
      </c>
      <c r="B13" s="104">
        <v>3.7839999999999998</v>
      </c>
      <c r="C13" s="123">
        <v>78.382999999999996</v>
      </c>
      <c r="D13" s="1068">
        <v>13.629</v>
      </c>
      <c r="E13" s="1068">
        <v>325.95600000000002</v>
      </c>
      <c r="F13" s="1068">
        <v>42.134</v>
      </c>
      <c r="G13" s="1068">
        <v>1047.2629999999999</v>
      </c>
      <c r="H13" s="1068">
        <v>22.277999999999999</v>
      </c>
      <c r="I13" s="1069">
        <v>693.56899999999996</v>
      </c>
    </row>
    <row r="14" spans="1:9">
      <c r="A14" s="14">
        <v>2009</v>
      </c>
      <c r="B14" s="104">
        <v>3.7130000000000001</v>
      </c>
      <c r="C14" s="123">
        <v>88.296000000000006</v>
      </c>
      <c r="D14" s="1068">
        <v>15.804</v>
      </c>
      <c r="E14" s="1068">
        <v>424.98200000000003</v>
      </c>
      <c r="F14" s="1068">
        <v>42.188000000000002</v>
      </c>
      <c r="G14" s="1068">
        <v>1313.059</v>
      </c>
      <c r="H14" s="1068">
        <v>23.661000000000001</v>
      </c>
      <c r="I14" s="1069">
        <v>892.95399999999995</v>
      </c>
    </row>
    <row r="15" spans="1:9">
      <c r="A15" s="14">
        <v>2010</v>
      </c>
      <c r="B15" s="104">
        <v>3.488</v>
      </c>
      <c r="C15" s="123">
        <v>70.069999999999993</v>
      </c>
      <c r="D15" s="1068">
        <v>11.444000000000001</v>
      </c>
      <c r="E15" s="1068">
        <v>257.77</v>
      </c>
      <c r="F15" s="1068">
        <v>40.198</v>
      </c>
      <c r="G15" s="1068">
        <v>1206.4380000000001</v>
      </c>
      <c r="H15" s="1068">
        <v>22.492000000000001</v>
      </c>
      <c r="I15" s="1069">
        <v>763.37099999999998</v>
      </c>
    </row>
    <row r="16" spans="1:9">
      <c r="A16" s="102">
        <v>2011</v>
      </c>
      <c r="B16" s="103">
        <v>3.4710000000000001</v>
      </c>
      <c r="C16" s="148">
        <v>78.631</v>
      </c>
      <c r="D16" s="1070">
        <v>13.439</v>
      </c>
      <c r="E16" s="1070">
        <v>344.00200000000001</v>
      </c>
      <c r="F16" s="1070">
        <v>39.332000000000001</v>
      </c>
      <c r="G16" s="1070">
        <v>1133.6849999999999</v>
      </c>
      <c r="H16" s="1070">
        <v>23.623000000000001</v>
      </c>
      <c r="I16" s="1071">
        <v>898.78300000000002</v>
      </c>
    </row>
    <row r="17" spans="1:11">
      <c r="A17" s="102">
        <v>2012</v>
      </c>
      <c r="B17" s="103">
        <v>3.3090000000000002</v>
      </c>
      <c r="C17" s="148">
        <v>72.218999999999994</v>
      </c>
      <c r="D17" s="1070">
        <v>12.004</v>
      </c>
      <c r="E17" s="1070">
        <v>318.279</v>
      </c>
      <c r="F17" s="1070">
        <v>36.223999999999997</v>
      </c>
      <c r="G17" s="1070">
        <v>1068.752</v>
      </c>
      <c r="H17" s="1070">
        <v>20.486000000000001</v>
      </c>
      <c r="I17" s="1071">
        <v>733.03399999999999</v>
      </c>
      <c r="K17" s="262"/>
    </row>
    <row r="18" spans="1:11" ht="13.5" thickBot="1">
      <c r="A18" s="152">
        <v>2013</v>
      </c>
      <c r="B18" s="166">
        <v>3.8210000000000002</v>
      </c>
      <c r="C18" s="260">
        <v>85.915999999999997</v>
      </c>
      <c r="D18" s="1115">
        <v>12.090999999999999</v>
      </c>
      <c r="E18" s="1115">
        <v>309.35599999999999</v>
      </c>
      <c r="F18" s="1115">
        <v>35.095999999999997</v>
      </c>
      <c r="G18" s="1115">
        <v>994.29100000000005</v>
      </c>
      <c r="H18" s="1115">
        <v>21.423999999999999</v>
      </c>
      <c r="I18" s="1116">
        <v>792.51900000000001</v>
      </c>
      <c r="K18" s="262"/>
    </row>
  </sheetData>
  <mergeCells count="2">
    <mergeCell ref="A3:I3"/>
    <mergeCell ref="A1:I1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A1:H92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8.42578125" style="271" customWidth="1"/>
    <col min="2" max="7" width="16.42578125" style="271" customWidth="1"/>
    <col min="8" max="16384" width="11.42578125" style="271"/>
  </cols>
  <sheetData>
    <row r="1" spans="1:8" s="90" customFormat="1" ht="18">
      <c r="A1" s="1519" t="s">
        <v>375</v>
      </c>
      <c r="B1" s="1519"/>
      <c r="C1" s="1519"/>
      <c r="D1" s="1519"/>
      <c r="E1" s="1519"/>
      <c r="F1" s="1519"/>
      <c r="G1" s="1519"/>
    </row>
    <row r="3" spans="1:8" s="91" customFormat="1" ht="15">
      <c r="A3" s="1560" t="s">
        <v>698</v>
      </c>
      <c r="B3" s="1560"/>
      <c r="C3" s="1560"/>
      <c r="D3" s="1560"/>
      <c r="E3" s="1560"/>
      <c r="F3" s="1560"/>
      <c r="G3" s="1560"/>
    </row>
    <row r="4" spans="1:8" s="91" customFormat="1" ht="30" customHeight="1">
      <c r="A4" s="1523" t="s">
        <v>1322</v>
      </c>
      <c r="B4" s="1523"/>
      <c r="C4" s="1523"/>
      <c r="D4" s="1523"/>
      <c r="E4" s="1523"/>
      <c r="F4" s="1523"/>
      <c r="G4" s="1523"/>
    </row>
    <row r="5" spans="1:8" s="91" customFormat="1" ht="13.5" customHeight="1" thickBot="1">
      <c r="A5" s="5"/>
      <c r="B5" s="6"/>
      <c r="C5" s="6"/>
      <c r="D5" s="6"/>
      <c r="E5" s="6"/>
      <c r="F5" s="240"/>
      <c r="G5" s="240"/>
    </row>
    <row r="6" spans="1:8" ht="25.5" customHeight="1">
      <c r="A6" s="1515" t="s">
        <v>455</v>
      </c>
      <c r="B6" s="919" t="s">
        <v>379</v>
      </c>
      <c r="C6" s="920"/>
      <c r="D6" s="921"/>
      <c r="E6" s="919" t="s">
        <v>386</v>
      </c>
      <c r="F6" s="1040"/>
      <c r="G6" s="1570" t="s">
        <v>387</v>
      </c>
    </row>
    <row r="7" spans="1:8" ht="30.75" customHeight="1">
      <c r="A7" s="1516"/>
      <c r="B7" s="923" t="s">
        <v>389</v>
      </c>
      <c r="C7" s="318"/>
      <c r="D7" s="1117"/>
      <c r="E7" s="923" t="s">
        <v>390</v>
      </c>
      <c r="F7" s="1118"/>
      <c r="G7" s="1571"/>
      <c r="H7" s="37"/>
    </row>
    <row r="8" spans="1:8" ht="51" customHeight="1" thickBot="1">
      <c r="A8" s="1516"/>
      <c r="B8" s="298" t="s">
        <v>393</v>
      </c>
      <c r="C8" s="908" t="s">
        <v>394</v>
      </c>
      <c r="D8" s="908" t="s">
        <v>395</v>
      </c>
      <c r="E8" s="298" t="s">
        <v>393</v>
      </c>
      <c r="F8" s="1045" t="s">
        <v>394</v>
      </c>
      <c r="G8" s="1572"/>
      <c r="H8" s="37"/>
    </row>
    <row r="9" spans="1:8" ht="25.5" customHeight="1">
      <c r="A9" s="75" t="s">
        <v>459</v>
      </c>
      <c r="B9" s="45">
        <v>5693</v>
      </c>
      <c r="C9" s="46">
        <v>302</v>
      </c>
      <c r="D9" s="1056">
        <v>5995</v>
      </c>
      <c r="E9" s="1057">
        <v>19666</v>
      </c>
      <c r="F9" s="1057">
        <v>19528</v>
      </c>
      <c r="G9" s="1065">
        <v>117856</v>
      </c>
      <c r="H9" s="37"/>
    </row>
    <row r="10" spans="1:8">
      <c r="A10" s="66" t="s">
        <v>460</v>
      </c>
      <c r="B10" s="48">
        <v>4296</v>
      </c>
      <c r="C10" s="49">
        <v>18</v>
      </c>
      <c r="D10" s="1049">
        <v>4314</v>
      </c>
      <c r="E10" s="1051">
        <v>18335</v>
      </c>
      <c r="F10" s="1051">
        <v>18281</v>
      </c>
      <c r="G10" s="1050">
        <v>79097</v>
      </c>
      <c r="H10" s="37"/>
    </row>
    <row r="11" spans="1:8">
      <c r="A11" s="66" t="s">
        <v>461</v>
      </c>
      <c r="B11" s="48">
        <v>2669</v>
      </c>
      <c r="C11" s="49">
        <v>3613</v>
      </c>
      <c r="D11" s="1049">
        <v>6282</v>
      </c>
      <c r="E11" s="1051">
        <v>18396</v>
      </c>
      <c r="F11" s="1051">
        <v>36652</v>
      </c>
      <c r="G11" s="1050">
        <v>181522</v>
      </c>
      <c r="H11" s="37"/>
    </row>
    <row r="12" spans="1:8">
      <c r="A12" s="66" t="s">
        <v>462</v>
      </c>
      <c r="B12" s="48">
        <v>2967</v>
      </c>
      <c r="C12" s="49">
        <v>115</v>
      </c>
      <c r="D12" s="1049">
        <v>3082</v>
      </c>
      <c r="E12" s="1051">
        <v>19885</v>
      </c>
      <c r="F12" s="1051">
        <v>20393</v>
      </c>
      <c r="G12" s="1050">
        <v>61343</v>
      </c>
      <c r="H12" s="37"/>
    </row>
    <row r="13" spans="1:8">
      <c r="A13" s="76" t="s">
        <v>463</v>
      </c>
      <c r="B13" s="77">
        <v>15625</v>
      </c>
      <c r="C13" s="78">
        <v>4048</v>
      </c>
      <c r="D13" s="1058">
        <v>19673</v>
      </c>
      <c r="E13" s="1059">
        <v>19125</v>
      </c>
      <c r="F13" s="1059">
        <v>34831</v>
      </c>
      <c r="G13" s="1066">
        <v>439818</v>
      </c>
      <c r="H13" s="37"/>
    </row>
    <row r="14" spans="1:8">
      <c r="A14" s="68"/>
      <c r="B14" s="73"/>
      <c r="C14" s="74"/>
      <c r="D14" s="1055"/>
      <c r="E14" s="1060"/>
      <c r="F14" s="1060"/>
      <c r="G14" s="1067"/>
      <c r="H14" s="37"/>
    </row>
    <row r="15" spans="1:8">
      <c r="A15" s="76" t="s">
        <v>464</v>
      </c>
      <c r="B15" s="77">
        <v>1030</v>
      </c>
      <c r="C15" s="78" t="s">
        <v>399</v>
      </c>
      <c r="D15" s="1058">
        <v>1030</v>
      </c>
      <c r="E15" s="1059">
        <v>20000</v>
      </c>
      <c r="F15" s="1058" t="s">
        <v>399</v>
      </c>
      <c r="G15" s="1066">
        <v>20600</v>
      </c>
      <c r="H15" s="37"/>
    </row>
    <row r="16" spans="1:8">
      <c r="A16" s="68"/>
      <c r="B16" s="73"/>
      <c r="C16" s="74"/>
      <c r="D16" s="1055"/>
      <c r="E16" s="1060"/>
      <c r="F16" s="1060"/>
      <c r="G16" s="1067"/>
      <c r="H16" s="37"/>
    </row>
    <row r="17" spans="1:8">
      <c r="A17" s="76" t="s">
        <v>465</v>
      </c>
      <c r="B17" s="77">
        <v>187</v>
      </c>
      <c r="C17" s="78" t="s">
        <v>399</v>
      </c>
      <c r="D17" s="1058">
        <v>187</v>
      </c>
      <c r="E17" s="1059">
        <v>25000</v>
      </c>
      <c r="F17" s="1058" t="s">
        <v>399</v>
      </c>
      <c r="G17" s="1066">
        <v>4675</v>
      </c>
      <c r="H17" s="37"/>
    </row>
    <row r="18" spans="1:8">
      <c r="A18" s="66"/>
      <c r="B18" s="48"/>
      <c r="C18" s="49"/>
      <c r="D18" s="1049"/>
      <c r="E18" s="1051"/>
      <c r="F18" s="1051"/>
      <c r="G18" s="1050"/>
      <c r="H18" s="37"/>
    </row>
    <row r="19" spans="1:8">
      <c r="A19" s="66" t="s">
        <v>544</v>
      </c>
      <c r="B19" s="48">
        <v>24</v>
      </c>
      <c r="C19" s="49">
        <v>1253</v>
      </c>
      <c r="D19" s="1049">
        <v>1277</v>
      </c>
      <c r="E19" s="1051">
        <v>19250</v>
      </c>
      <c r="F19" s="1051">
        <v>32124</v>
      </c>
      <c r="G19" s="1050">
        <v>40713</v>
      </c>
      <c r="H19" s="37"/>
    </row>
    <row r="20" spans="1:8">
      <c r="A20" s="1035" t="s">
        <v>467</v>
      </c>
      <c r="B20" s="1019">
        <v>135</v>
      </c>
      <c r="C20" s="1036" t="s">
        <v>399</v>
      </c>
      <c r="D20" s="1086">
        <v>135</v>
      </c>
      <c r="E20" s="1087">
        <v>21615</v>
      </c>
      <c r="F20" s="1086" t="s">
        <v>399</v>
      </c>
      <c r="G20" s="1088">
        <v>2918</v>
      </c>
      <c r="H20" s="37"/>
    </row>
    <row r="21" spans="1:8">
      <c r="A21" s="66" t="s">
        <v>468</v>
      </c>
      <c r="B21" s="48">
        <v>220</v>
      </c>
      <c r="C21" s="48" t="s">
        <v>399</v>
      </c>
      <c r="D21" s="48">
        <v>220</v>
      </c>
      <c r="E21" s="12">
        <v>22627</v>
      </c>
      <c r="F21" s="48" t="s">
        <v>399</v>
      </c>
      <c r="G21" s="49">
        <v>4978</v>
      </c>
      <c r="H21" s="37"/>
    </row>
    <row r="22" spans="1:8">
      <c r="A22" s="76" t="s">
        <v>469</v>
      </c>
      <c r="B22" s="77">
        <v>379</v>
      </c>
      <c r="C22" s="77">
        <v>1253</v>
      </c>
      <c r="D22" s="77">
        <v>1632</v>
      </c>
      <c r="E22" s="81">
        <v>22053</v>
      </c>
      <c r="F22" s="77">
        <v>32124</v>
      </c>
      <c r="G22" s="78">
        <v>48609</v>
      </c>
    </row>
    <row r="23" spans="1:8">
      <c r="A23" s="68"/>
      <c r="B23" s="73"/>
      <c r="C23" s="73"/>
      <c r="D23" s="73"/>
      <c r="E23" s="79"/>
      <c r="F23" s="79"/>
      <c r="G23" s="74"/>
    </row>
    <row r="24" spans="1:8">
      <c r="A24" s="76" t="s">
        <v>470</v>
      </c>
      <c r="B24" s="77">
        <v>268</v>
      </c>
      <c r="C24" s="77">
        <v>294</v>
      </c>
      <c r="D24" s="77">
        <v>562</v>
      </c>
      <c r="E24" s="81">
        <v>15220</v>
      </c>
      <c r="F24" s="77">
        <v>30636</v>
      </c>
      <c r="G24" s="78">
        <v>13086</v>
      </c>
    </row>
    <row r="25" spans="1:8">
      <c r="A25" s="68"/>
      <c r="B25" s="73"/>
      <c r="C25" s="73"/>
      <c r="D25" s="73"/>
      <c r="E25" s="79"/>
      <c r="F25" s="79"/>
      <c r="G25" s="74"/>
    </row>
    <row r="26" spans="1:8">
      <c r="A26" s="76" t="s">
        <v>471</v>
      </c>
      <c r="B26" s="77" t="s">
        <v>399</v>
      </c>
      <c r="C26" s="77">
        <v>1621</v>
      </c>
      <c r="D26" s="77">
        <v>1621</v>
      </c>
      <c r="E26" s="81" t="s">
        <v>399</v>
      </c>
      <c r="F26" s="77">
        <v>43996</v>
      </c>
      <c r="G26" s="78">
        <v>71318</v>
      </c>
    </row>
    <row r="27" spans="1:8">
      <c r="A27" s="66"/>
      <c r="B27" s="48"/>
      <c r="C27" s="48"/>
      <c r="D27" s="48"/>
      <c r="E27" s="12"/>
      <c r="F27" s="12"/>
      <c r="G27" s="49"/>
    </row>
    <row r="28" spans="1:8">
      <c r="A28" s="66" t="s">
        <v>472</v>
      </c>
      <c r="B28" s="48" t="s">
        <v>399</v>
      </c>
      <c r="C28" s="48">
        <v>20</v>
      </c>
      <c r="D28" s="48">
        <v>20</v>
      </c>
      <c r="E28" s="12" t="s">
        <v>399</v>
      </c>
      <c r="F28" s="12">
        <v>36000</v>
      </c>
      <c r="G28" s="49">
        <v>720</v>
      </c>
    </row>
    <row r="29" spans="1:8">
      <c r="A29" s="66" t="s">
        <v>473</v>
      </c>
      <c r="B29" s="48">
        <v>67</v>
      </c>
      <c r="C29" s="48">
        <v>156</v>
      </c>
      <c r="D29" s="48">
        <v>223</v>
      </c>
      <c r="E29" s="12">
        <v>10000</v>
      </c>
      <c r="F29" s="12">
        <v>30000</v>
      </c>
      <c r="G29" s="49">
        <v>5350</v>
      </c>
    </row>
    <row r="30" spans="1:8">
      <c r="A30" s="66" t="s">
        <v>474</v>
      </c>
      <c r="B30" s="48" t="s">
        <v>399</v>
      </c>
      <c r="C30" s="48">
        <v>73</v>
      </c>
      <c r="D30" s="48">
        <v>73</v>
      </c>
      <c r="E30" s="12" t="s">
        <v>399</v>
      </c>
      <c r="F30" s="12">
        <v>34000</v>
      </c>
      <c r="G30" s="49">
        <v>2482</v>
      </c>
    </row>
    <row r="31" spans="1:8">
      <c r="A31" s="76" t="s">
        <v>475</v>
      </c>
      <c r="B31" s="77">
        <v>67</v>
      </c>
      <c r="C31" s="77">
        <v>249</v>
      </c>
      <c r="D31" s="77">
        <v>316</v>
      </c>
      <c r="E31" s="81">
        <v>10000</v>
      </c>
      <c r="F31" s="77">
        <v>31655</v>
      </c>
      <c r="G31" s="78">
        <v>8552</v>
      </c>
    </row>
    <row r="32" spans="1:8">
      <c r="A32" s="66"/>
      <c r="B32" s="48"/>
      <c r="C32" s="48"/>
      <c r="D32" s="48"/>
      <c r="E32" s="12"/>
      <c r="F32" s="12"/>
      <c r="G32" s="49"/>
      <c r="H32" s="37"/>
    </row>
    <row r="33" spans="1:8">
      <c r="A33" s="66" t="s">
        <v>476</v>
      </c>
      <c r="B33" s="12">
        <v>81</v>
      </c>
      <c r="C33" s="12">
        <v>281</v>
      </c>
      <c r="D33" s="48">
        <v>362</v>
      </c>
      <c r="E33" s="83">
        <v>14303</v>
      </c>
      <c r="F33" s="83">
        <v>21276</v>
      </c>
      <c r="G33" s="84">
        <v>7137</v>
      </c>
      <c r="H33" s="37"/>
    </row>
    <row r="34" spans="1:8">
      <c r="A34" s="66" t="s">
        <v>477</v>
      </c>
      <c r="B34" s="12">
        <v>67</v>
      </c>
      <c r="C34" s="12">
        <v>180</v>
      </c>
      <c r="D34" s="48">
        <v>247</v>
      </c>
      <c r="E34" s="12">
        <v>18199</v>
      </c>
      <c r="F34" s="12">
        <v>29187</v>
      </c>
      <c r="G34" s="13">
        <v>6473</v>
      </c>
      <c r="H34" s="37"/>
    </row>
    <row r="35" spans="1:8">
      <c r="A35" s="66" t="s">
        <v>478</v>
      </c>
      <c r="B35" s="12">
        <v>189</v>
      </c>
      <c r="C35" s="12">
        <v>190</v>
      </c>
      <c r="D35" s="48">
        <v>379</v>
      </c>
      <c r="E35" s="12">
        <v>17706</v>
      </c>
      <c r="F35" s="12">
        <v>30254</v>
      </c>
      <c r="G35" s="13">
        <v>9095</v>
      </c>
      <c r="H35" s="37"/>
    </row>
    <row r="36" spans="1:8">
      <c r="A36" s="66" t="s">
        <v>479</v>
      </c>
      <c r="B36" s="12" t="s">
        <v>399</v>
      </c>
      <c r="C36" s="12">
        <v>334</v>
      </c>
      <c r="D36" s="48">
        <v>334</v>
      </c>
      <c r="E36" s="83" t="s">
        <v>399</v>
      </c>
      <c r="F36" s="83">
        <v>20000</v>
      </c>
      <c r="G36" s="13">
        <v>6680</v>
      </c>
      <c r="H36" s="37"/>
    </row>
    <row r="37" spans="1:8">
      <c r="A37" s="76" t="s">
        <v>480</v>
      </c>
      <c r="B37" s="77">
        <v>337</v>
      </c>
      <c r="C37" s="77">
        <v>985</v>
      </c>
      <c r="D37" s="77">
        <v>1322</v>
      </c>
      <c r="E37" s="81">
        <v>16986</v>
      </c>
      <c r="F37" s="77">
        <v>24021</v>
      </c>
      <c r="G37" s="78">
        <v>29385</v>
      </c>
      <c r="H37" s="37"/>
    </row>
    <row r="38" spans="1:8">
      <c r="A38" s="68"/>
      <c r="B38" s="73"/>
      <c r="C38" s="73"/>
      <c r="D38" s="73"/>
      <c r="E38" s="79"/>
      <c r="F38" s="79"/>
      <c r="G38" s="74"/>
      <c r="H38" s="37"/>
    </row>
    <row r="39" spans="1:8">
      <c r="A39" s="76" t="s">
        <v>481</v>
      </c>
      <c r="B39" s="77" t="s">
        <v>399</v>
      </c>
      <c r="C39" s="77">
        <v>1460</v>
      </c>
      <c r="D39" s="77">
        <v>1460</v>
      </c>
      <c r="E39" s="81" t="s">
        <v>399</v>
      </c>
      <c r="F39" s="77">
        <v>37586</v>
      </c>
      <c r="G39" s="78">
        <v>54876</v>
      </c>
      <c r="H39" s="37"/>
    </row>
    <row r="40" spans="1:8">
      <c r="A40" s="66"/>
      <c r="B40" s="48"/>
      <c r="C40" s="48"/>
      <c r="D40" s="48"/>
      <c r="E40" s="12"/>
      <c r="F40" s="12"/>
      <c r="G40" s="49"/>
      <c r="H40" s="37"/>
    </row>
    <row r="41" spans="1:8">
      <c r="A41" s="66" t="s">
        <v>545</v>
      </c>
      <c r="B41" s="85" t="s">
        <v>399</v>
      </c>
      <c r="C41" s="12">
        <v>1105</v>
      </c>
      <c r="D41" s="48">
        <v>1105</v>
      </c>
      <c r="E41" s="85" t="s">
        <v>399</v>
      </c>
      <c r="F41" s="12">
        <v>50083</v>
      </c>
      <c r="G41" s="13">
        <v>55342</v>
      </c>
      <c r="H41" s="37"/>
    </row>
    <row r="42" spans="1:8">
      <c r="A42" s="66" t="s">
        <v>483</v>
      </c>
      <c r="B42" s="48">
        <v>15</v>
      </c>
      <c r="C42" s="48">
        <v>2495</v>
      </c>
      <c r="D42" s="48">
        <v>2510</v>
      </c>
      <c r="E42" s="12">
        <v>20000</v>
      </c>
      <c r="F42" s="12">
        <v>35078</v>
      </c>
      <c r="G42" s="49">
        <v>87820</v>
      </c>
      <c r="H42" s="37"/>
    </row>
    <row r="43" spans="1:8">
      <c r="A43" s="66" t="s">
        <v>484</v>
      </c>
      <c r="B43" s="12" t="s">
        <v>399</v>
      </c>
      <c r="C43" s="12">
        <v>1690</v>
      </c>
      <c r="D43" s="48">
        <v>1690</v>
      </c>
      <c r="E43" s="12" t="s">
        <v>399</v>
      </c>
      <c r="F43" s="12">
        <v>39704</v>
      </c>
      <c r="G43" s="13">
        <v>67100</v>
      </c>
      <c r="H43" s="37"/>
    </row>
    <row r="44" spans="1:8">
      <c r="A44" s="66" t="s">
        <v>485</v>
      </c>
      <c r="B44" s="85">
        <v>350</v>
      </c>
      <c r="C44" s="12">
        <v>572</v>
      </c>
      <c r="D44" s="48">
        <v>922</v>
      </c>
      <c r="E44" s="85">
        <v>35000</v>
      </c>
      <c r="F44" s="12">
        <v>48000</v>
      </c>
      <c r="G44" s="13">
        <v>39706</v>
      </c>
      <c r="H44" s="37"/>
    </row>
    <row r="45" spans="1:8">
      <c r="A45" s="66" t="s">
        <v>486</v>
      </c>
      <c r="B45" s="12" t="s">
        <v>399</v>
      </c>
      <c r="C45" s="12">
        <v>4700</v>
      </c>
      <c r="D45" s="48">
        <v>4700</v>
      </c>
      <c r="E45" s="12" t="s">
        <v>399</v>
      </c>
      <c r="F45" s="12">
        <v>41800</v>
      </c>
      <c r="G45" s="13">
        <v>196460</v>
      </c>
      <c r="H45" s="37"/>
    </row>
    <row r="46" spans="1:8">
      <c r="A46" s="66" t="s">
        <v>487</v>
      </c>
      <c r="B46" s="12">
        <v>283</v>
      </c>
      <c r="C46" s="12">
        <v>1847</v>
      </c>
      <c r="D46" s="48">
        <v>2130</v>
      </c>
      <c r="E46" s="12">
        <v>25809</v>
      </c>
      <c r="F46" s="12">
        <v>46587</v>
      </c>
      <c r="G46" s="13">
        <v>93350</v>
      </c>
      <c r="H46" s="37"/>
    </row>
    <row r="47" spans="1:8">
      <c r="A47" s="66" t="s">
        <v>488</v>
      </c>
      <c r="B47" s="12" t="s">
        <v>399</v>
      </c>
      <c r="C47" s="12">
        <v>498</v>
      </c>
      <c r="D47" s="48">
        <v>498</v>
      </c>
      <c r="E47" s="12" t="s">
        <v>399</v>
      </c>
      <c r="F47" s="12">
        <v>40000</v>
      </c>
      <c r="G47" s="13">
        <v>19920</v>
      </c>
      <c r="H47" s="37"/>
    </row>
    <row r="48" spans="1:8">
      <c r="A48" s="66" t="s">
        <v>489</v>
      </c>
      <c r="B48" s="48" t="s">
        <v>399</v>
      </c>
      <c r="C48" s="12">
        <v>5798</v>
      </c>
      <c r="D48" s="48">
        <v>5798</v>
      </c>
      <c r="E48" s="48" t="s">
        <v>399</v>
      </c>
      <c r="F48" s="12">
        <v>46930</v>
      </c>
      <c r="G48" s="13">
        <v>272100</v>
      </c>
    </row>
    <row r="49" spans="1:7">
      <c r="A49" s="66" t="s">
        <v>490</v>
      </c>
      <c r="B49" s="12">
        <v>32</v>
      </c>
      <c r="C49" s="12">
        <v>905</v>
      </c>
      <c r="D49" s="48">
        <v>937</v>
      </c>
      <c r="E49" s="12">
        <v>13430</v>
      </c>
      <c r="F49" s="12">
        <v>45988</v>
      </c>
      <c r="G49" s="13">
        <v>42049</v>
      </c>
    </row>
    <row r="50" spans="1:7">
      <c r="A50" s="76" t="s">
        <v>491</v>
      </c>
      <c r="B50" s="77">
        <v>680</v>
      </c>
      <c r="C50" s="77">
        <v>19610</v>
      </c>
      <c r="D50" s="77">
        <v>20290</v>
      </c>
      <c r="E50" s="81">
        <v>29829</v>
      </c>
      <c r="F50" s="77">
        <v>43527</v>
      </c>
      <c r="G50" s="78">
        <v>873847</v>
      </c>
    </row>
    <row r="51" spans="1:7">
      <c r="A51" s="68"/>
      <c r="B51" s="73"/>
      <c r="C51" s="73"/>
      <c r="D51" s="73"/>
      <c r="E51" s="79"/>
      <c r="F51" s="79"/>
      <c r="G51" s="74"/>
    </row>
    <row r="52" spans="1:7">
      <c r="A52" s="76" t="s">
        <v>492</v>
      </c>
      <c r="B52" s="77">
        <v>35</v>
      </c>
      <c r="C52" s="77">
        <v>47</v>
      </c>
      <c r="D52" s="77">
        <v>82</v>
      </c>
      <c r="E52" s="81">
        <v>13314</v>
      </c>
      <c r="F52" s="77">
        <v>31723</v>
      </c>
      <c r="G52" s="78">
        <v>1957</v>
      </c>
    </row>
    <row r="53" spans="1:7">
      <c r="A53" s="66"/>
      <c r="B53" s="48"/>
      <c r="C53" s="48"/>
      <c r="D53" s="48"/>
      <c r="E53" s="12"/>
      <c r="F53" s="12"/>
      <c r="G53" s="49"/>
    </row>
    <row r="54" spans="1:7">
      <c r="A54" s="66" t="s">
        <v>493</v>
      </c>
      <c r="B54" s="48" t="s">
        <v>399</v>
      </c>
      <c r="C54" s="48">
        <v>1100</v>
      </c>
      <c r="D54" s="48">
        <v>1100</v>
      </c>
      <c r="E54" s="12" t="s">
        <v>399</v>
      </c>
      <c r="F54" s="12">
        <v>30864</v>
      </c>
      <c r="G54" s="49">
        <v>33950</v>
      </c>
    </row>
    <row r="55" spans="1:7">
      <c r="A55" s="66" t="s">
        <v>494</v>
      </c>
      <c r="B55" s="48" t="s">
        <v>399</v>
      </c>
      <c r="C55" s="48">
        <v>830</v>
      </c>
      <c r="D55" s="48">
        <v>830</v>
      </c>
      <c r="E55" s="12" t="s">
        <v>399</v>
      </c>
      <c r="F55" s="12">
        <v>31928</v>
      </c>
      <c r="G55" s="49">
        <v>26500</v>
      </c>
    </row>
    <row r="56" spans="1:7">
      <c r="A56" s="66" t="s">
        <v>495</v>
      </c>
      <c r="B56" s="48">
        <v>52</v>
      </c>
      <c r="C56" s="48">
        <v>108</v>
      </c>
      <c r="D56" s="48">
        <v>160</v>
      </c>
      <c r="E56" s="12">
        <v>2442</v>
      </c>
      <c r="F56" s="12">
        <v>17716</v>
      </c>
      <c r="G56" s="49">
        <v>2040</v>
      </c>
    </row>
    <row r="57" spans="1:7">
      <c r="A57" s="66" t="s">
        <v>496</v>
      </c>
      <c r="B57" s="48" t="s">
        <v>399</v>
      </c>
      <c r="C57" s="48">
        <v>12</v>
      </c>
      <c r="D57" s="48">
        <v>12</v>
      </c>
      <c r="E57" s="12" t="s">
        <v>399</v>
      </c>
      <c r="F57" s="12">
        <v>24000</v>
      </c>
      <c r="G57" s="49">
        <v>288</v>
      </c>
    </row>
    <row r="58" spans="1:7">
      <c r="A58" s="66" t="s">
        <v>497</v>
      </c>
      <c r="B58" s="48" t="s">
        <v>399</v>
      </c>
      <c r="C58" s="48">
        <v>556</v>
      </c>
      <c r="D58" s="48">
        <v>556</v>
      </c>
      <c r="E58" s="12" t="s">
        <v>399</v>
      </c>
      <c r="F58" s="12">
        <v>38683</v>
      </c>
      <c r="G58" s="49">
        <v>21508</v>
      </c>
    </row>
    <row r="59" spans="1:7">
      <c r="A59" s="76" t="s">
        <v>573</v>
      </c>
      <c r="B59" s="77">
        <v>52</v>
      </c>
      <c r="C59" s="77">
        <v>2606</v>
      </c>
      <c r="D59" s="77">
        <v>2658</v>
      </c>
      <c r="E59" s="81">
        <v>2442</v>
      </c>
      <c r="F59" s="77">
        <v>32295</v>
      </c>
      <c r="G59" s="78">
        <v>84286</v>
      </c>
    </row>
    <row r="60" spans="1:7">
      <c r="A60" s="66"/>
      <c r="B60" s="48"/>
      <c r="C60" s="48"/>
      <c r="D60" s="48"/>
      <c r="E60" s="12"/>
      <c r="F60" s="12"/>
      <c r="G60" s="49"/>
    </row>
    <row r="61" spans="1:7">
      <c r="A61" s="66" t="s">
        <v>499</v>
      </c>
      <c r="B61" s="12" t="s">
        <v>399</v>
      </c>
      <c r="C61" s="12">
        <v>618</v>
      </c>
      <c r="D61" s="48">
        <v>618</v>
      </c>
      <c r="E61" s="12" t="s">
        <v>399</v>
      </c>
      <c r="F61" s="12">
        <v>22633</v>
      </c>
      <c r="G61" s="13">
        <v>13987</v>
      </c>
    </row>
    <row r="62" spans="1:7">
      <c r="A62" s="66" t="s">
        <v>500</v>
      </c>
      <c r="B62" s="12">
        <v>212</v>
      </c>
      <c r="C62" s="12">
        <v>377</v>
      </c>
      <c r="D62" s="48">
        <v>589</v>
      </c>
      <c r="E62" s="12">
        <v>5510</v>
      </c>
      <c r="F62" s="12">
        <v>24912</v>
      </c>
      <c r="G62" s="13">
        <v>10559</v>
      </c>
    </row>
    <row r="63" spans="1:7">
      <c r="A63" s="66" t="s">
        <v>501</v>
      </c>
      <c r="B63" s="12">
        <v>8</v>
      </c>
      <c r="C63" s="12">
        <v>481</v>
      </c>
      <c r="D63" s="48">
        <v>489</v>
      </c>
      <c r="E63" s="12">
        <v>11910</v>
      </c>
      <c r="F63" s="12">
        <v>31653</v>
      </c>
      <c r="G63" s="13">
        <v>15320</v>
      </c>
    </row>
    <row r="64" spans="1:7">
      <c r="A64" s="76" t="s">
        <v>502</v>
      </c>
      <c r="B64" s="77">
        <v>220</v>
      </c>
      <c r="C64" s="77">
        <v>1476</v>
      </c>
      <c r="D64" s="77">
        <v>1696</v>
      </c>
      <c r="E64" s="81">
        <v>5743</v>
      </c>
      <c r="F64" s="77">
        <v>26155</v>
      </c>
      <c r="G64" s="78">
        <v>39866</v>
      </c>
    </row>
    <row r="65" spans="1:7">
      <c r="A65" s="68"/>
      <c r="B65" s="73"/>
      <c r="C65" s="73"/>
      <c r="D65" s="73"/>
      <c r="E65" s="79"/>
      <c r="F65" s="79"/>
      <c r="G65" s="74"/>
    </row>
    <row r="66" spans="1:7">
      <c r="A66" s="76" t="s">
        <v>503</v>
      </c>
      <c r="B66" s="77" t="s">
        <v>399</v>
      </c>
      <c r="C66" s="77">
        <v>2834</v>
      </c>
      <c r="D66" s="77">
        <v>2834</v>
      </c>
      <c r="E66" s="81" t="s">
        <v>399</v>
      </c>
      <c r="F66" s="77">
        <v>33969</v>
      </c>
      <c r="G66" s="78">
        <v>96268</v>
      </c>
    </row>
    <row r="67" spans="1:7">
      <c r="A67" s="66"/>
      <c r="B67" s="48"/>
      <c r="C67" s="48"/>
      <c r="D67" s="48"/>
      <c r="E67" s="12"/>
      <c r="F67" s="12"/>
      <c r="G67" s="49"/>
    </row>
    <row r="68" spans="1:7">
      <c r="A68" s="66" t="s">
        <v>504</v>
      </c>
      <c r="B68" s="48" t="s">
        <v>399</v>
      </c>
      <c r="C68" s="12">
        <v>607</v>
      </c>
      <c r="D68" s="48">
        <v>607</v>
      </c>
      <c r="E68" s="48" t="s">
        <v>399</v>
      </c>
      <c r="F68" s="12">
        <v>31260</v>
      </c>
      <c r="G68" s="13">
        <v>18975</v>
      </c>
    </row>
    <row r="69" spans="1:7">
      <c r="A69" s="66" t="s">
        <v>505</v>
      </c>
      <c r="B69" s="48" t="s">
        <v>399</v>
      </c>
      <c r="C69" s="12">
        <v>418</v>
      </c>
      <c r="D69" s="48">
        <v>418</v>
      </c>
      <c r="E69" s="48" t="s">
        <v>399</v>
      </c>
      <c r="F69" s="12">
        <v>30940</v>
      </c>
      <c r="G69" s="13">
        <v>12933</v>
      </c>
    </row>
    <row r="70" spans="1:7">
      <c r="A70" s="76" t="s">
        <v>506</v>
      </c>
      <c r="B70" s="77" t="s">
        <v>399</v>
      </c>
      <c r="C70" s="77">
        <v>1025</v>
      </c>
      <c r="D70" s="77">
        <v>1025</v>
      </c>
      <c r="E70" s="81" t="s">
        <v>399</v>
      </c>
      <c r="F70" s="77">
        <v>31130</v>
      </c>
      <c r="G70" s="78">
        <v>31908</v>
      </c>
    </row>
    <row r="71" spans="1:7">
      <c r="A71" s="66"/>
      <c r="B71" s="48"/>
      <c r="C71" s="48"/>
      <c r="D71" s="48"/>
      <c r="E71" s="12"/>
      <c r="F71" s="12"/>
      <c r="G71" s="49"/>
    </row>
    <row r="72" spans="1:7">
      <c r="A72" s="66" t="s">
        <v>507</v>
      </c>
      <c r="B72" s="48" t="s">
        <v>399</v>
      </c>
      <c r="C72" s="48">
        <v>486</v>
      </c>
      <c r="D72" s="48">
        <v>486</v>
      </c>
      <c r="E72" s="48" t="s">
        <v>399</v>
      </c>
      <c r="F72" s="12">
        <v>22348</v>
      </c>
      <c r="G72" s="49">
        <v>10861</v>
      </c>
    </row>
    <row r="73" spans="1:7">
      <c r="A73" s="66" t="s">
        <v>508</v>
      </c>
      <c r="B73" s="48" t="s">
        <v>399</v>
      </c>
      <c r="C73" s="48">
        <v>2095</v>
      </c>
      <c r="D73" s="48">
        <v>2095</v>
      </c>
      <c r="E73" s="48" t="s">
        <v>399</v>
      </c>
      <c r="F73" s="12">
        <v>25227</v>
      </c>
      <c r="G73" s="49">
        <v>52850</v>
      </c>
    </row>
    <row r="74" spans="1:7">
      <c r="A74" s="66" t="s">
        <v>509</v>
      </c>
      <c r="B74" s="12" t="s">
        <v>399</v>
      </c>
      <c r="C74" s="12">
        <v>681</v>
      </c>
      <c r="D74" s="48">
        <v>681</v>
      </c>
      <c r="E74" s="12" t="s">
        <v>399</v>
      </c>
      <c r="F74" s="12">
        <v>38407</v>
      </c>
      <c r="G74" s="13">
        <v>26155</v>
      </c>
    </row>
    <row r="75" spans="1:7">
      <c r="A75" s="66" t="s">
        <v>510</v>
      </c>
      <c r="B75" s="48" t="s">
        <v>399</v>
      </c>
      <c r="C75" s="48">
        <v>1073</v>
      </c>
      <c r="D75" s="48">
        <v>1073</v>
      </c>
      <c r="E75" s="48" t="s">
        <v>399</v>
      </c>
      <c r="F75" s="12">
        <v>25513</v>
      </c>
      <c r="G75" s="49">
        <v>27375</v>
      </c>
    </row>
    <row r="76" spans="1:7">
      <c r="A76" s="66" t="s">
        <v>534</v>
      </c>
      <c r="B76" s="48">
        <v>19</v>
      </c>
      <c r="C76" s="48">
        <v>469</v>
      </c>
      <c r="D76" s="48">
        <v>488</v>
      </c>
      <c r="E76" s="12">
        <v>9090</v>
      </c>
      <c r="F76" s="12">
        <v>17560</v>
      </c>
      <c r="G76" s="49">
        <v>8408</v>
      </c>
    </row>
    <row r="77" spans="1:7">
      <c r="A77" s="66" t="s">
        <v>512</v>
      </c>
      <c r="B77" s="48">
        <v>2</v>
      </c>
      <c r="C77" s="48">
        <v>278</v>
      </c>
      <c r="D77" s="48">
        <v>280</v>
      </c>
      <c r="E77" s="12">
        <v>22500</v>
      </c>
      <c r="F77" s="12">
        <v>28233</v>
      </c>
      <c r="G77" s="49">
        <v>7894</v>
      </c>
    </row>
    <row r="78" spans="1:7">
      <c r="A78" s="66" t="s">
        <v>513</v>
      </c>
      <c r="B78" s="48">
        <v>63</v>
      </c>
      <c r="C78" s="48">
        <v>1652</v>
      </c>
      <c r="D78" s="48">
        <v>1715</v>
      </c>
      <c r="E78" s="12">
        <v>4762</v>
      </c>
      <c r="F78" s="12">
        <v>27187</v>
      </c>
      <c r="G78" s="49">
        <v>45213</v>
      </c>
    </row>
    <row r="79" spans="1:7">
      <c r="A79" s="66" t="s">
        <v>514</v>
      </c>
      <c r="B79" s="85">
        <v>213</v>
      </c>
      <c r="C79" s="12">
        <v>3725</v>
      </c>
      <c r="D79" s="48">
        <v>3938</v>
      </c>
      <c r="E79" s="85">
        <v>8606</v>
      </c>
      <c r="F79" s="12">
        <v>20885</v>
      </c>
      <c r="G79" s="13">
        <v>79630</v>
      </c>
    </row>
    <row r="80" spans="1:7">
      <c r="A80" s="76" t="s">
        <v>515</v>
      </c>
      <c r="B80" s="77">
        <v>297</v>
      </c>
      <c r="C80" s="77">
        <v>10459</v>
      </c>
      <c r="D80" s="77">
        <v>10756</v>
      </c>
      <c r="E80" s="81">
        <v>7915</v>
      </c>
      <c r="F80" s="77">
        <v>24480</v>
      </c>
      <c r="G80" s="78">
        <v>258386</v>
      </c>
    </row>
    <row r="81" spans="1:7">
      <c r="A81" s="66"/>
      <c r="B81" s="48"/>
      <c r="C81" s="48"/>
      <c r="D81" s="48"/>
      <c r="E81" s="12"/>
      <c r="F81" s="12"/>
      <c r="G81" s="49"/>
    </row>
    <row r="82" spans="1:7">
      <c r="A82" s="66" t="s">
        <v>516</v>
      </c>
      <c r="B82" s="48">
        <v>723</v>
      </c>
      <c r="C82" s="48">
        <v>1300</v>
      </c>
      <c r="D82" s="48">
        <v>2023</v>
      </c>
      <c r="E82" s="12">
        <v>13219</v>
      </c>
      <c r="F82" s="12">
        <v>28108</v>
      </c>
      <c r="G82" s="49">
        <v>46088</v>
      </c>
    </row>
    <row r="83" spans="1:7">
      <c r="A83" s="66" t="s">
        <v>517</v>
      </c>
      <c r="B83" s="48">
        <v>1601</v>
      </c>
      <c r="C83" s="48">
        <v>1663</v>
      </c>
      <c r="D83" s="48">
        <v>3264</v>
      </c>
      <c r="E83" s="12">
        <v>13778</v>
      </c>
      <c r="F83" s="12">
        <v>21943</v>
      </c>
      <c r="G83" s="49">
        <v>58557</v>
      </c>
    </row>
    <row r="84" spans="1:7">
      <c r="A84" s="76" t="s">
        <v>518</v>
      </c>
      <c r="B84" s="77">
        <v>2324</v>
      </c>
      <c r="C84" s="77">
        <v>2963</v>
      </c>
      <c r="D84" s="77">
        <v>5287</v>
      </c>
      <c r="E84" s="81">
        <v>13604</v>
      </c>
      <c r="F84" s="77">
        <v>24648</v>
      </c>
      <c r="G84" s="78">
        <v>104645</v>
      </c>
    </row>
    <row r="85" spans="1:7">
      <c r="A85" s="68"/>
      <c r="B85" s="73"/>
      <c r="C85" s="73"/>
      <c r="D85" s="73"/>
      <c r="E85" s="79"/>
      <c r="F85" s="79"/>
      <c r="G85" s="74"/>
    </row>
    <row r="86" spans="1:7" ht="13.5" thickBot="1">
      <c r="A86" s="69" t="s">
        <v>519</v>
      </c>
      <c r="B86" s="55">
        <v>21501</v>
      </c>
      <c r="C86" s="55">
        <v>50930</v>
      </c>
      <c r="D86" s="55">
        <v>72431</v>
      </c>
      <c r="E86" s="226">
        <v>18559</v>
      </c>
      <c r="F86" s="226">
        <v>35010</v>
      </c>
      <c r="G86" s="56">
        <v>2182082</v>
      </c>
    </row>
    <row r="88" spans="1:7">
      <c r="B88" s="273"/>
      <c r="G88" s="273"/>
    </row>
    <row r="90" spans="1:7">
      <c r="G90" s="273"/>
    </row>
    <row r="92" spans="1:7">
      <c r="G92" s="273"/>
    </row>
  </sheetData>
  <mergeCells count="5">
    <mergeCell ref="A1:G1"/>
    <mergeCell ref="A3:G3"/>
    <mergeCell ref="A6:A8"/>
    <mergeCell ref="G6:G8"/>
    <mergeCell ref="A4:G4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8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>
  <sheetPr codeName="Hoja18">
    <pageSetUpPr fitToPage="1"/>
  </sheetPr>
  <dimension ref="A1:J91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6.140625" style="271" customWidth="1"/>
    <col min="2" max="9" width="15.85546875" style="271" customWidth="1"/>
    <col min="10" max="16384" width="11.42578125" style="271"/>
  </cols>
  <sheetData>
    <row r="1" spans="1:10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</row>
    <row r="3" spans="1:10" s="91" customFormat="1" ht="15">
      <c r="A3" s="1560" t="s">
        <v>699</v>
      </c>
      <c r="B3" s="1560"/>
      <c r="C3" s="1560"/>
      <c r="D3" s="1560"/>
      <c r="E3" s="1560"/>
      <c r="F3" s="1560"/>
      <c r="G3" s="1560"/>
      <c r="H3" s="1560"/>
      <c r="I3" s="1560"/>
    </row>
    <row r="4" spans="1:10" s="91" customFormat="1" ht="30" customHeight="1">
      <c r="A4" s="1523" t="s">
        <v>1339</v>
      </c>
      <c r="B4" s="1523"/>
      <c r="C4" s="1523"/>
      <c r="D4" s="1523"/>
      <c r="E4" s="1523"/>
      <c r="F4" s="1523"/>
      <c r="G4" s="1523"/>
      <c r="H4" s="1523"/>
      <c r="I4" s="1523"/>
    </row>
    <row r="5" spans="1:10" s="91" customFormat="1" ht="13.5" customHeight="1" thickBot="1">
      <c r="A5" s="5"/>
      <c r="B5" s="6"/>
      <c r="C5" s="6"/>
      <c r="D5" s="6"/>
      <c r="E5" s="6"/>
      <c r="F5" s="240"/>
      <c r="G5" s="240"/>
      <c r="H5" s="240"/>
      <c r="I5" s="240"/>
    </row>
    <row r="6" spans="1:10" ht="39.75" customHeight="1">
      <c r="A6" s="1515" t="s">
        <v>455</v>
      </c>
      <c r="B6" s="849" t="s">
        <v>669</v>
      </c>
      <c r="C6" s="851"/>
      <c r="D6" s="849" t="s">
        <v>670</v>
      </c>
      <c r="E6" s="851"/>
      <c r="F6" s="1041" t="s">
        <v>671</v>
      </c>
      <c r="G6" s="1078"/>
      <c r="H6" s="1078" t="s">
        <v>672</v>
      </c>
      <c r="I6" s="1079"/>
    </row>
    <row r="7" spans="1:10" ht="30.75" customHeight="1">
      <c r="A7" s="1516"/>
      <c r="B7" s="298" t="s">
        <v>379</v>
      </c>
      <c r="C7" s="908" t="s">
        <v>380</v>
      </c>
      <c r="D7" s="298" t="s">
        <v>379</v>
      </c>
      <c r="E7" s="908" t="s">
        <v>380</v>
      </c>
      <c r="F7" s="1120" t="s">
        <v>379</v>
      </c>
      <c r="G7" s="1121" t="s">
        <v>380</v>
      </c>
      <c r="H7" s="1122" t="s">
        <v>379</v>
      </c>
      <c r="I7" s="1043" t="s">
        <v>380</v>
      </c>
      <c r="J7" s="37"/>
    </row>
    <row r="8" spans="1:10" ht="36" customHeight="1" thickBot="1">
      <c r="A8" s="1517"/>
      <c r="B8" s="912" t="s">
        <v>389</v>
      </c>
      <c r="C8" s="300" t="s">
        <v>533</v>
      </c>
      <c r="D8" s="1119" t="s">
        <v>389</v>
      </c>
      <c r="E8" s="299" t="s">
        <v>533</v>
      </c>
      <c r="F8" s="1046" t="s">
        <v>389</v>
      </c>
      <c r="G8" s="1080" t="s">
        <v>533</v>
      </c>
      <c r="H8" s="1081" t="s">
        <v>389</v>
      </c>
      <c r="I8" s="1082" t="s">
        <v>533</v>
      </c>
      <c r="J8" s="37"/>
    </row>
    <row r="9" spans="1:10" ht="22.5" customHeight="1">
      <c r="A9" s="75" t="s">
        <v>459</v>
      </c>
      <c r="B9" s="45">
        <v>31</v>
      </c>
      <c r="C9" s="46">
        <v>517</v>
      </c>
      <c r="D9" s="1056">
        <v>589</v>
      </c>
      <c r="E9" s="1056">
        <v>12343</v>
      </c>
      <c r="F9" s="1056">
        <v>5321</v>
      </c>
      <c r="G9" s="1056">
        <v>103930</v>
      </c>
      <c r="H9" s="1056">
        <v>54</v>
      </c>
      <c r="I9" s="1065">
        <v>1066</v>
      </c>
      <c r="J9" s="37"/>
    </row>
    <row r="10" spans="1:10">
      <c r="A10" s="66" t="s">
        <v>460</v>
      </c>
      <c r="B10" s="48" t="s">
        <v>399</v>
      </c>
      <c r="C10" s="49" t="s">
        <v>399</v>
      </c>
      <c r="D10" s="1049">
        <v>142</v>
      </c>
      <c r="E10" s="1049">
        <v>2517</v>
      </c>
      <c r="F10" s="1049">
        <v>3546</v>
      </c>
      <c r="G10" s="1049">
        <v>64824</v>
      </c>
      <c r="H10" s="1049">
        <v>626</v>
      </c>
      <c r="I10" s="1050">
        <v>11756</v>
      </c>
      <c r="J10" s="37"/>
    </row>
    <row r="11" spans="1:10">
      <c r="A11" s="66" t="s">
        <v>461</v>
      </c>
      <c r="B11" s="48" t="s">
        <v>399</v>
      </c>
      <c r="C11" s="49" t="s">
        <v>399</v>
      </c>
      <c r="D11" s="1049">
        <v>105</v>
      </c>
      <c r="E11" s="1049">
        <v>2546</v>
      </c>
      <c r="F11" s="1049">
        <v>5559</v>
      </c>
      <c r="G11" s="1049">
        <v>165831</v>
      </c>
      <c r="H11" s="1049">
        <v>618</v>
      </c>
      <c r="I11" s="1050">
        <v>13145</v>
      </c>
      <c r="J11" s="37"/>
    </row>
    <row r="12" spans="1:10">
      <c r="A12" s="66" t="s">
        <v>462</v>
      </c>
      <c r="B12" s="48">
        <v>38</v>
      </c>
      <c r="C12" s="49">
        <v>664</v>
      </c>
      <c r="D12" s="1049">
        <v>717</v>
      </c>
      <c r="E12" s="1049">
        <v>13221</v>
      </c>
      <c r="F12" s="1049">
        <v>2304</v>
      </c>
      <c r="G12" s="1049">
        <v>47013</v>
      </c>
      <c r="H12" s="1049">
        <v>23</v>
      </c>
      <c r="I12" s="1050">
        <v>445</v>
      </c>
      <c r="J12" s="37"/>
    </row>
    <row r="13" spans="1:10">
      <c r="A13" s="76" t="s">
        <v>463</v>
      </c>
      <c r="B13" s="77">
        <v>69</v>
      </c>
      <c r="C13" s="78">
        <v>1181</v>
      </c>
      <c r="D13" s="1058">
        <v>1553</v>
      </c>
      <c r="E13" s="1058">
        <v>30627</v>
      </c>
      <c r="F13" s="1058">
        <v>16730</v>
      </c>
      <c r="G13" s="1058">
        <v>381598</v>
      </c>
      <c r="H13" s="1058">
        <v>1321</v>
      </c>
      <c r="I13" s="1066">
        <v>26412</v>
      </c>
      <c r="J13" s="37"/>
    </row>
    <row r="14" spans="1:10">
      <c r="A14" s="68"/>
      <c r="B14" s="73"/>
      <c r="C14" s="74"/>
      <c r="D14" s="1055"/>
      <c r="E14" s="1055"/>
      <c r="F14" s="1055"/>
      <c r="G14" s="1055"/>
      <c r="H14" s="1055"/>
      <c r="I14" s="1067"/>
      <c r="J14" s="37"/>
    </row>
    <row r="15" spans="1:10">
      <c r="A15" s="76" t="s">
        <v>464</v>
      </c>
      <c r="B15" s="77" t="s">
        <v>399</v>
      </c>
      <c r="C15" s="78" t="s">
        <v>399</v>
      </c>
      <c r="D15" s="1058" t="s">
        <v>399</v>
      </c>
      <c r="E15" s="1058" t="s">
        <v>399</v>
      </c>
      <c r="F15" s="1058">
        <v>1030</v>
      </c>
      <c r="G15" s="1058">
        <v>20600</v>
      </c>
      <c r="H15" s="1058" t="s">
        <v>399</v>
      </c>
      <c r="I15" s="1066" t="s">
        <v>399</v>
      </c>
      <c r="J15" s="37"/>
    </row>
    <row r="16" spans="1:10">
      <c r="A16" s="68"/>
      <c r="B16" s="73"/>
      <c r="C16" s="74"/>
      <c r="D16" s="1055"/>
      <c r="E16" s="1055"/>
      <c r="F16" s="1055"/>
      <c r="G16" s="1055"/>
      <c r="H16" s="1055"/>
      <c r="I16" s="1067"/>
      <c r="J16" s="37"/>
    </row>
    <row r="17" spans="1:10">
      <c r="A17" s="76" t="s">
        <v>465</v>
      </c>
      <c r="B17" s="77" t="s">
        <v>399</v>
      </c>
      <c r="C17" s="78" t="s">
        <v>399</v>
      </c>
      <c r="D17" s="1058" t="s">
        <v>399</v>
      </c>
      <c r="E17" s="1058" t="s">
        <v>399</v>
      </c>
      <c r="F17" s="1058">
        <v>62</v>
      </c>
      <c r="G17" s="1058">
        <v>1550</v>
      </c>
      <c r="H17" s="1058">
        <v>125</v>
      </c>
      <c r="I17" s="1066">
        <v>3125</v>
      </c>
      <c r="J17" s="37"/>
    </row>
    <row r="18" spans="1:10">
      <c r="A18" s="66"/>
      <c r="B18" s="48"/>
      <c r="C18" s="49"/>
      <c r="D18" s="1049"/>
      <c r="E18" s="1049"/>
      <c r="F18" s="1049"/>
      <c r="G18" s="1049"/>
      <c r="H18" s="1049"/>
      <c r="I18" s="1050"/>
      <c r="J18" s="37"/>
    </row>
    <row r="19" spans="1:10">
      <c r="A19" s="66" t="s">
        <v>466</v>
      </c>
      <c r="B19" s="48" t="s">
        <v>399</v>
      </c>
      <c r="C19" s="49" t="s">
        <v>399</v>
      </c>
      <c r="D19" s="1049" t="s">
        <v>399</v>
      </c>
      <c r="E19" s="1049" t="s">
        <v>399</v>
      </c>
      <c r="F19" s="1049">
        <v>600</v>
      </c>
      <c r="G19" s="1049">
        <v>20414</v>
      </c>
      <c r="H19" s="1049">
        <v>677</v>
      </c>
      <c r="I19" s="1050">
        <v>20299</v>
      </c>
      <c r="J19" s="37"/>
    </row>
    <row r="20" spans="1:10">
      <c r="A20" s="1035" t="s">
        <v>467</v>
      </c>
      <c r="B20" s="1019" t="s">
        <v>399</v>
      </c>
      <c r="C20" s="1036" t="s">
        <v>399</v>
      </c>
      <c r="D20" s="1086">
        <v>15</v>
      </c>
      <c r="E20" s="1086">
        <v>338</v>
      </c>
      <c r="F20" s="1086">
        <v>120</v>
      </c>
      <c r="G20" s="1086">
        <v>2580</v>
      </c>
      <c r="H20" s="1086" t="s">
        <v>399</v>
      </c>
      <c r="I20" s="1088" t="s">
        <v>399</v>
      </c>
      <c r="J20" s="37"/>
    </row>
    <row r="21" spans="1:10">
      <c r="A21" s="66" t="s">
        <v>468</v>
      </c>
      <c r="B21" s="48" t="s">
        <v>399</v>
      </c>
      <c r="C21" s="48" t="s">
        <v>399</v>
      </c>
      <c r="D21" s="48">
        <v>75</v>
      </c>
      <c r="E21" s="48">
        <v>1688</v>
      </c>
      <c r="F21" s="48">
        <v>130</v>
      </c>
      <c r="G21" s="48">
        <v>2990</v>
      </c>
      <c r="H21" s="48">
        <v>15</v>
      </c>
      <c r="I21" s="49">
        <v>300</v>
      </c>
      <c r="J21" s="37"/>
    </row>
    <row r="22" spans="1:10">
      <c r="A22" s="76" t="s">
        <v>469</v>
      </c>
      <c r="B22" s="77" t="s">
        <v>399</v>
      </c>
      <c r="C22" s="77" t="s">
        <v>399</v>
      </c>
      <c r="D22" s="77">
        <v>90</v>
      </c>
      <c r="E22" s="77">
        <v>2026</v>
      </c>
      <c r="F22" s="77">
        <v>850</v>
      </c>
      <c r="G22" s="77">
        <v>25984</v>
      </c>
      <c r="H22" s="77">
        <v>692</v>
      </c>
      <c r="I22" s="78">
        <v>20599</v>
      </c>
    </row>
    <row r="23" spans="1:10">
      <c r="A23" s="68"/>
      <c r="B23" s="73"/>
      <c r="C23" s="73"/>
      <c r="D23" s="73"/>
      <c r="E23" s="73"/>
      <c r="F23" s="73"/>
      <c r="G23" s="73"/>
      <c r="H23" s="73"/>
      <c r="I23" s="74"/>
    </row>
    <row r="24" spans="1:10">
      <c r="A24" s="76" t="s">
        <v>470</v>
      </c>
      <c r="B24" s="77" t="s">
        <v>399</v>
      </c>
      <c r="C24" s="77" t="s">
        <v>399</v>
      </c>
      <c r="D24" s="77" t="s">
        <v>399</v>
      </c>
      <c r="E24" s="77" t="s">
        <v>399</v>
      </c>
      <c r="F24" s="77">
        <v>200</v>
      </c>
      <c r="G24" s="77">
        <v>5678</v>
      </c>
      <c r="H24" s="77">
        <v>362</v>
      </c>
      <c r="I24" s="78">
        <v>7408</v>
      </c>
    </row>
    <row r="25" spans="1:10">
      <c r="A25" s="68"/>
      <c r="B25" s="73"/>
      <c r="C25" s="73"/>
      <c r="D25" s="73"/>
      <c r="E25" s="73"/>
      <c r="F25" s="73"/>
      <c r="G25" s="73"/>
      <c r="H25" s="73"/>
      <c r="I25" s="74"/>
    </row>
    <row r="26" spans="1:10">
      <c r="A26" s="76" t="s">
        <v>471</v>
      </c>
      <c r="B26" s="77" t="s">
        <v>399</v>
      </c>
      <c r="C26" s="77" t="s">
        <v>399</v>
      </c>
      <c r="D26" s="77" t="s">
        <v>399</v>
      </c>
      <c r="E26" s="77" t="s">
        <v>399</v>
      </c>
      <c r="F26" s="77">
        <v>1095</v>
      </c>
      <c r="G26" s="77">
        <v>47030</v>
      </c>
      <c r="H26" s="77">
        <v>526</v>
      </c>
      <c r="I26" s="78">
        <v>24288</v>
      </c>
    </row>
    <row r="27" spans="1:10">
      <c r="A27" s="66"/>
      <c r="B27" s="48"/>
      <c r="C27" s="48"/>
      <c r="D27" s="48"/>
      <c r="E27" s="48"/>
      <c r="F27" s="48"/>
      <c r="G27" s="48"/>
      <c r="H27" s="48"/>
      <c r="I27" s="49"/>
    </row>
    <row r="28" spans="1:10">
      <c r="A28" s="66" t="s">
        <v>472</v>
      </c>
      <c r="B28" s="48" t="s">
        <v>399</v>
      </c>
      <c r="C28" s="48" t="s">
        <v>399</v>
      </c>
      <c r="D28" s="48" t="s">
        <v>399</v>
      </c>
      <c r="E28" s="48" t="s">
        <v>399</v>
      </c>
      <c r="F28" s="48" t="s">
        <v>399</v>
      </c>
      <c r="G28" s="48" t="s">
        <v>399</v>
      </c>
      <c r="H28" s="48">
        <v>20</v>
      </c>
      <c r="I28" s="49">
        <v>720</v>
      </c>
    </row>
    <row r="29" spans="1:10">
      <c r="A29" s="66" t="s">
        <v>473</v>
      </c>
      <c r="B29" s="48" t="s">
        <v>399</v>
      </c>
      <c r="C29" s="48" t="s">
        <v>399</v>
      </c>
      <c r="D29" s="48" t="s">
        <v>399</v>
      </c>
      <c r="E29" s="48" t="s">
        <v>399</v>
      </c>
      <c r="F29" s="48">
        <v>13</v>
      </c>
      <c r="G29" s="48">
        <v>390</v>
      </c>
      <c r="H29" s="48">
        <v>210</v>
      </c>
      <c r="I29" s="49">
        <v>4960</v>
      </c>
    </row>
    <row r="30" spans="1:10">
      <c r="A30" s="66" t="s">
        <v>474</v>
      </c>
      <c r="B30" s="48" t="s">
        <v>399</v>
      </c>
      <c r="C30" s="48" t="s">
        <v>399</v>
      </c>
      <c r="D30" s="48" t="s">
        <v>399</v>
      </c>
      <c r="E30" s="48" t="s">
        <v>399</v>
      </c>
      <c r="F30" s="48">
        <v>73</v>
      </c>
      <c r="G30" s="48">
        <v>2482</v>
      </c>
      <c r="H30" s="48" t="s">
        <v>399</v>
      </c>
      <c r="I30" s="49" t="s">
        <v>399</v>
      </c>
    </row>
    <row r="31" spans="1:10">
      <c r="A31" s="76" t="s">
        <v>475</v>
      </c>
      <c r="B31" s="77" t="s">
        <v>399</v>
      </c>
      <c r="C31" s="77" t="s">
        <v>399</v>
      </c>
      <c r="D31" s="77" t="s">
        <v>399</v>
      </c>
      <c r="E31" s="77" t="s">
        <v>399</v>
      </c>
      <c r="F31" s="77">
        <v>86</v>
      </c>
      <c r="G31" s="77">
        <v>2872</v>
      </c>
      <c r="H31" s="77">
        <v>230</v>
      </c>
      <c r="I31" s="78">
        <v>5680</v>
      </c>
    </row>
    <row r="32" spans="1:10">
      <c r="A32" s="66"/>
      <c r="B32" s="48"/>
      <c r="C32" s="48"/>
      <c r="D32" s="48"/>
      <c r="E32" s="48"/>
      <c r="F32" s="48"/>
      <c r="G32" s="48"/>
      <c r="H32" s="48"/>
      <c r="I32" s="49"/>
      <c r="J32" s="37"/>
    </row>
    <row r="33" spans="1:10">
      <c r="A33" s="66" t="s">
        <v>476</v>
      </c>
      <c r="B33" s="85" t="s">
        <v>399</v>
      </c>
      <c r="C33" s="85" t="s">
        <v>399</v>
      </c>
      <c r="D33" s="12">
        <v>115</v>
      </c>
      <c r="E33" s="12">
        <v>2383</v>
      </c>
      <c r="F33" s="12">
        <v>157</v>
      </c>
      <c r="G33" s="12">
        <v>2957</v>
      </c>
      <c r="H33" s="12">
        <v>90</v>
      </c>
      <c r="I33" s="13">
        <v>1797</v>
      </c>
      <c r="J33" s="37"/>
    </row>
    <row r="34" spans="1:10">
      <c r="A34" s="66" t="s">
        <v>477</v>
      </c>
      <c r="B34" s="12">
        <v>13</v>
      </c>
      <c r="C34" s="12">
        <v>250</v>
      </c>
      <c r="D34" s="12">
        <v>15</v>
      </c>
      <c r="E34" s="12">
        <v>348</v>
      </c>
      <c r="F34" s="12">
        <v>131</v>
      </c>
      <c r="G34" s="12">
        <v>4042</v>
      </c>
      <c r="H34" s="12">
        <v>88</v>
      </c>
      <c r="I34" s="13">
        <v>1833</v>
      </c>
      <c r="J34" s="37"/>
    </row>
    <row r="35" spans="1:10">
      <c r="A35" s="66" t="s">
        <v>478</v>
      </c>
      <c r="B35" s="48" t="s">
        <v>399</v>
      </c>
      <c r="C35" s="48" t="s">
        <v>399</v>
      </c>
      <c r="D35" s="12">
        <v>15</v>
      </c>
      <c r="E35" s="12">
        <v>337</v>
      </c>
      <c r="F35" s="12">
        <v>290</v>
      </c>
      <c r="G35" s="12">
        <v>7415</v>
      </c>
      <c r="H35" s="12">
        <v>74</v>
      </c>
      <c r="I35" s="13">
        <v>1343</v>
      </c>
      <c r="J35" s="37"/>
    </row>
    <row r="36" spans="1:10">
      <c r="A36" s="66" t="s">
        <v>479</v>
      </c>
      <c r="B36" s="12" t="s">
        <v>399</v>
      </c>
      <c r="C36" s="12" t="s">
        <v>399</v>
      </c>
      <c r="D36" s="12">
        <v>82</v>
      </c>
      <c r="E36" s="12">
        <v>1634</v>
      </c>
      <c r="F36" s="12">
        <v>252</v>
      </c>
      <c r="G36" s="12">
        <v>5046</v>
      </c>
      <c r="H36" s="12" t="s">
        <v>399</v>
      </c>
      <c r="I36" s="13" t="s">
        <v>399</v>
      </c>
      <c r="J36" s="37"/>
    </row>
    <row r="37" spans="1:10">
      <c r="A37" s="76" t="s">
        <v>480</v>
      </c>
      <c r="B37" s="77">
        <v>13</v>
      </c>
      <c r="C37" s="77">
        <v>250</v>
      </c>
      <c r="D37" s="77">
        <v>227</v>
      </c>
      <c r="E37" s="77">
        <v>4702</v>
      </c>
      <c r="F37" s="77">
        <v>830</v>
      </c>
      <c r="G37" s="77">
        <v>19460</v>
      </c>
      <c r="H37" s="77">
        <v>252</v>
      </c>
      <c r="I37" s="78">
        <v>4973</v>
      </c>
      <c r="J37" s="37"/>
    </row>
    <row r="38" spans="1:10">
      <c r="A38" s="68"/>
      <c r="B38" s="73"/>
      <c r="C38" s="73"/>
      <c r="D38" s="73"/>
      <c r="E38" s="73"/>
      <c r="F38" s="73"/>
      <c r="G38" s="73"/>
      <c r="H38" s="73"/>
      <c r="I38" s="74"/>
      <c r="J38" s="37"/>
    </row>
    <row r="39" spans="1:10">
      <c r="A39" s="76" t="s">
        <v>481</v>
      </c>
      <c r="B39" s="77">
        <v>240</v>
      </c>
      <c r="C39" s="77">
        <v>7056</v>
      </c>
      <c r="D39" s="77">
        <v>940</v>
      </c>
      <c r="E39" s="77">
        <v>41548</v>
      </c>
      <c r="F39" s="77" t="s">
        <v>399</v>
      </c>
      <c r="G39" s="77" t="s">
        <v>399</v>
      </c>
      <c r="H39" s="77">
        <v>280</v>
      </c>
      <c r="I39" s="78">
        <v>6272</v>
      </c>
      <c r="J39" s="37"/>
    </row>
    <row r="40" spans="1:10">
      <c r="A40" s="66"/>
      <c r="B40" s="48"/>
      <c r="C40" s="48"/>
      <c r="D40" s="48"/>
      <c r="E40" s="48"/>
      <c r="F40" s="48"/>
      <c r="G40" s="48"/>
      <c r="H40" s="48"/>
      <c r="I40" s="49"/>
      <c r="J40" s="37"/>
    </row>
    <row r="41" spans="1:10">
      <c r="A41" s="66" t="s">
        <v>482</v>
      </c>
      <c r="B41" s="48" t="s">
        <v>399</v>
      </c>
      <c r="C41" s="48" t="s">
        <v>399</v>
      </c>
      <c r="D41" s="12">
        <v>48</v>
      </c>
      <c r="E41" s="12">
        <v>1450</v>
      </c>
      <c r="F41" s="12">
        <v>198</v>
      </c>
      <c r="G41" s="12">
        <v>9009</v>
      </c>
      <c r="H41" s="12">
        <v>859</v>
      </c>
      <c r="I41" s="13">
        <v>44883</v>
      </c>
      <c r="J41" s="37"/>
    </row>
    <row r="42" spans="1:10">
      <c r="A42" s="66" t="s">
        <v>483</v>
      </c>
      <c r="B42" s="48" t="s">
        <v>399</v>
      </c>
      <c r="C42" s="48" t="s">
        <v>399</v>
      </c>
      <c r="D42" s="48" t="s">
        <v>399</v>
      </c>
      <c r="E42" s="48" t="s">
        <v>399</v>
      </c>
      <c r="F42" s="48">
        <v>786</v>
      </c>
      <c r="G42" s="48">
        <v>32400</v>
      </c>
      <c r="H42" s="48">
        <v>1724</v>
      </c>
      <c r="I42" s="49">
        <v>55420</v>
      </c>
      <c r="J42" s="37"/>
    </row>
    <row r="43" spans="1:10">
      <c r="A43" s="66" t="s">
        <v>484</v>
      </c>
      <c r="B43" s="48" t="s">
        <v>399</v>
      </c>
      <c r="C43" s="48" t="s">
        <v>399</v>
      </c>
      <c r="D43" s="12" t="s">
        <v>399</v>
      </c>
      <c r="E43" s="12" t="s">
        <v>399</v>
      </c>
      <c r="F43" s="12">
        <v>50</v>
      </c>
      <c r="G43" s="12">
        <v>1500</v>
      </c>
      <c r="H43" s="12">
        <v>1640</v>
      </c>
      <c r="I43" s="13">
        <v>65600</v>
      </c>
      <c r="J43" s="37"/>
    </row>
    <row r="44" spans="1:10">
      <c r="A44" s="66" t="s">
        <v>485</v>
      </c>
      <c r="B44" s="48" t="s">
        <v>399</v>
      </c>
      <c r="C44" s="48" t="s">
        <v>399</v>
      </c>
      <c r="D44" s="48" t="s">
        <v>399</v>
      </c>
      <c r="E44" s="48" t="s">
        <v>399</v>
      </c>
      <c r="F44" s="12" t="s">
        <v>399</v>
      </c>
      <c r="G44" s="12" t="s">
        <v>399</v>
      </c>
      <c r="H44" s="12">
        <v>922</v>
      </c>
      <c r="I44" s="13">
        <v>39706</v>
      </c>
      <c r="J44" s="37"/>
    </row>
    <row r="45" spans="1:10">
      <c r="A45" s="66" t="s">
        <v>486</v>
      </c>
      <c r="B45" s="48" t="s">
        <v>399</v>
      </c>
      <c r="C45" s="48" t="s">
        <v>399</v>
      </c>
      <c r="D45" s="85" t="s">
        <v>399</v>
      </c>
      <c r="E45" s="85" t="s">
        <v>399</v>
      </c>
      <c r="F45" s="12">
        <v>2585</v>
      </c>
      <c r="G45" s="12">
        <v>103400</v>
      </c>
      <c r="H45" s="12">
        <v>2115</v>
      </c>
      <c r="I45" s="13">
        <v>93060</v>
      </c>
      <c r="J45" s="37"/>
    </row>
    <row r="46" spans="1:10">
      <c r="A46" s="66" t="s">
        <v>487</v>
      </c>
      <c r="B46" s="48" t="s">
        <v>399</v>
      </c>
      <c r="C46" s="48" t="s">
        <v>399</v>
      </c>
      <c r="D46" s="48" t="s">
        <v>399</v>
      </c>
      <c r="E46" s="48" t="s">
        <v>399</v>
      </c>
      <c r="F46" s="12">
        <v>500</v>
      </c>
      <c r="G46" s="12">
        <v>20000</v>
      </c>
      <c r="H46" s="12">
        <v>1630</v>
      </c>
      <c r="I46" s="13">
        <v>73350</v>
      </c>
      <c r="J46" s="37"/>
    </row>
    <row r="47" spans="1:10">
      <c r="A47" s="66" t="s">
        <v>488</v>
      </c>
      <c r="B47" s="48" t="s">
        <v>399</v>
      </c>
      <c r="C47" s="48" t="s">
        <v>399</v>
      </c>
      <c r="D47" s="48" t="s">
        <v>399</v>
      </c>
      <c r="E47" s="48" t="s">
        <v>399</v>
      </c>
      <c r="F47" s="12" t="s">
        <v>399</v>
      </c>
      <c r="G47" s="12" t="s">
        <v>399</v>
      </c>
      <c r="H47" s="12">
        <v>498</v>
      </c>
      <c r="I47" s="13">
        <v>19920</v>
      </c>
      <c r="J47" s="37"/>
    </row>
    <row r="48" spans="1:10">
      <c r="A48" s="66" t="s">
        <v>489</v>
      </c>
      <c r="B48" s="48" t="s">
        <v>399</v>
      </c>
      <c r="C48" s="48" t="s">
        <v>399</v>
      </c>
      <c r="D48" s="48" t="s">
        <v>399</v>
      </c>
      <c r="E48" s="48" t="s">
        <v>399</v>
      </c>
      <c r="F48" s="12">
        <v>2000</v>
      </c>
      <c r="G48" s="12">
        <v>85998</v>
      </c>
      <c r="H48" s="12">
        <v>3798</v>
      </c>
      <c r="I48" s="13">
        <v>186102</v>
      </c>
    </row>
    <row r="49" spans="1:9">
      <c r="A49" s="66" t="s">
        <v>490</v>
      </c>
      <c r="B49" s="48" t="s">
        <v>399</v>
      </c>
      <c r="C49" s="48" t="s">
        <v>399</v>
      </c>
      <c r="D49" s="48" t="s">
        <v>399</v>
      </c>
      <c r="E49" s="48" t="s">
        <v>399</v>
      </c>
      <c r="F49" s="12">
        <v>304</v>
      </c>
      <c r="G49" s="12">
        <v>12899</v>
      </c>
      <c r="H49" s="12">
        <v>633</v>
      </c>
      <c r="I49" s="13">
        <v>29150</v>
      </c>
    </row>
    <row r="50" spans="1:9">
      <c r="A50" s="76" t="s">
        <v>491</v>
      </c>
      <c r="B50" s="77" t="s">
        <v>399</v>
      </c>
      <c r="C50" s="77" t="s">
        <v>399</v>
      </c>
      <c r="D50" s="77">
        <v>48</v>
      </c>
      <c r="E50" s="77">
        <v>1450</v>
      </c>
      <c r="F50" s="77">
        <v>6423</v>
      </c>
      <c r="G50" s="77">
        <v>265206</v>
      </c>
      <c r="H50" s="77">
        <v>13819</v>
      </c>
      <c r="I50" s="78">
        <v>607191</v>
      </c>
    </row>
    <row r="51" spans="1:9">
      <c r="A51" s="68"/>
      <c r="B51" s="73"/>
      <c r="C51" s="73"/>
      <c r="D51" s="73"/>
      <c r="E51" s="73"/>
      <c r="F51" s="73"/>
      <c r="G51" s="73"/>
      <c r="H51" s="73"/>
      <c r="I51" s="74"/>
    </row>
    <row r="52" spans="1:9">
      <c r="A52" s="76" t="s">
        <v>492</v>
      </c>
      <c r="B52" s="77" t="s">
        <v>399</v>
      </c>
      <c r="C52" s="77" t="s">
        <v>399</v>
      </c>
      <c r="D52" s="77" t="s">
        <v>399</v>
      </c>
      <c r="E52" s="77" t="s">
        <v>399</v>
      </c>
      <c r="F52" s="77">
        <v>56</v>
      </c>
      <c r="G52" s="77">
        <v>1368</v>
      </c>
      <c r="H52" s="77">
        <v>26</v>
      </c>
      <c r="I52" s="78">
        <v>589</v>
      </c>
    </row>
    <row r="53" spans="1:9">
      <c r="A53" s="66"/>
      <c r="B53" s="48"/>
      <c r="C53" s="48"/>
      <c r="D53" s="48"/>
      <c r="E53" s="48"/>
      <c r="F53" s="48"/>
      <c r="G53" s="48"/>
      <c r="H53" s="48"/>
      <c r="I53" s="49"/>
    </row>
    <row r="54" spans="1:9">
      <c r="A54" s="66" t="s">
        <v>493</v>
      </c>
      <c r="B54" s="48" t="s">
        <v>399</v>
      </c>
      <c r="C54" s="48" t="s">
        <v>399</v>
      </c>
      <c r="D54" s="48" t="s">
        <v>399</v>
      </c>
      <c r="E54" s="48" t="s">
        <v>399</v>
      </c>
      <c r="F54" s="48">
        <v>950</v>
      </c>
      <c r="G54" s="48">
        <v>29450</v>
      </c>
      <c r="H54" s="48">
        <v>150</v>
      </c>
      <c r="I54" s="49">
        <v>4500</v>
      </c>
    </row>
    <row r="55" spans="1:9">
      <c r="A55" s="66" t="s">
        <v>494</v>
      </c>
      <c r="B55" s="48" t="s">
        <v>399</v>
      </c>
      <c r="C55" s="48" t="s">
        <v>399</v>
      </c>
      <c r="D55" s="48">
        <v>10</v>
      </c>
      <c r="E55" s="48">
        <v>270</v>
      </c>
      <c r="F55" s="48">
        <v>390</v>
      </c>
      <c r="G55" s="48">
        <v>13330</v>
      </c>
      <c r="H55" s="48">
        <v>430</v>
      </c>
      <c r="I55" s="49">
        <v>12900</v>
      </c>
    </row>
    <row r="56" spans="1:9">
      <c r="A56" s="66" t="s">
        <v>495</v>
      </c>
      <c r="B56" s="48" t="s">
        <v>399</v>
      </c>
      <c r="C56" s="48" t="s">
        <v>399</v>
      </c>
      <c r="D56" s="48" t="s">
        <v>399</v>
      </c>
      <c r="E56" s="48" t="s">
        <v>399</v>
      </c>
      <c r="F56" s="48">
        <v>60</v>
      </c>
      <c r="G56" s="48">
        <v>840</v>
      </c>
      <c r="H56" s="48">
        <v>100</v>
      </c>
      <c r="I56" s="49">
        <v>1200</v>
      </c>
    </row>
    <row r="57" spans="1:9">
      <c r="A57" s="66" t="s">
        <v>496</v>
      </c>
      <c r="B57" s="48" t="s">
        <v>399</v>
      </c>
      <c r="C57" s="48" t="s">
        <v>399</v>
      </c>
      <c r="D57" s="48">
        <v>4</v>
      </c>
      <c r="E57" s="48">
        <v>96</v>
      </c>
      <c r="F57" s="48">
        <v>8</v>
      </c>
      <c r="G57" s="48">
        <v>192</v>
      </c>
      <c r="H57" s="48" t="s">
        <v>399</v>
      </c>
      <c r="I57" s="49" t="s">
        <v>399</v>
      </c>
    </row>
    <row r="58" spans="1:9">
      <c r="A58" s="66" t="s">
        <v>497</v>
      </c>
      <c r="B58" s="48" t="s">
        <v>399</v>
      </c>
      <c r="C58" s="48" t="s">
        <v>399</v>
      </c>
      <c r="D58" s="48">
        <v>230</v>
      </c>
      <c r="E58" s="48">
        <v>8740</v>
      </c>
      <c r="F58" s="48">
        <v>136</v>
      </c>
      <c r="G58" s="48">
        <v>5168</v>
      </c>
      <c r="H58" s="48">
        <v>190</v>
      </c>
      <c r="I58" s="49">
        <v>7600</v>
      </c>
    </row>
    <row r="59" spans="1:9">
      <c r="A59" s="76" t="s">
        <v>573</v>
      </c>
      <c r="B59" s="77" t="s">
        <v>399</v>
      </c>
      <c r="C59" s="77" t="s">
        <v>399</v>
      </c>
      <c r="D59" s="77">
        <v>244</v>
      </c>
      <c r="E59" s="77">
        <v>9106</v>
      </c>
      <c r="F59" s="77">
        <v>1544</v>
      </c>
      <c r="G59" s="77">
        <v>48980</v>
      </c>
      <c r="H59" s="77">
        <v>870</v>
      </c>
      <c r="I59" s="78">
        <v>26200</v>
      </c>
    </row>
    <row r="60" spans="1:9">
      <c r="A60" s="66"/>
      <c r="B60" s="48"/>
      <c r="C60" s="48"/>
      <c r="D60" s="48"/>
      <c r="E60" s="48"/>
      <c r="F60" s="48"/>
      <c r="G60" s="48"/>
      <c r="H60" s="48"/>
      <c r="I60" s="49"/>
    </row>
    <row r="61" spans="1:9">
      <c r="A61" s="66" t="s">
        <v>499</v>
      </c>
      <c r="B61" s="85" t="s">
        <v>399</v>
      </c>
      <c r="C61" s="85" t="s">
        <v>399</v>
      </c>
      <c r="D61" s="12">
        <v>193</v>
      </c>
      <c r="E61" s="12">
        <v>4825</v>
      </c>
      <c r="F61" s="12">
        <v>216</v>
      </c>
      <c r="G61" s="12">
        <v>5400</v>
      </c>
      <c r="H61" s="12">
        <v>209</v>
      </c>
      <c r="I61" s="13">
        <v>3762</v>
      </c>
    </row>
    <row r="62" spans="1:9">
      <c r="A62" s="66" t="s">
        <v>500</v>
      </c>
      <c r="B62" s="48" t="s">
        <v>399</v>
      </c>
      <c r="C62" s="48" t="s">
        <v>399</v>
      </c>
      <c r="D62" s="12">
        <v>106</v>
      </c>
      <c r="E62" s="12">
        <v>3180</v>
      </c>
      <c r="F62" s="12">
        <v>317</v>
      </c>
      <c r="G62" s="12">
        <v>5407</v>
      </c>
      <c r="H62" s="12">
        <v>166</v>
      </c>
      <c r="I62" s="13">
        <v>1972</v>
      </c>
    </row>
    <row r="63" spans="1:9">
      <c r="A63" s="66" t="s">
        <v>501</v>
      </c>
      <c r="B63" s="85">
        <v>13</v>
      </c>
      <c r="C63" s="85">
        <v>310</v>
      </c>
      <c r="D63" s="12">
        <v>275</v>
      </c>
      <c r="E63" s="12">
        <v>7100</v>
      </c>
      <c r="F63" s="12">
        <v>174</v>
      </c>
      <c r="G63" s="12">
        <v>7350</v>
      </c>
      <c r="H63" s="12">
        <v>27</v>
      </c>
      <c r="I63" s="13">
        <v>560</v>
      </c>
    </row>
    <row r="64" spans="1:9">
      <c r="A64" s="76" t="s">
        <v>502</v>
      </c>
      <c r="B64" s="77">
        <v>13</v>
      </c>
      <c r="C64" s="77">
        <v>310</v>
      </c>
      <c r="D64" s="77">
        <v>574</v>
      </c>
      <c r="E64" s="77">
        <v>15105</v>
      </c>
      <c r="F64" s="77">
        <v>707</v>
      </c>
      <c r="G64" s="77">
        <v>18157</v>
      </c>
      <c r="H64" s="77">
        <v>402</v>
      </c>
      <c r="I64" s="78">
        <v>6294</v>
      </c>
    </row>
    <row r="65" spans="1:9">
      <c r="A65" s="68"/>
      <c r="B65" s="73"/>
      <c r="C65" s="73"/>
      <c r="D65" s="73"/>
      <c r="E65" s="73"/>
      <c r="F65" s="73"/>
      <c r="G65" s="73"/>
      <c r="H65" s="73"/>
      <c r="I65" s="74"/>
    </row>
    <row r="66" spans="1:9">
      <c r="A66" s="76" t="s">
        <v>503</v>
      </c>
      <c r="B66" s="77">
        <v>324</v>
      </c>
      <c r="C66" s="77">
        <v>10238</v>
      </c>
      <c r="D66" s="77">
        <v>1588</v>
      </c>
      <c r="E66" s="77">
        <v>57962</v>
      </c>
      <c r="F66" s="77">
        <v>512</v>
      </c>
      <c r="G66" s="77">
        <v>17408</v>
      </c>
      <c r="H66" s="77">
        <v>410</v>
      </c>
      <c r="I66" s="78">
        <v>10660</v>
      </c>
    </row>
    <row r="67" spans="1:9">
      <c r="A67" s="66"/>
      <c r="B67" s="48"/>
      <c r="C67" s="48"/>
      <c r="D67" s="48"/>
      <c r="E67" s="48"/>
      <c r="F67" s="48"/>
      <c r="G67" s="48"/>
      <c r="H67" s="48"/>
      <c r="I67" s="49"/>
    </row>
    <row r="68" spans="1:9">
      <c r="A68" s="66" t="s">
        <v>504</v>
      </c>
      <c r="B68" s="48" t="s">
        <v>399</v>
      </c>
      <c r="C68" s="48" t="s">
        <v>399</v>
      </c>
      <c r="D68" s="12" t="s">
        <v>399</v>
      </c>
      <c r="E68" s="12" t="s">
        <v>399</v>
      </c>
      <c r="F68" s="12">
        <v>607</v>
      </c>
      <c r="G68" s="12">
        <v>18975</v>
      </c>
      <c r="H68" s="48" t="s">
        <v>399</v>
      </c>
      <c r="I68" s="49" t="s">
        <v>399</v>
      </c>
    </row>
    <row r="69" spans="1:9">
      <c r="A69" s="66" t="s">
        <v>505</v>
      </c>
      <c r="B69" s="48" t="s">
        <v>399</v>
      </c>
      <c r="C69" s="48" t="s">
        <v>399</v>
      </c>
      <c r="D69" s="48" t="s">
        <v>399</v>
      </c>
      <c r="E69" s="48" t="s">
        <v>399</v>
      </c>
      <c r="F69" s="12">
        <v>418</v>
      </c>
      <c r="G69" s="12">
        <v>12933</v>
      </c>
      <c r="H69" s="48" t="s">
        <v>399</v>
      </c>
      <c r="I69" s="49" t="s">
        <v>399</v>
      </c>
    </row>
    <row r="70" spans="1:9">
      <c r="A70" s="76" t="s">
        <v>506</v>
      </c>
      <c r="B70" s="77" t="s">
        <v>399</v>
      </c>
      <c r="C70" s="77" t="s">
        <v>399</v>
      </c>
      <c r="D70" s="77" t="s">
        <v>399</v>
      </c>
      <c r="E70" s="77" t="s">
        <v>399</v>
      </c>
      <c r="F70" s="77">
        <v>1025</v>
      </c>
      <c r="G70" s="77">
        <v>31908</v>
      </c>
      <c r="H70" s="77" t="s">
        <v>399</v>
      </c>
      <c r="I70" s="78" t="s">
        <v>399</v>
      </c>
    </row>
    <row r="71" spans="1:9">
      <c r="A71" s="66"/>
      <c r="B71" s="48"/>
      <c r="C71" s="48"/>
      <c r="D71" s="48"/>
      <c r="E71" s="48"/>
      <c r="F71" s="48"/>
      <c r="G71" s="48"/>
      <c r="H71" s="48"/>
      <c r="I71" s="49"/>
    </row>
    <row r="72" spans="1:9">
      <c r="A72" s="66" t="s">
        <v>507</v>
      </c>
      <c r="B72" s="48">
        <v>60</v>
      </c>
      <c r="C72" s="48">
        <v>1260</v>
      </c>
      <c r="D72" s="48">
        <v>151</v>
      </c>
      <c r="E72" s="48">
        <v>3364</v>
      </c>
      <c r="F72" s="48">
        <v>195</v>
      </c>
      <c r="G72" s="48">
        <v>4671</v>
      </c>
      <c r="H72" s="48">
        <v>80</v>
      </c>
      <c r="I72" s="49">
        <v>1566</v>
      </c>
    </row>
    <row r="73" spans="1:9">
      <c r="A73" s="66" t="s">
        <v>508</v>
      </c>
      <c r="B73" s="48">
        <v>580</v>
      </c>
      <c r="C73" s="48">
        <v>12050</v>
      </c>
      <c r="D73" s="48">
        <v>580</v>
      </c>
      <c r="E73" s="48">
        <v>12150</v>
      </c>
      <c r="F73" s="48">
        <v>610</v>
      </c>
      <c r="G73" s="48">
        <v>20150</v>
      </c>
      <c r="H73" s="48">
        <v>325</v>
      </c>
      <c r="I73" s="49">
        <v>8500</v>
      </c>
    </row>
    <row r="74" spans="1:9">
      <c r="A74" s="66" t="s">
        <v>509</v>
      </c>
      <c r="B74" s="48" t="s">
        <v>399</v>
      </c>
      <c r="C74" s="48" t="s">
        <v>399</v>
      </c>
      <c r="D74" s="12">
        <v>159</v>
      </c>
      <c r="E74" s="12">
        <v>5565</v>
      </c>
      <c r="F74" s="12">
        <v>464</v>
      </c>
      <c r="G74" s="12">
        <v>18560</v>
      </c>
      <c r="H74" s="12">
        <v>58</v>
      </c>
      <c r="I74" s="13">
        <v>2030</v>
      </c>
    </row>
    <row r="75" spans="1:9">
      <c r="A75" s="66" t="s">
        <v>510</v>
      </c>
      <c r="B75" s="48">
        <v>113</v>
      </c>
      <c r="C75" s="48">
        <v>4520</v>
      </c>
      <c r="D75" s="48">
        <v>88</v>
      </c>
      <c r="E75" s="48">
        <v>1720</v>
      </c>
      <c r="F75" s="48">
        <v>839</v>
      </c>
      <c r="G75" s="48">
        <v>20469</v>
      </c>
      <c r="H75" s="48">
        <v>33</v>
      </c>
      <c r="I75" s="49">
        <v>666</v>
      </c>
    </row>
    <row r="76" spans="1:9">
      <c r="A76" s="66" t="s">
        <v>534</v>
      </c>
      <c r="B76" s="48">
        <v>23</v>
      </c>
      <c r="C76" s="48">
        <v>357</v>
      </c>
      <c r="D76" s="48">
        <v>135</v>
      </c>
      <c r="E76" s="48">
        <v>2025</v>
      </c>
      <c r="F76" s="48">
        <v>190</v>
      </c>
      <c r="G76" s="48">
        <v>3506</v>
      </c>
      <c r="H76" s="48">
        <v>140</v>
      </c>
      <c r="I76" s="49">
        <v>2520</v>
      </c>
    </row>
    <row r="77" spans="1:9">
      <c r="A77" s="66" t="s">
        <v>512</v>
      </c>
      <c r="B77" s="48" t="s">
        <v>399</v>
      </c>
      <c r="C77" s="48" t="s">
        <v>399</v>
      </c>
      <c r="D77" s="48">
        <v>21</v>
      </c>
      <c r="E77" s="48">
        <v>744</v>
      </c>
      <c r="F77" s="48">
        <v>152</v>
      </c>
      <c r="G77" s="48">
        <v>4850</v>
      </c>
      <c r="H77" s="48">
        <v>107</v>
      </c>
      <c r="I77" s="49">
        <v>2300</v>
      </c>
    </row>
    <row r="78" spans="1:9">
      <c r="A78" s="66" t="s">
        <v>513</v>
      </c>
      <c r="B78" s="48">
        <v>487</v>
      </c>
      <c r="C78" s="48">
        <v>12906</v>
      </c>
      <c r="D78" s="48">
        <v>412</v>
      </c>
      <c r="E78" s="48">
        <v>11626</v>
      </c>
      <c r="F78" s="48">
        <v>476</v>
      </c>
      <c r="G78" s="48">
        <v>12868</v>
      </c>
      <c r="H78" s="48">
        <v>340</v>
      </c>
      <c r="I78" s="49">
        <v>7813</v>
      </c>
    </row>
    <row r="79" spans="1:9">
      <c r="A79" s="66" t="s">
        <v>514</v>
      </c>
      <c r="B79" s="12">
        <v>315</v>
      </c>
      <c r="C79" s="12">
        <v>5423</v>
      </c>
      <c r="D79" s="12">
        <v>2616</v>
      </c>
      <c r="E79" s="12">
        <v>52953</v>
      </c>
      <c r="F79" s="12">
        <v>750</v>
      </c>
      <c r="G79" s="12">
        <v>16628</v>
      </c>
      <c r="H79" s="12">
        <v>257</v>
      </c>
      <c r="I79" s="13">
        <v>4626</v>
      </c>
    </row>
    <row r="80" spans="1:9">
      <c r="A80" s="76" t="s">
        <v>515</v>
      </c>
      <c r="B80" s="77">
        <v>1578</v>
      </c>
      <c r="C80" s="77">
        <v>36516</v>
      </c>
      <c r="D80" s="77">
        <v>4162</v>
      </c>
      <c r="E80" s="77">
        <v>90147</v>
      </c>
      <c r="F80" s="77">
        <v>3676</v>
      </c>
      <c r="G80" s="77">
        <v>101702</v>
      </c>
      <c r="H80" s="77">
        <v>1340</v>
      </c>
      <c r="I80" s="78">
        <v>30021</v>
      </c>
    </row>
    <row r="81" spans="1:9">
      <c r="A81" s="66"/>
      <c r="B81" s="48"/>
      <c r="C81" s="48"/>
      <c r="D81" s="48"/>
      <c r="E81" s="48"/>
      <c r="F81" s="48"/>
      <c r="G81" s="48"/>
      <c r="H81" s="48"/>
      <c r="I81" s="49"/>
    </row>
    <row r="82" spans="1:9">
      <c r="A82" s="66" t="s">
        <v>516</v>
      </c>
      <c r="B82" s="48">
        <v>786</v>
      </c>
      <c r="C82" s="48">
        <v>16455</v>
      </c>
      <c r="D82" s="48">
        <v>856</v>
      </c>
      <c r="E82" s="48">
        <v>24232</v>
      </c>
      <c r="F82" s="48">
        <v>121</v>
      </c>
      <c r="G82" s="48">
        <v>1816</v>
      </c>
      <c r="H82" s="48">
        <v>260</v>
      </c>
      <c r="I82" s="49">
        <v>3585</v>
      </c>
    </row>
    <row r="83" spans="1:9">
      <c r="A83" s="66" t="s">
        <v>517</v>
      </c>
      <c r="B83" s="48">
        <v>798</v>
      </c>
      <c r="C83" s="48">
        <v>13910</v>
      </c>
      <c r="D83" s="48">
        <v>1809</v>
      </c>
      <c r="E83" s="48">
        <v>32451</v>
      </c>
      <c r="F83" s="48">
        <v>149</v>
      </c>
      <c r="G83" s="48">
        <v>2974</v>
      </c>
      <c r="H83" s="48">
        <v>509</v>
      </c>
      <c r="I83" s="49">
        <v>9222</v>
      </c>
    </row>
    <row r="84" spans="1:9">
      <c r="A84" s="76" t="s">
        <v>518</v>
      </c>
      <c r="B84" s="77">
        <v>1584</v>
      </c>
      <c r="C84" s="77">
        <v>30365</v>
      </c>
      <c r="D84" s="77">
        <v>2665</v>
      </c>
      <c r="E84" s="77">
        <v>56683</v>
      </c>
      <c r="F84" s="77">
        <v>270</v>
      </c>
      <c r="G84" s="77">
        <v>4790</v>
      </c>
      <c r="H84" s="77">
        <v>769</v>
      </c>
      <c r="I84" s="78">
        <v>12807</v>
      </c>
    </row>
    <row r="85" spans="1:9">
      <c r="A85" s="68"/>
      <c r="B85" s="73"/>
      <c r="C85" s="73"/>
      <c r="D85" s="73"/>
      <c r="E85" s="73"/>
      <c r="F85" s="73"/>
      <c r="G85" s="73"/>
      <c r="H85" s="73"/>
      <c r="I85" s="74"/>
    </row>
    <row r="86" spans="1:9" ht="13.5" thickBot="1">
      <c r="A86" s="69" t="s">
        <v>519</v>
      </c>
      <c r="B86" s="55">
        <v>3821</v>
      </c>
      <c r="C86" s="55">
        <v>85916</v>
      </c>
      <c r="D86" s="55">
        <v>12091</v>
      </c>
      <c r="E86" s="55">
        <v>309356</v>
      </c>
      <c r="F86" s="55">
        <v>35096</v>
      </c>
      <c r="G86" s="55">
        <v>994291</v>
      </c>
      <c r="H86" s="55">
        <v>21424</v>
      </c>
      <c r="I86" s="56">
        <v>792519</v>
      </c>
    </row>
    <row r="87" spans="1:9">
      <c r="B87" s="281"/>
      <c r="C87" s="281"/>
    </row>
    <row r="88" spans="1:9">
      <c r="C88" s="273"/>
      <c r="E88" s="273"/>
    </row>
    <row r="89" spans="1:9">
      <c r="E89" s="273"/>
    </row>
    <row r="90" spans="1:9">
      <c r="C90" s="273"/>
    </row>
    <row r="91" spans="1:9">
      <c r="E91" s="273"/>
    </row>
  </sheetData>
  <mergeCells count="4">
    <mergeCell ref="A1:I1"/>
    <mergeCell ref="A3:I3"/>
    <mergeCell ref="A6:A8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Hoja226">
    <pageSetUpPr fitToPage="1"/>
  </sheetPr>
  <dimension ref="A1:H23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0.140625" style="271" customWidth="1"/>
    <col min="2" max="7" width="17.85546875" style="271" customWidth="1"/>
    <col min="8" max="16384" width="11.42578125" style="271"/>
  </cols>
  <sheetData>
    <row r="1" spans="1:8" s="90" customFormat="1" ht="18">
      <c r="A1" s="1519" t="s">
        <v>375</v>
      </c>
      <c r="B1" s="1519"/>
      <c r="C1" s="1519"/>
      <c r="D1" s="1519"/>
      <c r="E1" s="1519"/>
      <c r="F1" s="1519"/>
      <c r="G1" s="1519"/>
    </row>
    <row r="3" spans="1:8" s="91" customFormat="1" ht="15">
      <c r="A3" s="1560" t="s">
        <v>673</v>
      </c>
      <c r="B3" s="1560"/>
      <c r="C3" s="1560"/>
      <c r="D3" s="1560"/>
      <c r="E3" s="1560"/>
      <c r="F3" s="1560"/>
      <c r="G3" s="1560"/>
    </row>
    <row r="4" spans="1:8" s="91" customFormat="1" ht="30" customHeight="1">
      <c r="A4" s="1523" t="s">
        <v>1322</v>
      </c>
      <c r="B4" s="1523"/>
      <c r="C4" s="1523"/>
      <c r="D4" s="1523"/>
      <c r="E4" s="1523"/>
      <c r="F4" s="1523"/>
      <c r="G4" s="1523"/>
    </row>
    <row r="5" spans="1:8" s="91" customFormat="1" ht="15.75" thickBot="1">
      <c r="A5" s="239"/>
      <c r="B5" s="240"/>
      <c r="C5" s="240"/>
      <c r="D5" s="240"/>
      <c r="E5" s="240"/>
      <c r="F5" s="240"/>
      <c r="G5" s="240"/>
    </row>
    <row r="6" spans="1:8" ht="25.5" customHeight="1">
      <c r="A6" s="1515" t="s">
        <v>455</v>
      </c>
      <c r="B6" s="919" t="s">
        <v>379</v>
      </c>
      <c r="C6" s="920"/>
      <c r="D6" s="921"/>
      <c r="E6" s="919" t="s">
        <v>386</v>
      </c>
      <c r="F6" s="1040"/>
      <c r="G6" s="1570" t="s">
        <v>380</v>
      </c>
    </row>
    <row r="7" spans="1:8" ht="30" customHeight="1">
      <c r="A7" s="1516" t="s">
        <v>538</v>
      </c>
      <c r="B7" s="923" t="s">
        <v>389</v>
      </c>
      <c r="C7" s="318"/>
      <c r="D7" s="1038"/>
      <c r="E7" s="937" t="s">
        <v>390</v>
      </c>
      <c r="F7" s="1039"/>
      <c r="G7" s="1582" t="s">
        <v>533</v>
      </c>
      <c r="H7" s="37"/>
    </row>
    <row r="8" spans="1:8" ht="57.75" customHeight="1" thickBot="1">
      <c r="A8" s="1517"/>
      <c r="B8" s="860" t="s">
        <v>393</v>
      </c>
      <c r="C8" s="307" t="s">
        <v>394</v>
      </c>
      <c r="D8" s="908" t="s">
        <v>395</v>
      </c>
      <c r="E8" s="298" t="s">
        <v>393</v>
      </c>
      <c r="F8" s="1045" t="s">
        <v>394</v>
      </c>
      <c r="G8" s="1572"/>
      <c r="H8" s="37"/>
    </row>
    <row r="9" spans="1:8" ht="21.75" customHeight="1">
      <c r="A9" s="75" t="s">
        <v>507</v>
      </c>
      <c r="B9" s="45" t="s">
        <v>399</v>
      </c>
      <c r="C9" s="46" t="s">
        <v>399</v>
      </c>
      <c r="D9" s="1056" t="s">
        <v>399</v>
      </c>
      <c r="E9" s="1056" t="s">
        <v>399</v>
      </c>
      <c r="F9" s="1057" t="s">
        <v>399</v>
      </c>
      <c r="G9" s="1065" t="s">
        <v>399</v>
      </c>
    </row>
    <row r="10" spans="1:8">
      <c r="A10" s="66" t="s">
        <v>508</v>
      </c>
      <c r="B10" s="48" t="s">
        <v>399</v>
      </c>
      <c r="C10" s="49" t="s">
        <v>399</v>
      </c>
      <c r="D10" s="1049" t="s">
        <v>399</v>
      </c>
      <c r="E10" s="1049" t="s">
        <v>399</v>
      </c>
      <c r="F10" s="1051" t="s">
        <v>399</v>
      </c>
      <c r="G10" s="1050" t="s">
        <v>399</v>
      </c>
    </row>
    <row r="11" spans="1:8">
      <c r="A11" s="66" t="s">
        <v>509</v>
      </c>
      <c r="B11" s="12" t="s">
        <v>399</v>
      </c>
      <c r="C11" s="13">
        <v>1</v>
      </c>
      <c r="D11" s="1049">
        <v>1</v>
      </c>
      <c r="E11" s="1051" t="s">
        <v>399</v>
      </c>
      <c r="F11" s="1051">
        <v>27000</v>
      </c>
      <c r="G11" s="1123">
        <v>27</v>
      </c>
    </row>
    <row r="12" spans="1:8">
      <c r="A12" s="66" t="s">
        <v>510</v>
      </c>
      <c r="B12" s="48" t="s">
        <v>399</v>
      </c>
      <c r="C12" s="49">
        <v>5</v>
      </c>
      <c r="D12" s="1049">
        <v>5</v>
      </c>
      <c r="E12" s="1049" t="s">
        <v>399</v>
      </c>
      <c r="F12" s="1051">
        <v>18200</v>
      </c>
      <c r="G12" s="1050">
        <v>91</v>
      </c>
    </row>
    <row r="13" spans="1:8">
      <c r="A13" s="66" t="s">
        <v>511</v>
      </c>
      <c r="B13" s="48" t="s">
        <v>399</v>
      </c>
      <c r="C13" s="49">
        <v>10</v>
      </c>
      <c r="D13" s="1049">
        <v>10</v>
      </c>
      <c r="E13" s="1051" t="s">
        <v>399</v>
      </c>
      <c r="F13" s="1051">
        <v>16000</v>
      </c>
      <c r="G13" s="1050">
        <v>160</v>
      </c>
    </row>
    <row r="14" spans="1:8">
      <c r="A14" s="66" t="s">
        <v>512</v>
      </c>
      <c r="B14" s="48" t="s">
        <v>399</v>
      </c>
      <c r="C14" s="49" t="s">
        <v>399</v>
      </c>
      <c r="D14" s="1049" t="s">
        <v>399</v>
      </c>
      <c r="E14" s="1051" t="s">
        <v>399</v>
      </c>
      <c r="F14" s="1051" t="s">
        <v>399</v>
      </c>
      <c r="G14" s="1050" t="s">
        <v>399</v>
      </c>
    </row>
    <row r="15" spans="1:8">
      <c r="A15" s="66" t="s">
        <v>513</v>
      </c>
      <c r="B15" s="48" t="s">
        <v>399</v>
      </c>
      <c r="C15" s="49">
        <v>159</v>
      </c>
      <c r="D15" s="1049">
        <v>159</v>
      </c>
      <c r="E15" s="1051" t="s">
        <v>399</v>
      </c>
      <c r="F15" s="1051">
        <v>32800</v>
      </c>
      <c r="G15" s="1050">
        <v>5215</v>
      </c>
    </row>
    <row r="16" spans="1:8">
      <c r="A16" s="66" t="s">
        <v>514</v>
      </c>
      <c r="B16" s="48" t="s">
        <v>399</v>
      </c>
      <c r="C16" s="13" t="s">
        <v>399</v>
      </c>
      <c r="D16" s="1049" t="s">
        <v>399</v>
      </c>
      <c r="E16" s="1049" t="s">
        <v>399</v>
      </c>
      <c r="F16" s="1051" t="s">
        <v>399</v>
      </c>
      <c r="G16" s="1123" t="s">
        <v>399</v>
      </c>
    </row>
    <row r="17" spans="1:7">
      <c r="A17" s="76" t="s">
        <v>515</v>
      </c>
      <c r="B17" s="77" t="s">
        <v>399</v>
      </c>
      <c r="C17" s="78">
        <v>175</v>
      </c>
      <c r="D17" s="1058">
        <v>175</v>
      </c>
      <c r="E17" s="1059" t="s">
        <v>399</v>
      </c>
      <c r="F17" s="1059">
        <v>31390</v>
      </c>
      <c r="G17" s="1066">
        <v>5493</v>
      </c>
    </row>
    <row r="18" spans="1:7">
      <c r="A18" s="66"/>
      <c r="B18" s="48"/>
      <c r="C18" s="49"/>
      <c r="D18" s="1049"/>
      <c r="E18" s="1051"/>
      <c r="F18" s="1051"/>
      <c r="G18" s="1050"/>
    </row>
    <row r="19" spans="1:7">
      <c r="A19" s="66" t="s">
        <v>516</v>
      </c>
      <c r="B19" s="48">
        <v>158</v>
      </c>
      <c r="C19" s="49">
        <v>166</v>
      </c>
      <c r="D19" s="1049">
        <v>324</v>
      </c>
      <c r="E19" s="1051">
        <v>8000</v>
      </c>
      <c r="F19" s="1051">
        <v>13386</v>
      </c>
      <c r="G19" s="1050">
        <v>3488</v>
      </c>
    </row>
    <row r="20" spans="1:7">
      <c r="A20" s="1035" t="s">
        <v>517</v>
      </c>
      <c r="B20" s="1019">
        <v>28</v>
      </c>
      <c r="C20" s="1036">
        <v>140</v>
      </c>
      <c r="D20" s="1086">
        <v>168</v>
      </c>
      <c r="E20" s="1087">
        <v>5000</v>
      </c>
      <c r="F20" s="1087">
        <v>12000</v>
      </c>
      <c r="G20" s="1088">
        <v>1819</v>
      </c>
    </row>
    <row r="21" spans="1:7">
      <c r="A21" s="76" t="s">
        <v>518</v>
      </c>
      <c r="B21" s="77">
        <v>186</v>
      </c>
      <c r="C21" s="77">
        <v>306</v>
      </c>
      <c r="D21" s="77">
        <v>492</v>
      </c>
      <c r="E21" s="81">
        <v>7548</v>
      </c>
      <c r="F21" s="81">
        <v>12752</v>
      </c>
      <c r="G21" s="78">
        <v>5307</v>
      </c>
    </row>
    <row r="22" spans="1:7">
      <c r="A22" s="68"/>
      <c r="B22" s="73"/>
      <c r="C22" s="73"/>
      <c r="D22" s="73"/>
      <c r="E22" s="79"/>
      <c r="F22" s="79"/>
      <c r="G22" s="74"/>
    </row>
    <row r="23" spans="1:7" ht="13.5" thickBot="1">
      <c r="A23" s="69" t="s">
        <v>519</v>
      </c>
      <c r="B23" s="55">
        <v>186</v>
      </c>
      <c r="C23" s="55">
        <v>481</v>
      </c>
      <c r="D23" s="55">
        <v>667</v>
      </c>
      <c r="E23" s="226">
        <v>7548</v>
      </c>
      <c r="F23" s="226">
        <v>19533</v>
      </c>
      <c r="G23" s="56">
        <v>10800</v>
      </c>
    </row>
  </sheetData>
  <mergeCells count="5">
    <mergeCell ref="A1:G1"/>
    <mergeCell ref="A3:G3"/>
    <mergeCell ref="A4:G4"/>
    <mergeCell ref="A6:A8"/>
    <mergeCell ref="G6:G8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8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Hoja227">
    <pageSetUpPr fitToPage="1"/>
  </sheetPr>
  <dimension ref="A1:H32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1.7109375" style="271" customWidth="1"/>
    <col min="2" max="7" width="18.7109375" style="271" customWidth="1"/>
    <col min="8" max="16384" width="11.42578125" style="271"/>
  </cols>
  <sheetData>
    <row r="1" spans="1:8" s="90" customFormat="1" ht="18">
      <c r="A1" s="1519" t="s">
        <v>375</v>
      </c>
      <c r="B1" s="1519"/>
      <c r="C1" s="1519"/>
      <c r="D1" s="1519"/>
      <c r="E1" s="1519"/>
      <c r="F1" s="1519"/>
      <c r="G1" s="1519"/>
    </row>
    <row r="3" spans="1:8" s="91" customFormat="1" ht="15">
      <c r="A3" s="1560" t="s">
        <v>674</v>
      </c>
      <c r="B3" s="1560"/>
      <c r="C3" s="1560"/>
      <c r="D3" s="1560"/>
      <c r="E3" s="1560"/>
      <c r="F3" s="1560"/>
      <c r="G3" s="1560"/>
    </row>
    <row r="4" spans="1:8" s="91" customFormat="1" ht="30" customHeight="1">
      <c r="A4" s="1523" t="s">
        <v>1340</v>
      </c>
      <c r="B4" s="1523"/>
      <c r="C4" s="1523"/>
      <c r="D4" s="1523"/>
      <c r="E4" s="1523"/>
      <c r="F4" s="1523"/>
      <c r="G4" s="1523"/>
    </row>
    <row r="5" spans="1:8" s="91" customFormat="1" ht="15.75" thickBot="1">
      <c r="A5" s="239"/>
      <c r="B5" s="240"/>
      <c r="C5" s="240"/>
      <c r="D5" s="240"/>
      <c r="E5" s="240"/>
      <c r="F5" s="240"/>
      <c r="G5" s="240"/>
    </row>
    <row r="6" spans="1:8" ht="25.5" customHeight="1">
      <c r="A6" s="1515" t="s">
        <v>455</v>
      </c>
      <c r="B6" s="919" t="s">
        <v>379</v>
      </c>
      <c r="C6" s="920"/>
      <c r="D6" s="921"/>
      <c r="E6" s="919" t="s">
        <v>386</v>
      </c>
      <c r="F6" s="1040"/>
      <c r="G6" s="1570" t="s">
        <v>380</v>
      </c>
    </row>
    <row r="7" spans="1:8" ht="30.75" customHeight="1">
      <c r="A7" s="1516" t="s">
        <v>538</v>
      </c>
      <c r="B7" s="923" t="s">
        <v>389</v>
      </c>
      <c r="C7" s="318"/>
      <c r="D7" s="1038"/>
      <c r="E7" s="937" t="s">
        <v>390</v>
      </c>
      <c r="F7" s="1039"/>
      <c r="G7" s="1582" t="s">
        <v>533</v>
      </c>
      <c r="H7" s="37"/>
    </row>
    <row r="8" spans="1:8" ht="36" customHeight="1" thickBot="1">
      <c r="A8" s="1517"/>
      <c r="B8" s="860" t="s">
        <v>393</v>
      </c>
      <c r="C8" s="307" t="s">
        <v>394</v>
      </c>
      <c r="D8" s="908" t="s">
        <v>395</v>
      </c>
      <c r="E8" s="298" t="s">
        <v>393</v>
      </c>
      <c r="F8" s="1045" t="s">
        <v>394</v>
      </c>
      <c r="G8" s="1572"/>
      <c r="H8" s="37"/>
    </row>
    <row r="9" spans="1:8" ht="21" customHeight="1">
      <c r="A9" s="241" t="s">
        <v>481</v>
      </c>
      <c r="B9" s="242" t="s">
        <v>399</v>
      </c>
      <c r="C9" s="296">
        <v>60</v>
      </c>
      <c r="D9" s="1063">
        <v>60</v>
      </c>
      <c r="E9" s="1063" t="s">
        <v>399</v>
      </c>
      <c r="F9" s="1064">
        <v>15000</v>
      </c>
      <c r="G9" s="1124">
        <v>900</v>
      </c>
    </row>
    <row r="10" spans="1:8">
      <c r="A10" s="66"/>
      <c r="B10" s="48"/>
      <c r="C10" s="49"/>
      <c r="D10" s="1049"/>
      <c r="E10" s="1051"/>
      <c r="F10" s="1051"/>
      <c r="G10" s="1050"/>
    </row>
    <row r="11" spans="1:8">
      <c r="A11" s="66" t="s">
        <v>499</v>
      </c>
      <c r="B11" s="12" t="s">
        <v>399</v>
      </c>
      <c r="C11" s="13">
        <v>54</v>
      </c>
      <c r="D11" s="1049">
        <v>54</v>
      </c>
      <c r="E11" s="1051" t="s">
        <v>399</v>
      </c>
      <c r="F11" s="1051">
        <v>20000</v>
      </c>
      <c r="G11" s="1123">
        <v>1080</v>
      </c>
      <c r="H11" s="37"/>
    </row>
    <row r="12" spans="1:8">
      <c r="A12" s="66" t="s">
        <v>500</v>
      </c>
      <c r="B12" s="12" t="s">
        <v>399</v>
      </c>
      <c r="C12" s="13" t="s">
        <v>399</v>
      </c>
      <c r="D12" s="1049" t="s">
        <v>399</v>
      </c>
      <c r="E12" s="1051" t="s">
        <v>399</v>
      </c>
      <c r="F12" s="1051" t="s">
        <v>399</v>
      </c>
      <c r="G12" s="1123" t="s">
        <v>399</v>
      </c>
      <c r="H12" s="37"/>
    </row>
    <row r="13" spans="1:8">
      <c r="A13" s="66" t="s">
        <v>501</v>
      </c>
      <c r="B13" s="12" t="s">
        <v>399</v>
      </c>
      <c r="C13" s="13">
        <v>107</v>
      </c>
      <c r="D13" s="1049">
        <v>107</v>
      </c>
      <c r="E13" s="1051" t="s">
        <v>399</v>
      </c>
      <c r="F13" s="1051">
        <v>18000</v>
      </c>
      <c r="G13" s="1123">
        <v>1926</v>
      </c>
      <c r="H13" s="37"/>
    </row>
    <row r="14" spans="1:8">
      <c r="A14" s="76" t="s">
        <v>502</v>
      </c>
      <c r="B14" s="77" t="s">
        <v>399</v>
      </c>
      <c r="C14" s="78">
        <v>161</v>
      </c>
      <c r="D14" s="1058">
        <v>161</v>
      </c>
      <c r="E14" s="1059" t="s">
        <v>399</v>
      </c>
      <c r="F14" s="1059">
        <v>18671</v>
      </c>
      <c r="G14" s="1066">
        <v>3006</v>
      </c>
      <c r="H14" s="37"/>
    </row>
    <row r="15" spans="1:8">
      <c r="A15" s="68"/>
      <c r="B15" s="73"/>
      <c r="C15" s="74"/>
      <c r="D15" s="1055"/>
      <c r="E15" s="1060"/>
      <c r="F15" s="1060"/>
      <c r="G15" s="1067"/>
      <c r="H15" s="37"/>
    </row>
    <row r="16" spans="1:8">
      <c r="A16" s="76" t="s">
        <v>503</v>
      </c>
      <c r="B16" s="77" t="s">
        <v>399</v>
      </c>
      <c r="C16" s="78">
        <v>7</v>
      </c>
      <c r="D16" s="1058">
        <v>7</v>
      </c>
      <c r="E16" s="1059" t="s">
        <v>399</v>
      </c>
      <c r="F16" s="1059">
        <v>18000</v>
      </c>
      <c r="G16" s="1066">
        <v>126</v>
      </c>
      <c r="H16" s="37"/>
    </row>
    <row r="17" spans="1:7">
      <c r="A17" s="66"/>
      <c r="B17" s="48"/>
      <c r="C17" s="49"/>
      <c r="D17" s="1049"/>
      <c r="E17" s="1051"/>
      <c r="F17" s="1051"/>
      <c r="G17" s="1050"/>
    </row>
    <row r="18" spans="1:7">
      <c r="A18" s="66" t="s">
        <v>507</v>
      </c>
      <c r="B18" s="48" t="s">
        <v>399</v>
      </c>
      <c r="C18" s="49" t="s">
        <v>399</v>
      </c>
      <c r="D18" s="1049" t="s">
        <v>399</v>
      </c>
      <c r="E18" s="1049" t="s">
        <v>399</v>
      </c>
      <c r="F18" s="1051" t="s">
        <v>399</v>
      </c>
      <c r="G18" s="1050" t="s">
        <v>399</v>
      </c>
    </row>
    <row r="19" spans="1:7">
      <c r="A19" s="66" t="s">
        <v>508</v>
      </c>
      <c r="B19" s="48" t="s">
        <v>399</v>
      </c>
      <c r="C19" s="49">
        <v>270</v>
      </c>
      <c r="D19" s="1049">
        <v>270</v>
      </c>
      <c r="E19" s="1049" t="s">
        <v>399</v>
      </c>
      <c r="F19" s="1051">
        <v>23300</v>
      </c>
      <c r="G19" s="1050">
        <v>6291</v>
      </c>
    </row>
    <row r="20" spans="1:7">
      <c r="A20" s="1125" t="s">
        <v>509</v>
      </c>
      <c r="B20" s="1126" t="s">
        <v>399</v>
      </c>
      <c r="C20" s="1127" t="s">
        <v>399</v>
      </c>
      <c r="D20" s="1128" t="s">
        <v>399</v>
      </c>
      <c r="E20" s="1129" t="s">
        <v>399</v>
      </c>
      <c r="F20" s="1129" t="s">
        <v>399</v>
      </c>
      <c r="G20" s="1130" t="s">
        <v>399</v>
      </c>
    </row>
    <row r="21" spans="1:7">
      <c r="A21" s="66" t="s">
        <v>510</v>
      </c>
      <c r="B21" s="48" t="s">
        <v>399</v>
      </c>
      <c r="C21" s="48" t="s">
        <v>399</v>
      </c>
      <c r="D21" s="48" t="s">
        <v>399</v>
      </c>
      <c r="E21" s="48" t="s">
        <v>399</v>
      </c>
      <c r="F21" s="12" t="s">
        <v>399</v>
      </c>
      <c r="G21" s="49" t="s">
        <v>399</v>
      </c>
    </row>
    <row r="22" spans="1:7">
      <c r="A22" s="66" t="s">
        <v>511</v>
      </c>
      <c r="B22" s="48" t="s">
        <v>399</v>
      </c>
      <c r="C22" s="48" t="s">
        <v>399</v>
      </c>
      <c r="D22" s="48" t="s">
        <v>399</v>
      </c>
      <c r="E22" s="12" t="s">
        <v>399</v>
      </c>
      <c r="F22" s="12" t="s">
        <v>399</v>
      </c>
      <c r="G22" s="49" t="s">
        <v>399</v>
      </c>
    </row>
    <row r="23" spans="1:7">
      <c r="A23" s="66" t="s">
        <v>512</v>
      </c>
      <c r="B23" s="48" t="s">
        <v>399</v>
      </c>
      <c r="C23" s="48" t="s">
        <v>399</v>
      </c>
      <c r="D23" s="48" t="s">
        <v>399</v>
      </c>
      <c r="E23" s="12" t="s">
        <v>399</v>
      </c>
      <c r="F23" s="12" t="s">
        <v>399</v>
      </c>
      <c r="G23" s="49" t="s">
        <v>399</v>
      </c>
    </row>
    <row r="24" spans="1:7">
      <c r="A24" s="66" t="s">
        <v>513</v>
      </c>
      <c r="B24" s="48" t="s">
        <v>399</v>
      </c>
      <c r="C24" s="48" t="s">
        <v>399</v>
      </c>
      <c r="D24" s="48" t="s">
        <v>399</v>
      </c>
      <c r="E24" s="12" t="s">
        <v>399</v>
      </c>
      <c r="F24" s="12" t="s">
        <v>399</v>
      </c>
      <c r="G24" s="49" t="s">
        <v>399</v>
      </c>
    </row>
    <row r="25" spans="1:7">
      <c r="A25" s="66" t="s">
        <v>514</v>
      </c>
      <c r="B25" s="48" t="s">
        <v>399</v>
      </c>
      <c r="C25" s="12" t="s">
        <v>399</v>
      </c>
      <c r="D25" s="48" t="s">
        <v>399</v>
      </c>
      <c r="E25" s="48" t="s">
        <v>399</v>
      </c>
      <c r="F25" s="12" t="s">
        <v>399</v>
      </c>
      <c r="G25" s="13" t="s">
        <v>399</v>
      </c>
    </row>
    <row r="26" spans="1:7">
      <c r="A26" s="76" t="s">
        <v>515</v>
      </c>
      <c r="B26" s="77" t="s">
        <v>399</v>
      </c>
      <c r="C26" s="77">
        <v>270</v>
      </c>
      <c r="D26" s="77">
        <v>270</v>
      </c>
      <c r="E26" s="81" t="s">
        <v>399</v>
      </c>
      <c r="F26" s="81">
        <v>23300</v>
      </c>
      <c r="G26" s="78">
        <v>6291</v>
      </c>
    </row>
    <row r="27" spans="1:7">
      <c r="A27" s="66"/>
      <c r="B27" s="48"/>
      <c r="C27" s="48"/>
      <c r="D27" s="48"/>
      <c r="E27" s="12"/>
      <c r="F27" s="12"/>
      <c r="G27" s="49"/>
    </row>
    <row r="28" spans="1:7">
      <c r="A28" s="66" t="s">
        <v>516</v>
      </c>
      <c r="B28" s="48" t="s">
        <v>399</v>
      </c>
      <c r="C28" s="48" t="s">
        <v>399</v>
      </c>
      <c r="D28" s="48" t="s">
        <v>399</v>
      </c>
      <c r="E28" s="12" t="s">
        <v>399</v>
      </c>
      <c r="F28" s="12" t="s">
        <v>399</v>
      </c>
      <c r="G28" s="49" t="s">
        <v>399</v>
      </c>
    </row>
    <row r="29" spans="1:7">
      <c r="A29" s="66" t="s">
        <v>517</v>
      </c>
      <c r="B29" s="48" t="s">
        <v>399</v>
      </c>
      <c r="C29" s="48" t="s">
        <v>399</v>
      </c>
      <c r="D29" s="48" t="s">
        <v>399</v>
      </c>
      <c r="E29" s="12" t="s">
        <v>399</v>
      </c>
      <c r="F29" s="12" t="s">
        <v>399</v>
      </c>
      <c r="G29" s="49" t="s">
        <v>399</v>
      </c>
    </row>
    <row r="30" spans="1:7">
      <c r="A30" s="76" t="s">
        <v>518</v>
      </c>
      <c r="B30" s="77" t="s">
        <v>399</v>
      </c>
      <c r="C30" s="77" t="s">
        <v>399</v>
      </c>
      <c r="D30" s="77" t="s">
        <v>399</v>
      </c>
      <c r="E30" s="81" t="s">
        <v>399</v>
      </c>
      <c r="F30" s="81" t="s">
        <v>399</v>
      </c>
      <c r="G30" s="78" t="s">
        <v>399</v>
      </c>
    </row>
    <row r="31" spans="1:7">
      <c r="A31" s="68"/>
      <c r="B31" s="73"/>
      <c r="C31" s="73"/>
      <c r="D31" s="73"/>
      <c r="E31" s="79"/>
      <c r="F31" s="79"/>
      <c r="G31" s="74"/>
    </row>
    <row r="32" spans="1:7" ht="13.5" thickBot="1">
      <c r="A32" s="69" t="s">
        <v>519</v>
      </c>
      <c r="B32" s="55" t="s">
        <v>399</v>
      </c>
      <c r="C32" s="55">
        <v>498</v>
      </c>
      <c r="D32" s="55">
        <v>498</v>
      </c>
      <c r="E32" s="226" t="s">
        <v>399</v>
      </c>
      <c r="F32" s="226">
        <v>20729</v>
      </c>
      <c r="G32" s="56">
        <v>10323</v>
      </c>
    </row>
  </sheetData>
  <mergeCells count="5">
    <mergeCell ref="A1:G1"/>
    <mergeCell ref="A3:G3"/>
    <mergeCell ref="A4:G4"/>
    <mergeCell ref="A6:A8"/>
    <mergeCell ref="G6:G8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6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Hoja2">
    <pageSetUpPr fitToPage="1"/>
  </sheetPr>
  <dimension ref="A1:H14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28.42578125" style="271" customWidth="1"/>
    <col min="2" max="7" width="16.7109375" style="271" customWidth="1"/>
    <col min="8" max="16384" width="11.42578125" style="271"/>
  </cols>
  <sheetData>
    <row r="1" spans="1:8" s="90" customFormat="1" ht="18">
      <c r="A1" s="1519" t="s">
        <v>375</v>
      </c>
      <c r="B1" s="1519"/>
      <c r="C1" s="1519"/>
      <c r="D1" s="1519"/>
      <c r="E1" s="1519"/>
      <c r="F1" s="1519"/>
      <c r="G1" s="1519"/>
    </row>
    <row r="3" spans="1:8" s="91" customFormat="1" ht="15">
      <c r="A3" s="1560" t="s">
        <v>675</v>
      </c>
      <c r="B3" s="1560"/>
      <c r="C3" s="1560"/>
      <c r="D3" s="1560"/>
      <c r="E3" s="1560"/>
      <c r="F3" s="1560"/>
      <c r="G3" s="1560"/>
    </row>
    <row r="4" spans="1:8" s="91" customFormat="1" ht="30" customHeight="1">
      <c r="A4" s="1523" t="s">
        <v>1322</v>
      </c>
      <c r="B4" s="1523"/>
      <c r="C4" s="1523"/>
      <c r="D4" s="1523"/>
      <c r="E4" s="1523"/>
      <c r="F4" s="1523"/>
      <c r="G4" s="1523"/>
    </row>
    <row r="5" spans="1:8" s="91" customFormat="1" ht="15.75" thickBot="1">
      <c r="A5" s="239"/>
      <c r="B5" s="240"/>
      <c r="C5" s="240"/>
      <c r="D5" s="240"/>
      <c r="E5" s="240"/>
      <c r="F5" s="240"/>
      <c r="G5" s="240"/>
    </row>
    <row r="6" spans="1:8" ht="25.5" customHeight="1">
      <c r="A6" s="1515" t="s">
        <v>455</v>
      </c>
      <c r="B6" s="919" t="s">
        <v>379</v>
      </c>
      <c r="C6" s="920"/>
      <c r="D6" s="921"/>
      <c r="E6" s="919" t="s">
        <v>386</v>
      </c>
      <c r="F6" s="1040"/>
      <c r="G6" s="1570" t="s">
        <v>380</v>
      </c>
    </row>
    <row r="7" spans="1:8" ht="30.75" customHeight="1">
      <c r="A7" s="1516" t="s">
        <v>538</v>
      </c>
      <c r="B7" s="923" t="s">
        <v>389</v>
      </c>
      <c r="C7" s="318"/>
      <c r="D7" s="1038"/>
      <c r="E7" s="937" t="s">
        <v>390</v>
      </c>
      <c r="F7" s="1039"/>
      <c r="G7" s="1582" t="s">
        <v>533</v>
      </c>
      <c r="H7" s="37"/>
    </row>
    <row r="8" spans="1:8" ht="36" customHeight="1" thickBot="1">
      <c r="A8" s="1517"/>
      <c r="B8" s="860" t="s">
        <v>393</v>
      </c>
      <c r="C8" s="307" t="s">
        <v>394</v>
      </c>
      <c r="D8" s="908" t="s">
        <v>395</v>
      </c>
      <c r="E8" s="298" t="s">
        <v>393</v>
      </c>
      <c r="F8" s="1045" t="s">
        <v>394</v>
      </c>
      <c r="G8" s="1572"/>
      <c r="H8" s="37"/>
    </row>
    <row r="9" spans="1:8">
      <c r="A9" s="75" t="s">
        <v>499</v>
      </c>
      <c r="B9" s="131" t="s">
        <v>399</v>
      </c>
      <c r="C9" s="140" t="s">
        <v>399</v>
      </c>
      <c r="D9" s="1056" t="s">
        <v>399</v>
      </c>
      <c r="E9" s="1057" t="s">
        <v>399</v>
      </c>
      <c r="F9" s="1057" t="s">
        <v>399</v>
      </c>
      <c r="G9" s="1131" t="s">
        <v>399</v>
      </c>
    </row>
    <row r="10" spans="1:8">
      <c r="A10" s="66" t="s">
        <v>500</v>
      </c>
      <c r="B10" s="12" t="s">
        <v>399</v>
      </c>
      <c r="C10" s="13" t="s">
        <v>399</v>
      </c>
      <c r="D10" s="1049" t="s">
        <v>399</v>
      </c>
      <c r="E10" s="1051" t="s">
        <v>399</v>
      </c>
      <c r="F10" s="1051" t="s">
        <v>399</v>
      </c>
      <c r="G10" s="1123" t="s">
        <v>399</v>
      </c>
    </row>
    <row r="11" spans="1:8">
      <c r="A11" s="66" t="s">
        <v>501</v>
      </c>
      <c r="B11" s="12" t="s">
        <v>399</v>
      </c>
      <c r="C11" s="13">
        <v>382</v>
      </c>
      <c r="D11" s="1049">
        <v>382</v>
      </c>
      <c r="E11" s="1051" t="s">
        <v>399</v>
      </c>
      <c r="F11" s="1051">
        <v>18010</v>
      </c>
      <c r="G11" s="1123">
        <v>6880</v>
      </c>
    </row>
    <row r="12" spans="1:8">
      <c r="A12" s="76" t="s">
        <v>502</v>
      </c>
      <c r="B12" s="77" t="s">
        <v>399</v>
      </c>
      <c r="C12" s="78">
        <v>382</v>
      </c>
      <c r="D12" s="1058">
        <v>382</v>
      </c>
      <c r="E12" s="1059" t="s">
        <v>399</v>
      </c>
      <c r="F12" s="1059">
        <v>18010</v>
      </c>
      <c r="G12" s="1066">
        <v>6880</v>
      </c>
    </row>
    <row r="13" spans="1:8">
      <c r="A13" s="68"/>
      <c r="B13" s="73"/>
      <c r="C13" s="74"/>
      <c r="D13" s="1055"/>
      <c r="E13" s="1060"/>
      <c r="F13" s="1060"/>
      <c r="G13" s="1067"/>
    </row>
    <row r="14" spans="1:8" ht="13.5" thickBot="1">
      <c r="A14" s="69" t="s">
        <v>519</v>
      </c>
      <c r="B14" s="55" t="s">
        <v>399</v>
      </c>
      <c r="C14" s="56">
        <v>382</v>
      </c>
      <c r="D14" s="1061">
        <v>382</v>
      </c>
      <c r="E14" s="1062" t="s">
        <v>399</v>
      </c>
      <c r="F14" s="1062">
        <v>18010</v>
      </c>
      <c r="G14" s="1132">
        <v>6880</v>
      </c>
    </row>
  </sheetData>
  <mergeCells count="5">
    <mergeCell ref="A4:G4"/>
    <mergeCell ref="A6:A8"/>
    <mergeCell ref="G6:G8"/>
    <mergeCell ref="A1:G1"/>
    <mergeCell ref="A3:G3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62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A1:G47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9.5703125" style="271" customWidth="1"/>
    <col min="2" max="7" width="17.42578125" style="271" customWidth="1"/>
    <col min="8" max="16384" width="11.42578125" style="271"/>
  </cols>
  <sheetData>
    <row r="1" spans="1:7" s="90" customFormat="1" ht="18">
      <c r="A1" s="1519" t="s">
        <v>375</v>
      </c>
      <c r="B1" s="1519"/>
      <c r="C1" s="1519"/>
      <c r="D1" s="1519"/>
      <c r="E1" s="1519"/>
      <c r="F1" s="1519"/>
      <c r="G1" s="1519"/>
    </row>
    <row r="3" spans="1:7" s="91" customFormat="1" ht="25.5" customHeight="1">
      <c r="A3" s="1523" t="s">
        <v>1372</v>
      </c>
      <c r="B3" s="1523"/>
      <c r="C3" s="1523"/>
      <c r="D3" s="1523"/>
      <c r="E3" s="1523"/>
      <c r="F3" s="1523"/>
      <c r="G3" s="1523"/>
    </row>
    <row r="4" spans="1:7" s="91" customFormat="1" ht="10.5" customHeight="1" thickBot="1">
      <c r="A4" s="1584"/>
      <c r="B4" s="1584"/>
      <c r="C4" s="1584"/>
      <c r="D4" s="1584"/>
      <c r="E4" s="1584"/>
      <c r="F4" s="1584"/>
      <c r="G4" s="1584"/>
    </row>
    <row r="5" spans="1:7" ht="36" customHeight="1">
      <c r="A5" s="1515" t="s">
        <v>388</v>
      </c>
      <c r="B5" s="919" t="s">
        <v>700</v>
      </c>
      <c r="C5" s="920"/>
      <c r="D5" s="921"/>
      <c r="E5" s="919" t="s">
        <v>584</v>
      </c>
      <c r="F5" s="921"/>
      <c r="G5" s="852" t="s">
        <v>380</v>
      </c>
    </row>
    <row r="6" spans="1:7" ht="25.5" customHeight="1" thickBot="1">
      <c r="A6" s="1517"/>
      <c r="B6" s="307" t="s">
        <v>393</v>
      </c>
      <c r="C6" s="307" t="s">
        <v>394</v>
      </c>
      <c r="D6" s="307" t="s">
        <v>395</v>
      </c>
      <c r="E6" s="307" t="s">
        <v>393</v>
      </c>
      <c r="F6" s="307" t="s">
        <v>394</v>
      </c>
      <c r="G6" s="934" t="s">
        <v>533</v>
      </c>
    </row>
    <row r="7" spans="1:7" ht="18.75" customHeight="1">
      <c r="A7" s="1213"/>
      <c r="B7" s="1214"/>
      <c r="C7" s="1214"/>
      <c r="D7" s="1214"/>
      <c r="E7" s="1214"/>
      <c r="F7" s="1214"/>
      <c r="G7" s="1215"/>
    </row>
    <row r="8" spans="1:7" ht="19.5" customHeight="1">
      <c r="A8" s="1030" t="s">
        <v>701</v>
      </c>
      <c r="B8" s="1031"/>
      <c r="C8" s="1031"/>
      <c r="D8" s="1031"/>
      <c r="E8" s="1031"/>
      <c r="F8" s="1031"/>
      <c r="G8" s="1206"/>
    </row>
    <row r="9" spans="1:7">
      <c r="A9" s="66" t="s">
        <v>702</v>
      </c>
      <c r="B9" s="48" t="s">
        <v>399</v>
      </c>
      <c r="C9" s="48">
        <v>8</v>
      </c>
      <c r="D9" s="48">
        <v>8</v>
      </c>
      <c r="E9" s="48" t="s">
        <v>399</v>
      </c>
      <c r="F9" s="48">
        <v>50000</v>
      </c>
      <c r="G9" s="49">
        <v>390</v>
      </c>
    </row>
    <row r="10" spans="1:7">
      <c r="A10" s="66" t="s">
        <v>703</v>
      </c>
      <c r="B10" s="48">
        <v>875</v>
      </c>
      <c r="C10" s="48">
        <v>31177</v>
      </c>
      <c r="D10" s="48">
        <v>32052</v>
      </c>
      <c r="E10" s="48">
        <v>47017</v>
      </c>
      <c r="F10" s="48">
        <v>79493</v>
      </c>
      <c r="G10" s="49">
        <v>2519482</v>
      </c>
    </row>
    <row r="11" spans="1:7">
      <c r="A11" s="66"/>
      <c r="B11" s="48"/>
      <c r="C11" s="48"/>
      <c r="D11" s="48"/>
      <c r="E11" s="48"/>
      <c r="F11" s="48"/>
      <c r="G11" s="49"/>
    </row>
    <row r="12" spans="1:7">
      <c r="A12" s="341" t="s">
        <v>704</v>
      </c>
      <c r="B12" s="48"/>
      <c r="C12" s="48"/>
      <c r="D12" s="48"/>
      <c r="E12" s="48"/>
      <c r="F12" s="48"/>
      <c r="G12" s="49"/>
    </row>
    <row r="13" spans="1:7">
      <c r="A13" s="66" t="s">
        <v>705</v>
      </c>
      <c r="B13" s="48">
        <v>4805</v>
      </c>
      <c r="C13" s="48">
        <v>58715</v>
      </c>
      <c r="D13" s="48">
        <v>63520</v>
      </c>
      <c r="E13" s="48">
        <v>1327</v>
      </c>
      <c r="F13" s="48">
        <v>2367</v>
      </c>
      <c r="G13" s="49">
        <v>145356</v>
      </c>
    </row>
    <row r="14" spans="1:7" ht="14.25">
      <c r="A14" s="342" t="s">
        <v>1099</v>
      </c>
      <c r="B14" s="48">
        <v>18</v>
      </c>
      <c r="C14" s="48" t="s">
        <v>399</v>
      </c>
      <c r="D14" s="48">
        <v>18</v>
      </c>
      <c r="E14" s="48">
        <v>989</v>
      </c>
      <c r="F14" s="48" t="s">
        <v>399</v>
      </c>
      <c r="G14" s="49">
        <v>18</v>
      </c>
    </row>
    <row r="15" spans="1:7" ht="14.25">
      <c r="A15" s="66" t="s">
        <v>1100</v>
      </c>
      <c r="B15" s="85" t="s">
        <v>399</v>
      </c>
      <c r="C15" s="48">
        <v>11</v>
      </c>
      <c r="D15" s="48">
        <v>11</v>
      </c>
      <c r="E15" s="85" t="s">
        <v>399</v>
      </c>
      <c r="F15" s="12">
        <v>1091</v>
      </c>
      <c r="G15" s="49">
        <v>12</v>
      </c>
    </row>
    <row r="16" spans="1:7">
      <c r="A16" s="66"/>
      <c r="B16" s="85"/>
      <c r="C16" s="48"/>
      <c r="D16" s="48"/>
      <c r="E16" s="85"/>
      <c r="F16" s="12"/>
      <c r="G16" s="49"/>
    </row>
    <row r="17" spans="1:7">
      <c r="A17" s="341" t="s">
        <v>706</v>
      </c>
      <c r="B17" s="85"/>
      <c r="C17" s="48"/>
      <c r="D17" s="48"/>
      <c r="E17" s="85"/>
      <c r="F17" s="12"/>
      <c r="G17" s="49"/>
    </row>
    <row r="18" spans="1:7" ht="14.25">
      <c r="A18" s="66" t="s">
        <v>1101</v>
      </c>
      <c r="B18" s="48" t="s">
        <v>399</v>
      </c>
      <c r="C18" s="48" t="s">
        <v>399</v>
      </c>
      <c r="D18" s="48" t="s">
        <v>399</v>
      </c>
      <c r="E18" s="12" t="s">
        <v>399</v>
      </c>
      <c r="F18" s="12" t="s">
        <v>399</v>
      </c>
      <c r="G18" s="49">
        <v>57007</v>
      </c>
    </row>
    <row r="19" spans="1:7">
      <c r="A19" s="66" t="s">
        <v>707</v>
      </c>
      <c r="B19" s="48" t="s">
        <v>399</v>
      </c>
      <c r="C19" s="48" t="s">
        <v>399</v>
      </c>
      <c r="D19" s="48" t="s">
        <v>399</v>
      </c>
      <c r="E19" s="12" t="s">
        <v>399</v>
      </c>
      <c r="F19" s="12" t="s">
        <v>399</v>
      </c>
      <c r="G19" s="49" t="s">
        <v>399</v>
      </c>
    </row>
    <row r="20" spans="1:7">
      <c r="A20" s="678" t="s">
        <v>708</v>
      </c>
      <c r="B20" s="679" t="s">
        <v>399</v>
      </c>
      <c r="C20" s="679" t="s">
        <v>399</v>
      </c>
      <c r="D20" s="679" t="s">
        <v>399</v>
      </c>
      <c r="E20" s="16" t="s">
        <v>399</v>
      </c>
      <c r="F20" s="16" t="s">
        <v>399</v>
      </c>
      <c r="G20" s="680" t="s">
        <v>399</v>
      </c>
    </row>
    <row r="21" spans="1:7">
      <c r="A21" s="14" t="s">
        <v>709</v>
      </c>
      <c r="B21" s="85">
        <v>6</v>
      </c>
      <c r="C21" s="85">
        <v>2</v>
      </c>
      <c r="D21" s="85">
        <v>8</v>
      </c>
      <c r="E21" s="12">
        <v>1013</v>
      </c>
      <c r="F21" s="12">
        <v>100</v>
      </c>
      <c r="G21" s="49">
        <v>6</v>
      </c>
    </row>
    <row r="22" spans="1:7">
      <c r="A22" s="14" t="s">
        <v>710</v>
      </c>
      <c r="B22" s="48" t="s">
        <v>399</v>
      </c>
      <c r="C22" s="48" t="s">
        <v>399</v>
      </c>
      <c r="D22" s="48" t="s">
        <v>399</v>
      </c>
      <c r="E22" s="12" t="s">
        <v>399</v>
      </c>
      <c r="F22" s="12" t="s">
        <v>399</v>
      </c>
      <c r="G22" s="49" t="s">
        <v>399</v>
      </c>
    </row>
    <row r="23" spans="1:7">
      <c r="A23" s="66" t="s">
        <v>711</v>
      </c>
      <c r="B23" s="48">
        <v>10</v>
      </c>
      <c r="C23" s="48">
        <v>638</v>
      </c>
      <c r="D23" s="48">
        <v>648</v>
      </c>
      <c r="E23" s="12">
        <v>1500</v>
      </c>
      <c r="F23" s="12">
        <v>3191</v>
      </c>
      <c r="G23" s="49">
        <v>2051</v>
      </c>
    </row>
    <row r="24" spans="1:7">
      <c r="A24" s="66" t="s">
        <v>712</v>
      </c>
      <c r="B24" s="48">
        <v>779410</v>
      </c>
      <c r="C24" s="48">
        <v>86154</v>
      </c>
      <c r="D24" s="48">
        <v>865564</v>
      </c>
      <c r="E24" s="12">
        <v>1085</v>
      </c>
      <c r="F24" s="12">
        <v>2234</v>
      </c>
      <c r="G24" s="49">
        <v>1038071</v>
      </c>
    </row>
    <row r="25" spans="1:7">
      <c r="A25" s="66" t="s">
        <v>713</v>
      </c>
      <c r="B25" s="48">
        <v>3884</v>
      </c>
      <c r="C25" s="48">
        <v>200</v>
      </c>
      <c r="D25" s="48">
        <v>4084</v>
      </c>
      <c r="E25" s="12">
        <v>999</v>
      </c>
      <c r="F25" s="12">
        <v>1569</v>
      </c>
      <c r="G25" s="49">
        <v>4196</v>
      </c>
    </row>
    <row r="26" spans="1:7">
      <c r="A26" s="66" t="s">
        <v>714</v>
      </c>
      <c r="B26" s="48">
        <v>31</v>
      </c>
      <c r="C26" s="48">
        <v>467</v>
      </c>
      <c r="D26" s="48">
        <v>498</v>
      </c>
      <c r="E26" s="12">
        <v>1628</v>
      </c>
      <c r="F26" s="12">
        <v>2865</v>
      </c>
      <c r="G26" s="49">
        <v>1390</v>
      </c>
    </row>
    <row r="27" spans="1:7">
      <c r="A27" s="66" t="s">
        <v>715</v>
      </c>
      <c r="B27" s="48">
        <v>31965</v>
      </c>
      <c r="C27" s="48">
        <v>10584</v>
      </c>
      <c r="D27" s="48">
        <v>42549</v>
      </c>
      <c r="E27" s="12">
        <v>2408</v>
      </c>
      <c r="F27" s="12">
        <v>3397</v>
      </c>
      <c r="G27" s="49">
        <v>112928</v>
      </c>
    </row>
    <row r="28" spans="1:7">
      <c r="A28" s="66"/>
      <c r="B28" s="48"/>
      <c r="C28" s="48"/>
      <c r="D28" s="48"/>
      <c r="E28" s="12"/>
      <c r="F28" s="12"/>
      <c r="G28" s="49"/>
    </row>
    <row r="29" spans="1:7">
      <c r="A29" s="341" t="s">
        <v>716</v>
      </c>
      <c r="B29" s="48"/>
      <c r="C29" s="48"/>
      <c r="D29" s="48"/>
      <c r="E29" s="12"/>
      <c r="F29" s="12"/>
      <c r="G29" s="49"/>
    </row>
    <row r="30" spans="1:7">
      <c r="A30" s="342" t="s">
        <v>717</v>
      </c>
      <c r="B30" s="48" t="s">
        <v>399</v>
      </c>
      <c r="C30" s="48">
        <v>1553</v>
      </c>
      <c r="D30" s="48">
        <v>1553</v>
      </c>
      <c r="E30" s="12" t="s">
        <v>399</v>
      </c>
      <c r="F30" s="12">
        <v>2785</v>
      </c>
      <c r="G30" s="49">
        <v>4327</v>
      </c>
    </row>
    <row r="31" spans="1:7">
      <c r="A31" s="66" t="s">
        <v>718</v>
      </c>
      <c r="B31" s="48">
        <v>2473</v>
      </c>
      <c r="C31" s="48">
        <v>185</v>
      </c>
      <c r="D31" s="48">
        <v>2658</v>
      </c>
      <c r="E31" s="12">
        <v>525</v>
      </c>
      <c r="F31" s="12">
        <v>977</v>
      </c>
      <c r="G31" s="49">
        <v>1478</v>
      </c>
    </row>
    <row r="32" spans="1:7" ht="14.25">
      <c r="A32" s="66" t="s">
        <v>1102</v>
      </c>
      <c r="B32" s="85">
        <v>58</v>
      </c>
      <c r="C32" s="48">
        <v>108</v>
      </c>
      <c r="D32" s="48">
        <v>166</v>
      </c>
      <c r="E32" s="85">
        <v>7</v>
      </c>
      <c r="F32" s="12">
        <v>14</v>
      </c>
      <c r="G32" s="49">
        <v>1918</v>
      </c>
    </row>
    <row r="33" spans="1:7">
      <c r="A33" s="66" t="s">
        <v>719</v>
      </c>
      <c r="B33" s="48" t="s">
        <v>399</v>
      </c>
      <c r="C33" s="85">
        <v>15</v>
      </c>
      <c r="D33" s="48">
        <v>15</v>
      </c>
      <c r="E33" s="12" t="s">
        <v>399</v>
      </c>
      <c r="F33" s="85">
        <v>2000</v>
      </c>
      <c r="G33" s="49">
        <v>30</v>
      </c>
    </row>
    <row r="34" spans="1:7">
      <c r="A34" s="66" t="s">
        <v>720</v>
      </c>
      <c r="B34" s="48">
        <v>766</v>
      </c>
      <c r="C34" s="48">
        <v>62</v>
      </c>
      <c r="D34" s="48">
        <v>828</v>
      </c>
      <c r="E34" s="12">
        <v>818</v>
      </c>
      <c r="F34" s="12">
        <v>2203</v>
      </c>
      <c r="G34" s="49">
        <v>763</v>
      </c>
    </row>
    <row r="35" spans="1:7">
      <c r="A35" s="66" t="s">
        <v>721</v>
      </c>
      <c r="B35" s="85" t="s">
        <v>399</v>
      </c>
      <c r="C35" s="48">
        <v>75</v>
      </c>
      <c r="D35" s="48">
        <v>75</v>
      </c>
      <c r="E35" s="48" t="s">
        <v>399</v>
      </c>
      <c r="F35" s="12">
        <v>3500</v>
      </c>
      <c r="G35" s="49">
        <v>263</v>
      </c>
    </row>
    <row r="36" spans="1:7">
      <c r="A36" s="66"/>
      <c r="B36" s="85"/>
      <c r="C36" s="48"/>
      <c r="D36" s="48"/>
      <c r="E36" s="85"/>
      <c r="F36" s="12"/>
      <c r="G36" s="49"/>
    </row>
    <row r="37" spans="1:7">
      <c r="A37" s="341" t="s">
        <v>722</v>
      </c>
      <c r="B37" s="85"/>
      <c r="C37" s="48"/>
      <c r="D37" s="48"/>
      <c r="E37" s="85"/>
      <c r="F37" s="12"/>
      <c r="G37" s="49"/>
    </row>
    <row r="38" spans="1:7">
      <c r="A38" s="342" t="s">
        <v>723</v>
      </c>
      <c r="B38" s="48" t="s">
        <v>399</v>
      </c>
      <c r="C38" s="48">
        <v>9693</v>
      </c>
      <c r="D38" s="48">
        <v>9693</v>
      </c>
      <c r="E38" s="12" t="s">
        <v>399</v>
      </c>
      <c r="F38" s="12">
        <v>3233</v>
      </c>
      <c r="G38" s="1212">
        <v>31333</v>
      </c>
    </row>
    <row r="39" spans="1:7">
      <c r="A39" s="66" t="s">
        <v>724</v>
      </c>
      <c r="B39" s="48" t="s">
        <v>399</v>
      </c>
      <c r="C39" s="48">
        <v>539</v>
      </c>
      <c r="D39" s="48">
        <v>539</v>
      </c>
      <c r="E39" s="48" t="s">
        <v>399</v>
      </c>
      <c r="F39" s="12">
        <v>1610</v>
      </c>
      <c r="G39" s="49">
        <v>868</v>
      </c>
    </row>
    <row r="40" spans="1:7">
      <c r="A40" s="14" t="s">
        <v>725</v>
      </c>
      <c r="B40" s="48">
        <v>2</v>
      </c>
      <c r="C40" s="48">
        <v>8</v>
      </c>
      <c r="D40" s="48">
        <v>10</v>
      </c>
      <c r="E40" s="48">
        <v>15000</v>
      </c>
      <c r="F40" s="12">
        <v>30000</v>
      </c>
      <c r="G40" s="49">
        <v>270</v>
      </c>
    </row>
    <row r="41" spans="1:7">
      <c r="A41" s="66" t="s">
        <v>726</v>
      </c>
      <c r="B41" s="48">
        <v>1882</v>
      </c>
      <c r="C41" s="48">
        <v>163</v>
      </c>
      <c r="D41" s="48">
        <v>2045</v>
      </c>
      <c r="E41" s="12">
        <v>3799</v>
      </c>
      <c r="F41" s="12">
        <v>5968</v>
      </c>
      <c r="G41" s="49">
        <v>8124</v>
      </c>
    </row>
    <row r="42" spans="1:7">
      <c r="A42" s="66" t="s">
        <v>727</v>
      </c>
      <c r="B42" s="48">
        <v>6466</v>
      </c>
      <c r="C42" s="48">
        <v>7475</v>
      </c>
      <c r="D42" s="48">
        <v>13940</v>
      </c>
      <c r="E42" s="12">
        <v>821</v>
      </c>
      <c r="F42" s="12">
        <v>2326</v>
      </c>
      <c r="G42" s="49">
        <v>22680</v>
      </c>
    </row>
    <row r="43" spans="1:7">
      <c r="A43" s="66"/>
      <c r="B43" s="48"/>
      <c r="C43" s="48"/>
      <c r="D43" s="48"/>
      <c r="E43" s="12"/>
      <c r="F43" s="12"/>
      <c r="G43" s="49"/>
    </row>
    <row r="44" spans="1:7" ht="13.5" thickBot="1">
      <c r="A44" s="69" t="s">
        <v>728</v>
      </c>
      <c r="B44" s="55">
        <v>832651</v>
      </c>
      <c r="C44" s="55">
        <v>207831</v>
      </c>
      <c r="D44" s="55">
        <v>1040482</v>
      </c>
      <c r="E44" s="55" t="s">
        <v>399</v>
      </c>
      <c r="F44" s="55" t="s">
        <v>399</v>
      </c>
      <c r="G44" s="56" t="s">
        <v>399</v>
      </c>
    </row>
    <row r="45" spans="1:7">
      <c r="A45" s="1536" t="s">
        <v>729</v>
      </c>
      <c r="B45" s="1536"/>
      <c r="C45" s="1536"/>
      <c r="D45" s="1536"/>
      <c r="E45" s="1536"/>
      <c r="F45" s="1536"/>
      <c r="G45" s="1536"/>
    </row>
    <row r="46" spans="1:7">
      <c r="A46" s="1583" t="s">
        <v>730</v>
      </c>
      <c r="B46" s="1583"/>
      <c r="C46" s="1583"/>
      <c r="D46" s="1583"/>
      <c r="E46" s="1583"/>
      <c r="F46" s="1583"/>
      <c r="G46" s="1583"/>
    </row>
    <row r="47" spans="1:7">
      <c r="A47" s="271" t="s">
        <v>731</v>
      </c>
    </row>
  </sheetData>
  <mergeCells count="6">
    <mergeCell ref="A45:G45"/>
    <mergeCell ref="A46:G46"/>
    <mergeCell ref="A1:G1"/>
    <mergeCell ref="A3:G3"/>
    <mergeCell ref="A4:G4"/>
    <mergeCell ref="A5:A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Hoja46">
    <pageSetUpPr fitToPage="1"/>
  </sheetPr>
  <dimension ref="A1:G43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40.5703125" style="271" customWidth="1"/>
    <col min="2" max="7" width="23.7109375" style="271" customWidth="1"/>
    <col min="8" max="16384" width="11.42578125" style="271"/>
  </cols>
  <sheetData>
    <row r="1" spans="1:7" s="90" customFormat="1" ht="18">
      <c r="A1" s="1519" t="s">
        <v>375</v>
      </c>
      <c r="B1" s="1519"/>
      <c r="C1" s="1519"/>
      <c r="D1" s="1519"/>
      <c r="E1" s="1519"/>
      <c r="F1" s="1519"/>
      <c r="G1" s="1519"/>
    </row>
    <row r="3" spans="1:7" s="91" customFormat="1" ht="24.75" customHeight="1">
      <c r="A3" s="1523" t="s">
        <v>1373</v>
      </c>
      <c r="B3" s="1523"/>
      <c r="C3" s="1523"/>
      <c r="D3" s="1523"/>
      <c r="E3" s="1523"/>
      <c r="F3" s="1523"/>
      <c r="G3" s="1523"/>
    </row>
    <row r="4" spans="1:7" s="91" customFormat="1" ht="18.75" customHeight="1" thickBot="1">
      <c r="A4" s="1024"/>
      <c r="B4" s="1025"/>
      <c r="C4" s="1025"/>
      <c r="D4" s="1025"/>
      <c r="E4" s="1025"/>
      <c r="F4" s="948"/>
      <c r="G4" s="948"/>
    </row>
    <row r="5" spans="1:7" ht="25.5" customHeight="1">
      <c r="A5" s="1533" t="s">
        <v>388</v>
      </c>
      <c r="B5" s="1530" t="s">
        <v>732</v>
      </c>
      <c r="C5" s="1531"/>
      <c r="D5" s="1531"/>
      <c r="E5" s="1531"/>
      <c r="F5" s="344"/>
      <c r="G5" s="344"/>
    </row>
    <row r="6" spans="1:7" ht="32.25" customHeight="1">
      <c r="A6" s="1609"/>
      <c r="B6" s="1513" t="s">
        <v>733</v>
      </c>
      <c r="C6" s="1514"/>
      <c r="D6" s="1514"/>
      <c r="E6" s="1514"/>
      <c r="F6" s="1207"/>
      <c r="G6" s="1207"/>
    </row>
    <row r="7" spans="1:7" ht="30.75" customHeight="1">
      <c r="A7" s="1609"/>
      <c r="B7" s="1499" t="s">
        <v>734</v>
      </c>
      <c r="C7" s="1499" t="s">
        <v>450</v>
      </c>
      <c r="D7" s="1611" t="s">
        <v>1103</v>
      </c>
      <c r="E7" s="1605" t="s">
        <v>1377</v>
      </c>
      <c r="F7" s="1208"/>
      <c r="G7" s="1208"/>
    </row>
    <row r="8" spans="1:7" ht="36" customHeight="1" thickBot="1">
      <c r="A8" s="1610"/>
      <c r="B8" s="1500"/>
      <c r="C8" s="1612"/>
      <c r="D8" s="1611"/>
      <c r="E8" s="1606"/>
      <c r="F8" s="933"/>
      <c r="G8" s="933"/>
    </row>
    <row r="9" spans="1:7" ht="27" customHeight="1">
      <c r="A9" s="65" t="s">
        <v>701</v>
      </c>
      <c r="B9" s="345"/>
      <c r="C9" s="345"/>
      <c r="D9" s="1221"/>
      <c r="E9" s="1222"/>
      <c r="F9" s="37"/>
      <c r="G9" s="37"/>
    </row>
    <row r="10" spans="1:7">
      <c r="A10" s="66" t="s">
        <v>702</v>
      </c>
      <c r="B10" s="48" t="s">
        <v>399</v>
      </c>
      <c r="C10" s="48" t="s">
        <v>399</v>
      </c>
      <c r="D10" s="48" t="s">
        <v>399</v>
      </c>
      <c r="E10" s="49" t="s">
        <v>399</v>
      </c>
      <c r="F10" s="37"/>
      <c r="G10" s="37"/>
    </row>
    <row r="11" spans="1:7">
      <c r="A11" s="66" t="s">
        <v>703</v>
      </c>
      <c r="B11" s="48">
        <v>319237</v>
      </c>
      <c r="C11" s="48">
        <v>1594</v>
      </c>
      <c r="D11" s="48" t="s">
        <v>399</v>
      </c>
      <c r="E11" s="49">
        <v>101042</v>
      </c>
      <c r="F11" s="37"/>
      <c r="G11" s="37"/>
    </row>
    <row r="12" spans="1:7" ht="13.5" thickBot="1">
      <c r="A12" s="68" t="s">
        <v>735</v>
      </c>
      <c r="B12" s="346">
        <v>319237</v>
      </c>
      <c r="C12" s="346">
        <v>1594</v>
      </c>
      <c r="D12" s="1209" t="s">
        <v>399</v>
      </c>
      <c r="E12" s="1210">
        <v>101042</v>
      </c>
      <c r="F12" s="37"/>
      <c r="G12" s="37"/>
    </row>
    <row r="13" spans="1:7">
      <c r="A13" s="1216"/>
      <c r="B13" s="1601" t="s">
        <v>732</v>
      </c>
      <c r="C13" s="1615"/>
      <c r="D13" s="88"/>
      <c r="E13" s="88"/>
      <c r="F13" s="37"/>
      <c r="G13" s="37"/>
    </row>
    <row r="14" spans="1:7" ht="24" customHeight="1">
      <c r="A14" s="1217"/>
      <c r="B14" s="1616"/>
      <c r="C14" s="1617"/>
      <c r="D14" s="88"/>
      <c r="E14" s="88"/>
      <c r="F14" s="37"/>
      <c r="G14" s="37"/>
    </row>
    <row r="15" spans="1:7" ht="23.25" customHeight="1" thickBot="1">
      <c r="A15" s="668"/>
      <c r="B15" s="1618" t="s">
        <v>736</v>
      </c>
      <c r="C15" s="1619"/>
      <c r="D15" s="88"/>
      <c r="E15" s="88"/>
      <c r="F15" s="37"/>
      <c r="G15" s="37"/>
    </row>
    <row r="16" spans="1:7" ht="27" customHeight="1">
      <c r="A16" s="68" t="s">
        <v>704</v>
      </c>
      <c r="B16" s="347"/>
      <c r="C16" s="348"/>
      <c r="D16" s="277"/>
      <c r="E16" s="277"/>
      <c r="F16" s="277"/>
      <c r="G16" s="277"/>
    </row>
    <row r="17" spans="1:7" ht="22.5" customHeight="1" thickBot="1">
      <c r="A17" s="350" t="s">
        <v>737</v>
      </c>
      <c r="B17" s="1587">
        <v>48452</v>
      </c>
      <c r="C17" s="1614"/>
      <c r="D17" s="277"/>
      <c r="E17" s="277"/>
      <c r="F17" s="277"/>
      <c r="G17" s="277"/>
    </row>
    <row r="18" spans="1:7" ht="19.5" customHeight="1">
      <c r="A18" s="918"/>
      <c r="B18" s="1613" t="s">
        <v>732</v>
      </c>
      <c r="C18" s="1613"/>
      <c r="D18" s="1613"/>
      <c r="E18" s="1613"/>
      <c r="F18" s="1601" t="s">
        <v>1376</v>
      </c>
      <c r="G18" s="1602"/>
    </row>
    <row r="19" spans="1:7" ht="27.75" customHeight="1">
      <c r="A19" s="870"/>
      <c r="B19" s="1607"/>
      <c r="C19" s="1607"/>
      <c r="D19" s="1607"/>
      <c r="E19" s="1607"/>
      <c r="F19" s="1603"/>
      <c r="G19" s="1604"/>
    </row>
    <row r="20" spans="1:7" ht="21.75" customHeight="1">
      <c r="A20" s="1218"/>
      <c r="B20" s="1595" t="s">
        <v>429</v>
      </c>
      <c r="C20" s="1595" t="s">
        <v>450</v>
      </c>
      <c r="D20" s="1599" t="s">
        <v>1375</v>
      </c>
      <c r="E20" s="1595" t="s">
        <v>739</v>
      </c>
      <c r="F20" s="1607" t="s">
        <v>740</v>
      </c>
      <c r="G20" s="1597" t="s">
        <v>1374</v>
      </c>
    </row>
    <row r="21" spans="1:7" ht="25.5" customHeight="1" thickBot="1">
      <c r="A21" s="869"/>
      <c r="B21" s="1596"/>
      <c r="C21" s="1596"/>
      <c r="D21" s="1600"/>
      <c r="E21" s="1596"/>
      <c r="F21" s="1608"/>
      <c r="G21" s="1598"/>
    </row>
    <row r="22" spans="1:7" ht="30" customHeight="1">
      <c r="A22" s="65" t="s">
        <v>706</v>
      </c>
      <c r="B22" s="606"/>
      <c r="C22" s="1219"/>
      <c r="D22" s="1219"/>
      <c r="E22" s="606"/>
      <c r="F22" s="606"/>
      <c r="G22" s="1220"/>
    </row>
    <row r="23" spans="1:7">
      <c r="A23" s="66" t="s">
        <v>741</v>
      </c>
      <c r="B23" s="48">
        <v>319</v>
      </c>
      <c r="C23" s="48" t="s">
        <v>399</v>
      </c>
      <c r="D23" s="48">
        <v>56688</v>
      </c>
      <c r="E23" s="48" t="s">
        <v>399</v>
      </c>
      <c r="F23" s="48" t="s">
        <v>399</v>
      </c>
      <c r="G23" s="49" t="s">
        <v>399</v>
      </c>
    </row>
    <row r="24" spans="1:7">
      <c r="A24" s="66" t="s">
        <v>742</v>
      </c>
      <c r="B24" s="48" t="s">
        <v>399</v>
      </c>
      <c r="C24" s="48" t="s">
        <v>399</v>
      </c>
      <c r="D24" s="48" t="s">
        <v>399</v>
      </c>
      <c r="E24" s="48" t="s">
        <v>399</v>
      </c>
      <c r="F24" s="48" t="s">
        <v>399</v>
      </c>
      <c r="G24" s="49" t="s">
        <v>399</v>
      </c>
    </row>
    <row r="25" spans="1:7">
      <c r="A25" s="66" t="s">
        <v>743</v>
      </c>
      <c r="B25" s="48" t="s">
        <v>399</v>
      </c>
      <c r="C25" s="48" t="s">
        <v>399</v>
      </c>
      <c r="D25" s="48" t="s">
        <v>399</v>
      </c>
      <c r="E25" s="48" t="s">
        <v>399</v>
      </c>
      <c r="F25" s="48" t="s">
        <v>399</v>
      </c>
      <c r="G25" s="49" t="s">
        <v>399</v>
      </c>
    </row>
    <row r="26" spans="1:7">
      <c r="A26" s="66" t="s">
        <v>709</v>
      </c>
      <c r="B26" s="48" t="s">
        <v>399</v>
      </c>
      <c r="C26" s="48" t="s">
        <v>399</v>
      </c>
      <c r="D26" s="48" t="s">
        <v>399</v>
      </c>
      <c r="E26" s="48">
        <v>6</v>
      </c>
      <c r="F26" s="48">
        <v>2</v>
      </c>
      <c r="G26" s="49">
        <v>4</v>
      </c>
    </row>
    <row r="27" spans="1:7">
      <c r="A27" s="66" t="s">
        <v>710</v>
      </c>
      <c r="B27" s="48" t="s">
        <v>399</v>
      </c>
      <c r="C27" s="48" t="s">
        <v>399</v>
      </c>
      <c r="D27" s="48" t="s">
        <v>399</v>
      </c>
      <c r="E27" s="48" t="s">
        <v>399</v>
      </c>
      <c r="F27" s="48" t="s">
        <v>399</v>
      </c>
      <c r="G27" s="49" t="s">
        <v>399</v>
      </c>
    </row>
    <row r="28" spans="1:7">
      <c r="A28" s="66" t="s">
        <v>744</v>
      </c>
      <c r="B28" s="48">
        <v>68</v>
      </c>
      <c r="C28" s="48">
        <v>21</v>
      </c>
      <c r="D28" s="48">
        <v>1962</v>
      </c>
      <c r="E28" s="85" t="s">
        <v>399</v>
      </c>
      <c r="F28" s="48" t="s">
        <v>399</v>
      </c>
      <c r="G28" s="49" t="s">
        <v>399</v>
      </c>
    </row>
    <row r="29" spans="1:7">
      <c r="A29" s="66" t="s">
        <v>712</v>
      </c>
      <c r="B29" s="48">
        <v>28058</v>
      </c>
      <c r="C29" s="48">
        <v>2022</v>
      </c>
      <c r="D29" s="48">
        <v>10827</v>
      </c>
      <c r="E29" s="48">
        <v>997164</v>
      </c>
      <c r="F29" s="48">
        <v>407542</v>
      </c>
      <c r="G29" s="49">
        <v>576436</v>
      </c>
    </row>
    <row r="30" spans="1:7">
      <c r="A30" s="66" t="s">
        <v>713</v>
      </c>
      <c r="B30" s="85">
        <v>216</v>
      </c>
      <c r="C30" s="48">
        <v>1333</v>
      </c>
      <c r="D30" s="48">
        <v>62</v>
      </c>
      <c r="E30" s="48">
        <v>2585</v>
      </c>
      <c r="F30" s="48">
        <v>984</v>
      </c>
      <c r="G30" s="49">
        <v>1431</v>
      </c>
    </row>
    <row r="31" spans="1:7">
      <c r="A31" s="66" t="s">
        <v>714</v>
      </c>
      <c r="B31" s="48" t="s">
        <v>399</v>
      </c>
      <c r="C31" s="48" t="s">
        <v>399</v>
      </c>
      <c r="D31" s="48">
        <v>1042</v>
      </c>
      <c r="E31" s="48">
        <v>348</v>
      </c>
      <c r="F31" s="48">
        <v>76</v>
      </c>
      <c r="G31" s="49">
        <v>255</v>
      </c>
    </row>
    <row r="32" spans="1:7">
      <c r="A32" s="66" t="s">
        <v>715</v>
      </c>
      <c r="B32" s="48">
        <v>6339</v>
      </c>
      <c r="C32" s="48">
        <v>4486</v>
      </c>
      <c r="D32" s="48">
        <v>8437</v>
      </c>
      <c r="E32" s="48">
        <v>93666</v>
      </c>
      <c r="F32" s="48">
        <v>36343</v>
      </c>
      <c r="G32" s="49">
        <v>52013</v>
      </c>
    </row>
    <row r="33" spans="1:7" ht="13.5" thickBot="1">
      <c r="A33" s="68" t="s">
        <v>735</v>
      </c>
      <c r="B33" s="1209">
        <v>35000</v>
      </c>
      <c r="C33" s="1209">
        <v>7862</v>
      </c>
      <c r="D33" s="1209">
        <v>79018</v>
      </c>
      <c r="E33" s="1209">
        <v>1093769</v>
      </c>
      <c r="F33" s="1209">
        <v>444947</v>
      </c>
      <c r="G33" s="1210">
        <v>630139</v>
      </c>
    </row>
    <row r="34" spans="1:7" ht="19.5" customHeight="1">
      <c r="A34" s="865"/>
      <c r="B34" s="1589" t="s">
        <v>732</v>
      </c>
      <c r="C34" s="1590"/>
      <c r="D34" s="229"/>
      <c r="E34" s="229"/>
      <c r="F34" s="229"/>
    </row>
    <row r="35" spans="1:7" ht="21" customHeight="1">
      <c r="A35" s="870"/>
      <c r="B35" s="1591"/>
      <c r="C35" s="1592"/>
      <c r="D35" s="277"/>
      <c r="E35" s="229"/>
      <c r="F35" s="229"/>
      <c r="G35" s="229"/>
    </row>
    <row r="36" spans="1:7" ht="24.75" customHeight="1" thickBot="1">
      <c r="A36" s="1103"/>
      <c r="B36" s="1593" t="s">
        <v>745</v>
      </c>
      <c r="C36" s="1594"/>
      <c r="D36" s="277"/>
      <c r="E36" s="229"/>
      <c r="F36" s="229"/>
    </row>
    <row r="37" spans="1:7" ht="21" customHeight="1">
      <c r="A37" s="68" t="s">
        <v>716</v>
      </c>
      <c r="B37" s="1585">
        <v>1133</v>
      </c>
      <c r="C37" s="1586">
        <v>1924</v>
      </c>
      <c r="D37" s="37"/>
      <c r="E37" s="277"/>
      <c r="F37" s="277"/>
      <c r="G37" s="277"/>
    </row>
    <row r="38" spans="1:7" ht="19.5" customHeight="1" thickBot="1">
      <c r="A38" s="350" t="s">
        <v>717</v>
      </c>
      <c r="B38" s="1587">
        <v>1924</v>
      </c>
      <c r="C38" s="1588">
        <v>1924</v>
      </c>
      <c r="D38" s="37"/>
      <c r="E38" s="277"/>
      <c r="F38" s="277"/>
      <c r="G38" s="277"/>
    </row>
    <row r="39" spans="1:7" ht="14.25">
      <c r="A39" s="182" t="s">
        <v>1104</v>
      </c>
      <c r="E39" s="37"/>
      <c r="F39" s="37"/>
      <c r="G39" s="37"/>
    </row>
    <row r="41" spans="1:7">
      <c r="D41" s="349"/>
      <c r="E41" s="273"/>
    </row>
    <row r="42" spans="1:7">
      <c r="B42" s="349"/>
      <c r="C42" s="349"/>
    </row>
    <row r="43" spans="1:7">
      <c r="E43" s="349"/>
    </row>
  </sheetData>
  <mergeCells count="23">
    <mergeCell ref="F18:G19"/>
    <mergeCell ref="E7:E8"/>
    <mergeCell ref="F20:F21"/>
    <mergeCell ref="A1:G1"/>
    <mergeCell ref="A3:G3"/>
    <mergeCell ref="A5:A8"/>
    <mergeCell ref="B5:E5"/>
    <mergeCell ref="B6:E6"/>
    <mergeCell ref="B7:B8"/>
    <mergeCell ref="D7:D8"/>
    <mergeCell ref="C7:C8"/>
    <mergeCell ref="B18:E19"/>
    <mergeCell ref="B17:C17"/>
    <mergeCell ref="B13:C14"/>
    <mergeCell ref="B15:C15"/>
    <mergeCell ref="B37:C38"/>
    <mergeCell ref="B34:C35"/>
    <mergeCell ref="B36:C36"/>
    <mergeCell ref="B20:B21"/>
    <mergeCell ref="G20:G21"/>
    <mergeCell ref="D20:D21"/>
    <mergeCell ref="E20:E21"/>
    <mergeCell ref="C20:C21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>
  <sheetPr codeName="Hoja228">
    <pageSetUpPr fitToPage="1"/>
  </sheetPr>
  <dimension ref="A1:J75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5.85546875" style="271" customWidth="1"/>
    <col min="2" max="7" width="19.85546875" style="271" customWidth="1"/>
    <col min="8" max="12" width="11.42578125" style="271"/>
    <col min="13" max="13" width="11.140625" style="271" customWidth="1"/>
    <col min="14" max="21" width="12" style="271" customWidth="1"/>
    <col min="22" max="16384" width="11.42578125" style="271"/>
  </cols>
  <sheetData>
    <row r="1" spans="1:10" s="90" customFormat="1" ht="18">
      <c r="A1" s="1519" t="s">
        <v>375</v>
      </c>
      <c r="B1" s="1519"/>
      <c r="C1" s="1519"/>
      <c r="D1" s="1519"/>
      <c r="E1" s="1519"/>
      <c r="F1" s="1519"/>
      <c r="G1" s="1519"/>
      <c r="H1" s="89"/>
      <c r="I1" s="89"/>
      <c r="J1" s="89"/>
    </row>
    <row r="3" spans="1:10" s="91" customFormat="1" ht="20.25" customHeight="1">
      <c r="A3" s="1523" t="s">
        <v>1378</v>
      </c>
      <c r="B3" s="1523"/>
      <c r="C3" s="1523"/>
      <c r="D3" s="1523"/>
      <c r="E3" s="1523"/>
      <c r="F3" s="1523"/>
      <c r="G3" s="1523"/>
      <c r="H3" s="282"/>
      <c r="I3" s="282"/>
      <c r="J3" s="331"/>
    </row>
    <row r="4" spans="1:10" s="91" customFormat="1" ht="20.25" customHeight="1" thickBot="1">
      <c r="A4" s="239"/>
      <c r="B4" s="240"/>
      <c r="C4" s="240"/>
      <c r="D4" s="240"/>
      <c r="E4" s="240"/>
      <c r="F4" s="240"/>
      <c r="G4" s="240"/>
      <c r="H4" s="240"/>
      <c r="I4" s="240"/>
      <c r="J4" s="240"/>
    </row>
    <row r="5" spans="1:10" ht="25.5" customHeight="1">
      <c r="A5" s="1620" t="s">
        <v>455</v>
      </c>
      <c r="B5" s="919" t="s">
        <v>379</v>
      </c>
      <c r="C5" s="920"/>
      <c r="D5" s="921"/>
      <c r="E5" s="919" t="s">
        <v>386</v>
      </c>
      <c r="F5" s="920"/>
      <c r="G5" s="1501" t="s">
        <v>387</v>
      </c>
    </row>
    <row r="6" spans="1:10" ht="17.25" customHeight="1">
      <c r="A6" s="1516"/>
      <c r="B6" s="923" t="s">
        <v>389</v>
      </c>
      <c r="C6" s="318"/>
      <c r="D6" s="924"/>
      <c r="E6" s="923" t="s">
        <v>390</v>
      </c>
      <c r="F6" s="924"/>
      <c r="G6" s="1502"/>
    </row>
    <row r="7" spans="1:10" ht="34.5" customHeight="1" thickBot="1">
      <c r="A7" s="1517"/>
      <c r="B7" s="860" t="s">
        <v>393</v>
      </c>
      <c r="C7" s="307" t="s">
        <v>394</v>
      </c>
      <c r="D7" s="307" t="s">
        <v>395</v>
      </c>
      <c r="E7" s="860" t="s">
        <v>393</v>
      </c>
      <c r="F7" s="307" t="s">
        <v>394</v>
      </c>
      <c r="G7" s="1503"/>
      <c r="H7" s="352"/>
    </row>
    <row r="8" spans="1:10" ht="21.75" customHeight="1">
      <c r="A8" s="76" t="s">
        <v>465</v>
      </c>
      <c r="B8" s="77">
        <v>85</v>
      </c>
      <c r="C8" s="77" t="s">
        <v>399</v>
      </c>
      <c r="D8" s="77">
        <v>85</v>
      </c>
      <c r="E8" s="81" t="s">
        <v>399</v>
      </c>
      <c r="F8" s="81" t="s">
        <v>399</v>
      </c>
      <c r="G8" s="78" t="s">
        <v>399</v>
      </c>
    </row>
    <row r="9" spans="1:10">
      <c r="A9" s="66"/>
      <c r="B9" s="48"/>
      <c r="C9" s="48"/>
      <c r="D9" s="48"/>
      <c r="E9" s="12"/>
      <c r="F9" s="12"/>
      <c r="G9" s="49"/>
    </row>
    <row r="10" spans="1:10">
      <c r="A10" s="66" t="s">
        <v>544</v>
      </c>
      <c r="B10" s="48">
        <v>2510</v>
      </c>
      <c r="C10" s="48">
        <v>2228</v>
      </c>
      <c r="D10" s="48">
        <v>4738</v>
      </c>
      <c r="E10" s="12" t="s">
        <v>399</v>
      </c>
      <c r="F10" s="12" t="s">
        <v>399</v>
      </c>
      <c r="G10" s="49" t="s">
        <v>399</v>
      </c>
    </row>
    <row r="11" spans="1:10">
      <c r="A11" s="76" t="s">
        <v>469</v>
      </c>
      <c r="B11" s="77">
        <v>2510</v>
      </c>
      <c r="C11" s="77">
        <v>2228</v>
      </c>
      <c r="D11" s="77">
        <v>4738</v>
      </c>
      <c r="E11" s="81" t="s">
        <v>399</v>
      </c>
      <c r="F11" s="81" t="s">
        <v>399</v>
      </c>
      <c r="G11" s="78" t="s">
        <v>399</v>
      </c>
    </row>
    <row r="12" spans="1:10">
      <c r="A12" s="68"/>
      <c r="B12" s="73"/>
      <c r="C12" s="73"/>
      <c r="D12" s="73"/>
      <c r="E12" s="79"/>
      <c r="F12" s="79"/>
      <c r="G12" s="74"/>
    </row>
    <row r="13" spans="1:10">
      <c r="A13" s="76" t="s">
        <v>470</v>
      </c>
      <c r="B13" s="77">
        <v>8064</v>
      </c>
      <c r="C13" s="77">
        <v>2190</v>
      </c>
      <c r="D13" s="77">
        <v>10254</v>
      </c>
      <c r="E13" s="81" t="s">
        <v>399</v>
      </c>
      <c r="F13" s="81" t="s">
        <v>399</v>
      </c>
      <c r="G13" s="78" t="s">
        <v>399</v>
      </c>
    </row>
    <row r="14" spans="1:10">
      <c r="A14" s="68"/>
      <c r="B14" s="73"/>
      <c r="C14" s="73"/>
      <c r="D14" s="73"/>
      <c r="E14" s="79"/>
      <c r="F14" s="79"/>
      <c r="G14" s="74"/>
    </row>
    <row r="15" spans="1:10">
      <c r="A15" s="76" t="s">
        <v>471</v>
      </c>
      <c r="B15" s="77">
        <v>1251</v>
      </c>
      <c r="C15" s="77">
        <v>1476</v>
      </c>
      <c r="D15" s="77">
        <v>2727</v>
      </c>
      <c r="E15" s="81" t="s">
        <v>399</v>
      </c>
      <c r="F15" s="81" t="s">
        <v>399</v>
      </c>
      <c r="G15" s="78" t="s">
        <v>399</v>
      </c>
    </row>
    <row r="16" spans="1:10">
      <c r="A16" s="66"/>
      <c r="B16" s="48"/>
      <c r="C16" s="48"/>
      <c r="D16" s="48"/>
      <c r="E16" s="12"/>
      <c r="F16" s="12"/>
      <c r="G16" s="49"/>
    </row>
    <row r="17" spans="1:7">
      <c r="A17" s="66" t="s">
        <v>472</v>
      </c>
      <c r="B17" s="48">
        <v>1840</v>
      </c>
      <c r="C17" s="48">
        <v>2873</v>
      </c>
      <c r="D17" s="48">
        <v>4713</v>
      </c>
      <c r="E17" s="12" t="s">
        <v>399</v>
      </c>
      <c r="F17" s="12" t="s">
        <v>399</v>
      </c>
      <c r="G17" s="49" t="s">
        <v>399</v>
      </c>
    </row>
    <row r="18" spans="1:7">
      <c r="A18" s="66" t="s">
        <v>473</v>
      </c>
      <c r="B18" s="48">
        <v>4622</v>
      </c>
      <c r="C18" s="48">
        <v>278</v>
      </c>
      <c r="D18" s="48">
        <v>4900</v>
      </c>
      <c r="E18" s="12" t="s">
        <v>399</v>
      </c>
      <c r="F18" s="12" t="s">
        <v>399</v>
      </c>
      <c r="G18" s="49" t="s">
        <v>399</v>
      </c>
    </row>
    <row r="19" spans="1:7">
      <c r="A19" s="66" t="s">
        <v>474</v>
      </c>
      <c r="B19" s="48">
        <v>5463</v>
      </c>
      <c r="C19" s="48">
        <v>2869</v>
      </c>
      <c r="D19" s="48">
        <v>8332</v>
      </c>
      <c r="E19" s="12" t="s">
        <v>399</v>
      </c>
      <c r="F19" s="12" t="s">
        <v>399</v>
      </c>
      <c r="G19" s="49" t="s">
        <v>399</v>
      </c>
    </row>
    <row r="20" spans="1:7">
      <c r="A20" s="76" t="s">
        <v>475</v>
      </c>
      <c r="B20" s="77">
        <v>11925</v>
      </c>
      <c r="C20" s="77">
        <v>6020</v>
      </c>
      <c r="D20" s="77">
        <v>17945</v>
      </c>
      <c r="E20" s="81" t="s">
        <v>399</v>
      </c>
      <c r="F20" s="81" t="s">
        <v>399</v>
      </c>
      <c r="G20" s="78" t="s">
        <v>399</v>
      </c>
    </row>
    <row r="21" spans="1:7">
      <c r="A21" s="66"/>
      <c r="B21" s="48"/>
      <c r="C21" s="48"/>
      <c r="D21" s="48"/>
      <c r="E21" s="12"/>
      <c r="F21" s="12"/>
      <c r="G21" s="49"/>
    </row>
    <row r="22" spans="1:7">
      <c r="A22" s="66" t="s">
        <v>476</v>
      </c>
      <c r="B22" s="12">
        <v>4778</v>
      </c>
      <c r="C22" s="12">
        <v>176</v>
      </c>
      <c r="D22" s="48">
        <v>4954</v>
      </c>
      <c r="E22" s="83" t="s">
        <v>399</v>
      </c>
      <c r="F22" s="83" t="s">
        <v>399</v>
      </c>
      <c r="G22" s="84" t="s">
        <v>399</v>
      </c>
    </row>
    <row r="23" spans="1:7">
      <c r="A23" s="66" t="s">
        <v>477</v>
      </c>
      <c r="B23" s="12">
        <v>4143</v>
      </c>
      <c r="C23" s="12">
        <v>1324</v>
      </c>
      <c r="D23" s="48">
        <v>5467</v>
      </c>
      <c r="E23" s="12" t="s">
        <v>399</v>
      </c>
      <c r="F23" s="12" t="s">
        <v>399</v>
      </c>
      <c r="G23" s="13" t="s">
        <v>399</v>
      </c>
    </row>
    <row r="24" spans="1:7">
      <c r="A24" s="66" t="s">
        <v>478</v>
      </c>
      <c r="B24" s="12">
        <v>2715</v>
      </c>
      <c r="C24" s="12">
        <v>503</v>
      </c>
      <c r="D24" s="48">
        <v>3218</v>
      </c>
      <c r="E24" s="12" t="s">
        <v>399</v>
      </c>
      <c r="F24" s="12" t="s">
        <v>399</v>
      </c>
      <c r="G24" s="13" t="s">
        <v>399</v>
      </c>
    </row>
    <row r="25" spans="1:7">
      <c r="A25" s="66" t="s">
        <v>479</v>
      </c>
      <c r="B25" s="12">
        <v>148</v>
      </c>
      <c r="C25" s="12" t="s">
        <v>399</v>
      </c>
      <c r="D25" s="48">
        <v>148</v>
      </c>
      <c r="E25" s="83" t="s">
        <v>399</v>
      </c>
      <c r="F25" s="83" t="s">
        <v>399</v>
      </c>
      <c r="G25" s="13" t="s">
        <v>399</v>
      </c>
    </row>
    <row r="26" spans="1:7">
      <c r="A26" s="76" t="s">
        <v>480</v>
      </c>
      <c r="B26" s="77">
        <v>11784</v>
      </c>
      <c r="C26" s="77">
        <v>2003</v>
      </c>
      <c r="D26" s="77">
        <v>13787</v>
      </c>
      <c r="E26" s="81" t="s">
        <v>399</v>
      </c>
      <c r="F26" s="81" t="s">
        <v>399</v>
      </c>
      <c r="G26" s="78" t="s">
        <v>399</v>
      </c>
    </row>
    <row r="27" spans="1:7">
      <c r="A27" s="68"/>
      <c r="B27" s="73"/>
      <c r="C27" s="73"/>
      <c r="D27" s="73"/>
      <c r="E27" s="79"/>
      <c r="F27" s="79"/>
      <c r="G27" s="74"/>
    </row>
    <row r="28" spans="1:7">
      <c r="A28" s="76" t="s">
        <v>481</v>
      </c>
      <c r="B28" s="77" t="s">
        <v>399</v>
      </c>
      <c r="C28" s="77">
        <v>8</v>
      </c>
      <c r="D28" s="77">
        <v>8</v>
      </c>
      <c r="E28" s="81" t="s">
        <v>399</v>
      </c>
      <c r="F28" s="81" t="s">
        <v>399</v>
      </c>
      <c r="G28" s="78" t="s">
        <v>399</v>
      </c>
    </row>
    <row r="29" spans="1:7">
      <c r="A29" s="66"/>
      <c r="B29" s="48"/>
      <c r="C29" s="48"/>
      <c r="D29" s="48"/>
      <c r="E29" s="12"/>
      <c r="F29" s="12"/>
      <c r="G29" s="49"/>
    </row>
    <row r="30" spans="1:7">
      <c r="A30" s="66" t="s">
        <v>545</v>
      </c>
      <c r="B30" s="85">
        <v>6790</v>
      </c>
      <c r="C30" s="12">
        <v>3144</v>
      </c>
      <c r="D30" s="48">
        <v>9934</v>
      </c>
      <c r="E30" s="48" t="s">
        <v>399</v>
      </c>
      <c r="F30" s="12" t="s">
        <v>399</v>
      </c>
      <c r="G30" s="13" t="s">
        <v>399</v>
      </c>
    </row>
    <row r="31" spans="1:7">
      <c r="A31" s="66" t="s">
        <v>483</v>
      </c>
      <c r="B31" s="48">
        <v>70725</v>
      </c>
      <c r="C31" s="48">
        <v>3334</v>
      </c>
      <c r="D31" s="48">
        <v>74059</v>
      </c>
      <c r="E31" s="12" t="s">
        <v>399</v>
      </c>
      <c r="F31" s="12" t="s">
        <v>399</v>
      </c>
      <c r="G31" s="49" t="s">
        <v>399</v>
      </c>
    </row>
    <row r="32" spans="1:7">
      <c r="A32" s="66" t="s">
        <v>484</v>
      </c>
      <c r="B32" s="12">
        <v>5104</v>
      </c>
      <c r="C32" s="12">
        <v>8459</v>
      </c>
      <c r="D32" s="48">
        <v>13563</v>
      </c>
      <c r="E32" s="12" t="s">
        <v>399</v>
      </c>
      <c r="F32" s="12" t="s">
        <v>399</v>
      </c>
      <c r="G32" s="13" t="s">
        <v>399</v>
      </c>
    </row>
    <row r="33" spans="1:7">
      <c r="A33" s="66" t="s">
        <v>485</v>
      </c>
      <c r="B33" s="85">
        <v>38311</v>
      </c>
      <c r="C33" s="12">
        <v>8619</v>
      </c>
      <c r="D33" s="48">
        <v>46930</v>
      </c>
      <c r="E33" s="48" t="s">
        <v>399</v>
      </c>
      <c r="F33" s="12" t="s">
        <v>399</v>
      </c>
      <c r="G33" s="13" t="s">
        <v>399</v>
      </c>
    </row>
    <row r="34" spans="1:7">
      <c r="A34" s="66" t="s">
        <v>486</v>
      </c>
      <c r="B34" s="12">
        <v>19460</v>
      </c>
      <c r="C34" s="12">
        <v>3888</v>
      </c>
      <c r="D34" s="48">
        <v>23348</v>
      </c>
      <c r="E34" s="12" t="s">
        <v>399</v>
      </c>
      <c r="F34" s="12" t="s">
        <v>399</v>
      </c>
      <c r="G34" s="13" t="s">
        <v>399</v>
      </c>
    </row>
    <row r="35" spans="1:7">
      <c r="A35" s="66" t="s">
        <v>487</v>
      </c>
      <c r="B35" s="12">
        <v>27872</v>
      </c>
      <c r="C35" s="12">
        <v>2032</v>
      </c>
      <c r="D35" s="48">
        <v>29904</v>
      </c>
      <c r="E35" s="12" t="s">
        <v>399</v>
      </c>
      <c r="F35" s="12" t="s">
        <v>399</v>
      </c>
      <c r="G35" s="13" t="s">
        <v>399</v>
      </c>
    </row>
    <row r="36" spans="1:7">
      <c r="A36" s="66" t="s">
        <v>488</v>
      </c>
      <c r="B36" s="12">
        <v>35561</v>
      </c>
      <c r="C36" s="12">
        <v>2189</v>
      </c>
      <c r="D36" s="48">
        <v>37750</v>
      </c>
      <c r="E36" s="12" t="s">
        <v>399</v>
      </c>
      <c r="F36" s="12" t="s">
        <v>399</v>
      </c>
      <c r="G36" s="13" t="s">
        <v>399</v>
      </c>
    </row>
    <row r="37" spans="1:7">
      <c r="A37" s="66" t="s">
        <v>489</v>
      </c>
      <c r="B37" s="48">
        <v>52928</v>
      </c>
      <c r="C37" s="12">
        <v>16419</v>
      </c>
      <c r="D37" s="48">
        <v>69347</v>
      </c>
      <c r="E37" s="48" t="s">
        <v>399</v>
      </c>
      <c r="F37" s="12" t="s">
        <v>399</v>
      </c>
      <c r="G37" s="13" t="s">
        <v>399</v>
      </c>
    </row>
    <row r="38" spans="1:7">
      <c r="A38" s="66" t="s">
        <v>490</v>
      </c>
      <c r="B38" s="12">
        <v>25806</v>
      </c>
      <c r="C38" s="12">
        <v>6509</v>
      </c>
      <c r="D38" s="48">
        <v>32315</v>
      </c>
      <c r="E38" s="12" t="s">
        <v>399</v>
      </c>
      <c r="F38" s="12" t="s">
        <v>399</v>
      </c>
      <c r="G38" s="13" t="s">
        <v>399</v>
      </c>
    </row>
    <row r="39" spans="1:7">
      <c r="A39" s="76" t="s">
        <v>491</v>
      </c>
      <c r="B39" s="77">
        <v>282557</v>
      </c>
      <c r="C39" s="77">
        <v>54593</v>
      </c>
      <c r="D39" s="77">
        <v>337150</v>
      </c>
      <c r="E39" s="81" t="s">
        <v>399</v>
      </c>
      <c r="F39" s="81" t="s">
        <v>399</v>
      </c>
      <c r="G39" s="78" t="s">
        <v>399</v>
      </c>
    </row>
    <row r="40" spans="1:7">
      <c r="A40" s="68"/>
      <c r="B40" s="73"/>
      <c r="C40" s="73"/>
      <c r="D40" s="73"/>
      <c r="E40" s="79"/>
      <c r="F40" s="79"/>
      <c r="G40" s="74"/>
    </row>
    <row r="41" spans="1:7">
      <c r="A41" s="76" t="s">
        <v>492</v>
      </c>
      <c r="B41" s="77">
        <v>1527</v>
      </c>
      <c r="C41" s="77">
        <v>344</v>
      </c>
      <c r="D41" s="77">
        <v>1871</v>
      </c>
      <c r="E41" s="81" t="s">
        <v>399</v>
      </c>
      <c r="F41" s="81" t="s">
        <v>399</v>
      </c>
      <c r="G41" s="78" t="s">
        <v>399</v>
      </c>
    </row>
    <row r="42" spans="1:7">
      <c r="A42" s="66"/>
      <c r="B42" s="48"/>
      <c r="C42" s="48"/>
      <c r="D42" s="48"/>
      <c r="E42" s="12"/>
      <c r="F42" s="12"/>
      <c r="G42" s="49"/>
    </row>
    <row r="43" spans="1:7">
      <c r="A43" s="66" t="s">
        <v>493</v>
      </c>
      <c r="B43" s="48">
        <v>3946</v>
      </c>
      <c r="C43" s="48">
        <v>10048</v>
      </c>
      <c r="D43" s="48">
        <v>13994</v>
      </c>
      <c r="E43" s="12" t="s">
        <v>399</v>
      </c>
      <c r="F43" s="12" t="s">
        <v>399</v>
      </c>
      <c r="G43" s="49" t="s">
        <v>399</v>
      </c>
    </row>
    <row r="44" spans="1:7">
      <c r="A44" s="66" t="s">
        <v>494</v>
      </c>
      <c r="B44" s="48">
        <v>2043</v>
      </c>
      <c r="C44" s="48">
        <v>611</v>
      </c>
      <c r="D44" s="48">
        <v>2654</v>
      </c>
      <c r="E44" s="12" t="s">
        <v>399</v>
      </c>
      <c r="F44" s="12" t="s">
        <v>399</v>
      </c>
      <c r="G44" s="49" t="s">
        <v>399</v>
      </c>
    </row>
    <row r="45" spans="1:7">
      <c r="A45" s="66" t="s">
        <v>495</v>
      </c>
      <c r="B45" s="48">
        <v>153799</v>
      </c>
      <c r="C45" s="48">
        <v>3226</v>
      </c>
      <c r="D45" s="48">
        <v>157025</v>
      </c>
      <c r="E45" s="12" t="s">
        <v>399</v>
      </c>
      <c r="F45" s="12" t="s">
        <v>399</v>
      </c>
      <c r="G45" s="49" t="s">
        <v>399</v>
      </c>
    </row>
    <row r="46" spans="1:7">
      <c r="A46" s="66" t="s">
        <v>496</v>
      </c>
      <c r="B46" s="48">
        <v>32880</v>
      </c>
      <c r="C46" s="48">
        <v>1267</v>
      </c>
      <c r="D46" s="48">
        <v>34147</v>
      </c>
      <c r="E46" s="12" t="s">
        <v>399</v>
      </c>
      <c r="F46" s="12" t="s">
        <v>399</v>
      </c>
      <c r="G46" s="49" t="s">
        <v>399</v>
      </c>
    </row>
    <row r="47" spans="1:7">
      <c r="A47" s="66" t="s">
        <v>497</v>
      </c>
      <c r="B47" s="48">
        <v>4337</v>
      </c>
      <c r="C47" s="48">
        <v>2261</v>
      </c>
      <c r="D47" s="48">
        <v>6598</v>
      </c>
      <c r="E47" s="12" t="s">
        <v>399</v>
      </c>
      <c r="F47" s="12" t="s">
        <v>399</v>
      </c>
      <c r="G47" s="49" t="s">
        <v>399</v>
      </c>
    </row>
    <row r="48" spans="1:7">
      <c r="A48" s="76" t="s">
        <v>573</v>
      </c>
      <c r="B48" s="77">
        <v>197005</v>
      </c>
      <c r="C48" s="77">
        <v>17413</v>
      </c>
      <c r="D48" s="77">
        <v>214418</v>
      </c>
      <c r="E48" s="81" t="s">
        <v>399</v>
      </c>
      <c r="F48" s="81" t="s">
        <v>399</v>
      </c>
      <c r="G48" s="78" t="s">
        <v>399</v>
      </c>
    </row>
    <row r="49" spans="1:7">
      <c r="A49" s="66"/>
      <c r="B49" s="48"/>
      <c r="C49" s="48"/>
      <c r="D49" s="48"/>
      <c r="E49" s="12"/>
      <c r="F49" s="12"/>
      <c r="G49" s="49"/>
    </row>
    <row r="50" spans="1:7">
      <c r="A50" s="66" t="s">
        <v>499</v>
      </c>
      <c r="B50" s="12">
        <v>731</v>
      </c>
      <c r="C50" s="12">
        <v>67</v>
      </c>
      <c r="D50" s="48">
        <v>798</v>
      </c>
      <c r="E50" s="12" t="s">
        <v>399</v>
      </c>
      <c r="F50" s="12" t="s">
        <v>399</v>
      </c>
      <c r="G50" s="13" t="s">
        <v>399</v>
      </c>
    </row>
    <row r="51" spans="1:7">
      <c r="A51" s="66" t="s">
        <v>500</v>
      </c>
      <c r="B51" s="12">
        <v>44</v>
      </c>
      <c r="C51" s="12" t="s">
        <v>399</v>
      </c>
      <c r="D51" s="48">
        <v>44</v>
      </c>
      <c r="E51" s="12" t="s">
        <v>399</v>
      </c>
      <c r="F51" s="12" t="s">
        <v>399</v>
      </c>
      <c r="G51" s="13" t="s">
        <v>399</v>
      </c>
    </row>
    <row r="52" spans="1:7">
      <c r="A52" s="66" t="s">
        <v>501</v>
      </c>
      <c r="B52" s="12">
        <v>629</v>
      </c>
      <c r="C52" s="12">
        <v>26</v>
      </c>
      <c r="D52" s="48">
        <v>655</v>
      </c>
      <c r="E52" s="12" t="s">
        <v>399</v>
      </c>
      <c r="F52" s="12" t="s">
        <v>399</v>
      </c>
      <c r="G52" s="13" t="s">
        <v>399</v>
      </c>
    </row>
    <row r="53" spans="1:7">
      <c r="A53" s="76" t="s">
        <v>502</v>
      </c>
      <c r="B53" s="77">
        <v>1404</v>
      </c>
      <c r="C53" s="77">
        <v>93</v>
      </c>
      <c r="D53" s="77">
        <v>1497</v>
      </c>
      <c r="E53" s="81" t="s">
        <v>399</v>
      </c>
      <c r="F53" s="81" t="s">
        <v>399</v>
      </c>
      <c r="G53" s="78" t="s">
        <v>399</v>
      </c>
    </row>
    <row r="54" spans="1:7">
      <c r="A54" s="68"/>
      <c r="B54" s="73"/>
      <c r="C54" s="73"/>
      <c r="D54" s="73"/>
      <c r="E54" s="79"/>
      <c r="F54" s="79"/>
      <c r="G54" s="74"/>
    </row>
    <row r="55" spans="1:7">
      <c r="A55" s="76" t="s">
        <v>503</v>
      </c>
      <c r="B55" s="77">
        <v>357</v>
      </c>
      <c r="C55" s="77">
        <v>493</v>
      </c>
      <c r="D55" s="77">
        <v>850</v>
      </c>
      <c r="E55" s="81" t="s">
        <v>399</v>
      </c>
      <c r="F55" s="81" t="s">
        <v>399</v>
      </c>
      <c r="G55" s="78" t="s">
        <v>399</v>
      </c>
    </row>
    <row r="56" spans="1:7">
      <c r="A56" s="66"/>
      <c r="B56" s="48"/>
      <c r="C56" s="48"/>
      <c r="D56" s="48"/>
      <c r="E56" s="12"/>
      <c r="F56" s="12"/>
      <c r="G56" s="49"/>
    </row>
    <row r="57" spans="1:7">
      <c r="A57" s="66" t="s">
        <v>504</v>
      </c>
      <c r="B57" s="48">
        <v>17938</v>
      </c>
      <c r="C57" s="12">
        <v>3543</v>
      </c>
      <c r="D57" s="48">
        <v>21481</v>
      </c>
      <c r="E57" s="48" t="s">
        <v>399</v>
      </c>
      <c r="F57" s="12" t="s">
        <v>399</v>
      </c>
      <c r="G57" s="13" t="s">
        <v>399</v>
      </c>
    </row>
    <row r="58" spans="1:7">
      <c r="A58" s="66" t="s">
        <v>505</v>
      </c>
      <c r="B58" s="48">
        <v>117</v>
      </c>
      <c r="C58" s="12">
        <v>10872</v>
      </c>
      <c r="D58" s="48">
        <v>10989</v>
      </c>
      <c r="E58" s="48" t="s">
        <v>399</v>
      </c>
      <c r="F58" s="12" t="s">
        <v>399</v>
      </c>
      <c r="G58" s="13" t="s">
        <v>399</v>
      </c>
    </row>
    <row r="59" spans="1:7">
      <c r="A59" s="76" t="s">
        <v>506</v>
      </c>
      <c r="B59" s="77">
        <v>18055</v>
      </c>
      <c r="C59" s="77">
        <v>14415</v>
      </c>
      <c r="D59" s="77">
        <v>32470</v>
      </c>
      <c r="E59" s="81" t="s">
        <v>399</v>
      </c>
      <c r="F59" s="81" t="s">
        <v>399</v>
      </c>
      <c r="G59" s="78" t="s">
        <v>399</v>
      </c>
    </row>
    <row r="60" spans="1:7">
      <c r="A60" s="66"/>
      <c r="B60" s="48"/>
      <c r="C60" s="48"/>
      <c r="D60" s="48"/>
      <c r="E60" s="12"/>
      <c r="F60" s="12"/>
      <c r="G60" s="49"/>
    </row>
    <row r="61" spans="1:7">
      <c r="A61" s="66" t="s">
        <v>507</v>
      </c>
      <c r="B61" s="48">
        <v>132</v>
      </c>
      <c r="C61" s="48">
        <v>12</v>
      </c>
      <c r="D61" s="48">
        <v>144</v>
      </c>
      <c r="E61" s="48" t="s">
        <v>399</v>
      </c>
      <c r="F61" s="12" t="s">
        <v>399</v>
      </c>
      <c r="G61" s="49" t="s">
        <v>399</v>
      </c>
    </row>
    <row r="62" spans="1:7">
      <c r="A62" s="66" t="s">
        <v>508</v>
      </c>
      <c r="B62" s="48">
        <v>63127</v>
      </c>
      <c r="C62" s="48">
        <v>18974</v>
      </c>
      <c r="D62" s="48">
        <v>82101</v>
      </c>
      <c r="E62" s="48" t="s">
        <v>399</v>
      </c>
      <c r="F62" s="12" t="s">
        <v>399</v>
      </c>
      <c r="G62" s="49" t="s">
        <v>399</v>
      </c>
    </row>
    <row r="63" spans="1:7">
      <c r="A63" s="66" t="s">
        <v>509</v>
      </c>
      <c r="B63" s="12">
        <v>48900</v>
      </c>
      <c r="C63" s="12">
        <v>16958</v>
      </c>
      <c r="D63" s="48">
        <v>65858</v>
      </c>
      <c r="E63" s="12" t="s">
        <v>399</v>
      </c>
      <c r="F63" s="12" t="s">
        <v>399</v>
      </c>
      <c r="G63" s="13" t="s">
        <v>399</v>
      </c>
    </row>
    <row r="64" spans="1:7">
      <c r="A64" s="66" t="s">
        <v>510</v>
      </c>
      <c r="B64" s="48">
        <v>3834</v>
      </c>
      <c r="C64" s="48">
        <v>839</v>
      </c>
      <c r="D64" s="48">
        <v>4673</v>
      </c>
      <c r="E64" s="48" t="s">
        <v>399</v>
      </c>
      <c r="F64" s="12" t="s">
        <v>399</v>
      </c>
      <c r="G64" s="49" t="s">
        <v>399</v>
      </c>
    </row>
    <row r="65" spans="1:7">
      <c r="A65" s="66" t="s">
        <v>511</v>
      </c>
      <c r="B65" s="48">
        <v>17250</v>
      </c>
      <c r="C65" s="48">
        <v>1080</v>
      </c>
      <c r="D65" s="48">
        <v>18330</v>
      </c>
      <c r="E65" s="12" t="s">
        <v>399</v>
      </c>
      <c r="F65" s="12" t="s">
        <v>399</v>
      </c>
      <c r="G65" s="49" t="s">
        <v>399</v>
      </c>
    </row>
    <row r="66" spans="1:7">
      <c r="A66" s="66" t="s">
        <v>512</v>
      </c>
      <c r="B66" s="48">
        <v>2601</v>
      </c>
      <c r="C66" s="48">
        <v>5270</v>
      </c>
      <c r="D66" s="48">
        <v>7871</v>
      </c>
      <c r="E66" s="12" t="s">
        <v>399</v>
      </c>
      <c r="F66" s="12" t="s">
        <v>399</v>
      </c>
      <c r="G66" s="49" t="s">
        <v>399</v>
      </c>
    </row>
    <row r="67" spans="1:7">
      <c r="A67" s="66" t="s">
        <v>513</v>
      </c>
      <c r="B67" s="48">
        <v>8096</v>
      </c>
      <c r="C67" s="48">
        <v>1189</v>
      </c>
      <c r="D67" s="48">
        <v>9285</v>
      </c>
      <c r="E67" s="12" t="s">
        <v>399</v>
      </c>
      <c r="F67" s="12" t="s">
        <v>399</v>
      </c>
      <c r="G67" s="49" t="s">
        <v>399</v>
      </c>
    </row>
    <row r="68" spans="1:7">
      <c r="A68" s="66" t="s">
        <v>514</v>
      </c>
      <c r="B68" s="85">
        <v>151989</v>
      </c>
      <c r="C68" s="12">
        <v>62034</v>
      </c>
      <c r="D68" s="48">
        <v>214023</v>
      </c>
      <c r="E68" s="48" t="s">
        <v>399</v>
      </c>
      <c r="F68" s="12" t="s">
        <v>399</v>
      </c>
      <c r="G68" s="13" t="s">
        <v>399</v>
      </c>
    </row>
    <row r="69" spans="1:7">
      <c r="A69" s="76" t="s">
        <v>515</v>
      </c>
      <c r="B69" s="77">
        <v>295929</v>
      </c>
      <c r="C69" s="77">
        <v>106356</v>
      </c>
      <c r="D69" s="77">
        <v>402285</v>
      </c>
      <c r="E69" s="81" t="s">
        <v>399</v>
      </c>
      <c r="F69" s="81" t="s">
        <v>399</v>
      </c>
      <c r="G69" s="78" t="s">
        <v>399</v>
      </c>
    </row>
    <row r="70" spans="1:7">
      <c r="A70" s="66"/>
      <c r="B70" s="48"/>
      <c r="C70" s="48"/>
      <c r="D70" s="48"/>
      <c r="E70" s="12"/>
      <c r="F70" s="12"/>
      <c r="G70" s="49"/>
    </row>
    <row r="71" spans="1:7">
      <c r="A71" s="66" t="s">
        <v>516</v>
      </c>
      <c r="B71" s="48">
        <v>196</v>
      </c>
      <c r="C71" s="48">
        <v>96</v>
      </c>
      <c r="D71" s="48">
        <v>292</v>
      </c>
      <c r="E71" s="12" t="s">
        <v>399</v>
      </c>
      <c r="F71" s="12" t="s">
        <v>399</v>
      </c>
      <c r="G71" s="49" t="s">
        <v>399</v>
      </c>
    </row>
    <row r="72" spans="1:7">
      <c r="A72" s="66" t="s">
        <v>517</v>
      </c>
      <c r="B72" s="48">
        <v>2</v>
      </c>
      <c r="C72" s="48">
        <v>103</v>
      </c>
      <c r="D72" s="48">
        <v>105</v>
      </c>
      <c r="E72" s="12" t="s">
        <v>399</v>
      </c>
      <c r="F72" s="12" t="s">
        <v>399</v>
      </c>
      <c r="G72" s="49" t="s">
        <v>399</v>
      </c>
    </row>
    <row r="73" spans="1:7">
      <c r="A73" s="76" t="s">
        <v>518</v>
      </c>
      <c r="B73" s="77">
        <v>198</v>
      </c>
      <c r="C73" s="77">
        <v>199</v>
      </c>
      <c r="D73" s="77">
        <v>397</v>
      </c>
      <c r="E73" s="81" t="s">
        <v>399</v>
      </c>
      <c r="F73" s="81" t="s">
        <v>399</v>
      </c>
      <c r="G73" s="78" t="s">
        <v>399</v>
      </c>
    </row>
    <row r="74" spans="1:7">
      <c r="A74" s="68"/>
      <c r="B74" s="73"/>
      <c r="C74" s="73"/>
      <c r="D74" s="73"/>
      <c r="E74" s="79"/>
      <c r="F74" s="79"/>
      <c r="G74" s="74"/>
    </row>
    <row r="75" spans="1:7" ht="13.5" thickBot="1">
      <c r="A75" s="69" t="s">
        <v>519</v>
      </c>
      <c r="B75" s="55">
        <v>832651</v>
      </c>
      <c r="C75" s="55">
        <v>207831</v>
      </c>
      <c r="D75" s="55">
        <v>1040482</v>
      </c>
      <c r="E75" s="226" t="s">
        <v>399</v>
      </c>
      <c r="F75" s="226" t="s">
        <v>399</v>
      </c>
      <c r="G75" s="56" t="s">
        <v>399</v>
      </c>
    </row>
  </sheetData>
  <mergeCells count="4">
    <mergeCell ref="A1:G1"/>
    <mergeCell ref="G5:G7"/>
    <mergeCell ref="A5:A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>
  <sheetPr codeName="Hoja15">
    <pageSetUpPr fitToPage="1"/>
  </sheetPr>
  <dimension ref="A1:K32"/>
  <sheetViews>
    <sheetView showGridLines="0"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0" width="18.140625" customWidth="1"/>
    <col min="13" max="13" width="11.140625" customWidth="1"/>
    <col min="14" max="21" width="12" customWidth="1"/>
  </cols>
  <sheetData>
    <row r="1" spans="1:11" s="2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  <c r="I1" s="1481"/>
      <c r="J1" s="1481"/>
    </row>
    <row r="2" spans="1:11" s="3" customFormat="1" ht="12.75" customHeight="1"/>
    <row r="3" spans="1:11" s="3" customFormat="1" ht="15">
      <c r="A3" s="1482" t="s">
        <v>746</v>
      </c>
      <c r="B3" s="1482"/>
      <c r="C3" s="1482"/>
      <c r="D3" s="1482"/>
      <c r="E3" s="1482"/>
      <c r="F3" s="1482"/>
      <c r="G3" s="1482"/>
      <c r="H3" s="1482"/>
      <c r="I3" s="1482"/>
      <c r="J3" s="1482"/>
    </row>
    <row r="4" spans="1:11" s="3" customFormat="1" ht="15">
      <c r="A4" s="1482" t="s">
        <v>747</v>
      </c>
      <c r="B4" s="1482"/>
      <c r="C4" s="1482"/>
      <c r="D4" s="1482"/>
      <c r="E4" s="1482"/>
      <c r="F4" s="1482"/>
      <c r="G4" s="1482"/>
      <c r="H4" s="1482"/>
      <c r="I4" s="1482"/>
      <c r="J4" s="1482"/>
    </row>
    <row r="5" spans="1:11" s="3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</row>
    <row r="6" spans="1:11" ht="24.75" customHeight="1">
      <c r="A6" s="1520" t="s">
        <v>378</v>
      </c>
      <c r="B6" s="1223"/>
      <c r="C6" s="1223"/>
      <c r="D6" s="1224" t="s">
        <v>380</v>
      </c>
      <c r="E6" s="1225"/>
      <c r="F6" s="1226" t="s">
        <v>521</v>
      </c>
      <c r="G6" s="1223"/>
      <c r="H6" s="1227" t="s">
        <v>748</v>
      </c>
      <c r="I6" s="1228"/>
      <c r="J6" s="1228"/>
    </row>
    <row r="7" spans="1:11">
      <c r="A7" s="1521"/>
      <c r="B7" s="962" t="s">
        <v>379</v>
      </c>
      <c r="C7" s="962" t="s">
        <v>386</v>
      </c>
      <c r="D7" s="1137" t="s">
        <v>533</v>
      </c>
      <c r="E7" s="1229"/>
      <c r="F7" s="962" t="s">
        <v>522</v>
      </c>
      <c r="G7" s="962" t="s">
        <v>381</v>
      </c>
      <c r="H7" s="1137" t="s">
        <v>533</v>
      </c>
      <c r="I7" s="1230"/>
      <c r="J7" s="1230"/>
    </row>
    <row r="8" spans="1:11">
      <c r="A8" s="1521"/>
      <c r="B8" s="962" t="s">
        <v>389</v>
      </c>
      <c r="C8" s="964" t="s">
        <v>524</v>
      </c>
      <c r="D8" s="1621" t="s">
        <v>395</v>
      </c>
      <c r="E8" s="1621" t="s">
        <v>749</v>
      </c>
      <c r="F8" s="962" t="s">
        <v>750</v>
      </c>
      <c r="G8" s="964" t="s">
        <v>384</v>
      </c>
      <c r="H8" s="1623" t="s">
        <v>734</v>
      </c>
      <c r="I8" s="1621" t="s">
        <v>751</v>
      </c>
      <c r="J8" s="1625" t="s">
        <v>752</v>
      </c>
      <c r="K8" s="279"/>
    </row>
    <row r="9" spans="1:11" ht="28.5" customHeight="1" thickBot="1">
      <c r="A9" s="1522"/>
      <c r="B9" s="965"/>
      <c r="C9" s="965"/>
      <c r="D9" s="1622"/>
      <c r="E9" s="1622"/>
      <c r="F9" s="315" t="s">
        <v>526</v>
      </c>
      <c r="G9" s="965"/>
      <c r="H9" s="1624"/>
      <c r="I9" s="1622"/>
      <c r="J9" s="1626"/>
    </row>
    <row r="10" spans="1:11" ht="21" customHeight="1">
      <c r="A10" s="102">
        <v>2003</v>
      </c>
      <c r="B10" s="354">
        <v>1110</v>
      </c>
      <c r="C10" s="354">
        <v>750.89189189189187</v>
      </c>
      <c r="D10" s="355">
        <v>83349</v>
      </c>
      <c r="E10" s="355">
        <v>83000</v>
      </c>
      <c r="F10" s="266">
        <v>3.64</v>
      </c>
      <c r="G10" s="355">
        <v>3033.9036000000006</v>
      </c>
      <c r="H10" s="355">
        <v>5818</v>
      </c>
      <c r="I10" s="355">
        <v>2792</v>
      </c>
      <c r="J10" s="174">
        <v>415</v>
      </c>
    </row>
    <row r="11" spans="1:11">
      <c r="A11" s="102">
        <v>2004</v>
      </c>
      <c r="B11" s="354">
        <v>1095</v>
      </c>
      <c r="C11" s="354">
        <v>610.13698630136992</v>
      </c>
      <c r="D11" s="355">
        <v>66810</v>
      </c>
      <c r="E11" s="355">
        <v>66460</v>
      </c>
      <c r="F11" s="266">
        <v>3.63</v>
      </c>
      <c r="G11" s="355">
        <v>2425.203</v>
      </c>
      <c r="H11" s="355">
        <v>4696</v>
      </c>
      <c r="I11" s="355">
        <v>1700</v>
      </c>
      <c r="J11" s="174">
        <v>333</v>
      </c>
    </row>
    <row r="12" spans="1:11">
      <c r="A12" s="102">
        <v>2005</v>
      </c>
      <c r="B12" s="354">
        <v>614</v>
      </c>
      <c r="C12" s="354">
        <v>700.3257328990228</v>
      </c>
      <c r="D12" s="355">
        <v>43000</v>
      </c>
      <c r="E12" s="355">
        <v>44729</v>
      </c>
      <c r="F12" s="266">
        <v>3.64</v>
      </c>
      <c r="G12" s="355">
        <v>1760.6316000000002</v>
      </c>
      <c r="H12" s="355">
        <v>3213</v>
      </c>
      <c r="I12" s="355">
        <v>1702</v>
      </c>
      <c r="J12" s="174">
        <v>49</v>
      </c>
    </row>
    <row r="13" spans="1:11">
      <c r="A13" s="102">
        <v>2006</v>
      </c>
      <c r="B13" s="354">
        <v>292</v>
      </c>
      <c r="C13" s="354">
        <v>562.5</v>
      </c>
      <c r="D13" s="355">
        <v>16425</v>
      </c>
      <c r="E13" s="355">
        <v>16070</v>
      </c>
      <c r="F13" s="266">
        <v>3.64</v>
      </c>
      <c r="G13" s="355">
        <v>597.87</v>
      </c>
      <c r="H13" s="355">
        <v>986</v>
      </c>
      <c r="I13" s="355">
        <v>1151</v>
      </c>
      <c r="J13" s="174">
        <v>49</v>
      </c>
    </row>
    <row r="14" spans="1:11">
      <c r="A14" s="102">
        <v>2007</v>
      </c>
      <c r="B14" s="354">
        <v>10</v>
      </c>
      <c r="C14" s="354">
        <v>522</v>
      </c>
      <c r="D14" s="355">
        <v>522</v>
      </c>
      <c r="E14" s="355">
        <v>112</v>
      </c>
      <c r="F14" s="266">
        <v>3.63</v>
      </c>
      <c r="G14" s="355">
        <v>18.948599999999999</v>
      </c>
      <c r="H14" s="355">
        <v>32</v>
      </c>
      <c r="I14" s="355">
        <v>38</v>
      </c>
      <c r="J14" s="174">
        <v>1</v>
      </c>
    </row>
    <row r="15" spans="1:11">
      <c r="A15" s="102">
        <v>2008</v>
      </c>
      <c r="B15" s="354">
        <v>6</v>
      </c>
      <c r="C15" s="354">
        <v>275</v>
      </c>
      <c r="D15" s="355">
        <v>165</v>
      </c>
      <c r="E15" s="998" t="s">
        <v>399</v>
      </c>
      <c r="F15" s="266">
        <v>3.63</v>
      </c>
      <c r="G15" s="355">
        <v>5.9894999999999996</v>
      </c>
      <c r="H15" s="355">
        <v>11</v>
      </c>
      <c r="I15" s="355">
        <v>12</v>
      </c>
      <c r="J15" s="174">
        <v>1</v>
      </c>
    </row>
    <row r="16" spans="1:11">
      <c r="A16" s="102">
        <v>2009</v>
      </c>
      <c r="B16" s="354">
        <v>3</v>
      </c>
      <c r="C16" s="1231" t="s">
        <v>399</v>
      </c>
      <c r="D16" s="998" t="s">
        <v>399</v>
      </c>
      <c r="E16" s="998" t="s">
        <v>399</v>
      </c>
      <c r="F16" s="1233" t="s">
        <v>399</v>
      </c>
      <c r="G16" s="998" t="s">
        <v>399</v>
      </c>
      <c r="H16" s="355">
        <v>11</v>
      </c>
      <c r="I16" s="355">
        <v>12</v>
      </c>
      <c r="J16" s="174">
        <v>1</v>
      </c>
    </row>
    <row r="17" spans="1:10">
      <c r="A17" s="102">
        <v>2010</v>
      </c>
      <c r="B17" s="354">
        <v>5</v>
      </c>
      <c r="C17" s="354">
        <v>440</v>
      </c>
      <c r="D17" s="355">
        <v>220</v>
      </c>
      <c r="E17" s="998" t="s">
        <v>399</v>
      </c>
      <c r="F17" s="1233" t="s">
        <v>399</v>
      </c>
      <c r="G17" s="998" t="s">
        <v>399</v>
      </c>
      <c r="H17" s="355">
        <v>15</v>
      </c>
      <c r="I17" s="998" t="s">
        <v>399</v>
      </c>
      <c r="J17" s="999" t="s">
        <v>399</v>
      </c>
    </row>
    <row r="18" spans="1:10">
      <c r="A18" s="102">
        <v>2011</v>
      </c>
      <c r="B18" s="354">
        <v>2</v>
      </c>
      <c r="C18" s="354">
        <v>500</v>
      </c>
      <c r="D18" s="355">
        <v>100</v>
      </c>
      <c r="E18" s="1231" t="s">
        <v>399</v>
      </c>
      <c r="F18" s="1233" t="s">
        <v>399</v>
      </c>
      <c r="G18" s="998" t="s">
        <v>399</v>
      </c>
      <c r="H18" s="998" t="s">
        <v>399</v>
      </c>
      <c r="I18" s="998" t="s">
        <v>399</v>
      </c>
      <c r="J18" s="999" t="s">
        <v>399</v>
      </c>
    </row>
    <row r="19" spans="1:10">
      <c r="A19" s="102">
        <v>2012</v>
      </c>
      <c r="B19" s="354">
        <v>6</v>
      </c>
      <c r="C19" s="354">
        <v>475</v>
      </c>
      <c r="D19" s="355">
        <v>285</v>
      </c>
      <c r="E19" s="1231" t="s">
        <v>399</v>
      </c>
      <c r="F19" s="1001" t="s">
        <v>399</v>
      </c>
      <c r="G19" s="1234" t="s">
        <v>399</v>
      </c>
      <c r="H19" s="998" t="s">
        <v>399</v>
      </c>
      <c r="I19" s="998" t="s">
        <v>399</v>
      </c>
      <c r="J19" s="999" t="s">
        <v>399</v>
      </c>
    </row>
    <row r="20" spans="1:10" ht="13.5" thickBot="1">
      <c r="A20" s="152">
        <v>2013</v>
      </c>
      <c r="B20" s="357">
        <v>8</v>
      </c>
      <c r="C20" s="357">
        <f>D20/B20*10</f>
        <v>487.5</v>
      </c>
      <c r="D20" s="358">
        <v>390</v>
      </c>
      <c r="E20" s="1232" t="s">
        <v>399</v>
      </c>
      <c r="F20" s="1002" t="s">
        <v>399</v>
      </c>
      <c r="G20" s="1235" t="s">
        <v>399</v>
      </c>
      <c r="H20" s="1236" t="s">
        <v>399</v>
      </c>
      <c r="I20" s="1236" t="s">
        <v>399</v>
      </c>
      <c r="J20" s="1237" t="s">
        <v>399</v>
      </c>
    </row>
    <row r="21" spans="1:10">
      <c r="A21" s="122"/>
      <c r="B21" s="359"/>
      <c r="C21" s="360"/>
      <c r="D21" s="22"/>
      <c r="E21" s="22"/>
      <c r="F21" s="361"/>
      <c r="G21" s="22"/>
      <c r="H21" s="22"/>
      <c r="I21" s="22"/>
      <c r="J21" s="22"/>
    </row>
    <row r="22" spans="1:10">
      <c r="A22" s="24"/>
      <c r="B22" s="362"/>
      <c r="C22" s="362"/>
      <c r="D22" s="362"/>
      <c r="E22" s="362"/>
      <c r="F22" s="362"/>
      <c r="G22" s="362"/>
      <c r="H22" s="362"/>
      <c r="I22" s="362"/>
      <c r="J22" s="362"/>
    </row>
    <row r="23" spans="1:10">
      <c r="A23" s="363"/>
      <c r="B23" s="363"/>
      <c r="C23" s="363"/>
      <c r="D23" s="24"/>
      <c r="E23" s="24"/>
      <c r="F23" s="24"/>
      <c r="G23" s="24"/>
      <c r="H23" s="24"/>
      <c r="I23" s="24"/>
      <c r="J23" s="24"/>
    </row>
    <row r="24" spans="1:10">
      <c r="A24" s="24"/>
      <c r="B24" s="24"/>
      <c r="C24" s="24"/>
      <c r="D24" s="24"/>
      <c r="E24" s="24"/>
      <c r="F24" s="24"/>
      <c r="G24" s="24"/>
      <c r="H24" s="24"/>
      <c r="I24" s="24"/>
      <c r="J24" s="24"/>
    </row>
    <row r="25" spans="1:10">
      <c r="A25" s="24"/>
      <c r="B25" s="24"/>
      <c r="C25" s="24"/>
      <c r="D25" s="24"/>
      <c r="E25" s="24"/>
      <c r="F25" s="24"/>
      <c r="G25" s="24"/>
      <c r="H25" s="24"/>
      <c r="I25" s="24"/>
      <c r="J25" s="24"/>
    </row>
    <row r="26" spans="1:10">
      <c r="A26" s="24"/>
      <c r="B26" s="24"/>
      <c r="C26" s="24"/>
      <c r="D26" s="24"/>
      <c r="E26" s="24"/>
      <c r="F26" s="24"/>
      <c r="G26" s="24"/>
      <c r="H26" s="24"/>
      <c r="I26" s="24"/>
      <c r="J26" s="24"/>
    </row>
    <row r="32" spans="1:10">
      <c r="I32" s="364"/>
    </row>
  </sheetData>
  <mergeCells count="9">
    <mergeCell ref="A1:J1"/>
    <mergeCell ref="A3:J3"/>
    <mergeCell ref="A4:J4"/>
    <mergeCell ref="A6:A9"/>
    <mergeCell ref="D8:D9"/>
    <mergeCell ref="E8:E9"/>
    <mergeCell ref="H8:H9"/>
    <mergeCell ref="I8:I9"/>
    <mergeCell ref="J8:J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98">
    <pageSetUpPr fitToPage="1"/>
  </sheetPr>
  <dimension ref="A1:J84"/>
  <sheetViews>
    <sheetView view="pageBreakPreview" topLeftCell="A31" zoomScale="75" zoomScaleNormal="75" zoomScaleSheetLayoutView="75" workbookViewId="0">
      <selection activeCell="B8" sqref="B8:H83"/>
    </sheetView>
  </sheetViews>
  <sheetFormatPr baseColWidth="10" defaultRowHeight="12.75"/>
  <cols>
    <col min="1" max="1" width="28.85546875" style="37" customWidth="1"/>
    <col min="2" max="2" width="15.28515625" style="37" bestFit="1" customWidth="1"/>
    <col min="3" max="3" width="13.28515625" style="37" bestFit="1" customWidth="1"/>
    <col min="4" max="4" width="16.28515625" style="37" customWidth="1"/>
    <col min="5" max="6" width="11.85546875" style="37" bestFit="1" customWidth="1"/>
    <col min="7" max="7" width="17.42578125" style="37" customWidth="1"/>
    <col min="8" max="8" width="15.42578125" style="37" customWidth="1"/>
    <col min="9" max="16384" width="11.42578125" style="37"/>
  </cols>
  <sheetData>
    <row r="1" spans="1:10" s="27" customFormat="1" ht="18">
      <c r="A1" s="1485" t="s">
        <v>375</v>
      </c>
      <c r="B1" s="1485"/>
      <c r="C1" s="1485"/>
      <c r="D1" s="1485"/>
      <c r="E1" s="1485"/>
      <c r="F1" s="1485"/>
      <c r="G1" s="1485"/>
      <c r="H1" s="1485"/>
    </row>
    <row r="2" spans="1:10" s="28" customFormat="1" ht="13.5" customHeight="1"/>
    <row r="3" spans="1:10" s="28" customFormat="1" ht="32.25" customHeight="1">
      <c r="A3" s="1486" t="s">
        <v>1305</v>
      </c>
      <c r="B3" s="1486"/>
      <c r="C3" s="1486"/>
      <c r="D3" s="1486"/>
      <c r="E3" s="1486"/>
      <c r="F3" s="1486"/>
      <c r="G3" s="1486"/>
      <c r="H3" s="1486"/>
      <c r="I3" s="134"/>
    </row>
    <row r="4" spans="1:10" s="28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33" customHeight="1">
      <c r="A5" s="1515" t="s">
        <v>455</v>
      </c>
      <c r="B5" s="919"/>
      <c r="C5" s="920" t="s">
        <v>379</v>
      </c>
      <c r="D5" s="135"/>
      <c r="E5" s="1528" t="s">
        <v>386</v>
      </c>
      <c r="F5" s="1529"/>
      <c r="G5" s="128" t="s">
        <v>380</v>
      </c>
      <c r="H5" s="129" t="s">
        <v>392</v>
      </c>
    </row>
    <row r="6" spans="1:10" ht="19.5" customHeight="1">
      <c r="A6" s="1516"/>
      <c r="B6" s="923" t="s">
        <v>389</v>
      </c>
      <c r="C6" s="935"/>
      <c r="D6" s="936"/>
      <c r="E6" s="937" t="s">
        <v>390</v>
      </c>
      <c r="F6" s="936"/>
      <c r="G6" s="909" t="s">
        <v>532</v>
      </c>
      <c r="H6" s="926" t="s">
        <v>396</v>
      </c>
    </row>
    <row r="7" spans="1:10" ht="36.75" customHeight="1" thickBot="1">
      <c r="A7" s="1517"/>
      <c r="B7" s="860" t="s">
        <v>393</v>
      </c>
      <c r="C7" s="307" t="s">
        <v>394</v>
      </c>
      <c r="D7" s="307" t="s">
        <v>395</v>
      </c>
      <c r="E7" s="860" t="s">
        <v>393</v>
      </c>
      <c r="F7" s="307" t="s">
        <v>394</v>
      </c>
      <c r="G7" s="879" t="s">
        <v>533</v>
      </c>
      <c r="H7" s="880" t="s">
        <v>533</v>
      </c>
    </row>
    <row r="8" spans="1:10" ht="21.75" customHeight="1">
      <c r="A8" s="75" t="s">
        <v>459</v>
      </c>
      <c r="B8" s="45">
        <v>1777</v>
      </c>
      <c r="C8" s="131" t="s">
        <v>399</v>
      </c>
      <c r="D8" s="45">
        <v>1777</v>
      </c>
      <c r="E8" s="131">
        <v>3155</v>
      </c>
      <c r="F8" s="45" t="s">
        <v>399</v>
      </c>
      <c r="G8" s="45">
        <v>5606</v>
      </c>
      <c r="H8" s="46">
        <v>3532</v>
      </c>
      <c r="I8" s="132"/>
      <c r="J8" s="132"/>
    </row>
    <row r="9" spans="1:10">
      <c r="A9" s="66" t="s">
        <v>460</v>
      </c>
      <c r="B9" s="48">
        <v>3616</v>
      </c>
      <c r="C9" s="48" t="s">
        <v>399</v>
      </c>
      <c r="D9" s="48">
        <v>3616</v>
      </c>
      <c r="E9" s="12">
        <v>2000</v>
      </c>
      <c r="F9" s="48" t="s">
        <v>399</v>
      </c>
      <c r="G9" s="48">
        <v>7232</v>
      </c>
      <c r="H9" s="49">
        <v>4954</v>
      </c>
      <c r="I9" s="132"/>
      <c r="J9" s="132"/>
    </row>
    <row r="10" spans="1:10">
      <c r="A10" s="66" t="s">
        <v>461</v>
      </c>
      <c r="B10" s="48">
        <v>9232</v>
      </c>
      <c r="C10" s="48" t="s">
        <v>399</v>
      </c>
      <c r="D10" s="48">
        <v>9232</v>
      </c>
      <c r="E10" s="12">
        <v>2482</v>
      </c>
      <c r="F10" s="48" t="s">
        <v>399</v>
      </c>
      <c r="G10" s="48">
        <v>22914</v>
      </c>
      <c r="H10" s="49">
        <v>13218</v>
      </c>
      <c r="I10" s="132"/>
      <c r="J10" s="132"/>
    </row>
    <row r="11" spans="1:10">
      <c r="A11" s="66" t="s">
        <v>462</v>
      </c>
      <c r="B11" s="48">
        <v>342</v>
      </c>
      <c r="C11" s="48" t="s">
        <v>399</v>
      </c>
      <c r="D11" s="48">
        <v>342</v>
      </c>
      <c r="E11" s="12">
        <v>2034</v>
      </c>
      <c r="F11" s="48" t="s">
        <v>399</v>
      </c>
      <c r="G11" s="48">
        <v>696</v>
      </c>
      <c r="H11" s="49">
        <v>475</v>
      </c>
      <c r="I11" s="132"/>
      <c r="J11" s="132"/>
    </row>
    <row r="12" spans="1:10">
      <c r="A12" s="76" t="s">
        <v>463</v>
      </c>
      <c r="B12" s="77">
        <v>14967</v>
      </c>
      <c r="C12" s="77" t="s">
        <v>399</v>
      </c>
      <c r="D12" s="77">
        <v>14967</v>
      </c>
      <c r="E12" s="77">
        <v>2435</v>
      </c>
      <c r="F12" s="77" t="s">
        <v>399</v>
      </c>
      <c r="G12" s="77">
        <v>36448</v>
      </c>
      <c r="H12" s="78">
        <v>22179</v>
      </c>
      <c r="I12" s="132"/>
      <c r="J12" s="132"/>
    </row>
    <row r="13" spans="1:10">
      <c r="A13" s="68"/>
      <c r="B13" s="73"/>
      <c r="C13" s="73"/>
      <c r="D13" s="73"/>
      <c r="E13" s="79"/>
      <c r="F13" s="79"/>
      <c r="G13" s="73"/>
      <c r="H13" s="74"/>
      <c r="I13" s="132"/>
      <c r="J13" s="132"/>
    </row>
    <row r="14" spans="1:10">
      <c r="A14" s="76" t="s">
        <v>464</v>
      </c>
      <c r="B14" s="77">
        <v>50</v>
      </c>
      <c r="C14" s="77" t="s">
        <v>399</v>
      </c>
      <c r="D14" s="77">
        <v>50</v>
      </c>
      <c r="E14" s="81">
        <v>1200</v>
      </c>
      <c r="F14" s="77" t="s">
        <v>399</v>
      </c>
      <c r="G14" s="77">
        <v>60</v>
      </c>
      <c r="H14" s="78">
        <v>60</v>
      </c>
      <c r="I14" s="132"/>
      <c r="J14" s="132"/>
    </row>
    <row r="15" spans="1:10">
      <c r="A15" s="68"/>
      <c r="B15" s="73"/>
      <c r="C15" s="73"/>
      <c r="D15" s="73"/>
      <c r="E15" s="79"/>
      <c r="F15" s="79"/>
      <c r="G15" s="73"/>
      <c r="H15" s="74"/>
      <c r="I15" s="132"/>
      <c r="J15" s="132"/>
    </row>
    <row r="16" spans="1:10">
      <c r="A16" s="76" t="s">
        <v>465</v>
      </c>
      <c r="B16" s="77">
        <v>527</v>
      </c>
      <c r="C16" s="77" t="s">
        <v>399</v>
      </c>
      <c r="D16" s="77">
        <v>527</v>
      </c>
      <c r="E16" s="81">
        <v>2450</v>
      </c>
      <c r="F16" s="77" t="s">
        <v>399</v>
      </c>
      <c r="G16" s="77">
        <v>1291</v>
      </c>
      <c r="H16" s="78">
        <v>2350</v>
      </c>
      <c r="I16" s="132"/>
      <c r="J16" s="132"/>
    </row>
    <row r="17" spans="1:10">
      <c r="A17" s="66"/>
      <c r="B17" s="48"/>
      <c r="C17" s="48"/>
      <c r="D17" s="48"/>
      <c r="E17" s="12"/>
      <c r="F17" s="12"/>
      <c r="G17" s="48"/>
      <c r="H17" s="49"/>
      <c r="I17" s="132"/>
      <c r="J17" s="132"/>
    </row>
    <row r="18" spans="1:10">
      <c r="A18" s="66" t="s">
        <v>466</v>
      </c>
      <c r="B18" s="48">
        <v>24460</v>
      </c>
      <c r="C18" s="48" t="s">
        <v>399</v>
      </c>
      <c r="D18" s="48">
        <v>24460</v>
      </c>
      <c r="E18" s="12">
        <v>5000</v>
      </c>
      <c r="F18" s="48" t="s">
        <v>399</v>
      </c>
      <c r="G18" s="48">
        <v>122300</v>
      </c>
      <c r="H18" s="49">
        <v>89744</v>
      </c>
      <c r="I18" s="132"/>
      <c r="J18" s="132"/>
    </row>
    <row r="19" spans="1:10">
      <c r="A19" s="76" t="s">
        <v>469</v>
      </c>
      <c r="B19" s="77">
        <v>24460</v>
      </c>
      <c r="C19" s="77" t="s">
        <v>399</v>
      </c>
      <c r="D19" s="77">
        <v>24460</v>
      </c>
      <c r="E19" s="77">
        <v>5000</v>
      </c>
      <c r="F19" s="77" t="s">
        <v>399</v>
      </c>
      <c r="G19" s="77">
        <v>122300</v>
      </c>
      <c r="H19" s="78">
        <v>89744</v>
      </c>
      <c r="I19" s="132"/>
      <c r="J19" s="132"/>
    </row>
    <row r="20" spans="1:10">
      <c r="A20" s="66"/>
      <c r="B20" s="73"/>
      <c r="C20" s="73"/>
      <c r="D20" s="73"/>
      <c r="E20" s="79"/>
      <c r="F20" s="79"/>
      <c r="G20" s="73"/>
      <c r="H20" s="74"/>
      <c r="I20" s="132"/>
      <c r="J20" s="132"/>
    </row>
    <row r="21" spans="1:10">
      <c r="A21" s="76" t="s">
        <v>470</v>
      </c>
      <c r="B21" s="77">
        <v>59471</v>
      </c>
      <c r="C21" s="77">
        <v>11243</v>
      </c>
      <c r="D21" s="77">
        <v>70714</v>
      </c>
      <c r="E21" s="81">
        <v>4081</v>
      </c>
      <c r="F21" s="81">
        <v>5537</v>
      </c>
      <c r="G21" s="77">
        <v>304963</v>
      </c>
      <c r="H21" s="78">
        <v>158122</v>
      </c>
      <c r="I21" s="132"/>
      <c r="J21" s="132"/>
    </row>
    <row r="22" spans="1:10">
      <c r="A22" s="68"/>
      <c r="B22" s="73"/>
      <c r="C22" s="73"/>
      <c r="D22" s="73"/>
      <c r="E22" s="79"/>
      <c r="F22" s="79"/>
      <c r="G22" s="73"/>
      <c r="H22" s="74"/>
      <c r="I22" s="132"/>
      <c r="J22" s="132"/>
    </row>
    <row r="23" spans="1:10">
      <c r="A23" s="76" t="s">
        <v>471</v>
      </c>
      <c r="B23" s="77">
        <v>25081</v>
      </c>
      <c r="C23" s="77">
        <v>8363</v>
      </c>
      <c r="D23" s="77">
        <v>33444</v>
      </c>
      <c r="E23" s="81">
        <v>5481</v>
      </c>
      <c r="F23" s="81">
        <v>5199</v>
      </c>
      <c r="G23" s="77">
        <v>180949</v>
      </c>
      <c r="H23" s="78">
        <v>76000</v>
      </c>
      <c r="I23" s="132"/>
      <c r="J23" s="132"/>
    </row>
    <row r="24" spans="1:10">
      <c r="A24" s="66"/>
      <c r="B24" s="48"/>
      <c r="C24" s="48"/>
      <c r="D24" s="48"/>
      <c r="E24" s="12"/>
      <c r="F24" s="12"/>
      <c r="G24" s="48"/>
      <c r="H24" s="49"/>
      <c r="I24" s="132"/>
      <c r="J24" s="132"/>
    </row>
    <row r="25" spans="1:10">
      <c r="A25" s="66" t="s">
        <v>472</v>
      </c>
      <c r="B25" s="48">
        <v>37436</v>
      </c>
      <c r="C25" s="48">
        <v>15734</v>
      </c>
      <c r="D25" s="48">
        <v>53170</v>
      </c>
      <c r="E25" s="12">
        <v>4343</v>
      </c>
      <c r="F25" s="12">
        <v>5781</v>
      </c>
      <c r="G25" s="48">
        <v>253542</v>
      </c>
      <c r="H25" s="49">
        <v>187113</v>
      </c>
      <c r="I25" s="132"/>
      <c r="J25" s="132"/>
    </row>
    <row r="26" spans="1:10">
      <c r="A26" s="66" t="s">
        <v>473</v>
      </c>
      <c r="B26" s="48">
        <v>40307</v>
      </c>
      <c r="C26" s="48">
        <v>3169</v>
      </c>
      <c r="D26" s="48">
        <v>43476</v>
      </c>
      <c r="E26" s="12">
        <v>2679</v>
      </c>
      <c r="F26" s="12">
        <v>4320</v>
      </c>
      <c r="G26" s="48">
        <v>121672</v>
      </c>
      <c r="H26" s="49">
        <v>63513</v>
      </c>
      <c r="I26" s="132"/>
      <c r="J26" s="132"/>
    </row>
    <row r="27" spans="1:10">
      <c r="A27" s="66" t="s">
        <v>474</v>
      </c>
      <c r="B27" s="48">
        <v>134989</v>
      </c>
      <c r="C27" s="48">
        <v>26487</v>
      </c>
      <c r="D27" s="48">
        <v>161476</v>
      </c>
      <c r="E27" s="12">
        <v>2303</v>
      </c>
      <c r="F27" s="12">
        <v>5362</v>
      </c>
      <c r="G27" s="48">
        <v>452902</v>
      </c>
      <c r="H27" s="49">
        <v>362322</v>
      </c>
      <c r="I27" s="132"/>
      <c r="J27" s="132"/>
    </row>
    <row r="28" spans="1:10">
      <c r="A28" s="76" t="s">
        <v>475</v>
      </c>
      <c r="B28" s="77">
        <v>212732</v>
      </c>
      <c r="C28" s="77">
        <v>45390</v>
      </c>
      <c r="D28" s="77">
        <v>258122</v>
      </c>
      <c r="E28" s="77">
        <v>2733</v>
      </c>
      <c r="F28" s="77">
        <v>5434</v>
      </c>
      <c r="G28" s="77">
        <v>828116</v>
      </c>
      <c r="H28" s="78">
        <v>612948</v>
      </c>
      <c r="I28" s="132"/>
      <c r="J28" s="132"/>
    </row>
    <row r="29" spans="1:10">
      <c r="A29" s="66"/>
      <c r="B29" s="48"/>
      <c r="C29" s="48"/>
      <c r="D29" s="48"/>
      <c r="E29" s="12"/>
      <c r="F29" s="12"/>
      <c r="G29" s="48"/>
      <c r="H29" s="49"/>
      <c r="I29" s="132"/>
      <c r="J29" s="132"/>
    </row>
    <row r="30" spans="1:10">
      <c r="A30" s="66" t="s">
        <v>476</v>
      </c>
      <c r="B30" s="83">
        <v>23543</v>
      </c>
      <c r="C30" s="83">
        <v>668</v>
      </c>
      <c r="D30" s="48">
        <v>24211</v>
      </c>
      <c r="E30" s="83">
        <v>4164</v>
      </c>
      <c r="F30" s="83">
        <v>5274</v>
      </c>
      <c r="G30" s="12">
        <v>101556</v>
      </c>
      <c r="H30" s="84">
        <v>37184</v>
      </c>
      <c r="I30" s="132"/>
      <c r="J30" s="132"/>
    </row>
    <row r="31" spans="1:10">
      <c r="A31" s="66" t="s">
        <v>477</v>
      </c>
      <c r="B31" s="83">
        <v>10558</v>
      </c>
      <c r="C31" s="83">
        <v>4436</v>
      </c>
      <c r="D31" s="48">
        <v>14994</v>
      </c>
      <c r="E31" s="83">
        <v>4203</v>
      </c>
      <c r="F31" s="83">
        <v>5146</v>
      </c>
      <c r="G31" s="12">
        <v>67203</v>
      </c>
      <c r="H31" s="84" t="s">
        <v>399</v>
      </c>
      <c r="I31" s="132"/>
      <c r="J31" s="132"/>
    </row>
    <row r="32" spans="1:10">
      <c r="A32" s="66" t="s">
        <v>478</v>
      </c>
      <c r="B32" s="83">
        <v>37309</v>
      </c>
      <c r="C32" s="83">
        <v>12045</v>
      </c>
      <c r="D32" s="48">
        <v>49354</v>
      </c>
      <c r="E32" s="83">
        <v>4607</v>
      </c>
      <c r="F32" s="83">
        <v>6524</v>
      </c>
      <c r="G32" s="12">
        <v>250464</v>
      </c>
      <c r="H32" s="84">
        <v>137755</v>
      </c>
      <c r="I32" s="132"/>
      <c r="J32" s="132"/>
    </row>
    <row r="33" spans="1:10">
      <c r="A33" s="66" t="s">
        <v>479</v>
      </c>
      <c r="B33" s="83">
        <v>7021</v>
      </c>
      <c r="C33" s="83">
        <v>135</v>
      </c>
      <c r="D33" s="48">
        <v>7156</v>
      </c>
      <c r="E33" s="83">
        <v>4871</v>
      </c>
      <c r="F33" s="83">
        <v>5879</v>
      </c>
      <c r="G33" s="12">
        <v>34993</v>
      </c>
      <c r="H33" s="84" t="s">
        <v>399</v>
      </c>
      <c r="I33" s="132"/>
      <c r="J33" s="132"/>
    </row>
    <row r="34" spans="1:10">
      <c r="A34" s="76" t="s">
        <v>480</v>
      </c>
      <c r="B34" s="77">
        <v>78431</v>
      </c>
      <c r="C34" s="77">
        <v>17284</v>
      </c>
      <c r="D34" s="77">
        <v>95715</v>
      </c>
      <c r="E34" s="77">
        <v>4443</v>
      </c>
      <c r="F34" s="77">
        <v>6117</v>
      </c>
      <c r="G34" s="77">
        <v>454216</v>
      </c>
      <c r="H34" s="78">
        <v>174939</v>
      </c>
      <c r="I34" s="132"/>
      <c r="J34" s="132"/>
    </row>
    <row r="35" spans="1:10">
      <c r="A35" s="68"/>
      <c r="B35" s="73"/>
      <c r="C35" s="73"/>
      <c r="D35" s="73"/>
      <c r="E35" s="79"/>
      <c r="F35" s="79"/>
      <c r="G35" s="73"/>
      <c r="H35" s="74"/>
      <c r="I35" s="132"/>
      <c r="J35" s="132"/>
    </row>
    <row r="36" spans="1:10">
      <c r="A36" s="76" t="s">
        <v>481</v>
      </c>
      <c r="B36" s="81">
        <v>3982</v>
      </c>
      <c r="C36" s="81">
        <v>223</v>
      </c>
      <c r="D36" s="77">
        <v>4205</v>
      </c>
      <c r="E36" s="81">
        <v>2172</v>
      </c>
      <c r="F36" s="81">
        <v>4000</v>
      </c>
      <c r="G36" s="81">
        <v>9541</v>
      </c>
      <c r="H36" s="82">
        <v>12403</v>
      </c>
      <c r="I36" s="132"/>
      <c r="J36" s="132"/>
    </row>
    <row r="37" spans="1:10">
      <c r="A37" s="66"/>
      <c r="B37" s="48"/>
      <c r="C37" s="48"/>
      <c r="D37" s="48"/>
      <c r="E37" s="12"/>
      <c r="F37" s="12"/>
      <c r="G37" s="48"/>
      <c r="H37" s="49"/>
      <c r="I37" s="132"/>
      <c r="J37" s="132"/>
    </row>
    <row r="38" spans="1:10">
      <c r="A38" s="66" t="s">
        <v>482</v>
      </c>
      <c r="B38" s="12">
        <v>30091</v>
      </c>
      <c r="C38" s="12">
        <v>4029</v>
      </c>
      <c r="D38" s="48">
        <v>34120</v>
      </c>
      <c r="E38" s="12">
        <v>2906</v>
      </c>
      <c r="F38" s="12">
        <v>4852</v>
      </c>
      <c r="G38" s="12">
        <v>106993</v>
      </c>
      <c r="H38" s="13">
        <v>53480</v>
      </c>
      <c r="I38" s="132"/>
      <c r="J38" s="132"/>
    </row>
    <row r="39" spans="1:10">
      <c r="A39" s="66" t="s">
        <v>483</v>
      </c>
      <c r="B39" s="48">
        <v>215215</v>
      </c>
      <c r="C39" s="48">
        <v>5767</v>
      </c>
      <c r="D39" s="48">
        <v>220982</v>
      </c>
      <c r="E39" s="12">
        <v>4700</v>
      </c>
      <c r="F39" s="12">
        <v>5658</v>
      </c>
      <c r="G39" s="48">
        <v>1044140</v>
      </c>
      <c r="H39" s="49">
        <v>626430</v>
      </c>
      <c r="I39" s="132"/>
      <c r="J39" s="132"/>
    </row>
    <row r="40" spans="1:10">
      <c r="A40" s="66" t="s">
        <v>484</v>
      </c>
      <c r="B40" s="12">
        <v>36570</v>
      </c>
      <c r="C40" s="12">
        <v>23654</v>
      </c>
      <c r="D40" s="48">
        <v>60224</v>
      </c>
      <c r="E40" s="12">
        <v>3200</v>
      </c>
      <c r="F40" s="12">
        <v>6400</v>
      </c>
      <c r="G40" s="12">
        <v>268409</v>
      </c>
      <c r="H40" s="133">
        <v>120755</v>
      </c>
      <c r="I40" s="132"/>
      <c r="J40" s="132"/>
    </row>
    <row r="41" spans="1:10">
      <c r="A41" s="66" t="s">
        <v>485</v>
      </c>
      <c r="B41" s="12">
        <v>99429</v>
      </c>
      <c r="C41" s="12">
        <v>19955</v>
      </c>
      <c r="D41" s="48">
        <v>119384</v>
      </c>
      <c r="E41" s="12">
        <v>4318</v>
      </c>
      <c r="F41" s="12">
        <v>5419</v>
      </c>
      <c r="G41" s="12">
        <v>537471</v>
      </c>
      <c r="H41" s="13">
        <v>134368</v>
      </c>
      <c r="I41" s="132"/>
      <c r="J41" s="132"/>
    </row>
    <row r="42" spans="1:10">
      <c r="A42" s="66" t="s">
        <v>486</v>
      </c>
      <c r="B42" s="12">
        <v>61326</v>
      </c>
      <c r="C42" s="12">
        <v>4433</v>
      </c>
      <c r="D42" s="48">
        <v>65759</v>
      </c>
      <c r="E42" s="12">
        <v>3395</v>
      </c>
      <c r="F42" s="12">
        <v>4198</v>
      </c>
      <c r="G42" s="12">
        <v>226812</v>
      </c>
      <c r="H42" s="13">
        <v>99788</v>
      </c>
      <c r="I42" s="132"/>
      <c r="J42" s="132"/>
    </row>
    <row r="43" spans="1:10">
      <c r="A43" s="66" t="s">
        <v>487</v>
      </c>
      <c r="B43" s="12">
        <v>66615</v>
      </c>
      <c r="C43" s="12">
        <v>3279</v>
      </c>
      <c r="D43" s="48">
        <v>69894</v>
      </c>
      <c r="E43" s="12">
        <v>3600</v>
      </c>
      <c r="F43" s="12">
        <v>4033</v>
      </c>
      <c r="G43" s="12">
        <v>253038</v>
      </c>
      <c r="H43" s="13">
        <v>153766</v>
      </c>
      <c r="I43" s="132"/>
      <c r="J43" s="132"/>
    </row>
    <row r="44" spans="1:10">
      <c r="A44" s="66" t="s">
        <v>488</v>
      </c>
      <c r="B44" s="12">
        <v>98437</v>
      </c>
      <c r="C44" s="12">
        <v>3574</v>
      </c>
      <c r="D44" s="48">
        <v>102011</v>
      </c>
      <c r="E44" s="12">
        <v>4000</v>
      </c>
      <c r="F44" s="12">
        <v>4740</v>
      </c>
      <c r="G44" s="12">
        <v>410688</v>
      </c>
      <c r="H44" s="13">
        <v>205344</v>
      </c>
      <c r="I44" s="132"/>
      <c r="J44" s="132"/>
    </row>
    <row r="45" spans="1:10">
      <c r="A45" s="66" t="s">
        <v>489</v>
      </c>
      <c r="B45" s="12">
        <v>64723</v>
      </c>
      <c r="C45" s="12">
        <v>14491</v>
      </c>
      <c r="D45" s="48">
        <v>79214</v>
      </c>
      <c r="E45" s="12">
        <v>3952</v>
      </c>
      <c r="F45" s="12">
        <v>5129</v>
      </c>
      <c r="G45" s="12">
        <v>330110</v>
      </c>
      <c r="H45" s="13">
        <v>95000</v>
      </c>
      <c r="I45" s="132"/>
      <c r="J45" s="132"/>
    </row>
    <row r="46" spans="1:10">
      <c r="A46" s="66" t="s">
        <v>490</v>
      </c>
      <c r="B46" s="12">
        <v>60357</v>
      </c>
      <c r="C46" s="12">
        <v>7514</v>
      </c>
      <c r="D46" s="48">
        <v>67871</v>
      </c>
      <c r="E46" s="12">
        <v>3778</v>
      </c>
      <c r="F46" s="12">
        <v>4991</v>
      </c>
      <c r="G46" s="12">
        <v>265531</v>
      </c>
      <c r="H46" s="13">
        <v>89737</v>
      </c>
      <c r="I46" s="132"/>
      <c r="J46" s="132"/>
    </row>
    <row r="47" spans="1:10">
      <c r="A47" s="76" t="s">
        <v>491</v>
      </c>
      <c r="B47" s="77">
        <v>732763</v>
      </c>
      <c r="C47" s="77">
        <v>86696</v>
      </c>
      <c r="D47" s="77">
        <v>819459</v>
      </c>
      <c r="E47" s="77">
        <v>4054</v>
      </c>
      <c r="F47" s="77">
        <v>5448</v>
      </c>
      <c r="G47" s="77">
        <v>3443192</v>
      </c>
      <c r="H47" s="78">
        <v>1578668</v>
      </c>
      <c r="I47" s="132"/>
      <c r="J47" s="132"/>
    </row>
    <row r="48" spans="1:10">
      <c r="A48" s="68"/>
      <c r="B48" s="73"/>
      <c r="C48" s="73"/>
      <c r="D48" s="73"/>
      <c r="E48" s="79"/>
      <c r="F48" s="79"/>
      <c r="G48" s="73"/>
      <c r="H48" s="74"/>
      <c r="I48" s="132"/>
      <c r="J48" s="132"/>
    </row>
    <row r="49" spans="1:10">
      <c r="A49" s="76" t="s">
        <v>492</v>
      </c>
      <c r="B49" s="81">
        <v>24437</v>
      </c>
      <c r="C49" s="81">
        <v>2551</v>
      </c>
      <c r="D49" s="77">
        <v>26988</v>
      </c>
      <c r="E49" s="81">
        <v>5105</v>
      </c>
      <c r="F49" s="81">
        <v>6289</v>
      </c>
      <c r="G49" s="81">
        <v>140794</v>
      </c>
      <c r="H49" s="82">
        <v>211191</v>
      </c>
      <c r="I49" s="132"/>
      <c r="J49" s="132"/>
    </row>
    <row r="50" spans="1:10">
      <c r="A50" s="66"/>
      <c r="B50" s="48"/>
      <c r="C50" s="48"/>
      <c r="D50" s="48"/>
      <c r="E50" s="12"/>
      <c r="F50" s="12"/>
      <c r="G50" s="48"/>
      <c r="H50" s="49"/>
      <c r="I50" s="132"/>
      <c r="J50" s="132"/>
    </row>
    <row r="51" spans="1:10">
      <c r="A51" s="66" t="s">
        <v>493</v>
      </c>
      <c r="B51" s="48">
        <v>54290</v>
      </c>
      <c r="C51" s="48">
        <v>18033</v>
      </c>
      <c r="D51" s="48">
        <v>72323</v>
      </c>
      <c r="E51" s="12">
        <v>2312</v>
      </c>
      <c r="F51" s="12">
        <v>6600</v>
      </c>
      <c r="G51" s="48">
        <v>244536</v>
      </c>
      <c r="H51" s="49">
        <v>73361</v>
      </c>
      <c r="I51" s="132"/>
      <c r="J51" s="132"/>
    </row>
    <row r="52" spans="1:10">
      <c r="A52" s="66" t="s">
        <v>494</v>
      </c>
      <c r="B52" s="48">
        <v>48487</v>
      </c>
      <c r="C52" s="48">
        <v>5856</v>
      </c>
      <c r="D52" s="48">
        <v>54343</v>
      </c>
      <c r="E52" s="12">
        <v>1790</v>
      </c>
      <c r="F52" s="12">
        <v>3200</v>
      </c>
      <c r="G52" s="48">
        <v>105531</v>
      </c>
      <c r="H52" s="49">
        <v>69545</v>
      </c>
      <c r="I52" s="132"/>
      <c r="J52" s="132"/>
    </row>
    <row r="53" spans="1:10">
      <c r="A53" s="66" t="s">
        <v>495</v>
      </c>
      <c r="B53" s="48">
        <v>32804</v>
      </c>
      <c r="C53" s="48">
        <v>3542</v>
      </c>
      <c r="D53" s="48">
        <v>36346</v>
      </c>
      <c r="E53" s="12">
        <v>3100</v>
      </c>
      <c r="F53" s="12">
        <v>5300</v>
      </c>
      <c r="G53" s="48">
        <v>120465</v>
      </c>
      <c r="H53" s="49">
        <v>35000</v>
      </c>
      <c r="I53" s="132"/>
      <c r="J53" s="132"/>
    </row>
    <row r="54" spans="1:10">
      <c r="A54" s="66" t="s">
        <v>496</v>
      </c>
      <c r="B54" s="48">
        <v>68808</v>
      </c>
      <c r="C54" s="48">
        <v>2336</v>
      </c>
      <c r="D54" s="48">
        <v>71144</v>
      </c>
      <c r="E54" s="12">
        <v>3200</v>
      </c>
      <c r="F54" s="12">
        <v>4000</v>
      </c>
      <c r="G54" s="48">
        <v>229530</v>
      </c>
      <c r="H54" s="49">
        <v>138423</v>
      </c>
      <c r="I54" s="132"/>
      <c r="J54" s="132"/>
    </row>
    <row r="55" spans="1:10">
      <c r="A55" s="66" t="s">
        <v>497</v>
      </c>
      <c r="B55" s="48">
        <v>60551</v>
      </c>
      <c r="C55" s="48">
        <v>6685</v>
      </c>
      <c r="D55" s="48">
        <v>67236</v>
      </c>
      <c r="E55" s="12">
        <v>2795</v>
      </c>
      <c r="F55" s="12">
        <v>4969</v>
      </c>
      <c r="G55" s="48">
        <v>202458</v>
      </c>
      <c r="H55" s="49">
        <v>111352</v>
      </c>
      <c r="I55" s="132"/>
      <c r="J55" s="132"/>
    </row>
    <row r="56" spans="1:10">
      <c r="A56" s="76" t="s">
        <v>498</v>
      </c>
      <c r="B56" s="77">
        <v>264940</v>
      </c>
      <c r="C56" s="77">
        <v>36452</v>
      </c>
      <c r="D56" s="77">
        <v>301392</v>
      </c>
      <c r="E56" s="77">
        <v>2655</v>
      </c>
      <c r="F56" s="77">
        <v>5462</v>
      </c>
      <c r="G56" s="77">
        <v>902520</v>
      </c>
      <c r="H56" s="78">
        <v>427681</v>
      </c>
      <c r="I56" s="132"/>
      <c r="J56" s="132"/>
    </row>
    <row r="57" spans="1:10">
      <c r="A57" s="66"/>
      <c r="B57" s="48"/>
      <c r="C57" s="48"/>
      <c r="D57" s="48"/>
      <c r="E57" s="12"/>
      <c r="F57" s="12"/>
      <c r="G57" s="48"/>
      <c r="H57" s="49"/>
      <c r="I57" s="132"/>
      <c r="J57" s="132"/>
    </row>
    <row r="58" spans="1:10">
      <c r="A58" s="66" t="s">
        <v>499</v>
      </c>
      <c r="B58" s="12">
        <v>755</v>
      </c>
      <c r="C58" s="12">
        <v>729</v>
      </c>
      <c r="D58" s="48">
        <v>1484</v>
      </c>
      <c r="E58" s="12">
        <v>1700</v>
      </c>
      <c r="F58" s="12">
        <v>5477</v>
      </c>
      <c r="G58" s="12">
        <v>5277</v>
      </c>
      <c r="H58" s="13">
        <v>2111</v>
      </c>
      <c r="I58" s="132"/>
      <c r="J58" s="132"/>
    </row>
    <row r="59" spans="1:10">
      <c r="A59" s="66" t="s">
        <v>500</v>
      </c>
      <c r="B59" s="12">
        <v>659</v>
      </c>
      <c r="C59" s="12">
        <v>5</v>
      </c>
      <c r="D59" s="48">
        <v>664</v>
      </c>
      <c r="E59" s="12">
        <v>1752</v>
      </c>
      <c r="F59" s="12">
        <v>4250</v>
      </c>
      <c r="G59" s="12">
        <v>1176</v>
      </c>
      <c r="H59" s="13">
        <v>1765</v>
      </c>
      <c r="I59" s="132"/>
      <c r="J59" s="132"/>
    </row>
    <row r="60" spans="1:10">
      <c r="A60" s="66" t="s">
        <v>501</v>
      </c>
      <c r="B60" s="12">
        <v>1317</v>
      </c>
      <c r="C60" s="12">
        <v>283</v>
      </c>
      <c r="D60" s="48">
        <v>1600</v>
      </c>
      <c r="E60" s="12">
        <v>2300</v>
      </c>
      <c r="F60" s="12">
        <v>4500</v>
      </c>
      <c r="G60" s="12">
        <v>4303</v>
      </c>
      <c r="H60" s="13">
        <v>645</v>
      </c>
      <c r="I60" s="132"/>
      <c r="J60" s="132"/>
    </row>
    <row r="61" spans="1:10">
      <c r="A61" s="76" t="s">
        <v>502</v>
      </c>
      <c r="B61" s="77">
        <v>2731</v>
      </c>
      <c r="C61" s="77">
        <v>1017</v>
      </c>
      <c r="D61" s="77">
        <v>3748</v>
      </c>
      <c r="E61" s="77">
        <v>2002</v>
      </c>
      <c r="F61" s="77">
        <v>5199</v>
      </c>
      <c r="G61" s="77">
        <v>10756</v>
      </c>
      <c r="H61" s="78">
        <v>4521</v>
      </c>
      <c r="I61" s="132"/>
      <c r="J61" s="132"/>
    </row>
    <row r="62" spans="1:10">
      <c r="A62" s="68"/>
      <c r="B62" s="73"/>
      <c r="C62" s="73"/>
      <c r="D62" s="73"/>
      <c r="E62" s="79"/>
      <c r="F62" s="79"/>
      <c r="G62" s="73"/>
      <c r="H62" s="74"/>
      <c r="I62" s="132"/>
      <c r="J62" s="132"/>
    </row>
    <row r="63" spans="1:10">
      <c r="A63" s="76" t="s">
        <v>503</v>
      </c>
      <c r="B63" s="77">
        <v>5476</v>
      </c>
      <c r="C63" s="77">
        <v>2504</v>
      </c>
      <c r="D63" s="77">
        <v>7980</v>
      </c>
      <c r="E63" s="81">
        <v>1600</v>
      </c>
      <c r="F63" s="81">
        <v>4200</v>
      </c>
      <c r="G63" s="77">
        <v>19278</v>
      </c>
      <c r="H63" s="78">
        <v>9446</v>
      </c>
      <c r="I63" s="132"/>
      <c r="J63" s="132"/>
    </row>
    <row r="64" spans="1:10">
      <c r="A64" s="66"/>
      <c r="B64" s="48"/>
      <c r="C64" s="48"/>
      <c r="D64" s="48"/>
      <c r="E64" s="12"/>
      <c r="F64" s="12"/>
      <c r="G64" s="48"/>
      <c r="H64" s="49"/>
      <c r="I64" s="132"/>
      <c r="J64" s="132"/>
    </row>
    <row r="65" spans="1:10">
      <c r="A65" s="66" t="s">
        <v>504</v>
      </c>
      <c r="B65" s="12">
        <v>73576</v>
      </c>
      <c r="C65" s="12" t="s">
        <v>399</v>
      </c>
      <c r="D65" s="48">
        <v>73576</v>
      </c>
      <c r="E65" s="12">
        <v>2024</v>
      </c>
      <c r="F65" s="12" t="s">
        <v>399</v>
      </c>
      <c r="G65" s="12">
        <v>148918</v>
      </c>
      <c r="H65" s="13">
        <v>59500</v>
      </c>
      <c r="I65" s="132"/>
      <c r="J65" s="132"/>
    </row>
    <row r="66" spans="1:10">
      <c r="A66" s="66" t="s">
        <v>505</v>
      </c>
      <c r="B66" s="12">
        <v>5994</v>
      </c>
      <c r="C66" s="12" t="s">
        <v>399</v>
      </c>
      <c r="D66" s="48">
        <v>5994</v>
      </c>
      <c r="E66" s="12">
        <v>1654</v>
      </c>
      <c r="F66" s="12" t="s">
        <v>399</v>
      </c>
      <c r="G66" s="12">
        <v>9914</v>
      </c>
      <c r="H66" s="13">
        <v>3500</v>
      </c>
      <c r="I66" s="132"/>
      <c r="J66" s="132"/>
    </row>
    <row r="67" spans="1:10">
      <c r="A67" s="76" t="s">
        <v>506</v>
      </c>
      <c r="B67" s="77">
        <v>79570</v>
      </c>
      <c r="C67" s="77" t="s">
        <v>399</v>
      </c>
      <c r="D67" s="77">
        <v>79570</v>
      </c>
      <c r="E67" s="77">
        <v>1996</v>
      </c>
      <c r="F67" s="77" t="s">
        <v>399</v>
      </c>
      <c r="G67" s="77">
        <v>158832</v>
      </c>
      <c r="H67" s="78">
        <v>63000</v>
      </c>
      <c r="I67" s="132"/>
      <c r="J67" s="132"/>
    </row>
    <row r="68" spans="1:10">
      <c r="A68" s="66"/>
      <c r="B68" s="48"/>
      <c r="C68" s="48"/>
      <c r="D68" s="48"/>
      <c r="E68" s="12"/>
      <c r="F68" s="12"/>
      <c r="G68" s="48"/>
      <c r="H68" s="49"/>
      <c r="I68" s="132"/>
      <c r="J68" s="132"/>
    </row>
    <row r="69" spans="1:10">
      <c r="A69" s="66" t="s">
        <v>507</v>
      </c>
      <c r="B69" s="48">
        <v>1958</v>
      </c>
      <c r="C69" s="48">
        <v>150</v>
      </c>
      <c r="D69" s="48">
        <v>2108</v>
      </c>
      <c r="E69" s="12">
        <v>1311</v>
      </c>
      <c r="F69" s="12">
        <v>2633</v>
      </c>
      <c r="G69" s="48">
        <v>2962</v>
      </c>
      <c r="H69" s="49">
        <v>2074</v>
      </c>
      <c r="I69" s="132"/>
      <c r="J69" s="132"/>
    </row>
    <row r="70" spans="1:10">
      <c r="A70" s="66" t="s">
        <v>508</v>
      </c>
      <c r="B70" s="48">
        <v>60602</v>
      </c>
      <c r="C70" s="48">
        <v>7350</v>
      </c>
      <c r="D70" s="48">
        <v>67952</v>
      </c>
      <c r="E70" s="12">
        <v>2340</v>
      </c>
      <c r="F70" s="12">
        <v>3230</v>
      </c>
      <c r="G70" s="48">
        <v>165550</v>
      </c>
      <c r="H70" s="49">
        <v>151864</v>
      </c>
      <c r="I70" s="132"/>
      <c r="J70" s="132"/>
    </row>
    <row r="71" spans="1:10">
      <c r="A71" s="66" t="s">
        <v>509</v>
      </c>
      <c r="B71" s="12">
        <v>70201</v>
      </c>
      <c r="C71" s="12">
        <v>13491</v>
      </c>
      <c r="D71" s="48">
        <v>83692</v>
      </c>
      <c r="E71" s="12">
        <v>2800</v>
      </c>
      <c r="F71" s="12">
        <v>3500</v>
      </c>
      <c r="G71" s="12">
        <v>243781</v>
      </c>
      <c r="H71" s="13">
        <v>79507</v>
      </c>
      <c r="I71" s="132"/>
      <c r="J71" s="132"/>
    </row>
    <row r="72" spans="1:10">
      <c r="A72" s="66" t="s">
        <v>510</v>
      </c>
      <c r="B72" s="48">
        <v>15386</v>
      </c>
      <c r="C72" s="48">
        <v>1717</v>
      </c>
      <c r="D72" s="48">
        <v>17103</v>
      </c>
      <c r="E72" s="12">
        <v>2279</v>
      </c>
      <c r="F72" s="12">
        <v>3808</v>
      </c>
      <c r="G72" s="48">
        <v>41603</v>
      </c>
      <c r="H72" s="49">
        <v>16641</v>
      </c>
      <c r="I72" s="132"/>
      <c r="J72" s="132"/>
    </row>
    <row r="73" spans="1:10">
      <c r="A73" s="66" t="s">
        <v>534</v>
      </c>
      <c r="B73" s="48">
        <v>15047</v>
      </c>
      <c r="C73" s="48">
        <v>491</v>
      </c>
      <c r="D73" s="48">
        <v>15538</v>
      </c>
      <c r="E73" s="12">
        <v>4300</v>
      </c>
      <c r="F73" s="12">
        <v>4300</v>
      </c>
      <c r="G73" s="48">
        <v>66813</v>
      </c>
      <c r="H73" s="49" t="s">
        <v>399</v>
      </c>
      <c r="I73" s="132"/>
      <c r="J73" s="132"/>
    </row>
    <row r="74" spans="1:10">
      <c r="A74" s="66" t="s">
        <v>512</v>
      </c>
      <c r="B74" s="48">
        <v>7812</v>
      </c>
      <c r="C74" s="48">
        <v>1547</v>
      </c>
      <c r="D74" s="48">
        <v>9359</v>
      </c>
      <c r="E74" s="12">
        <v>2277</v>
      </c>
      <c r="F74" s="12">
        <v>2779</v>
      </c>
      <c r="G74" s="48">
        <v>22087</v>
      </c>
      <c r="H74" s="49">
        <v>26500</v>
      </c>
      <c r="I74" s="132"/>
      <c r="J74" s="132"/>
    </row>
    <row r="75" spans="1:10">
      <c r="A75" s="66" t="s">
        <v>513</v>
      </c>
      <c r="B75" s="48">
        <v>20028</v>
      </c>
      <c r="C75" s="48">
        <v>2364</v>
      </c>
      <c r="D75" s="48">
        <v>22392</v>
      </c>
      <c r="E75" s="12">
        <v>2075</v>
      </c>
      <c r="F75" s="12">
        <v>4550</v>
      </c>
      <c r="G75" s="48">
        <v>52314</v>
      </c>
      <c r="H75" s="49">
        <v>25111</v>
      </c>
      <c r="I75" s="132"/>
      <c r="J75" s="132"/>
    </row>
    <row r="76" spans="1:10">
      <c r="A76" s="66" t="s">
        <v>514</v>
      </c>
      <c r="B76" s="12">
        <v>139096</v>
      </c>
      <c r="C76" s="12">
        <v>26195</v>
      </c>
      <c r="D76" s="48">
        <v>165291</v>
      </c>
      <c r="E76" s="12">
        <v>2967</v>
      </c>
      <c r="F76" s="12">
        <v>4721</v>
      </c>
      <c r="G76" s="12">
        <v>536364</v>
      </c>
      <c r="H76" s="13">
        <v>200094</v>
      </c>
      <c r="I76" s="132"/>
      <c r="J76" s="132"/>
    </row>
    <row r="77" spans="1:10">
      <c r="A77" s="76" t="s">
        <v>515</v>
      </c>
      <c r="B77" s="77">
        <v>330130</v>
      </c>
      <c r="C77" s="77">
        <v>53305</v>
      </c>
      <c r="D77" s="77">
        <v>383435</v>
      </c>
      <c r="E77" s="77">
        <v>2765</v>
      </c>
      <c r="F77" s="77">
        <v>4103</v>
      </c>
      <c r="G77" s="77">
        <v>1131474</v>
      </c>
      <c r="H77" s="78">
        <v>501791</v>
      </c>
      <c r="I77" s="132"/>
      <c r="J77" s="132"/>
    </row>
    <row r="78" spans="1:10">
      <c r="A78" s="66"/>
      <c r="B78" s="48"/>
      <c r="C78" s="48"/>
      <c r="D78" s="48"/>
      <c r="E78" s="12"/>
      <c r="F78" s="12"/>
      <c r="G78" s="48"/>
      <c r="H78" s="49"/>
      <c r="I78" s="132"/>
      <c r="J78" s="132"/>
    </row>
    <row r="79" spans="1:10">
      <c r="A79" s="66" t="s">
        <v>516</v>
      </c>
      <c r="B79" s="85">
        <v>10</v>
      </c>
      <c r="C79" s="48" t="s">
        <v>399</v>
      </c>
      <c r="D79" s="85">
        <v>10</v>
      </c>
      <c r="E79" s="85">
        <v>1500</v>
      </c>
      <c r="F79" s="48" t="s">
        <v>399</v>
      </c>
      <c r="G79" s="85">
        <v>15</v>
      </c>
      <c r="H79" s="133" t="s">
        <v>399</v>
      </c>
      <c r="I79" s="132"/>
      <c r="J79" s="132"/>
    </row>
    <row r="80" spans="1:10">
      <c r="A80" s="66" t="s">
        <v>517</v>
      </c>
      <c r="B80" s="48">
        <v>182</v>
      </c>
      <c r="C80" s="48" t="s">
        <v>399</v>
      </c>
      <c r="D80" s="48">
        <v>183</v>
      </c>
      <c r="E80" s="12">
        <v>1000</v>
      </c>
      <c r="F80" s="48" t="s">
        <v>399</v>
      </c>
      <c r="G80" s="48">
        <v>183</v>
      </c>
      <c r="H80" s="49">
        <v>275</v>
      </c>
      <c r="I80" s="132"/>
      <c r="J80" s="132"/>
    </row>
    <row r="81" spans="1:10">
      <c r="A81" s="76" t="s">
        <v>518</v>
      </c>
      <c r="B81" s="77">
        <v>192</v>
      </c>
      <c r="C81" s="77" t="s">
        <v>399</v>
      </c>
      <c r="D81" s="77">
        <v>193</v>
      </c>
      <c r="E81" s="77">
        <v>1026</v>
      </c>
      <c r="F81" s="86" t="s">
        <v>399</v>
      </c>
      <c r="G81" s="77">
        <v>198</v>
      </c>
      <c r="H81" s="78">
        <v>275</v>
      </c>
      <c r="I81" s="132"/>
      <c r="J81" s="132"/>
    </row>
    <row r="82" spans="1:10">
      <c r="A82" s="66"/>
      <c r="B82" s="48"/>
      <c r="C82" s="48"/>
      <c r="D82" s="48"/>
      <c r="E82" s="12"/>
      <c r="F82" s="12"/>
      <c r="G82" s="48"/>
      <c r="H82" s="49"/>
      <c r="I82" s="132"/>
      <c r="J82" s="132"/>
    </row>
    <row r="83" spans="1:10" ht="13.5" thickBot="1">
      <c r="A83" s="69" t="s">
        <v>519</v>
      </c>
      <c r="B83" s="55">
        <v>1859940</v>
      </c>
      <c r="C83" s="55">
        <v>265028</v>
      </c>
      <c r="D83" s="55">
        <v>2124969</v>
      </c>
      <c r="E83" s="55">
        <v>3422</v>
      </c>
      <c r="F83" s="55">
        <v>5211</v>
      </c>
      <c r="G83" s="55">
        <v>7744928</v>
      </c>
      <c r="H83" s="56">
        <v>3945318</v>
      </c>
      <c r="I83" s="132"/>
      <c r="J83" s="132"/>
    </row>
    <row r="84" spans="1:10">
      <c r="B84" s="88"/>
      <c r="C84" s="88"/>
      <c r="D84" s="88"/>
      <c r="E84" s="88"/>
      <c r="F84" s="88"/>
      <c r="G84" s="88"/>
      <c r="H84" s="88"/>
    </row>
  </sheetData>
  <mergeCells count="4">
    <mergeCell ref="A1:H1"/>
    <mergeCell ref="A5:A7"/>
    <mergeCell ref="A3:H3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rowBreaks count="1" manualBreakCount="1">
    <brk id="4" max="8" man="1"/>
  </rowBreaks>
  <colBreaks count="1" manualBreakCount="1">
    <brk id="2" max="83" man="1"/>
  </colBreaks>
</worksheet>
</file>

<file path=xl/worksheets/sheet80.xml><?xml version="1.0" encoding="utf-8"?>
<worksheet xmlns="http://schemas.openxmlformats.org/spreadsheetml/2006/main" xmlns:r="http://schemas.openxmlformats.org/officeDocument/2006/relationships">
  <sheetPr codeName="Hoja47">
    <pageSetUpPr fitToPage="1"/>
  </sheetPr>
  <dimension ref="A1:K13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29.7109375" style="271" customWidth="1"/>
    <col min="2" max="10" width="16" style="271" customWidth="1"/>
    <col min="11" max="12" width="11.42578125" style="271"/>
    <col min="13" max="13" width="11.140625" style="271" customWidth="1"/>
    <col min="14" max="21" width="12" style="271" customWidth="1"/>
    <col min="22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</row>
    <row r="3" spans="1:11" s="91" customFormat="1" ht="15">
      <c r="A3" s="1560" t="s">
        <v>1380</v>
      </c>
      <c r="B3" s="1560"/>
      <c r="C3" s="1560"/>
      <c r="D3" s="1560"/>
      <c r="E3" s="1560"/>
      <c r="F3" s="1560"/>
      <c r="G3" s="1560"/>
      <c r="H3" s="1560"/>
      <c r="I3" s="1560"/>
      <c r="J3" s="1560"/>
    </row>
    <row r="4" spans="1:11" s="91" customFormat="1" ht="20.25" customHeight="1">
      <c r="A4" s="1523" t="s">
        <v>1381</v>
      </c>
      <c r="B4" s="1523"/>
      <c r="C4" s="1523"/>
      <c r="D4" s="1523"/>
      <c r="E4" s="1523"/>
      <c r="F4" s="1523"/>
      <c r="G4" s="1523"/>
      <c r="H4" s="1523"/>
      <c r="I4" s="1523"/>
      <c r="J4" s="1523"/>
    </row>
    <row r="5" spans="1:11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</row>
    <row r="6" spans="1:11" ht="39" customHeight="1">
      <c r="A6" s="1239" t="s">
        <v>1379</v>
      </c>
      <c r="B6" s="919" t="s">
        <v>379</v>
      </c>
      <c r="C6" s="920"/>
      <c r="D6" s="921"/>
      <c r="E6" s="919" t="s">
        <v>386</v>
      </c>
      <c r="F6" s="920"/>
      <c r="G6" s="1627" t="s">
        <v>387</v>
      </c>
      <c r="H6" s="919" t="s">
        <v>748</v>
      </c>
      <c r="I6" s="920"/>
      <c r="J6" s="920"/>
    </row>
    <row r="7" spans="1:11" ht="24.75" customHeight="1">
      <c r="A7" s="1240" t="s">
        <v>537</v>
      </c>
      <c r="B7" s="923" t="s">
        <v>389</v>
      </c>
      <c r="C7" s="318"/>
      <c r="D7" s="924"/>
      <c r="E7" s="923" t="s">
        <v>390</v>
      </c>
      <c r="F7" s="924"/>
      <c r="G7" s="1628"/>
      <c r="H7" s="923" t="s">
        <v>533</v>
      </c>
      <c r="I7" s="318"/>
      <c r="J7" s="318"/>
    </row>
    <row r="8" spans="1:11" ht="42.75" customHeight="1" thickBot="1">
      <c r="A8" s="1241" t="s">
        <v>538</v>
      </c>
      <c r="B8" s="860" t="s">
        <v>393</v>
      </c>
      <c r="C8" s="307" t="s">
        <v>394</v>
      </c>
      <c r="D8" s="307" t="s">
        <v>395</v>
      </c>
      <c r="E8" s="860" t="s">
        <v>393</v>
      </c>
      <c r="F8" s="307" t="s">
        <v>394</v>
      </c>
      <c r="G8" s="1500"/>
      <c r="H8" s="860" t="s">
        <v>734</v>
      </c>
      <c r="I8" s="307" t="s">
        <v>751</v>
      </c>
      <c r="J8" s="934" t="s">
        <v>752</v>
      </c>
      <c r="K8" s="352"/>
    </row>
    <row r="9" spans="1:11" ht="21" customHeight="1">
      <c r="A9" s="66" t="s">
        <v>516</v>
      </c>
      <c r="B9" s="48" t="s">
        <v>399</v>
      </c>
      <c r="C9" s="48">
        <v>3</v>
      </c>
      <c r="D9" s="48">
        <v>3</v>
      </c>
      <c r="E9" s="48" t="s">
        <v>399</v>
      </c>
      <c r="F9" s="12">
        <v>50000</v>
      </c>
      <c r="G9" s="48">
        <v>155</v>
      </c>
      <c r="H9" s="48" t="s">
        <v>399</v>
      </c>
      <c r="I9" s="48" t="s">
        <v>399</v>
      </c>
      <c r="J9" s="49" t="s">
        <v>399</v>
      </c>
    </row>
    <row r="10" spans="1:11">
      <c r="A10" s="66" t="s">
        <v>517</v>
      </c>
      <c r="B10" s="48" t="s">
        <v>399</v>
      </c>
      <c r="C10" s="48">
        <v>5</v>
      </c>
      <c r="D10" s="48">
        <v>5</v>
      </c>
      <c r="E10" s="48" t="s">
        <v>399</v>
      </c>
      <c r="F10" s="12">
        <v>50000</v>
      </c>
      <c r="G10" s="48">
        <v>235</v>
      </c>
      <c r="H10" s="48" t="s">
        <v>399</v>
      </c>
      <c r="I10" s="48" t="s">
        <v>399</v>
      </c>
      <c r="J10" s="49" t="s">
        <v>399</v>
      </c>
    </row>
    <row r="11" spans="1:11">
      <c r="A11" s="76" t="s">
        <v>518</v>
      </c>
      <c r="B11" s="77" t="s">
        <v>399</v>
      </c>
      <c r="C11" s="77">
        <v>8</v>
      </c>
      <c r="D11" s="77">
        <v>8</v>
      </c>
      <c r="E11" s="77" t="s">
        <v>399</v>
      </c>
      <c r="F11" s="81">
        <v>50000</v>
      </c>
      <c r="G11" s="77">
        <v>390</v>
      </c>
      <c r="H11" s="77" t="s">
        <v>399</v>
      </c>
      <c r="I11" s="77" t="s">
        <v>399</v>
      </c>
      <c r="J11" s="78" t="s">
        <v>399</v>
      </c>
    </row>
    <row r="12" spans="1:11">
      <c r="A12" s="68"/>
      <c r="B12" s="48"/>
      <c r="C12" s="48"/>
      <c r="D12" s="48"/>
      <c r="E12" s="48"/>
      <c r="F12" s="48"/>
      <c r="G12" s="48"/>
      <c r="H12" s="48"/>
      <c r="I12" s="48"/>
      <c r="J12" s="366"/>
    </row>
    <row r="13" spans="1:11" ht="13.5" thickBot="1">
      <c r="A13" s="69" t="s">
        <v>519</v>
      </c>
      <c r="B13" s="55" t="s">
        <v>399</v>
      </c>
      <c r="C13" s="55">
        <v>8</v>
      </c>
      <c r="D13" s="55">
        <v>8</v>
      </c>
      <c r="E13" s="55" t="s">
        <v>399</v>
      </c>
      <c r="F13" s="226">
        <v>50000</v>
      </c>
      <c r="G13" s="55">
        <v>390</v>
      </c>
      <c r="H13" s="55" t="s">
        <v>399</v>
      </c>
      <c r="I13" s="55" t="s">
        <v>399</v>
      </c>
      <c r="J13" s="56" t="s">
        <v>399</v>
      </c>
    </row>
  </sheetData>
  <mergeCells count="4">
    <mergeCell ref="A1:J1"/>
    <mergeCell ref="A3:J3"/>
    <mergeCell ref="G6:G8"/>
    <mergeCell ref="A4:J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>
  <sheetPr codeName="Hoja36">
    <pageSetUpPr fitToPage="1"/>
  </sheetPr>
  <dimension ref="A1:K31"/>
  <sheetViews>
    <sheetView showGridLines="0" view="pageBreakPreview" topLeftCell="A46" zoomScale="75" zoomScaleNormal="75" zoomScaleSheetLayoutView="75" workbookViewId="0">
      <selection activeCell="E20" sqref="E20"/>
    </sheetView>
  </sheetViews>
  <sheetFormatPr baseColWidth="10" defaultRowHeight="12.75"/>
  <cols>
    <col min="1" max="9" width="19.85546875" customWidth="1"/>
    <col min="10" max="11" width="10.28515625" customWidth="1"/>
  </cols>
  <sheetData>
    <row r="1" spans="1:11" s="2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  <c r="I1" s="1481"/>
      <c r="J1" s="1"/>
    </row>
    <row r="2" spans="1:11" s="3" customFormat="1" ht="12.75" customHeight="1"/>
    <row r="3" spans="1:11" s="3" customFormat="1" ht="15">
      <c r="A3" s="1482" t="s">
        <v>1382</v>
      </c>
      <c r="B3" s="1482"/>
      <c r="C3" s="1482"/>
      <c r="D3" s="1482"/>
      <c r="E3" s="1482"/>
      <c r="F3" s="1482"/>
      <c r="G3" s="1482"/>
      <c r="H3" s="1482"/>
      <c r="I3" s="1482"/>
    </row>
    <row r="4" spans="1:11" s="3" customFormat="1" ht="15">
      <c r="A4" s="1482" t="s">
        <v>1383</v>
      </c>
      <c r="B4" s="1482"/>
      <c r="C4" s="1482"/>
      <c r="D4" s="1482"/>
      <c r="E4" s="1482"/>
      <c r="F4" s="1482"/>
      <c r="G4" s="1482"/>
      <c r="H4" s="1482"/>
      <c r="I4" s="1482"/>
    </row>
    <row r="5" spans="1:11" s="3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</row>
    <row r="6" spans="1:11" ht="24.75" customHeight="1">
      <c r="A6" s="1520" t="s">
        <v>378</v>
      </c>
      <c r="B6" s="959"/>
      <c r="C6" s="959"/>
      <c r="D6" s="960"/>
      <c r="E6" s="960" t="s">
        <v>521</v>
      </c>
      <c r="F6" s="959"/>
      <c r="G6" s="991" t="s">
        <v>748</v>
      </c>
      <c r="H6" s="1136"/>
      <c r="I6" s="1136"/>
    </row>
    <row r="7" spans="1:11" ht="27.75" customHeight="1">
      <c r="A7" s="1521"/>
      <c r="B7" s="962" t="s">
        <v>379</v>
      </c>
      <c r="C7" s="962" t="s">
        <v>386</v>
      </c>
      <c r="D7" s="962" t="s">
        <v>380</v>
      </c>
      <c r="E7" s="962" t="s">
        <v>522</v>
      </c>
      <c r="F7" s="962" t="s">
        <v>381</v>
      </c>
      <c r="G7" s="1137" t="s">
        <v>383</v>
      </c>
      <c r="H7" s="1230"/>
      <c r="I7" s="1230"/>
    </row>
    <row r="8" spans="1:11" ht="13.15" customHeight="1">
      <c r="A8" s="1521"/>
      <c r="B8" s="962" t="s">
        <v>382</v>
      </c>
      <c r="C8" s="962" t="s">
        <v>524</v>
      </c>
      <c r="D8" s="963" t="s">
        <v>383</v>
      </c>
      <c r="E8" s="962" t="s">
        <v>1105</v>
      </c>
      <c r="F8" s="964" t="s">
        <v>384</v>
      </c>
      <c r="G8" s="1623" t="s">
        <v>734</v>
      </c>
      <c r="H8" s="1621" t="s">
        <v>751</v>
      </c>
      <c r="I8" s="1625" t="s">
        <v>752</v>
      </c>
      <c r="K8" s="279"/>
    </row>
    <row r="9" spans="1:11" ht="30.75" customHeight="1" thickBot="1">
      <c r="A9" s="1522"/>
      <c r="B9" s="965"/>
      <c r="C9" s="965"/>
      <c r="D9" s="315"/>
      <c r="E9" s="315" t="s">
        <v>526</v>
      </c>
      <c r="F9" s="965"/>
      <c r="G9" s="1624"/>
      <c r="H9" s="1622"/>
      <c r="I9" s="1626"/>
    </row>
    <row r="10" spans="1:11" ht="18.75" customHeight="1">
      <c r="A10" s="102">
        <v>2003</v>
      </c>
      <c r="B10" s="265">
        <v>99.834000000000003</v>
      </c>
      <c r="C10" s="354">
        <v>649.46811707434335</v>
      </c>
      <c r="D10" s="355">
        <v>6483.9</v>
      </c>
      <c r="E10" s="266">
        <v>5.88</v>
      </c>
      <c r="F10" s="355">
        <v>381253.32</v>
      </c>
      <c r="G10" s="356">
        <v>943.32500000000005</v>
      </c>
      <c r="H10" s="356">
        <v>308.69200000000001</v>
      </c>
      <c r="I10" s="268">
        <v>363.24200000000002</v>
      </c>
    </row>
    <row r="11" spans="1:11">
      <c r="A11" s="102">
        <v>2004</v>
      </c>
      <c r="B11" s="265">
        <v>103.1</v>
      </c>
      <c r="C11" s="354">
        <v>695.92065955383123</v>
      </c>
      <c r="D11" s="355">
        <v>7174.942</v>
      </c>
      <c r="E11" s="266">
        <v>6.08</v>
      </c>
      <c r="F11" s="355">
        <v>436236.47360000003</v>
      </c>
      <c r="G11" s="356">
        <v>1077.847</v>
      </c>
      <c r="H11" s="356">
        <v>342.73200000000003</v>
      </c>
      <c r="I11" s="268">
        <v>404.78800000000001</v>
      </c>
    </row>
    <row r="12" spans="1:11">
      <c r="A12" s="102">
        <v>2005</v>
      </c>
      <c r="B12" s="265">
        <v>102.104</v>
      </c>
      <c r="C12" s="354">
        <v>714.08485465799572</v>
      </c>
      <c r="D12" s="355">
        <v>7291.0919999999996</v>
      </c>
      <c r="E12" s="266">
        <v>5.5</v>
      </c>
      <c r="F12" s="355">
        <v>401010.06</v>
      </c>
      <c r="G12" s="356">
        <v>1107.8679999999999</v>
      </c>
      <c r="H12" s="356">
        <v>344.959</v>
      </c>
      <c r="I12" s="268">
        <v>398.70699999999999</v>
      </c>
    </row>
    <row r="13" spans="1:11">
      <c r="A13" s="102">
        <v>2006</v>
      </c>
      <c r="B13" s="265">
        <v>85.516000000000005</v>
      </c>
      <c r="C13" s="354">
        <v>681.39658075681734</v>
      </c>
      <c r="D13" s="355">
        <v>5827.0309999999999</v>
      </c>
      <c r="E13" s="266">
        <v>4.37</v>
      </c>
      <c r="F13" s="355">
        <v>254641.25469999999</v>
      </c>
      <c r="G13" s="356">
        <v>886.80799999999999</v>
      </c>
      <c r="H13" s="356">
        <v>276.49299999999999</v>
      </c>
      <c r="I13" s="268">
        <v>327.464</v>
      </c>
    </row>
    <row r="14" spans="1:11">
      <c r="A14" s="102">
        <v>2007</v>
      </c>
      <c r="B14" s="265">
        <v>68.171000000000006</v>
      </c>
      <c r="C14" s="354">
        <v>720.24145164366064</v>
      </c>
      <c r="D14" s="355">
        <v>4909.9579999999996</v>
      </c>
      <c r="E14" s="266">
        <v>3.51</v>
      </c>
      <c r="F14" s="355">
        <v>172339.52579999997</v>
      </c>
      <c r="G14" s="356">
        <v>745.83699999999999</v>
      </c>
      <c r="H14" s="356">
        <v>239.721</v>
      </c>
      <c r="I14" s="268">
        <v>275.74099999999999</v>
      </c>
    </row>
    <row r="15" spans="1:11">
      <c r="A15" s="102">
        <v>2008</v>
      </c>
      <c r="B15" s="265">
        <v>52.289000000000001</v>
      </c>
      <c r="C15" s="354">
        <v>797.57539826732204</v>
      </c>
      <c r="D15" s="355">
        <v>4170.442</v>
      </c>
      <c r="E15" s="266">
        <v>3.71</v>
      </c>
      <c r="F15" s="355">
        <v>154723.3982</v>
      </c>
      <c r="G15" s="356">
        <v>636.34900000000005</v>
      </c>
      <c r="H15" s="356">
        <v>200.06700000000001</v>
      </c>
      <c r="I15" s="268">
        <v>231.64099999999999</v>
      </c>
    </row>
    <row r="16" spans="1:11">
      <c r="A16" s="102">
        <v>2009</v>
      </c>
      <c r="B16" s="265">
        <v>49.813000000000002</v>
      </c>
      <c r="C16" s="354">
        <v>848.2590889928332</v>
      </c>
      <c r="D16" s="355">
        <v>4225.433</v>
      </c>
      <c r="E16" s="266">
        <v>3.71</v>
      </c>
      <c r="F16" s="355">
        <v>156763.5643</v>
      </c>
      <c r="G16" s="356">
        <v>649.92399999999998</v>
      </c>
      <c r="H16" s="368" t="s">
        <v>399</v>
      </c>
      <c r="I16" s="268">
        <v>223.09</v>
      </c>
    </row>
    <row r="17" spans="1:11">
      <c r="A17" s="102">
        <v>2010</v>
      </c>
      <c r="B17" s="265">
        <v>43.381999999999998</v>
      </c>
      <c r="C17" s="354">
        <v>814.74275044949525</v>
      </c>
      <c r="D17" s="355">
        <v>3534.5169999999998</v>
      </c>
      <c r="E17" s="266">
        <v>3.58</v>
      </c>
      <c r="F17" s="355">
        <v>126535.7086</v>
      </c>
      <c r="G17" s="367">
        <v>559.78</v>
      </c>
      <c r="H17" s="368" t="s">
        <v>399</v>
      </c>
      <c r="I17" s="369">
        <v>168.06100000000001</v>
      </c>
      <c r="K17" s="370"/>
    </row>
    <row r="18" spans="1:11">
      <c r="A18" s="102">
        <v>2011</v>
      </c>
      <c r="B18" s="181">
        <v>44.930999999999997</v>
      </c>
      <c r="C18" s="354">
        <v>932.21495181500529</v>
      </c>
      <c r="D18" s="355">
        <v>4188.5349999999999</v>
      </c>
      <c r="E18" s="266">
        <v>3.12</v>
      </c>
      <c r="F18" s="355">
        <v>130682.292</v>
      </c>
      <c r="G18" s="367">
        <v>567.72199999999998</v>
      </c>
      <c r="H18" s="368" t="s">
        <v>399</v>
      </c>
      <c r="I18" s="369">
        <v>187.572</v>
      </c>
    </row>
    <row r="19" spans="1:11">
      <c r="A19" s="102">
        <v>2012</v>
      </c>
      <c r="B19" s="181">
        <v>38.951999999999998</v>
      </c>
      <c r="C19" s="354">
        <v>888.33179297597042</v>
      </c>
      <c r="D19" s="355">
        <v>3460.23</v>
      </c>
      <c r="E19" s="266">
        <v>3.45</v>
      </c>
      <c r="F19" s="355">
        <v>119377.93500000001</v>
      </c>
      <c r="G19" s="367">
        <v>528.41399999999999</v>
      </c>
      <c r="H19" s="368" t="s">
        <v>399</v>
      </c>
      <c r="I19" s="369">
        <v>156.797</v>
      </c>
    </row>
    <row r="20" spans="1:11" ht="13.5" thickBot="1">
      <c r="A20" s="102">
        <v>2013</v>
      </c>
      <c r="B20" s="181">
        <v>32.052</v>
      </c>
      <c r="C20" s="354">
        <f>D20/B20*10</f>
        <v>786.06077623861222</v>
      </c>
      <c r="D20" s="355">
        <v>2519.482</v>
      </c>
      <c r="E20" s="267">
        <v>3.4</v>
      </c>
      <c r="F20" s="356">
        <f>D20*E20*10</f>
        <v>85662.387999999992</v>
      </c>
      <c r="G20" s="367">
        <v>319.23700000000002</v>
      </c>
      <c r="H20" s="368" t="s">
        <v>399</v>
      </c>
      <c r="I20" s="369">
        <v>101.042</v>
      </c>
    </row>
    <row r="21" spans="1:11" ht="13.15" customHeight="1">
      <c r="A21" s="371" t="s">
        <v>753</v>
      </c>
      <c r="B21" s="372"/>
      <c r="C21" s="373"/>
      <c r="D21" s="374"/>
      <c r="E21" s="375"/>
      <c r="F21" s="374"/>
      <c r="G21" s="374"/>
      <c r="H21" s="374"/>
      <c r="I21" s="374"/>
      <c r="J21" s="263"/>
    </row>
    <row r="31" spans="1:11">
      <c r="G31" s="160"/>
    </row>
  </sheetData>
  <mergeCells count="7">
    <mergeCell ref="A1:I1"/>
    <mergeCell ref="A3:I3"/>
    <mergeCell ref="A4:I4"/>
    <mergeCell ref="A6:A9"/>
    <mergeCell ref="G8:G9"/>
    <mergeCell ref="H8:H9"/>
    <mergeCell ref="I8:I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A1:K39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1.42578125" style="271" customWidth="1"/>
    <col min="2" max="6" width="16.85546875" style="271" customWidth="1"/>
    <col min="7" max="7" width="19" style="271" customWidth="1"/>
    <col min="8" max="10" width="16.85546875" style="271" customWidth="1"/>
    <col min="11" max="12" width="11.42578125" style="271"/>
    <col min="13" max="13" width="11.140625" style="271" customWidth="1"/>
    <col min="14" max="21" width="12" style="271" customWidth="1"/>
    <col min="22" max="16384" width="11.42578125" style="271"/>
  </cols>
  <sheetData>
    <row r="1" spans="1:11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</row>
    <row r="3" spans="1:11" s="91" customFormat="1" ht="15">
      <c r="A3" s="1560" t="s">
        <v>1384</v>
      </c>
      <c r="B3" s="1560"/>
      <c r="C3" s="1560"/>
      <c r="D3" s="1560"/>
      <c r="E3" s="1560"/>
      <c r="F3" s="1560"/>
      <c r="G3" s="1560"/>
      <c r="H3" s="1560"/>
      <c r="I3" s="1560"/>
      <c r="J3" s="1560"/>
    </row>
    <row r="4" spans="1:11" s="91" customFormat="1" ht="15">
      <c r="A4" s="1560" t="s">
        <v>1385</v>
      </c>
      <c r="B4" s="1560"/>
      <c r="C4" s="1560"/>
      <c r="D4" s="1560"/>
      <c r="E4" s="1560"/>
      <c r="F4" s="1560"/>
      <c r="G4" s="1560"/>
      <c r="H4" s="1560"/>
      <c r="I4" s="1560"/>
      <c r="J4" s="1560"/>
    </row>
    <row r="5" spans="1:11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</row>
    <row r="6" spans="1:11" ht="27.75" customHeight="1">
      <c r="A6" s="1238" t="s">
        <v>1379</v>
      </c>
      <c r="B6" s="919" t="s">
        <v>379</v>
      </c>
      <c r="C6" s="920"/>
      <c r="D6" s="921"/>
      <c r="E6" s="919" t="s">
        <v>386</v>
      </c>
      <c r="F6" s="920"/>
      <c r="G6" s="1627" t="s">
        <v>387</v>
      </c>
      <c r="H6" s="919" t="s">
        <v>748</v>
      </c>
      <c r="I6" s="920"/>
      <c r="J6" s="920"/>
    </row>
    <row r="7" spans="1:11" ht="21" customHeight="1">
      <c r="A7" s="1240" t="s">
        <v>537</v>
      </c>
      <c r="B7" s="923" t="s">
        <v>389</v>
      </c>
      <c r="C7" s="318"/>
      <c r="D7" s="924"/>
      <c r="E7" s="923" t="s">
        <v>390</v>
      </c>
      <c r="F7" s="924"/>
      <c r="G7" s="1628"/>
      <c r="H7" s="923" t="s">
        <v>533</v>
      </c>
      <c r="I7" s="318"/>
      <c r="J7" s="318"/>
    </row>
    <row r="8" spans="1:11" ht="47.25" customHeight="1" thickBot="1">
      <c r="A8" s="1242" t="s">
        <v>538</v>
      </c>
      <c r="B8" s="860" t="s">
        <v>393</v>
      </c>
      <c r="C8" s="307" t="s">
        <v>394</v>
      </c>
      <c r="D8" s="307" t="s">
        <v>395</v>
      </c>
      <c r="E8" s="860" t="s">
        <v>393</v>
      </c>
      <c r="F8" s="307" t="s">
        <v>394</v>
      </c>
      <c r="G8" s="1500"/>
      <c r="H8" s="860" t="s">
        <v>734</v>
      </c>
      <c r="I8" s="307" t="s">
        <v>751</v>
      </c>
      <c r="J8" s="934" t="s">
        <v>752</v>
      </c>
      <c r="K8" s="352"/>
    </row>
    <row r="9" spans="1:11" ht="25.5" customHeight="1">
      <c r="A9" s="66" t="s">
        <v>544</v>
      </c>
      <c r="B9" s="85">
        <v>25</v>
      </c>
      <c r="C9" s="48">
        <v>2215</v>
      </c>
      <c r="D9" s="48">
        <v>2240</v>
      </c>
      <c r="E9" s="85">
        <v>42000</v>
      </c>
      <c r="F9" s="12">
        <v>73350</v>
      </c>
      <c r="G9" s="48">
        <v>163520</v>
      </c>
      <c r="H9" s="48" t="s">
        <v>399</v>
      </c>
      <c r="I9" s="48" t="s">
        <v>399</v>
      </c>
      <c r="J9" s="49" t="s">
        <v>399</v>
      </c>
    </row>
    <row r="10" spans="1:11" ht="13.5" customHeight="1">
      <c r="A10" s="76" t="s">
        <v>469</v>
      </c>
      <c r="B10" s="377">
        <v>25</v>
      </c>
      <c r="C10" s="77">
        <v>2215</v>
      </c>
      <c r="D10" s="77">
        <v>2240</v>
      </c>
      <c r="E10" s="377">
        <v>42000</v>
      </c>
      <c r="F10" s="81">
        <v>73350</v>
      </c>
      <c r="G10" s="77">
        <v>163520</v>
      </c>
      <c r="H10" s="77" t="s">
        <v>399</v>
      </c>
      <c r="I10" s="77" t="s">
        <v>399</v>
      </c>
      <c r="J10" s="78" t="s">
        <v>399</v>
      </c>
    </row>
    <row r="11" spans="1:11">
      <c r="A11" s="68"/>
      <c r="B11" s="48"/>
      <c r="C11" s="48"/>
      <c r="D11" s="48"/>
      <c r="E11" s="48"/>
      <c r="F11" s="12"/>
      <c r="G11" s="48"/>
      <c r="H11" s="48"/>
      <c r="I11" s="48"/>
      <c r="J11" s="49"/>
    </row>
    <row r="12" spans="1:11">
      <c r="A12" s="76" t="s">
        <v>470</v>
      </c>
      <c r="B12" s="377" t="s">
        <v>399</v>
      </c>
      <c r="C12" s="77">
        <v>115</v>
      </c>
      <c r="D12" s="77">
        <v>115</v>
      </c>
      <c r="E12" s="377" t="s">
        <v>399</v>
      </c>
      <c r="F12" s="81">
        <v>108913</v>
      </c>
      <c r="G12" s="77">
        <v>12525</v>
      </c>
      <c r="H12" s="77">
        <v>2200</v>
      </c>
      <c r="I12" s="77" t="s">
        <v>399</v>
      </c>
      <c r="J12" s="78">
        <v>650</v>
      </c>
    </row>
    <row r="13" spans="1:11">
      <c r="A13" s="68"/>
      <c r="B13" s="48"/>
      <c r="C13" s="48"/>
      <c r="D13" s="48"/>
      <c r="E13" s="48"/>
      <c r="F13" s="12"/>
      <c r="G13" s="48"/>
      <c r="H13" s="48"/>
      <c r="I13" s="48"/>
      <c r="J13" s="49"/>
    </row>
    <row r="14" spans="1:11">
      <c r="A14" s="76" t="s">
        <v>471</v>
      </c>
      <c r="B14" s="377" t="s">
        <v>399</v>
      </c>
      <c r="C14" s="77">
        <v>1257</v>
      </c>
      <c r="D14" s="77">
        <v>1257</v>
      </c>
      <c r="E14" s="377" t="s">
        <v>399</v>
      </c>
      <c r="F14" s="81">
        <v>91707</v>
      </c>
      <c r="G14" s="77">
        <v>115276</v>
      </c>
      <c r="H14" s="77">
        <v>20023</v>
      </c>
      <c r="I14" s="77" t="s">
        <v>399</v>
      </c>
      <c r="J14" s="78">
        <v>5600</v>
      </c>
    </row>
    <row r="15" spans="1:11">
      <c r="A15" s="66"/>
      <c r="B15" s="48"/>
      <c r="C15" s="48"/>
      <c r="D15" s="48"/>
      <c r="E15" s="48"/>
      <c r="F15" s="12"/>
      <c r="G15" s="48"/>
      <c r="H15" s="48"/>
      <c r="I15" s="48"/>
      <c r="J15" s="49"/>
    </row>
    <row r="16" spans="1:11">
      <c r="A16" s="66" t="s">
        <v>545</v>
      </c>
      <c r="B16" s="48" t="s">
        <v>399</v>
      </c>
      <c r="C16" s="48">
        <v>1852</v>
      </c>
      <c r="D16" s="48">
        <v>1852</v>
      </c>
      <c r="E16" s="48" t="s">
        <v>399</v>
      </c>
      <c r="F16" s="12">
        <v>80475</v>
      </c>
      <c r="G16" s="48">
        <v>149039</v>
      </c>
      <c r="H16" s="48">
        <v>23630</v>
      </c>
      <c r="I16" s="48" t="s">
        <v>399</v>
      </c>
      <c r="J16" s="49" t="s">
        <v>399</v>
      </c>
    </row>
    <row r="17" spans="1:10">
      <c r="A17" s="66" t="s">
        <v>483</v>
      </c>
      <c r="B17" s="48" t="s">
        <v>399</v>
      </c>
      <c r="C17" s="48">
        <v>1920</v>
      </c>
      <c r="D17" s="48">
        <v>1920</v>
      </c>
      <c r="E17" s="48" t="s">
        <v>399</v>
      </c>
      <c r="F17" s="12">
        <v>76711</v>
      </c>
      <c r="G17" s="48">
        <v>147286</v>
      </c>
      <c r="H17" s="48">
        <v>22748</v>
      </c>
      <c r="I17" s="48" t="s">
        <v>399</v>
      </c>
      <c r="J17" s="49">
        <v>8088</v>
      </c>
    </row>
    <row r="18" spans="1:10">
      <c r="A18" s="66" t="s">
        <v>484</v>
      </c>
      <c r="B18" s="48" t="s">
        <v>399</v>
      </c>
      <c r="C18" s="48">
        <v>5218</v>
      </c>
      <c r="D18" s="48">
        <v>5218</v>
      </c>
      <c r="E18" s="48" t="s">
        <v>399</v>
      </c>
      <c r="F18" s="12">
        <v>76856</v>
      </c>
      <c r="G18" s="48">
        <v>401035</v>
      </c>
      <c r="H18" s="48">
        <v>60464</v>
      </c>
      <c r="I18" s="48" t="s">
        <v>399</v>
      </c>
      <c r="J18" s="49">
        <v>20052</v>
      </c>
    </row>
    <row r="19" spans="1:10">
      <c r="A19" s="66" t="s">
        <v>485</v>
      </c>
      <c r="B19" s="48" t="s">
        <v>399</v>
      </c>
      <c r="C19" s="48">
        <v>1870</v>
      </c>
      <c r="D19" s="48">
        <v>1870</v>
      </c>
      <c r="E19" s="48" t="s">
        <v>399</v>
      </c>
      <c r="F19" s="12">
        <v>75760</v>
      </c>
      <c r="G19" s="48">
        <v>141664</v>
      </c>
      <c r="H19" s="48">
        <v>21483</v>
      </c>
      <c r="I19" s="48" t="s">
        <v>399</v>
      </c>
      <c r="J19" s="49">
        <v>8428</v>
      </c>
    </row>
    <row r="20" spans="1:10">
      <c r="A20" s="66" t="s">
        <v>486</v>
      </c>
      <c r="B20" s="48" t="s">
        <v>399</v>
      </c>
      <c r="C20" s="48">
        <v>1390</v>
      </c>
      <c r="D20" s="48">
        <v>1390</v>
      </c>
      <c r="E20" s="48" t="s">
        <v>399</v>
      </c>
      <c r="F20" s="12">
        <v>78038</v>
      </c>
      <c r="G20" s="48">
        <v>108473</v>
      </c>
      <c r="H20" s="48">
        <v>16928</v>
      </c>
      <c r="I20" s="48" t="s">
        <v>399</v>
      </c>
      <c r="J20" s="49">
        <v>6255</v>
      </c>
    </row>
    <row r="21" spans="1:10">
      <c r="A21" s="66" t="s">
        <v>487</v>
      </c>
      <c r="B21" s="48" t="s">
        <v>399</v>
      </c>
      <c r="C21" s="48">
        <v>1295</v>
      </c>
      <c r="D21" s="48">
        <v>1295</v>
      </c>
      <c r="E21" s="48" t="s">
        <v>399</v>
      </c>
      <c r="F21" s="12">
        <v>81478</v>
      </c>
      <c r="G21" s="48">
        <v>105514</v>
      </c>
      <c r="H21" s="48">
        <v>16882</v>
      </c>
      <c r="I21" s="48" t="s">
        <v>399</v>
      </c>
      <c r="J21" s="49">
        <v>6293</v>
      </c>
    </row>
    <row r="22" spans="1:10">
      <c r="A22" s="66" t="s">
        <v>488</v>
      </c>
      <c r="B22" s="48" t="s">
        <v>399</v>
      </c>
      <c r="C22" s="48">
        <v>272</v>
      </c>
      <c r="D22" s="48">
        <v>272</v>
      </c>
      <c r="E22" s="48" t="s">
        <v>399</v>
      </c>
      <c r="F22" s="12">
        <v>74342</v>
      </c>
      <c r="G22" s="48">
        <v>20221</v>
      </c>
      <c r="H22" s="48">
        <v>3196</v>
      </c>
      <c r="I22" s="48" t="s">
        <v>399</v>
      </c>
      <c r="J22" s="49">
        <v>1011</v>
      </c>
    </row>
    <row r="23" spans="1:10">
      <c r="A23" s="66" t="s">
        <v>489</v>
      </c>
      <c r="B23" s="48" t="s">
        <v>399</v>
      </c>
      <c r="C23" s="48">
        <v>7042</v>
      </c>
      <c r="D23" s="48">
        <v>7042</v>
      </c>
      <c r="E23" s="48" t="s">
        <v>399</v>
      </c>
      <c r="F23" s="12">
        <v>82939</v>
      </c>
      <c r="G23" s="48">
        <v>584056</v>
      </c>
      <c r="H23" s="48">
        <v>88498</v>
      </c>
      <c r="I23" s="48" t="s">
        <v>399</v>
      </c>
      <c r="J23" s="49">
        <v>28640</v>
      </c>
    </row>
    <row r="24" spans="1:10">
      <c r="A24" s="66" t="s">
        <v>490</v>
      </c>
      <c r="B24" s="48" t="s">
        <v>399</v>
      </c>
      <c r="C24" s="48">
        <v>2124</v>
      </c>
      <c r="D24" s="48">
        <v>2124</v>
      </c>
      <c r="E24" s="48" t="s">
        <v>399</v>
      </c>
      <c r="F24" s="12">
        <v>87854</v>
      </c>
      <c r="G24" s="48">
        <v>186602</v>
      </c>
      <c r="H24" s="48">
        <v>28250</v>
      </c>
      <c r="I24" s="48" t="s">
        <v>399</v>
      </c>
      <c r="J24" s="49">
        <v>10400</v>
      </c>
    </row>
    <row r="25" spans="1:10">
      <c r="A25" s="76" t="s">
        <v>491</v>
      </c>
      <c r="B25" s="377" t="s">
        <v>399</v>
      </c>
      <c r="C25" s="77">
        <v>22983</v>
      </c>
      <c r="D25" s="77">
        <v>22983</v>
      </c>
      <c r="E25" s="377" t="s">
        <v>399</v>
      </c>
      <c r="F25" s="81">
        <v>80229</v>
      </c>
      <c r="G25" s="77">
        <v>1843890</v>
      </c>
      <c r="H25" s="77">
        <v>282079</v>
      </c>
      <c r="I25" s="77" t="s">
        <v>399</v>
      </c>
      <c r="J25" s="78">
        <v>89167</v>
      </c>
    </row>
    <row r="26" spans="1:10">
      <c r="A26" s="68"/>
      <c r="B26" s="48"/>
      <c r="C26" s="48"/>
      <c r="D26" s="48"/>
      <c r="E26" s="48"/>
      <c r="F26" s="12"/>
      <c r="G26" s="48"/>
      <c r="H26" s="48"/>
      <c r="I26" s="48"/>
      <c r="J26" s="49"/>
    </row>
    <row r="27" spans="1:10">
      <c r="A27" s="66" t="s">
        <v>504</v>
      </c>
      <c r="B27" s="48" t="s">
        <v>399</v>
      </c>
      <c r="C27" s="48">
        <v>9</v>
      </c>
      <c r="D27" s="48">
        <v>9</v>
      </c>
      <c r="E27" s="48" t="s">
        <v>399</v>
      </c>
      <c r="F27" s="12">
        <v>55600</v>
      </c>
      <c r="G27" s="48">
        <v>500</v>
      </c>
      <c r="H27" s="48" t="s">
        <v>399</v>
      </c>
      <c r="I27" s="48" t="s">
        <v>399</v>
      </c>
      <c r="J27" s="49" t="s">
        <v>399</v>
      </c>
    </row>
    <row r="28" spans="1:10">
      <c r="A28" s="76" t="s">
        <v>506</v>
      </c>
      <c r="B28" s="377" t="s">
        <v>399</v>
      </c>
      <c r="C28" s="77">
        <v>9</v>
      </c>
      <c r="D28" s="77">
        <v>9</v>
      </c>
      <c r="E28" s="377" t="s">
        <v>399</v>
      </c>
      <c r="F28" s="81">
        <v>55600</v>
      </c>
      <c r="G28" s="77">
        <v>500</v>
      </c>
      <c r="H28" s="77" t="s">
        <v>399</v>
      </c>
      <c r="I28" s="77" t="s">
        <v>399</v>
      </c>
      <c r="J28" s="78" t="s">
        <v>399</v>
      </c>
    </row>
    <row r="29" spans="1:10">
      <c r="A29" s="66"/>
      <c r="B29" s="48"/>
      <c r="C29" s="48"/>
      <c r="D29" s="48"/>
      <c r="E29" s="48"/>
      <c r="F29" s="12"/>
      <c r="G29" s="48"/>
      <c r="H29" s="48"/>
      <c r="I29" s="48"/>
      <c r="J29" s="49"/>
    </row>
    <row r="30" spans="1:10">
      <c r="A30" s="66" t="s">
        <v>508</v>
      </c>
      <c r="B30" s="85">
        <v>740</v>
      </c>
      <c r="C30" s="48">
        <v>1142</v>
      </c>
      <c r="D30" s="48">
        <v>1882</v>
      </c>
      <c r="E30" s="85">
        <v>46000</v>
      </c>
      <c r="F30" s="12">
        <v>69900</v>
      </c>
      <c r="G30" s="48">
        <v>113866</v>
      </c>
      <c r="H30" s="48">
        <v>14803</v>
      </c>
      <c r="I30" s="48" t="s">
        <v>399</v>
      </c>
      <c r="J30" s="49">
        <v>5579</v>
      </c>
    </row>
    <row r="31" spans="1:10">
      <c r="A31" s="66" t="s">
        <v>509</v>
      </c>
      <c r="B31" s="48" t="s">
        <v>399</v>
      </c>
      <c r="C31" s="48">
        <v>14</v>
      </c>
      <c r="D31" s="48">
        <v>14</v>
      </c>
      <c r="E31" s="48" t="s">
        <v>399</v>
      </c>
      <c r="F31" s="12">
        <v>57000</v>
      </c>
      <c r="G31" s="48">
        <v>798</v>
      </c>
      <c r="H31" s="48">
        <v>109</v>
      </c>
      <c r="I31" s="48" t="s">
        <v>399</v>
      </c>
      <c r="J31" s="49">
        <v>40</v>
      </c>
    </row>
    <row r="32" spans="1:10">
      <c r="A32" s="66" t="s">
        <v>510</v>
      </c>
      <c r="B32" s="48" t="s">
        <v>399</v>
      </c>
      <c r="C32" s="48">
        <v>1</v>
      </c>
      <c r="D32" s="48">
        <v>1</v>
      </c>
      <c r="E32" s="48" t="s">
        <v>399</v>
      </c>
      <c r="F32" s="12">
        <v>55000</v>
      </c>
      <c r="G32" s="48">
        <v>55</v>
      </c>
      <c r="H32" s="48" t="s">
        <v>399</v>
      </c>
      <c r="I32" s="48" t="s">
        <v>399</v>
      </c>
      <c r="J32" s="49" t="s">
        <v>399</v>
      </c>
    </row>
    <row r="33" spans="1:10">
      <c r="A33" s="66" t="s">
        <v>511</v>
      </c>
      <c r="B33" s="85" t="s">
        <v>399</v>
      </c>
      <c r="C33" s="48">
        <v>2</v>
      </c>
      <c r="D33" s="48">
        <v>2</v>
      </c>
      <c r="E33" s="85" t="s">
        <v>399</v>
      </c>
      <c r="F33" s="12">
        <v>75640</v>
      </c>
      <c r="G33" s="48">
        <v>151</v>
      </c>
      <c r="H33" s="48">
        <v>23</v>
      </c>
      <c r="I33" s="48" t="s">
        <v>399</v>
      </c>
      <c r="J33" s="49">
        <v>6</v>
      </c>
    </row>
    <row r="34" spans="1:10">
      <c r="A34" s="66" t="s">
        <v>512</v>
      </c>
      <c r="B34" s="48" t="s">
        <v>399</v>
      </c>
      <c r="C34" s="48">
        <v>19</v>
      </c>
      <c r="D34" s="48">
        <v>19</v>
      </c>
      <c r="E34" s="48" t="s">
        <v>399</v>
      </c>
      <c r="F34" s="12">
        <v>60000</v>
      </c>
      <c r="G34" s="48">
        <v>1140</v>
      </c>
      <c r="H34" s="48" t="s">
        <v>399</v>
      </c>
      <c r="I34" s="48" t="s">
        <v>399</v>
      </c>
      <c r="J34" s="49" t="s">
        <v>399</v>
      </c>
    </row>
    <row r="35" spans="1:10">
      <c r="A35" s="1135" t="s">
        <v>7</v>
      </c>
      <c r="B35" s="48" t="s">
        <v>399</v>
      </c>
      <c r="C35" s="48">
        <v>13</v>
      </c>
      <c r="D35" s="48">
        <v>13</v>
      </c>
      <c r="E35" s="48" t="s">
        <v>399</v>
      </c>
      <c r="F35" s="12">
        <v>82655</v>
      </c>
      <c r="G35" s="48">
        <v>1075</v>
      </c>
      <c r="H35" s="48" t="s">
        <v>399</v>
      </c>
      <c r="I35" s="48" t="s">
        <v>399</v>
      </c>
      <c r="J35" s="49" t="s">
        <v>399</v>
      </c>
    </row>
    <row r="36" spans="1:10">
      <c r="A36" s="66" t="s">
        <v>514</v>
      </c>
      <c r="B36" s="85">
        <v>110</v>
      </c>
      <c r="C36" s="48">
        <v>3407</v>
      </c>
      <c r="D36" s="48">
        <v>3517</v>
      </c>
      <c r="E36" s="85">
        <v>55000</v>
      </c>
      <c r="F36" s="12">
        <v>76500</v>
      </c>
      <c r="G36" s="48">
        <v>266686</v>
      </c>
      <c r="H36" s="48" t="s">
        <v>399</v>
      </c>
      <c r="I36" s="48" t="s">
        <v>399</v>
      </c>
      <c r="J36" s="49" t="s">
        <v>399</v>
      </c>
    </row>
    <row r="37" spans="1:10">
      <c r="A37" s="76" t="s">
        <v>515</v>
      </c>
      <c r="B37" s="377">
        <v>850</v>
      </c>
      <c r="C37" s="77">
        <v>4598</v>
      </c>
      <c r="D37" s="77">
        <v>5448</v>
      </c>
      <c r="E37" s="377">
        <v>47165</v>
      </c>
      <c r="F37" s="81">
        <v>74746</v>
      </c>
      <c r="G37" s="77">
        <v>383771</v>
      </c>
      <c r="H37" s="77">
        <v>14935</v>
      </c>
      <c r="I37" s="77" t="s">
        <v>399</v>
      </c>
      <c r="J37" s="78">
        <v>5625</v>
      </c>
    </row>
    <row r="38" spans="1:10">
      <c r="A38" s="66"/>
      <c r="B38" s="48"/>
      <c r="C38" s="48"/>
      <c r="D38" s="48"/>
      <c r="E38" s="48"/>
      <c r="F38" s="12"/>
      <c r="G38" s="48"/>
      <c r="H38" s="48"/>
      <c r="I38" s="48"/>
      <c r="J38" s="49"/>
    </row>
    <row r="39" spans="1:10" ht="13.5" thickBot="1">
      <c r="A39" s="69" t="s">
        <v>519</v>
      </c>
      <c r="B39" s="378">
        <v>875</v>
      </c>
      <c r="C39" s="55">
        <v>31177</v>
      </c>
      <c r="D39" s="55">
        <v>32052</v>
      </c>
      <c r="E39" s="378">
        <v>47017</v>
      </c>
      <c r="F39" s="226">
        <v>79493</v>
      </c>
      <c r="G39" s="55">
        <v>2519482</v>
      </c>
      <c r="H39" s="55">
        <v>319237</v>
      </c>
      <c r="I39" s="55" t="s">
        <v>399</v>
      </c>
      <c r="J39" s="56">
        <v>101042</v>
      </c>
    </row>
  </sheetData>
  <mergeCells count="4">
    <mergeCell ref="A1:J1"/>
    <mergeCell ref="A3:J3"/>
    <mergeCell ref="G6:G8"/>
    <mergeCell ref="A4:J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>
  <sheetPr codeName="Hoja37">
    <pageSetUpPr fitToPage="1"/>
  </sheetPr>
  <dimension ref="A1:F20"/>
  <sheetViews>
    <sheetView showGridLines="0"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4" width="23.42578125" customWidth="1"/>
    <col min="5" max="5" width="9.140625" customWidth="1"/>
  </cols>
  <sheetData>
    <row r="1" spans="1:6" s="2" customFormat="1" ht="18">
      <c r="A1" s="1481" t="s">
        <v>375</v>
      </c>
      <c r="B1" s="1481"/>
      <c r="C1" s="1481"/>
      <c r="D1" s="1481"/>
      <c r="E1" s="379"/>
      <c r="F1" s="1"/>
    </row>
    <row r="2" spans="1:6" s="3" customFormat="1" ht="12.75" customHeight="1"/>
    <row r="3" spans="1:6" s="3" customFormat="1" ht="15">
      <c r="A3" s="1482" t="s">
        <v>1386</v>
      </c>
      <c r="B3" s="1482"/>
      <c r="C3" s="1482"/>
      <c r="D3" s="1482"/>
      <c r="E3" s="264"/>
      <c r="F3" s="264"/>
    </row>
    <row r="4" spans="1:6" s="3" customFormat="1" ht="15">
      <c r="A4" s="1482" t="s">
        <v>1387</v>
      </c>
      <c r="B4" s="1482"/>
      <c r="C4" s="1482"/>
      <c r="D4" s="1482"/>
      <c r="E4" s="264"/>
      <c r="F4" s="264"/>
    </row>
    <row r="5" spans="1:6" s="3" customFormat="1" ht="13.5" customHeight="1" thickBot="1">
      <c r="A5" s="6"/>
      <c r="B5" s="6"/>
      <c r="C5" s="6"/>
    </row>
    <row r="6" spans="1:6" ht="23.25" customHeight="1">
      <c r="A6" s="1520" t="s">
        <v>378</v>
      </c>
      <c r="B6" s="928" t="s">
        <v>754</v>
      </c>
      <c r="C6" s="930"/>
      <c r="D6" s="930"/>
    </row>
    <row r="7" spans="1:6" ht="29.25" customHeight="1" thickBot="1">
      <c r="A7" s="1522"/>
      <c r="B7" s="1243" t="s">
        <v>1106</v>
      </c>
      <c r="C7" s="1244" t="s">
        <v>1107</v>
      </c>
      <c r="D7" s="1245" t="s">
        <v>395</v>
      </c>
    </row>
    <row r="8" spans="1:6" ht="20.25" customHeight="1">
      <c r="A8" s="995">
        <v>2003</v>
      </c>
      <c r="B8" s="103">
        <v>943.32500000000005</v>
      </c>
      <c r="C8" s="103">
        <v>5.8179999999999996</v>
      </c>
      <c r="D8" s="380">
        <v>949.14300000000003</v>
      </c>
    </row>
    <row r="9" spans="1:6">
      <c r="A9" s="995">
        <v>2004</v>
      </c>
      <c r="B9" s="103">
        <v>1077.847</v>
      </c>
      <c r="C9" s="103">
        <v>4.6959999999999997</v>
      </c>
      <c r="D9" s="380">
        <v>1082.5429999999999</v>
      </c>
    </row>
    <row r="10" spans="1:6">
      <c r="A10" s="995">
        <v>2005</v>
      </c>
      <c r="B10" s="103">
        <v>1108</v>
      </c>
      <c r="C10" s="103">
        <v>3.2130000000000001</v>
      </c>
      <c r="D10" s="380">
        <v>1111.213</v>
      </c>
    </row>
    <row r="11" spans="1:6">
      <c r="A11" s="995">
        <v>2006</v>
      </c>
      <c r="B11" s="103">
        <v>886.80799999999999</v>
      </c>
      <c r="C11" s="103">
        <v>0.98599999999999999</v>
      </c>
      <c r="D11" s="380">
        <v>887.79399999999998</v>
      </c>
    </row>
    <row r="12" spans="1:6">
      <c r="A12" s="995">
        <v>2007</v>
      </c>
      <c r="B12" s="103">
        <v>745.83699999999999</v>
      </c>
      <c r="C12" s="103">
        <v>3.2000000000000001E-2</v>
      </c>
      <c r="D12" s="380">
        <v>745.86900000000003</v>
      </c>
    </row>
    <row r="13" spans="1:6">
      <c r="A13" s="995">
        <v>2008</v>
      </c>
      <c r="B13" s="103">
        <v>636.34900000000005</v>
      </c>
      <c r="C13" s="103">
        <v>0.11</v>
      </c>
      <c r="D13" s="380">
        <v>636.45900000000006</v>
      </c>
    </row>
    <row r="14" spans="1:6">
      <c r="A14" s="995">
        <v>2009</v>
      </c>
      <c r="B14" s="103">
        <v>649.92399999999998</v>
      </c>
      <c r="C14" s="103">
        <v>1.0999999999999999E-2</v>
      </c>
      <c r="D14" s="380">
        <v>649.93499999999995</v>
      </c>
    </row>
    <row r="15" spans="1:6">
      <c r="A15" s="995">
        <v>2010</v>
      </c>
      <c r="B15" s="381">
        <v>559.78</v>
      </c>
      <c r="C15" s="381">
        <v>1.4999999999999999E-2</v>
      </c>
      <c r="D15" s="380">
        <v>559.79499999999996</v>
      </c>
    </row>
    <row r="16" spans="1:6">
      <c r="A16" s="995">
        <v>2011</v>
      </c>
      <c r="B16" s="103">
        <v>567.72199999999998</v>
      </c>
      <c r="C16" s="381">
        <v>0</v>
      </c>
      <c r="D16" s="380">
        <v>567.72199999999998</v>
      </c>
    </row>
    <row r="17" spans="1:5">
      <c r="A17" s="995">
        <v>2012</v>
      </c>
      <c r="B17" s="103">
        <v>528.41399999999999</v>
      </c>
      <c r="C17" s="381">
        <v>0</v>
      </c>
      <c r="D17" s="380">
        <v>528.41399999999999</v>
      </c>
    </row>
    <row r="18" spans="1:5" ht="13.5" thickBot="1">
      <c r="A18" s="1246">
        <v>2013</v>
      </c>
      <c r="B18" s="382">
        <v>319.23700000000002</v>
      </c>
      <c r="C18" s="382">
        <v>0</v>
      </c>
      <c r="D18" s="383">
        <f>B18+C18</f>
        <v>319.23700000000002</v>
      </c>
    </row>
    <row r="19" spans="1:5" ht="13.15" customHeight="1">
      <c r="A19" s="1561" t="s">
        <v>755</v>
      </c>
      <c r="B19" s="1561"/>
      <c r="C19" s="1561"/>
      <c r="D19" s="1561"/>
      <c r="E19" s="1561"/>
    </row>
    <row r="20" spans="1:5" ht="13.15" customHeight="1">
      <c r="A20" s="1629" t="s">
        <v>756</v>
      </c>
      <c r="B20" s="1629"/>
    </row>
  </sheetData>
  <mergeCells count="6">
    <mergeCell ref="A20:B20"/>
    <mergeCell ref="A6:A7"/>
    <mergeCell ref="A1:D1"/>
    <mergeCell ref="A3:D3"/>
    <mergeCell ref="A4:D4"/>
    <mergeCell ref="A19:E1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84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A1:J23"/>
  <sheetViews>
    <sheetView showGridLines="0" view="pageBreakPreview" topLeftCell="A52" zoomScale="75" zoomScaleNormal="75" zoomScaleSheetLayoutView="75" workbookViewId="0">
      <selection activeCell="G22" sqref="G22"/>
    </sheetView>
  </sheetViews>
  <sheetFormatPr baseColWidth="10" defaultRowHeight="12.75"/>
  <cols>
    <col min="1" max="8" width="21.42578125" customWidth="1"/>
    <col min="9" max="12" width="10.28515625" customWidth="1"/>
  </cols>
  <sheetData>
    <row r="1" spans="1:10" s="2" customFormat="1" ht="18">
      <c r="A1" s="1481" t="s">
        <v>375</v>
      </c>
      <c r="B1" s="1481"/>
      <c r="C1" s="1481"/>
      <c r="D1" s="1481"/>
      <c r="E1" s="1481"/>
      <c r="F1" s="1481"/>
      <c r="G1" s="1481"/>
      <c r="H1" s="1481"/>
    </row>
    <row r="2" spans="1:10" s="3" customFormat="1" ht="12.75" customHeight="1"/>
    <row r="3" spans="1:10" s="3" customFormat="1" ht="15">
      <c r="A3" s="1482" t="s">
        <v>757</v>
      </c>
      <c r="B3" s="1482"/>
      <c r="C3" s="1482"/>
      <c r="D3" s="1482"/>
      <c r="E3" s="1482"/>
      <c r="F3" s="1482"/>
      <c r="G3" s="1482"/>
      <c r="H3" s="1482"/>
    </row>
    <row r="4" spans="1:10" s="3" customFormat="1" ht="15">
      <c r="A4" s="1482" t="s">
        <v>758</v>
      </c>
      <c r="B4" s="1482"/>
      <c r="C4" s="1482"/>
      <c r="D4" s="1482"/>
      <c r="E4" s="1482"/>
      <c r="F4" s="1482"/>
      <c r="G4" s="1482"/>
      <c r="H4" s="1482"/>
    </row>
    <row r="5" spans="1:10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10" s="3" customFormat="1" ht="15" customHeight="1">
      <c r="A6" s="1520" t="s">
        <v>378</v>
      </c>
      <c r="B6" s="1636" t="s">
        <v>759</v>
      </c>
      <c r="C6" s="1636" t="s">
        <v>760</v>
      </c>
      <c r="D6" s="384"/>
      <c r="E6" s="1636" t="s">
        <v>1108</v>
      </c>
      <c r="F6" s="1638" t="s">
        <v>1197</v>
      </c>
      <c r="G6" s="1632"/>
      <c r="H6" s="1633"/>
    </row>
    <row r="7" spans="1:10">
      <c r="A7" s="1521"/>
      <c r="B7" s="1637"/>
      <c r="C7" s="1637"/>
      <c r="D7" s="385" t="s">
        <v>380</v>
      </c>
      <c r="E7" s="1637"/>
      <c r="F7" s="1637"/>
      <c r="G7" s="1634" t="s">
        <v>748</v>
      </c>
      <c r="H7" s="1635"/>
    </row>
    <row r="8" spans="1:10" ht="21" customHeight="1">
      <c r="A8" s="1521"/>
      <c r="B8" s="1637"/>
      <c r="C8" s="1637"/>
      <c r="D8" s="386" t="s">
        <v>395</v>
      </c>
      <c r="E8" s="1637"/>
      <c r="F8" s="1637"/>
      <c r="G8" s="1630"/>
      <c r="H8" s="1631"/>
    </row>
    <row r="9" spans="1:10" ht="18" customHeight="1">
      <c r="A9" s="1521"/>
      <c r="B9" s="1637"/>
      <c r="C9" s="1637"/>
      <c r="D9" s="386" t="s">
        <v>383</v>
      </c>
      <c r="E9" s="1637"/>
      <c r="F9" s="1637"/>
      <c r="G9" s="1247" t="s">
        <v>736</v>
      </c>
      <c r="H9" s="1248" t="s">
        <v>429</v>
      </c>
      <c r="J9" s="279"/>
    </row>
    <row r="10" spans="1:10" ht="22.5" customHeight="1" thickBot="1">
      <c r="A10" s="1522"/>
      <c r="B10" s="1622"/>
      <c r="C10" s="1622"/>
      <c r="D10" s="353"/>
      <c r="E10" s="1622"/>
      <c r="F10" s="1622"/>
      <c r="G10" s="316" t="s">
        <v>533</v>
      </c>
      <c r="H10" s="317" t="s">
        <v>761</v>
      </c>
    </row>
    <row r="11" spans="1:10" ht="24" customHeight="1">
      <c r="A11" s="102">
        <v>2003</v>
      </c>
      <c r="B11" s="265">
        <v>94.656999999999996</v>
      </c>
      <c r="C11" s="171">
        <v>31.17107028534604</v>
      </c>
      <c r="D11" s="265">
        <v>295.05599999999998</v>
      </c>
      <c r="E11" s="266">
        <v>32.96</v>
      </c>
      <c r="F11" s="355">
        <v>97250.457599999994</v>
      </c>
      <c r="G11" s="356">
        <v>96454</v>
      </c>
      <c r="H11" s="387">
        <v>120.624</v>
      </c>
    </row>
    <row r="12" spans="1:10">
      <c r="A12" s="102">
        <v>2004</v>
      </c>
      <c r="B12" s="265">
        <v>89.123999999999995</v>
      </c>
      <c r="C12" s="171">
        <v>39.449194380862622</v>
      </c>
      <c r="D12" s="265">
        <v>351.58699999999999</v>
      </c>
      <c r="E12" s="388">
        <v>22.91</v>
      </c>
      <c r="F12" s="355">
        <v>80548.581699999995</v>
      </c>
      <c r="G12" s="356">
        <v>115104</v>
      </c>
      <c r="H12" s="387">
        <v>145.851</v>
      </c>
    </row>
    <row r="13" spans="1:10">
      <c r="A13" s="102">
        <v>2005</v>
      </c>
      <c r="B13" s="265">
        <v>86.072000000000003</v>
      </c>
      <c r="C13" s="171">
        <v>39.945975462403567</v>
      </c>
      <c r="D13" s="265">
        <v>343.82299999999998</v>
      </c>
      <c r="E13" s="388">
        <v>7.07</v>
      </c>
      <c r="F13" s="355">
        <v>24308.286100000001</v>
      </c>
      <c r="G13" s="356">
        <v>113360</v>
      </c>
      <c r="H13" s="387">
        <v>115.10899999999999</v>
      </c>
    </row>
    <row r="14" spans="1:10">
      <c r="A14" s="102">
        <v>2006</v>
      </c>
      <c r="B14" s="265">
        <v>62.529000000000003</v>
      </c>
      <c r="C14" s="171">
        <v>23.201874330310734</v>
      </c>
      <c r="D14" s="265">
        <v>145.07900000000001</v>
      </c>
      <c r="E14" s="388">
        <v>21.92</v>
      </c>
      <c r="F14" s="355">
        <v>31801.316800000004</v>
      </c>
      <c r="G14" s="356">
        <v>47782</v>
      </c>
      <c r="H14" s="387">
        <v>59.183</v>
      </c>
    </row>
    <row r="15" spans="1:10">
      <c r="A15" s="102">
        <v>2007</v>
      </c>
      <c r="B15" s="265">
        <v>65.238</v>
      </c>
      <c r="C15" s="171">
        <v>19.492473711640457</v>
      </c>
      <c r="D15" s="265">
        <v>127.16500000000001</v>
      </c>
      <c r="E15" s="388">
        <v>32.729999999999997</v>
      </c>
      <c r="F15" s="355">
        <v>41621.104500000001</v>
      </c>
      <c r="G15" s="356">
        <v>41772</v>
      </c>
      <c r="H15" s="387">
        <v>40.363999999999997</v>
      </c>
    </row>
    <row r="16" spans="1:10">
      <c r="A16" s="102">
        <v>2008</v>
      </c>
      <c r="B16" s="265">
        <v>52.639000000000003</v>
      </c>
      <c r="C16" s="171">
        <v>10.587397176998044</v>
      </c>
      <c r="D16" s="265">
        <v>55.731000000000002</v>
      </c>
      <c r="E16" s="388">
        <v>26.73</v>
      </c>
      <c r="F16" s="355">
        <v>14896.8963</v>
      </c>
      <c r="G16" s="356">
        <v>18368</v>
      </c>
      <c r="H16" s="387">
        <v>18.742000000000001</v>
      </c>
    </row>
    <row r="17" spans="1:10">
      <c r="A17" s="102">
        <v>2009</v>
      </c>
      <c r="B17" s="265">
        <v>58.649000000000001</v>
      </c>
      <c r="C17" s="171">
        <v>13.507476683319409</v>
      </c>
      <c r="D17" s="265">
        <v>79.22</v>
      </c>
      <c r="E17" s="266">
        <v>22</v>
      </c>
      <c r="F17" s="355">
        <v>17428.400000000001</v>
      </c>
      <c r="G17" s="355">
        <v>26131</v>
      </c>
      <c r="H17" s="387">
        <v>30.239000000000001</v>
      </c>
    </row>
    <row r="18" spans="1:10">
      <c r="A18" s="102">
        <v>2010</v>
      </c>
      <c r="B18" s="265">
        <v>63.216999999999999</v>
      </c>
      <c r="C18" s="171">
        <v>18.205229605960422</v>
      </c>
      <c r="D18" s="265">
        <v>115.08799999999999</v>
      </c>
      <c r="E18" s="266">
        <v>46.31</v>
      </c>
      <c r="F18" s="355">
        <v>53297.252799999995</v>
      </c>
      <c r="G18" s="355">
        <v>38462</v>
      </c>
      <c r="H18" s="387">
        <v>50.524999999999999</v>
      </c>
    </row>
    <row r="19" spans="1:10">
      <c r="A19" s="102">
        <v>2011</v>
      </c>
      <c r="B19" s="265">
        <v>67.117999999999995</v>
      </c>
      <c r="C19" s="171">
        <v>27.232784051968181</v>
      </c>
      <c r="D19" s="265">
        <v>182.78100000000001</v>
      </c>
      <c r="E19" s="266">
        <v>54.18</v>
      </c>
      <c r="F19" s="355">
        <v>99030.745800000004</v>
      </c>
      <c r="G19" s="355">
        <v>62448</v>
      </c>
      <c r="H19" s="387">
        <v>71.819000000000003</v>
      </c>
      <c r="J19" s="22"/>
    </row>
    <row r="20" spans="1:10">
      <c r="A20" s="102">
        <v>2012</v>
      </c>
      <c r="B20" s="265">
        <v>69.662000000000006</v>
      </c>
      <c r="C20" s="171">
        <v>27.375039476328556</v>
      </c>
      <c r="D20" s="265">
        <v>190.7</v>
      </c>
      <c r="E20" s="266">
        <v>39.479999999999997</v>
      </c>
      <c r="F20" s="355">
        <v>75288.36</v>
      </c>
      <c r="G20" s="355">
        <v>52780</v>
      </c>
      <c r="H20" s="387">
        <v>75.748999999999995</v>
      </c>
      <c r="J20" s="22"/>
    </row>
    <row r="21" spans="1:10" ht="13.5" thickBot="1">
      <c r="A21" s="102">
        <v>2013</v>
      </c>
      <c r="B21" s="265">
        <v>63.52</v>
      </c>
      <c r="C21" s="171">
        <f>D21/B21*10</f>
        <v>22.88350125944584</v>
      </c>
      <c r="D21" s="265">
        <v>145.35599999999999</v>
      </c>
      <c r="E21" s="267">
        <v>41.84</v>
      </c>
      <c r="F21" s="356">
        <f>D21*E21*10</f>
        <v>60816.950400000002</v>
      </c>
      <c r="G21" s="358">
        <v>48452</v>
      </c>
      <c r="H21" s="389">
        <v>57.006999999999998</v>
      </c>
    </row>
    <row r="22" spans="1:10" ht="13.15" customHeight="1">
      <c r="A22" s="182" t="s">
        <v>753</v>
      </c>
      <c r="B22" s="372"/>
      <c r="C22" s="390"/>
      <c r="D22" s="372"/>
      <c r="E22" s="375"/>
      <c r="F22" s="374"/>
      <c r="G22" s="374"/>
      <c r="H22" s="374"/>
    </row>
    <row r="23" spans="1:10" ht="13.15" customHeight="1">
      <c r="A23" s="391" t="s">
        <v>762</v>
      </c>
      <c r="B23" s="24"/>
      <c r="C23" s="24"/>
      <c r="D23" s="24"/>
      <c r="E23" s="24"/>
      <c r="F23" s="24"/>
      <c r="G23" s="24"/>
      <c r="H23" s="24"/>
    </row>
  </sheetData>
  <mergeCells count="11">
    <mergeCell ref="G8:H8"/>
    <mergeCell ref="A1:H1"/>
    <mergeCell ref="A3:H3"/>
    <mergeCell ref="G6:H6"/>
    <mergeCell ref="G7:H7"/>
    <mergeCell ref="A4:H4"/>
    <mergeCell ref="A6:A10"/>
    <mergeCell ref="B6:B10"/>
    <mergeCell ref="C6:C10"/>
    <mergeCell ref="E6:E10"/>
    <mergeCell ref="F6:F1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>
  <sheetPr codeName="Hoja54">
    <pageSetUpPr fitToPage="1"/>
  </sheetPr>
  <dimension ref="A1:M21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5" style="24" customWidth="1"/>
    <col min="2" max="11" width="16.28515625" style="24" customWidth="1"/>
    <col min="12" max="16384" width="11.42578125" style="24"/>
  </cols>
  <sheetData>
    <row r="1" spans="1:13" ht="18">
      <c r="A1" s="1519" t="s">
        <v>763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</row>
    <row r="3" spans="1:13" ht="27.75" customHeight="1">
      <c r="A3" s="1523" t="s">
        <v>1388</v>
      </c>
      <c r="B3" s="1523"/>
      <c r="C3" s="1523"/>
      <c r="D3" s="1523"/>
      <c r="E3" s="1523"/>
      <c r="F3" s="1523"/>
      <c r="G3" s="1523"/>
      <c r="H3" s="1523"/>
      <c r="I3" s="1523"/>
      <c r="J3" s="1523"/>
      <c r="K3" s="1523"/>
      <c r="L3" s="282"/>
      <c r="M3" s="282"/>
    </row>
    <row r="4" spans="1:13" ht="13.5" customHeight="1" thickBot="1">
      <c r="A4" s="30"/>
      <c r="B4" s="6"/>
      <c r="C4" s="6"/>
      <c r="D4" s="6"/>
      <c r="E4" s="6"/>
      <c r="F4" s="6"/>
      <c r="G4" s="6"/>
      <c r="H4" s="343"/>
      <c r="I4" s="343"/>
      <c r="J4" s="343"/>
      <c r="K4" s="6"/>
    </row>
    <row r="5" spans="1:13" ht="24" customHeight="1">
      <c r="A5" s="1649" t="s">
        <v>455</v>
      </c>
      <c r="B5" s="1642" t="s">
        <v>379</v>
      </c>
      <c r="C5" s="1643"/>
      <c r="D5" s="1644"/>
      <c r="E5" s="1501" t="s">
        <v>764</v>
      </c>
      <c r="F5" s="1645"/>
      <c r="G5" s="1483"/>
      <c r="H5" s="1501" t="s">
        <v>429</v>
      </c>
      <c r="I5" s="1645"/>
      <c r="J5" s="1483"/>
      <c r="K5" s="1501" t="s">
        <v>765</v>
      </c>
    </row>
    <row r="6" spans="1:13">
      <c r="A6" s="1650"/>
      <c r="B6" s="1639" t="s">
        <v>389</v>
      </c>
      <c r="C6" s="1640"/>
      <c r="D6" s="1641"/>
      <c r="E6" s="1646"/>
      <c r="F6" s="1647"/>
      <c r="G6" s="1648"/>
      <c r="H6" s="1646" t="s">
        <v>429</v>
      </c>
      <c r="I6" s="1647"/>
      <c r="J6" s="1648"/>
      <c r="K6" s="1502"/>
    </row>
    <row r="7" spans="1:13" ht="21" customHeight="1">
      <c r="A7" s="1650"/>
      <c r="B7" s="1499" t="s">
        <v>393</v>
      </c>
      <c r="C7" s="1611" t="s">
        <v>394</v>
      </c>
      <c r="D7" s="1611" t="s">
        <v>395</v>
      </c>
      <c r="E7" s="1083" t="s">
        <v>584</v>
      </c>
      <c r="F7" s="1083"/>
      <c r="G7" s="1249" t="s">
        <v>736</v>
      </c>
      <c r="H7" s="1083" t="s">
        <v>584</v>
      </c>
      <c r="I7" s="1083"/>
      <c r="J7" s="862" t="s">
        <v>380</v>
      </c>
      <c r="K7" s="1502"/>
    </row>
    <row r="8" spans="1:13" ht="26.25" customHeight="1" thickBot="1">
      <c r="A8" s="1651"/>
      <c r="B8" s="1500"/>
      <c r="C8" s="1612"/>
      <c r="D8" s="1612"/>
      <c r="E8" s="860" t="s">
        <v>393</v>
      </c>
      <c r="F8" s="307" t="s">
        <v>394</v>
      </c>
      <c r="G8" s="300" t="s">
        <v>766</v>
      </c>
      <c r="H8" s="860" t="s">
        <v>393</v>
      </c>
      <c r="I8" s="307" t="s">
        <v>394</v>
      </c>
      <c r="J8" s="309" t="s">
        <v>766</v>
      </c>
      <c r="K8" s="1503"/>
    </row>
    <row r="9" spans="1:13">
      <c r="A9" s="75" t="s">
        <v>499</v>
      </c>
      <c r="B9" s="45" t="s">
        <v>399</v>
      </c>
      <c r="C9" s="45">
        <v>2</v>
      </c>
      <c r="D9" s="45">
        <v>2</v>
      </c>
      <c r="E9" s="45" t="s">
        <v>399</v>
      </c>
      <c r="F9" s="131">
        <v>3000</v>
      </c>
      <c r="G9" s="45">
        <v>2</v>
      </c>
      <c r="H9" s="45" t="s">
        <v>399</v>
      </c>
      <c r="I9" s="45" t="s">
        <v>399</v>
      </c>
      <c r="J9" s="45" t="s">
        <v>399</v>
      </c>
      <c r="K9" s="46">
        <v>6</v>
      </c>
    </row>
    <row r="10" spans="1:13">
      <c r="A10" s="76" t="s">
        <v>502</v>
      </c>
      <c r="B10" s="77" t="s">
        <v>399</v>
      </c>
      <c r="C10" s="77">
        <v>2</v>
      </c>
      <c r="D10" s="77">
        <v>2</v>
      </c>
      <c r="E10" s="77" t="s">
        <v>399</v>
      </c>
      <c r="F10" s="81">
        <v>3000</v>
      </c>
      <c r="G10" s="77">
        <v>2</v>
      </c>
      <c r="H10" s="77" t="s">
        <v>399</v>
      </c>
      <c r="I10" s="77" t="s">
        <v>399</v>
      </c>
      <c r="J10" s="77" t="s">
        <v>399</v>
      </c>
      <c r="K10" s="78">
        <v>6</v>
      </c>
    </row>
    <row r="11" spans="1:13">
      <c r="A11" s="68"/>
      <c r="B11" s="48"/>
      <c r="C11" s="48"/>
      <c r="D11" s="48"/>
      <c r="E11" s="48"/>
      <c r="F11" s="12"/>
      <c r="G11" s="48"/>
      <c r="H11" s="48"/>
      <c r="I11" s="48"/>
      <c r="J11" s="48"/>
      <c r="K11" s="49"/>
    </row>
    <row r="12" spans="1:13">
      <c r="A12" s="76" t="s">
        <v>503</v>
      </c>
      <c r="B12" s="77" t="s">
        <v>399</v>
      </c>
      <c r="C12" s="77">
        <v>70</v>
      </c>
      <c r="D12" s="77">
        <v>70</v>
      </c>
      <c r="E12" s="77" t="s">
        <v>399</v>
      </c>
      <c r="F12" s="81">
        <v>2600</v>
      </c>
      <c r="G12" s="77">
        <v>64</v>
      </c>
      <c r="H12" s="77" t="s">
        <v>399</v>
      </c>
      <c r="I12" s="77">
        <v>1457</v>
      </c>
      <c r="J12" s="77">
        <v>102</v>
      </c>
      <c r="K12" s="78">
        <v>182</v>
      </c>
    </row>
    <row r="13" spans="1:13">
      <c r="A13" s="66"/>
      <c r="B13" s="48"/>
      <c r="C13" s="48"/>
      <c r="D13" s="48"/>
      <c r="E13" s="48"/>
      <c r="F13" s="12"/>
      <c r="G13" s="48"/>
      <c r="H13" s="48"/>
      <c r="I13" s="48"/>
      <c r="J13" s="48"/>
      <c r="K13" s="49"/>
    </row>
    <row r="14" spans="1:13">
      <c r="A14" s="66" t="s">
        <v>508</v>
      </c>
      <c r="B14" s="85">
        <v>2879</v>
      </c>
      <c r="C14" s="48">
        <v>10475</v>
      </c>
      <c r="D14" s="48">
        <v>13354</v>
      </c>
      <c r="E14" s="85">
        <v>1700</v>
      </c>
      <c r="F14" s="12">
        <v>2475</v>
      </c>
      <c r="G14" s="48">
        <v>9832</v>
      </c>
      <c r="H14" s="48" t="s">
        <v>399</v>
      </c>
      <c r="I14" s="48" t="s">
        <v>399</v>
      </c>
      <c r="J14" s="48" t="s">
        <v>399</v>
      </c>
      <c r="K14" s="49">
        <v>30820</v>
      </c>
    </row>
    <row r="15" spans="1:13">
      <c r="A15" s="66" t="s">
        <v>509</v>
      </c>
      <c r="B15" s="85">
        <v>18</v>
      </c>
      <c r="C15" s="48">
        <v>5548</v>
      </c>
      <c r="D15" s="48">
        <v>5566</v>
      </c>
      <c r="E15" s="85">
        <v>1500</v>
      </c>
      <c r="F15" s="12">
        <v>1570</v>
      </c>
      <c r="G15" s="48">
        <v>2978</v>
      </c>
      <c r="H15" s="48" t="s">
        <v>399</v>
      </c>
      <c r="I15" s="48" t="s">
        <v>399</v>
      </c>
      <c r="J15" s="48">
        <v>5329</v>
      </c>
      <c r="K15" s="49">
        <v>8737</v>
      </c>
    </row>
    <row r="16" spans="1:13">
      <c r="A16" s="66" t="s">
        <v>511</v>
      </c>
      <c r="B16" s="85">
        <v>106</v>
      </c>
      <c r="C16" s="48">
        <v>454</v>
      </c>
      <c r="D16" s="48">
        <v>560</v>
      </c>
      <c r="E16" s="85">
        <v>970</v>
      </c>
      <c r="F16" s="12">
        <v>1835</v>
      </c>
      <c r="G16" s="48">
        <v>285</v>
      </c>
      <c r="H16" s="48" t="s">
        <v>399</v>
      </c>
      <c r="I16" s="48" t="s">
        <v>399</v>
      </c>
      <c r="J16" s="48" t="s">
        <v>399</v>
      </c>
      <c r="K16" s="49">
        <v>936</v>
      </c>
    </row>
    <row r="17" spans="1:11">
      <c r="A17" s="66" t="s">
        <v>512</v>
      </c>
      <c r="B17" s="85">
        <v>3</v>
      </c>
      <c r="C17" s="48">
        <v>4753</v>
      </c>
      <c r="D17" s="48">
        <v>4756</v>
      </c>
      <c r="E17" s="85">
        <v>380</v>
      </c>
      <c r="F17" s="12">
        <v>1155</v>
      </c>
      <c r="G17" s="48">
        <v>1830</v>
      </c>
      <c r="H17" s="48" t="s">
        <v>399</v>
      </c>
      <c r="I17" s="48" t="s">
        <v>399</v>
      </c>
      <c r="J17" s="48" t="s">
        <v>399</v>
      </c>
      <c r="K17" s="49">
        <v>5491</v>
      </c>
    </row>
    <row r="18" spans="1:11">
      <c r="A18" s="66" t="s">
        <v>514</v>
      </c>
      <c r="B18" s="85">
        <v>1799</v>
      </c>
      <c r="C18" s="48">
        <v>37413</v>
      </c>
      <c r="D18" s="48">
        <v>39212</v>
      </c>
      <c r="E18" s="85">
        <v>750</v>
      </c>
      <c r="F18" s="12">
        <v>2615</v>
      </c>
      <c r="G18" s="48">
        <v>33461</v>
      </c>
      <c r="H18" s="48" t="s">
        <v>399</v>
      </c>
      <c r="I18" s="48" t="s">
        <v>399</v>
      </c>
      <c r="J18" s="48">
        <v>51576</v>
      </c>
      <c r="K18" s="49">
        <v>99184</v>
      </c>
    </row>
    <row r="19" spans="1:11">
      <c r="A19" s="76" t="s">
        <v>515</v>
      </c>
      <c r="B19" s="77">
        <v>4805</v>
      </c>
      <c r="C19" s="77">
        <v>58643</v>
      </c>
      <c r="D19" s="77">
        <v>63448</v>
      </c>
      <c r="E19" s="77">
        <v>1327</v>
      </c>
      <c r="F19" s="81">
        <v>2367</v>
      </c>
      <c r="G19" s="77">
        <v>48386</v>
      </c>
      <c r="H19" s="77" t="s">
        <v>399</v>
      </c>
      <c r="I19" s="77" t="s">
        <v>399</v>
      </c>
      <c r="J19" s="77">
        <v>56905</v>
      </c>
      <c r="K19" s="78">
        <v>145168</v>
      </c>
    </row>
    <row r="20" spans="1:11">
      <c r="A20" s="66"/>
      <c r="B20" s="48"/>
      <c r="C20" s="48"/>
      <c r="D20" s="48"/>
      <c r="E20" s="48"/>
      <c r="F20" s="12"/>
      <c r="G20" s="48"/>
      <c r="H20" s="48"/>
      <c r="I20" s="48"/>
      <c r="J20" s="48"/>
      <c r="K20" s="49"/>
    </row>
    <row r="21" spans="1:11" ht="13.5" thickBot="1">
      <c r="A21" s="69" t="s">
        <v>519</v>
      </c>
      <c r="B21" s="55">
        <v>4805</v>
      </c>
      <c r="C21" s="55">
        <v>58715</v>
      </c>
      <c r="D21" s="55">
        <v>63520</v>
      </c>
      <c r="E21" s="55">
        <v>1327</v>
      </c>
      <c r="F21" s="55">
        <v>2367</v>
      </c>
      <c r="G21" s="55">
        <v>48452</v>
      </c>
      <c r="H21" s="55" t="s">
        <v>399</v>
      </c>
      <c r="I21" s="55" t="s">
        <v>399</v>
      </c>
      <c r="J21" s="55">
        <v>57007</v>
      </c>
      <c r="K21" s="56">
        <v>145356</v>
      </c>
    </row>
  </sheetData>
  <mergeCells count="11">
    <mergeCell ref="D7:D8"/>
    <mergeCell ref="K5:K8"/>
    <mergeCell ref="A1:K1"/>
    <mergeCell ref="B6:D6"/>
    <mergeCell ref="B5:D5"/>
    <mergeCell ref="E5:G6"/>
    <mergeCell ref="H5:J6"/>
    <mergeCell ref="A5:A8"/>
    <mergeCell ref="B7:B8"/>
    <mergeCell ref="C7:C8"/>
    <mergeCell ref="A3:K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1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A1:H21"/>
  <sheetViews>
    <sheetView showGridLines="0" view="pageBreakPreview" topLeftCell="A4" zoomScale="75" zoomScaleNormal="75" zoomScaleSheetLayoutView="75" workbookViewId="0">
      <selection activeCell="H84" sqref="H84"/>
    </sheetView>
  </sheetViews>
  <sheetFormatPr baseColWidth="10" defaultRowHeight="12.75"/>
  <cols>
    <col min="1" max="5" width="24" customWidth="1"/>
    <col min="7" max="10" width="10.28515625" customWidth="1"/>
  </cols>
  <sheetData>
    <row r="1" spans="1:8" s="2" customFormat="1" ht="18">
      <c r="A1" s="1481" t="s">
        <v>375</v>
      </c>
      <c r="B1" s="1481"/>
      <c r="C1" s="1481"/>
      <c r="D1" s="1481"/>
      <c r="E1" s="1481"/>
      <c r="F1" s="1"/>
    </row>
    <row r="2" spans="1:8" s="3" customFormat="1" ht="12.75" customHeight="1"/>
    <row r="3" spans="1:8" s="3" customFormat="1" ht="15">
      <c r="A3" s="1482" t="s">
        <v>1389</v>
      </c>
      <c r="B3" s="1482"/>
      <c r="C3" s="1482"/>
      <c r="D3" s="1482"/>
      <c r="E3" s="1482"/>
      <c r="F3" s="264"/>
      <c r="G3" s="264"/>
    </row>
    <row r="4" spans="1:8" s="3" customFormat="1" ht="15">
      <c r="A4" s="1482" t="s">
        <v>1390</v>
      </c>
      <c r="B4" s="1482"/>
      <c r="C4" s="1482"/>
      <c r="D4" s="1482"/>
      <c r="E4" s="1482"/>
      <c r="F4" s="264"/>
    </row>
    <row r="5" spans="1:8" s="3" customFormat="1" ht="13.5" customHeight="1" thickBot="1">
      <c r="A5" s="5"/>
      <c r="B5" s="6"/>
      <c r="C5" s="6"/>
      <c r="D5" s="6"/>
      <c r="E5" s="6"/>
    </row>
    <row r="6" spans="1:8">
      <c r="A6" s="1520" t="s">
        <v>378</v>
      </c>
      <c r="B6" s="959"/>
      <c r="C6" s="961"/>
      <c r="D6" s="1652" t="s">
        <v>387</v>
      </c>
      <c r="E6" s="1653"/>
    </row>
    <row r="7" spans="1:8" ht="13.15" customHeight="1">
      <c r="A7" s="1521"/>
      <c r="B7" s="962" t="s">
        <v>379</v>
      </c>
      <c r="C7" s="962" t="s">
        <v>386</v>
      </c>
      <c r="D7" s="1654"/>
      <c r="E7" s="1655"/>
    </row>
    <row r="8" spans="1:8">
      <c r="A8" s="1521"/>
      <c r="B8" s="962" t="s">
        <v>389</v>
      </c>
      <c r="C8" s="962" t="s">
        <v>524</v>
      </c>
      <c r="D8" s="1656"/>
      <c r="E8" s="1657"/>
      <c r="H8" s="279"/>
    </row>
    <row r="9" spans="1:8" ht="34.5" customHeight="1" thickBot="1">
      <c r="A9" s="1522"/>
      <c r="B9" s="965"/>
      <c r="C9" s="965"/>
      <c r="D9" s="1243" t="s">
        <v>736</v>
      </c>
      <c r="E9" s="1250" t="s">
        <v>429</v>
      </c>
    </row>
    <row r="10" spans="1:8" ht="24" customHeight="1">
      <c r="A10" s="102">
        <v>2003</v>
      </c>
      <c r="B10" s="355">
        <v>54</v>
      </c>
      <c r="C10" s="355">
        <v>8.8888888888888893</v>
      </c>
      <c r="D10" s="355">
        <v>48</v>
      </c>
      <c r="E10" s="13" t="s">
        <v>399</v>
      </c>
      <c r="F10" s="392"/>
    </row>
    <row r="11" spans="1:8">
      <c r="A11" s="102">
        <v>2004</v>
      </c>
      <c r="B11" s="355">
        <v>24</v>
      </c>
      <c r="C11" s="355">
        <v>14.166666666666668</v>
      </c>
      <c r="D11" s="355">
        <v>34</v>
      </c>
      <c r="E11" s="13" t="s">
        <v>399</v>
      </c>
      <c r="F11" s="392"/>
    </row>
    <row r="12" spans="1:8">
      <c r="A12" s="102">
        <v>2005</v>
      </c>
      <c r="B12" s="355">
        <v>23</v>
      </c>
      <c r="C12" s="355">
        <v>7.8260869565217392</v>
      </c>
      <c r="D12" s="355">
        <v>18</v>
      </c>
      <c r="E12" s="13" t="s">
        <v>399</v>
      </c>
      <c r="F12" s="392"/>
    </row>
    <row r="13" spans="1:8">
      <c r="A13" s="102">
        <v>2006</v>
      </c>
      <c r="B13" s="355">
        <v>4</v>
      </c>
      <c r="C13" s="355">
        <v>20</v>
      </c>
      <c r="D13" s="355">
        <v>8</v>
      </c>
      <c r="E13" s="13" t="s">
        <v>399</v>
      </c>
      <c r="F13" s="392"/>
    </row>
    <row r="14" spans="1:8">
      <c r="A14" s="102">
        <v>2007</v>
      </c>
      <c r="B14" s="13" t="s">
        <v>399</v>
      </c>
      <c r="C14" s="13" t="s">
        <v>399</v>
      </c>
      <c r="D14" s="13" t="s">
        <v>399</v>
      </c>
      <c r="E14" s="13" t="s">
        <v>399</v>
      </c>
      <c r="F14" s="392"/>
    </row>
    <row r="15" spans="1:8">
      <c r="A15" s="102">
        <v>2008</v>
      </c>
      <c r="B15" s="355">
        <v>2</v>
      </c>
      <c r="C15" s="355">
        <v>10</v>
      </c>
      <c r="D15" s="355">
        <v>2</v>
      </c>
      <c r="E15" s="13" t="s">
        <v>399</v>
      </c>
      <c r="F15" s="392"/>
    </row>
    <row r="16" spans="1:8">
      <c r="A16" s="102">
        <v>2009</v>
      </c>
      <c r="B16" s="13" t="s">
        <v>399</v>
      </c>
      <c r="C16" s="13" t="s">
        <v>399</v>
      </c>
      <c r="D16" s="13" t="s">
        <v>399</v>
      </c>
      <c r="E16" s="13" t="s">
        <v>399</v>
      </c>
      <c r="F16" s="392"/>
    </row>
    <row r="17" spans="1:6">
      <c r="A17" s="102">
        <v>2010</v>
      </c>
      <c r="B17" s="355">
        <v>7</v>
      </c>
      <c r="C17" s="355">
        <v>30</v>
      </c>
      <c r="D17" s="355">
        <v>21</v>
      </c>
      <c r="E17" s="13" t="s">
        <v>399</v>
      </c>
      <c r="F17" s="392"/>
    </row>
    <row r="18" spans="1:6">
      <c r="A18" s="102">
        <v>2011</v>
      </c>
      <c r="B18" s="13" t="s">
        <v>399</v>
      </c>
      <c r="C18" s="13" t="s">
        <v>399</v>
      </c>
      <c r="D18" s="13" t="s">
        <v>399</v>
      </c>
      <c r="E18" s="13" t="s">
        <v>399</v>
      </c>
      <c r="F18" s="392"/>
    </row>
    <row r="19" spans="1:6">
      <c r="A19" s="102">
        <v>2012</v>
      </c>
      <c r="B19" s="355">
        <v>14</v>
      </c>
      <c r="C19" s="355">
        <v>14.285714285714286</v>
      </c>
      <c r="D19" s="355">
        <v>20</v>
      </c>
      <c r="E19" s="13" t="s">
        <v>399</v>
      </c>
      <c r="F19" s="392"/>
    </row>
    <row r="20" spans="1:6" ht="13.5" thickBot="1">
      <c r="A20" s="152">
        <v>2013</v>
      </c>
      <c r="B20" s="355">
        <v>18</v>
      </c>
      <c r="C20" s="355">
        <f>D20/B20*10</f>
        <v>10</v>
      </c>
      <c r="D20" s="355">
        <v>18</v>
      </c>
      <c r="E20" s="320" t="s">
        <v>399</v>
      </c>
      <c r="F20" s="392"/>
    </row>
    <row r="21" spans="1:6" ht="13.15" customHeight="1">
      <c r="A21" s="182" t="s">
        <v>767</v>
      </c>
      <c r="B21" s="112"/>
      <c r="C21" s="112"/>
      <c r="D21" s="112"/>
      <c r="E21" s="112"/>
    </row>
  </sheetData>
  <mergeCells count="5">
    <mergeCell ref="A1:E1"/>
    <mergeCell ref="A6:A9"/>
    <mergeCell ref="D6:E8"/>
    <mergeCell ref="A3:E3"/>
    <mergeCell ref="A4:E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6" orientation="portrait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>
  <sheetPr codeName="Hoja3">
    <pageSetUpPr fitToPage="1"/>
  </sheetPr>
  <dimension ref="A1:L13"/>
  <sheetViews>
    <sheetView view="pageBreakPreview" zoomScale="75" zoomScaleNormal="100" zoomScaleSheetLayoutView="75" workbookViewId="0">
      <selection activeCell="H84" sqref="H84"/>
    </sheetView>
  </sheetViews>
  <sheetFormatPr baseColWidth="10" defaultRowHeight="12.75"/>
  <cols>
    <col min="1" max="1" width="40.7109375" style="271" customWidth="1"/>
    <col min="2" max="10" width="14.85546875" style="271" customWidth="1"/>
    <col min="11" max="16384" width="11.42578125" style="271"/>
  </cols>
  <sheetData>
    <row r="1" spans="1:12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</row>
    <row r="3" spans="1:12" s="91" customFormat="1" ht="35.25" customHeight="1">
      <c r="A3" s="1523" t="s">
        <v>1391</v>
      </c>
      <c r="B3" s="1523"/>
      <c r="C3" s="1523"/>
      <c r="D3" s="1523"/>
      <c r="E3" s="1523"/>
      <c r="F3" s="1523"/>
      <c r="G3" s="1523"/>
      <c r="H3" s="1523"/>
      <c r="I3" s="1523"/>
      <c r="J3" s="1523"/>
      <c r="K3" s="282"/>
      <c r="L3" s="282"/>
    </row>
    <row r="4" spans="1:12" s="91" customFormat="1" ht="13.5" customHeight="1" thickBot="1">
      <c r="A4" s="30"/>
      <c r="B4" s="6"/>
      <c r="C4" s="6"/>
      <c r="D4" s="6"/>
      <c r="E4" s="6"/>
      <c r="F4" s="6"/>
      <c r="G4" s="343"/>
      <c r="H4" s="343"/>
      <c r="I4" s="343"/>
      <c r="J4" s="343"/>
    </row>
    <row r="5" spans="1:12" ht="35.25" customHeight="1">
      <c r="A5" s="1649" t="s">
        <v>455</v>
      </c>
      <c r="B5" s="1553" t="s">
        <v>379</v>
      </c>
      <c r="C5" s="1493"/>
      <c r="D5" s="1494"/>
      <c r="E5" s="1490" t="s">
        <v>764</v>
      </c>
      <c r="F5" s="1491"/>
      <c r="G5" s="1492"/>
      <c r="H5" s="1490" t="s">
        <v>429</v>
      </c>
      <c r="I5" s="1491"/>
      <c r="J5" s="1491"/>
    </row>
    <row r="6" spans="1:12" ht="34.5" customHeight="1">
      <c r="A6" s="1650"/>
      <c r="B6" s="1658" t="s">
        <v>389</v>
      </c>
      <c r="C6" s="1659"/>
      <c r="D6" s="1660"/>
      <c r="E6" s="1513" t="s">
        <v>584</v>
      </c>
      <c r="F6" s="1518"/>
      <c r="G6" s="298" t="s">
        <v>380</v>
      </c>
      <c r="H6" s="1513" t="s">
        <v>584</v>
      </c>
      <c r="I6" s="1518"/>
      <c r="J6" s="862" t="s">
        <v>380</v>
      </c>
    </row>
    <row r="7" spans="1:12" ht="29.25" customHeight="1" thickBot="1">
      <c r="A7" s="1651"/>
      <c r="B7" s="860" t="s">
        <v>393</v>
      </c>
      <c r="C7" s="307" t="s">
        <v>394</v>
      </c>
      <c r="D7" s="307" t="s">
        <v>395</v>
      </c>
      <c r="E7" s="860" t="s">
        <v>393</v>
      </c>
      <c r="F7" s="307" t="s">
        <v>394</v>
      </c>
      <c r="G7" s="300" t="s">
        <v>768</v>
      </c>
      <c r="H7" s="860" t="s">
        <v>393</v>
      </c>
      <c r="I7" s="307" t="s">
        <v>394</v>
      </c>
      <c r="J7" s="309" t="s">
        <v>766</v>
      </c>
    </row>
    <row r="8" spans="1:12" ht="19.5" customHeight="1">
      <c r="A8" s="1020" t="s">
        <v>465</v>
      </c>
      <c r="B8" s="1021">
        <v>14</v>
      </c>
      <c r="C8" s="1021" t="s">
        <v>399</v>
      </c>
      <c r="D8" s="1021">
        <v>14</v>
      </c>
      <c r="E8" s="1021">
        <v>1200</v>
      </c>
      <c r="F8" s="1021" t="s">
        <v>399</v>
      </c>
      <c r="G8" s="1021">
        <v>17</v>
      </c>
      <c r="H8" s="1021" t="s">
        <v>399</v>
      </c>
      <c r="I8" s="1021" t="s">
        <v>399</v>
      </c>
      <c r="J8" s="1023" t="s">
        <v>399</v>
      </c>
    </row>
    <row r="9" spans="1:12">
      <c r="A9" s="1135"/>
      <c r="B9" s="1251"/>
      <c r="C9" s="1251"/>
      <c r="D9" s="1251"/>
      <c r="E9" s="1251"/>
      <c r="F9" s="1251"/>
      <c r="G9" s="1251"/>
      <c r="H9" s="1251"/>
      <c r="I9" s="1251"/>
      <c r="J9" s="1212"/>
    </row>
    <row r="10" spans="1:12">
      <c r="A10" s="1135" t="s">
        <v>501</v>
      </c>
      <c r="B10" s="1251">
        <v>4</v>
      </c>
      <c r="C10" s="1251" t="s">
        <v>399</v>
      </c>
      <c r="D10" s="1251">
        <v>4</v>
      </c>
      <c r="E10" s="1251">
        <v>250</v>
      </c>
      <c r="F10" s="1251" t="s">
        <v>399</v>
      </c>
      <c r="G10" s="1251">
        <v>1</v>
      </c>
      <c r="H10" s="1251" t="s">
        <v>399</v>
      </c>
      <c r="I10" s="1251" t="s">
        <v>399</v>
      </c>
      <c r="J10" s="1212" t="s">
        <v>399</v>
      </c>
    </row>
    <row r="11" spans="1:12">
      <c r="A11" s="980" t="s">
        <v>502</v>
      </c>
      <c r="B11" s="981">
        <v>4</v>
      </c>
      <c r="C11" s="981" t="s">
        <v>399</v>
      </c>
      <c r="D11" s="981">
        <v>4</v>
      </c>
      <c r="E11" s="981">
        <v>250</v>
      </c>
      <c r="F11" s="981" t="s">
        <v>399</v>
      </c>
      <c r="G11" s="981">
        <v>1</v>
      </c>
      <c r="H11" s="981" t="s">
        <v>399</v>
      </c>
      <c r="I11" s="981" t="s">
        <v>399</v>
      </c>
      <c r="J11" s="983" t="s">
        <v>399</v>
      </c>
    </row>
    <row r="12" spans="1:12">
      <c r="A12" s="68"/>
      <c r="B12" s="1251"/>
      <c r="C12" s="1251"/>
      <c r="D12" s="1251"/>
      <c r="E12" s="1251"/>
      <c r="F12" s="1251"/>
      <c r="G12" s="1251"/>
      <c r="H12" s="1251"/>
      <c r="I12" s="1251"/>
      <c r="J12" s="1212"/>
    </row>
    <row r="13" spans="1:12" ht="13.5" thickBot="1">
      <c r="A13" s="976" t="s">
        <v>519</v>
      </c>
      <c r="B13" s="977">
        <v>18</v>
      </c>
      <c r="C13" s="977" t="s">
        <v>399</v>
      </c>
      <c r="D13" s="977">
        <v>18</v>
      </c>
      <c r="E13" s="977">
        <v>989</v>
      </c>
      <c r="F13" s="977" t="s">
        <v>399</v>
      </c>
      <c r="G13" s="977">
        <v>18</v>
      </c>
      <c r="H13" s="977" t="s">
        <v>399</v>
      </c>
      <c r="I13" s="977" t="s">
        <v>399</v>
      </c>
      <c r="J13" s="979" t="s">
        <v>399</v>
      </c>
    </row>
  </sheetData>
  <mergeCells count="9">
    <mergeCell ref="A1:J1"/>
    <mergeCell ref="A5:A7"/>
    <mergeCell ref="B5:D5"/>
    <mergeCell ref="E5:G5"/>
    <mergeCell ref="H5:J5"/>
    <mergeCell ref="B6:D6"/>
    <mergeCell ref="E6:F6"/>
    <mergeCell ref="H6:I6"/>
    <mergeCell ref="A3:J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  <colBreaks count="1" manualBreakCount="1">
    <brk id="11" max="16" man="1"/>
  </colBreaks>
</worksheet>
</file>

<file path=xl/worksheets/sheet88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A1:G22"/>
  <sheetViews>
    <sheetView showGridLines="0" view="pageBreakPreview" topLeftCell="A7" zoomScale="75" zoomScaleNormal="75" zoomScaleSheetLayoutView="75" workbookViewId="0">
      <selection activeCell="H84" sqref="H84"/>
    </sheetView>
  </sheetViews>
  <sheetFormatPr baseColWidth="10" defaultRowHeight="12.75"/>
  <cols>
    <col min="1" max="7" width="22.7109375" customWidth="1"/>
    <col min="9" max="10" width="10.28515625" customWidth="1"/>
    <col min="11" max="11" width="26.42578125" customWidth="1"/>
    <col min="12" max="17" width="13.7109375" customWidth="1"/>
    <col min="18" max="18" width="13" customWidth="1"/>
    <col min="19" max="20" width="10.28515625" customWidth="1"/>
  </cols>
  <sheetData>
    <row r="1" spans="1:7" s="2" customFormat="1" ht="18">
      <c r="A1" s="1481" t="s">
        <v>375</v>
      </c>
      <c r="B1" s="1481"/>
      <c r="C1" s="1481"/>
      <c r="D1" s="1481"/>
      <c r="E1" s="1481"/>
      <c r="F1" s="1481"/>
      <c r="G1" s="1481"/>
    </row>
    <row r="2" spans="1:7" s="3" customFormat="1" ht="12.75" customHeight="1"/>
    <row r="3" spans="1:7" s="91" customFormat="1" ht="15">
      <c r="A3" s="1560" t="s">
        <v>1392</v>
      </c>
      <c r="B3" s="1560"/>
      <c r="C3" s="1560"/>
      <c r="D3" s="1560"/>
      <c r="E3" s="1560"/>
      <c r="F3" s="1560"/>
      <c r="G3" s="1560"/>
    </row>
    <row r="4" spans="1:7" s="91" customFormat="1" ht="27" customHeight="1">
      <c r="A4" s="1523" t="s">
        <v>686</v>
      </c>
      <c r="B4" s="1523"/>
      <c r="C4" s="1523"/>
      <c r="D4" s="1523"/>
      <c r="E4" s="1523"/>
      <c r="F4" s="1523"/>
      <c r="G4" s="1523"/>
    </row>
    <row r="5" spans="1:7" s="3" customFormat="1" ht="13.5" customHeight="1" thickBot="1">
      <c r="A5" s="5"/>
      <c r="B5" s="6"/>
      <c r="C5" s="6"/>
      <c r="D5" s="6"/>
      <c r="E5" s="6"/>
      <c r="F5" s="6"/>
      <c r="G5" s="6"/>
    </row>
    <row r="6" spans="1:7" s="3" customFormat="1" ht="15" customHeight="1">
      <c r="A6" s="1520" t="s">
        <v>378</v>
      </c>
      <c r="B6" s="1252"/>
      <c r="C6" s="1253"/>
      <c r="D6" s="1652" t="s">
        <v>387</v>
      </c>
      <c r="E6" s="1520"/>
      <c r="F6" s="1254" t="s">
        <v>521</v>
      </c>
      <c r="G6" s="1662" t="s">
        <v>1393</v>
      </c>
    </row>
    <row r="7" spans="1:7" ht="13.15" customHeight="1">
      <c r="A7" s="1521"/>
      <c r="B7" s="962" t="s">
        <v>379</v>
      </c>
      <c r="C7" s="962" t="s">
        <v>386</v>
      </c>
      <c r="D7" s="1654"/>
      <c r="E7" s="1521"/>
      <c r="F7" s="962" t="s">
        <v>522</v>
      </c>
      <c r="G7" s="1654"/>
    </row>
    <row r="8" spans="1:7">
      <c r="A8" s="1521"/>
      <c r="B8" s="962" t="s">
        <v>389</v>
      </c>
      <c r="C8" s="962" t="s">
        <v>524</v>
      </c>
      <c r="D8" s="1656"/>
      <c r="E8" s="1661"/>
      <c r="F8" s="962" t="s">
        <v>750</v>
      </c>
      <c r="G8" s="1654"/>
    </row>
    <row r="9" spans="1:7" ht="26.25" customHeight="1" thickBot="1">
      <c r="A9" s="1522"/>
      <c r="B9" s="965"/>
      <c r="C9" s="965"/>
      <c r="D9" s="1243" t="s">
        <v>736</v>
      </c>
      <c r="E9" s="1243" t="s">
        <v>429</v>
      </c>
      <c r="F9" s="931" t="s">
        <v>769</v>
      </c>
      <c r="G9" s="1626"/>
    </row>
    <row r="10" spans="1:7" ht="22.5" customHeight="1">
      <c r="A10" s="102">
        <v>2003</v>
      </c>
      <c r="B10" s="12">
        <v>721</v>
      </c>
      <c r="C10" s="12">
        <v>13.485942249240122</v>
      </c>
      <c r="D10" s="12">
        <v>2152</v>
      </c>
      <c r="E10" s="12" t="s">
        <v>399</v>
      </c>
      <c r="F10" s="12">
        <v>6</v>
      </c>
      <c r="G10" s="13">
        <v>189.89331957327832</v>
      </c>
    </row>
    <row r="11" spans="1:7">
      <c r="A11" s="102">
        <v>2004</v>
      </c>
      <c r="B11" s="12">
        <v>684</v>
      </c>
      <c r="C11" s="12">
        <v>43.274853801169598</v>
      </c>
      <c r="D11" s="12">
        <v>2960</v>
      </c>
      <c r="E11" s="12" t="s">
        <v>399</v>
      </c>
      <c r="F11" s="12">
        <v>7.2</v>
      </c>
      <c r="G11" s="13">
        <v>213120</v>
      </c>
    </row>
    <row r="12" spans="1:7">
      <c r="A12" s="102">
        <v>2005</v>
      </c>
      <c r="B12" s="12">
        <v>732</v>
      </c>
      <c r="C12" s="12">
        <v>24.672131147540984</v>
      </c>
      <c r="D12" s="12">
        <v>1806</v>
      </c>
      <c r="E12" s="12" t="s">
        <v>399</v>
      </c>
      <c r="F12" s="12">
        <v>9.1199999999999992</v>
      </c>
      <c r="G12" s="13">
        <v>164707.20000000001</v>
      </c>
    </row>
    <row r="13" spans="1:7">
      <c r="A13" s="102">
        <v>2006</v>
      </c>
      <c r="B13" s="12">
        <v>5</v>
      </c>
      <c r="C13" s="12">
        <v>62</v>
      </c>
      <c r="D13" s="12">
        <v>31</v>
      </c>
      <c r="E13" s="12" t="s">
        <v>399</v>
      </c>
      <c r="F13" s="12" t="s">
        <v>399</v>
      </c>
      <c r="G13" s="13" t="s">
        <v>399</v>
      </c>
    </row>
    <row r="14" spans="1:7">
      <c r="A14" s="102">
        <v>2007</v>
      </c>
      <c r="B14" s="12">
        <v>10</v>
      </c>
      <c r="C14" s="12">
        <v>22</v>
      </c>
      <c r="D14" s="12">
        <v>22</v>
      </c>
      <c r="E14" s="12" t="s">
        <v>399</v>
      </c>
      <c r="F14" s="12" t="s">
        <v>399</v>
      </c>
      <c r="G14" s="13" t="s">
        <v>399</v>
      </c>
    </row>
    <row r="15" spans="1:7">
      <c r="A15" s="102">
        <v>2008</v>
      </c>
      <c r="B15" s="12">
        <v>2</v>
      </c>
      <c r="C15" s="12">
        <v>5</v>
      </c>
      <c r="D15" s="12">
        <v>1</v>
      </c>
      <c r="E15" s="12" t="s">
        <v>399</v>
      </c>
      <c r="F15" s="12" t="s">
        <v>399</v>
      </c>
      <c r="G15" s="13" t="s">
        <v>399</v>
      </c>
    </row>
    <row r="16" spans="1:7">
      <c r="A16" s="102">
        <v>2009</v>
      </c>
      <c r="B16" s="12">
        <v>49</v>
      </c>
      <c r="C16" s="12">
        <v>9.591836734693878</v>
      </c>
      <c r="D16" s="12">
        <v>47</v>
      </c>
      <c r="E16" s="12" t="s">
        <v>399</v>
      </c>
      <c r="F16" s="12" t="s">
        <v>399</v>
      </c>
      <c r="G16" s="13" t="s">
        <v>399</v>
      </c>
    </row>
    <row r="17" spans="1:7">
      <c r="A17" s="102">
        <v>2010</v>
      </c>
      <c r="B17" s="12">
        <v>2</v>
      </c>
      <c r="C17" s="12">
        <v>5</v>
      </c>
      <c r="D17" s="12">
        <v>1</v>
      </c>
      <c r="E17" s="12" t="s">
        <v>399</v>
      </c>
      <c r="F17" s="12" t="s">
        <v>399</v>
      </c>
      <c r="G17" s="13" t="s">
        <v>399</v>
      </c>
    </row>
    <row r="18" spans="1:7">
      <c r="A18" s="102">
        <v>2011</v>
      </c>
      <c r="B18" s="12">
        <v>2</v>
      </c>
      <c r="C18" s="12">
        <v>5</v>
      </c>
      <c r="D18" s="12">
        <v>1</v>
      </c>
      <c r="E18" s="12" t="s">
        <v>399</v>
      </c>
      <c r="F18" s="12" t="s">
        <v>399</v>
      </c>
      <c r="G18" s="13" t="s">
        <v>399</v>
      </c>
    </row>
    <row r="19" spans="1:7">
      <c r="A19" s="102">
        <v>2012</v>
      </c>
      <c r="B19" s="12">
        <v>1</v>
      </c>
      <c r="C19" s="12">
        <v>10</v>
      </c>
      <c r="D19" s="12">
        <v>1</v>
      </c>
      <c r="E19" s="12" t="s">
        <v>399</v>
      </c>
      <c r="F19" s="12" t="s">
        <v>399</v>
      </c>
      <c r="G19" s="13" t="s">
        <v>399</v>
      </c>
    </row>
    <row r="20" spans="1:7" ht="13.5" thickBot="1">
      <c r="A20" s="152">
        <v>2013</v>
      </c>
      <c r="B20" s="393">
        <v>11</v>
      </c>
      <c r="C20" s="393">
        <f>D20/B20*10</f>
        <v>10.909090909090908</v>
      </c>
      <c r="D20" s="393">
        <v>12</v>
      </c>
      <c r="E20" s="393" t="s">
        <v>399</v>
      </c>
      <c r="F20" s="12" t="s">
        <v>399</v>
      </c>
      <c r="G20" s="13" t="s">
        <v>399</v>
      </c>
    </row>
    <row r="21" spans="1:7" ht="14.25">
      <c r="A21" s="397" t="s">
        <v>770</v>
      </c>
      <c r="B21" s="112"/>
      <c r="C21" s="112"/>
      <c r="D21" s="112"/>
      <c r="E21" s="112"/>
      <c r="F21" s="112"/>
      <c r="G21" s="112"/>
    </row>
    <row r="22" spans="1:7" s="364" customFormat="1"/>
  </sheetData>
  <mergeCells count="6">
    <mergeCell ref="A1:G1"/>
    <mergeCell ref="A3:G3"/>
    <mergeCell ref="A4:G4"/>
    <mergeCell ref="A6:A9"/>
    <mergeCell ref="D6:E8"/>
    <mergeCell ref="G6:G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>
  <sheetPr codeName="Hoja53">
    <pageSetUpPr fitToPage="1"/>
  </sheetPr>
  <dimension ref="A1:L16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5.7109375" style="271" customWidth="1"/>
    <col min="2" max="6" width="15.85546875" style="271" customWidth="1"/>
    <col min="7" max="7" width="18.5703125" style="271" customWidth="1"/>
    <col min="8" max="10" width="15.85546875" style="271" customWidth="1"/>
    <col min="11" max="16384" width="11.42578125" style="271"/>
  </cols>
  <sheetData>
    <row r="1" spans="1:12" s="90" customFormat="1" ht="18">
      <c r="A1" s="1519" t="s">
        <v>375</v>
      </c>
      <c r="B1" s="1519"/>
      <c r="C1" s="1519"/>
      <c r="D1" s="1519"/>
      <c r="E1" s="1519"/>
      <c r="F1" s="1519"/>
      <c r="G1" s="1519"/>
      <c r="H1" s="1519"/>
      <c r="I1" s="1519"/>
      <c r="J1" s="1519"/>
    </row>
    <row r="3" spans="1:12" s="91" customFormat="1" ht="36" customHeight="1">
      <c r="A3" s="1523" t="s">
        <v>1394</v>
      </c>
      <c r="B3" s="1523"/>
      <c r="C3" s="1523"/>
      <c r="D3" s="1523"/>
      <c r="E3" s="1523"/>
      <c r="F3" s="1523"/>
      <c r="G3" s="1523"/>
      <c r="H3" s="1523"/>
      <c r="I3" s="1523"/>
      <c r="J3" s="1523"/>
      <c r="K3" s="282"/>
      <c r="L3" s="282"/>
    </row>
    <row r="4" spans="1:12" s="91" customFormat="1" ht="13.5" customHeight="1" thickBot="1">
      <c r="A4" s="30"/>
      <c r="B4" s="6"/>
      <c r="C4" s="6"/>
      <c r="D4" s="6"/>
      <c r="E4" s="6"/>
      <c r="F4" s="6"/>
      <c r="G4" s="343"/>
      <c r="H4" s="343"/>
      <c r="I4" s="343"/>
      <c r="J4" s="343"/>
    </row>
    <row r="5" spans="1:12" ht="27.75" customHeight="1">
      <c r="A5" s="1649" t="s">
        <v>455</v>
      </c>
      <c r="B5" s="1553" t="s">
        <v>379</v>
      </c>
      <c r="C5" s="1493"/>
      <c r="D5" s="1494"/>
      <c r="E5" s="1490" t="s">
        <v>764</v>
      </c>
      <c r="F5" s="1491"/>
      <c r="G5" s="1492"/>
      <c r="H5" s="1490" t="s">
        <v>429</v>
      </c>
      <c r="I5" s="1491"/>
      <c r="J5" s="1491"/>
    </row>
    <row r="6" spans="1:12" ht="30" customHeight="1">
      <c r="A6" s="1650"/>
      <c r="B6" s="1658" t="s">
        <v>389</v>
      </c>
      <c r="C6" s="1659"/>
      <c r="D6" s="1660"/>
      <c r="E6" s="1513" t="s">
        <v>584</v>
      </c>
      <c r="F6" s="1518"/>
      <c r="G6" s="298" t="s">
        <v>380</v>
      </c>
      <c r="H6" s="1513" t="s">
        <v>584</v>
      </c>
      <c r="I6" s="1518"/>
      <c r="J6" s="862" t="s">
        <v>380</v>
      </c>
    </row>
    <row r="7" spans="1:12" ht="35.25" customHeight="1" thickBot="1">
      <c r="A7" s="1651"/>
      <c r="B7" s="860" t="s">
        <v>393</v>
      </c>
      <c r="C7" s="307" t="s">
        <v>394</v>
      </c>
      <c r="D7" s="307" t="s">
        <v>395</v>
      </c>
      <c r="E7" s="860" t="s">
        <v>393</v>
      </c>
      <c r="F7" s="307" t="s">
        <v>394</v>
      </c>
      <c r="G7" s="300" t="s">
        <v>768</v>
      </c>
      <c r="H7" s="860" t="s">
        <v>393</v>
      </c>
      <c r="I7" s="307" t="s">
        <v>394</v>
      </c>
      <c r="J7" s="309" t="s">
        <v>766</v>
      </c>
    </row>
    <row r="8" spans="1:12" ht="21" customHeight="1">
      <c r="A8" s="1020" t="s">
        <v>471</v>
      </c>
      <c r="B8" s="1021" t="s">
        <v>399</v>
      </c>
      <c r="C8" s="1021">
        <v>1</v>
      </c>
      <c r="D8" s="1021">
        <v>1</v>
      </c>
      <c r="E8" s="1021" t="s">
        <v>399</v>
      </c>
      <c r="F8" s="1021">
        <v>1200</v>
      </c>
      <c r="G8" s="1021">
        <v>1</v>
      </c>
      <c r="H8" s="1021" t="s">
        <v>399</v>
      </c>
      <c r="I8" s="1021" t="s">
        <v>399</v>
      </c>
      <c r="J8" s="1023" t="s">
        <v>399</v>
      </c>
    </row>
    <row r="9" spans="1:12">
      <c r="A9" s="1135"/>
      <c r="B9" s="1251"/>
      <c r="C9" s="1251"/>
      <c r="D9" s="1251"/>
      <c r="E9" s="1251"/>
      <c r="F9" s="1251"/>
      <c r="G9" s="1251"/>
      <c r="H9" s="1251"/>
      <c r="I9" s="1251"/>
      <c r="J9" s="1212"/>
    </row>
    <row r="10" spans="1:12">
      <c r="A10" s="1135" t="s">
        <v>484</v>
      </c>
      <c r="B10" s="1251" t="s">
        <v>399</v>
      </c>
      <c r="C10" s="1251">
        <v>1</v>
      </c>
      <c r="D10" s="1251">
        <v>1</v>
      </c>
      <c r="E10" s="1251" t="s">
        <v>399</v>
      </c>
      <c r="F10" s="1251" t="s">
        <v>399</v>
      </c>
      <c r="G10" s="1251" t="s">
        <v>399</v>
      </c>
      <c r="H10" s="1251" t="s">
        <v>399</v>
      </c>
      <c r="I10" s="1251" t="s">
        <v>399</v>
      </c>
      <c r="J10" s="1212" t="s">
        <v>399</v>
      </c>
    </row>
    <row r="11" spans="1:12">
      <c r="A11" s="980" t="s">
        <v>491</v>
      </c>
      <c r="B11" s="981" t="s">
        <v>399</v>
      </c>
      <c r="C11" s="981">
        <v>1</v>
      </c>
      <c r="D11" s="981">
        <v>1</v>
      </c>
      <c r="E11" s="981" t="s">
        <v>399</v>
      </c>
      <c r="F11" s="981" t="s">
        <v>399</v>
      </c>
      <c r="G11" s="981" t="s">
        <v>399</v>
      </c>
      <c r="H11" s="981" t="s">
        <v>399</v>
      </c>
      <c r="I11" s="981" t="s">
        <v>399</v>
      </c>
      <c r="J11" s="983" t="s">
        <v>399</v>
      </c>
    </row>
    <row r="12" spans="1:12">
      <c r="A12" s="68"/>
      <c r="B12" s="1251"/>
      <c r="C12" s="1251"/>
      <c r="D12" s="1251"/>
      <c r="E12" s="1251"/>
      <c r="F12" s="1251"/>
      <c r="G12" s="1251"/>
      <c r="H12" s="1251"/>
      <c r="I12" s="1251"/>
      <c r="J12" s="1212"/>
    </row>
    <row r="13" spans="1:12">
      <c r="A13" s="1135" t="s">
        <v>510</v>
      </c>
      <c r="B13" s="1251" t="s">
        <v>399</v>
      </c>
      <c r="C13" s="1251">
        <v>9</v>
      </c>
      <c r="D13" s="1251">
        <v>9</v>
      </c>
      <c r="E13" s="1251" t="s">
        <v>399</v>
      </c>
      <c r="F13" s="1251">
        <v>1200</v>
      </c>
      <c r="G13" s="1251">
        <v>11</v>
      </c>
      <c r="H13" s="1251" t="s">
        <v>399</v>
      </c>
      <c r="I13" s="1251" t="s">
        <v>399</v>
      </c>
      <c r="J13" s="1212" t="s">
        <v>399</v>
      </c>
    </row>
    <row r="14" spans="1:12">
      <c r="A14" s="980" t="s">
        <v>515</v>
      </c>
      <c r="B14" s="981" t="s">
        <v>399</v>
      </c>
      <c r="C14" s="981">
        <v>9</v>
      </c>
      <c r="D14" s="981">
        <v>9</v>
      </c>
      <c r="E14" s="981" t="s">
        <v>399</v>
      </c>
      <c r="F14" s="981">
        <v>1200</v>
      </c>
      <c r="G14" s="981">
        <v>11</v>
      </c>
      <c r="H14" s="981" t="s">
        <v>399</v>
      </c>
      <c r="I14" s="981" t="s">
        <v>399</v>
      </c>
      <c r="J14" s="983" t="s">
        <v>399</v>
      </c>
    </row>
    <row r="15" spans="1:12">
      <c r="A15" s="1135"/>
      <c r="B15" s="1251"/>
      <c r="C15" s="1251"/>
      <c r="D15" s="1251"/>
      <c r="E15" s="1251"/>
      <c r="F15" s="1251"/>
      <c r="G15" s="1251"/>
      <c r="H15" s="1251"/>
      <c r="I15" s="1251"/>
      <c r="J15" s="1212"/>
    </row>
    <row r="16" spans="1:12" ht="13.5" thickBot="1">
      <c r="A16" s="976" t="s">
        <v>519</v>
      </c>
      <c r="B16" s="977" t="s">
        <v>399</v>
      </c>
      <c r="C16" s="977">
        <v>11</v>
      </c>
      <c r="D16" s="977">
        <v>11</v>
      </c>
      <c r="E16" s="977" t="s">
        <v>399</v>
      </c>
      <c r="F16" s="977">
        <v>1091</v>
      </c>
      <c r="G16" s="977">
        <v>12</v>
      </c>
      <c r="H16" s="977" t="s">
        <v>399</v>
      </c>
      <c r="I16" s="977" t="s">
        <v>399</v>
      </c>
      <c r="J16" s="979" t="s">
        <v>399</v>
      </c>
    </row>
  </sheetData>
  <mergeCells count="9">
    <mergeCell ref="A5:A7"/>
    <mergeCell ref="B5:D5"/>
    <mergeCell ref="A1:J1"/>
    <mergeCell ref="E5:G5"/>
    <mergeCell ref="H5:J5"/>
    <mergeCell ref="B6:D6"/>
    <mergeCell ref="E6:F6"/>
    <mergeCell ref="H6:I6"/>
    <mergeCell ref="A3:J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85">
    <pageSetUpPr fitToPage="1"/>
  </sheetPr>
  <dimension ref="A1:G84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29.28515625" style="37" customWidth="1"/>
    <col min="2" max="5" width="21.7109375" style="37" customWidth="1"/>
    <col min="6" max="16384" width="11.42578125" style="37"/>
  </cols>
  <sheetData>
    <row r="1" spans="1:7" s="27" customFormat="1" ht="18">
      <c r="A1" s="1485" t="s">
        <v>375</v>
      </c>
      <c r="B1" s="1485"/>
      <c r="C1" s="1485"/>
      <c r="D1" s="1485"/>
      <c r="E1" s="1485"/>
    </row>
    <row r="2" spans="1:7" s="28" customFormat="1" ht="13.5" customHeight="1"/>
    <row r="3" spans="1:7" s="28" customFormat="1" ht="29.25" customHeight="1">
      <c r="A3" s="1486" t="s">
        <v>1306</v>
      </c>
      <c r="B3" s="1486"/>
      <c r="C3" s="1486"/>
      <c r="D3" s="1486"/>
      <c r="E3" s="1486"/>
      <c r="F3" s="134"/>
      <c r="G3" s="134"/>
    </row>
    <row r="4" spans="1:7" s="28" customFormat="1" ht="13.5" customHeight="1" thickBot="1">
      <c r="A4" s="5"/>
      <c r="B4" s="6"/>
      <c r="C4" s="6"/>
      <c r="D4" s="6"/>
      <c r="E4" s="6"/>
    </row>
    <row r="5" spans="1:7" ht="24" customHeight="1">
      <c r="A5" s="135" t="s">
        <v>535</v>
      </c>
      <c r="B5" s="849" t="s">
        <v>529</v>
      </c>
      <c r="C5" s="851"/>
      <c r="D5" s="1530" t="s">
        <v>536</v>
      </c>
      <c r="E5" s="1531"/>
    </row>
    <row r="6" spans="1:7" ht="27" customHeight="1">
      <c r="A6" s="856" t="s">
        <v>537</v>
      </c>
      <c r="B6" s="298" t="s">
        <v>379</v>
      </c>
      <c r="C6" s="908" t="s">
        <v>380</v>
      </c>
      <c r="D6" s="298" t="s">
        <v>379</v>
      </c>
      <c r="E6" s="925" t="s">
        <v>380</v>
      </c>
    </row>
    <row r="7" spans="1:7" ht="32.25" customHeight="1" thickBot="1">
      <c r="A7" s="939" t="s">
        <v>538</v>
      </c>
      <c r="B7" s="938" t="s">
        <v>389</v>
      </c>
      <c r="C7" s="879" t="s">
        <v>533</v>
      </c>
      <c r="D7" s="938" t="s">
        <v>389</v>
      </c>
      <c r="E7" s="880" t="s">
        <v>533</v>
      </c>
    </row>
    <row r="8" spans="1:7" ht="21" customHeight="1">
      <c r="A8" s="75" t="s">
        <v>459</v>
      </c>
      <c r="B8" s="45" t="s">
        <v>399</v>
      </c>
      <c r="C8" s="131" t="s">
        <v>399</v>
      </c>
      <c r="D8" s="45">
        <v>1777</v>
      </c>
      <c r="E8" s="140">
        <v>5606</v>
      </c>
    </row>
    <row r="9" spans="1:7">
      <c r="A9" s="66" t="s">
        <v>460</v>
      </c>
      <c r="B9" s="48" t="s">
        <v>399</v>
      </c>
      <c r="C9" s="48" t="s">
        <v>399</v>
      </c>
      <c r="D9" s="48">
        <v>3616</v>
      </c>
      <c r="E9" s="13">
        <v>7232</v>
      </c>
    </row>
    <row r="10" spans="1:7">
      <c r="A10" s="66" t="s">
        <v>461</v>
      </c>
      <c r="B10" s="48" t="s">
        <v>399</v>
      </c>
      <c r="C10" s="48" t="s">
        <v>399</v>
      </c>
      <c r="D10" s="48">
        <v>9232</v>
      </c>
      <c r="E10" s="13">
        <v>22914</v>
      </c>
    </row>
    <row r="11" spans="1:7">
      <c r="A11" s="66" t="s">
        <v>462</v>
      </c>
      <c r="B11" s="48" t="s">
        <v>399</v>
      </c>
      <c r="C11" s="48" t="s">
        <v>399</v>
      </c>
      <c r="D11" s="48">
        <v>342</v>
      </c>
      <c r="E11" s="13">
        <v>696</v>
      </c>
    </row>
    <row r="12" spans="1:7">
      <c r="A12" s="76" t="s">
        <v>463</v>
      </c>
      <c r="B12" s="77" t="s">
        <v>399</v>
      </c>
      <c r="C12" s="77" t="s">
        <v>399</v>
      </c>
      <c r="D12" s="77">
        <v>14967</v>
      </c>
      <c r="E12" s="78">
        <v>36448</v>
      </c>
    </row>
    <row r="13" spans="1:7">
      <c r="A13" s="68"/>
      <c r="B13" s="73"/>
      <c r="C13" s="73"/>
      <c r="D13" s="73"/>
      <c r="E13" s="80"/>
    </row>
    <row r="14" spans="1:7">
      <c r="A14" s="76" t="s">
        <v>464</v>
      </c>
      <c r="B14" s="77" t="s">
        <v>399</v>
      </c>
      <c r="C14" s="77" t="s">
        <v>399</v>
      </c>
      <c r="D14" s="77">
        <v>50</v>
      </c>
      <c r="E14" s="82">
        <v>60</v>
      </c>
    </row>
    <row r="15" spans="1:7">
      <c r="A15" s="68"/>
      <c r="B15" s="73"/>
      <c r="C15" s="73"/>
      <c r="D15" s="73"/>
      <c r="E15" s="80"/>
    </row>
    <row r="16" spans="1:7">
      <c r="A16" s="76" t="s">
        <v>465</v>
      </c>
      <c r="B16" s="77" t="s">
        <v>399</v>
      </c>
      <c r="C16" s="77" t="s">
        <v>399</v>
      </c>
      <c r="D16" s="77">
        <v>527</v>
      </c>
      <c r="E16" s="82">
        <v>1291</v>
      </c>
    </row>
    <row r="17" spans="1:5">
      <c r="A17" s="66"/>
      <c r="B17" s="48"/>
      <c r="C17" s="48"/>
      <c r="D17" s="48"/>
      <c r="E17" s="13"/>
    </row>
    <row r="18" spans="1:5">
      <c r="A18" s="66" t="s">
        <v>466</v>
      </c>
      <c r="B18" s="48" t="s">
        <v>399</v>
      </c>
      <c r="C18" s="48" t="s">
        <v>399</v>
      </c>
      <c r="D18" s="48">
        <v>24460</v>
      </c>
      <c r="E18" s="13">
        <v>122300</v>
      </c>
    </row>
    <row r="19" spans="1:5">
      <c r="A19" s="76" t="s">
        <v>469</v>
      </c>
      <c r="B19" s="77" t="s">
        <v>399</v>
      </c>
      <c r="C19" s="77" t="s">
        <v>399</v>
      </c>
      <c r="D19" s="77">
        <v>24460</v>
      </c>
      <c r="E19" s="78">
        <v>122300</v>
      </c>
    </row>
    <row r="20" spans="1:5">
      <c r="A20" s="66"/>
      <c r="B20" s="73"/>
      <c r="C20" s="73"/>
      <c r="D20" s="73"/>
      <c r="E20" s="80"/>
    </row>
    <row r="21" spans="1:5">
      <c r="A21" s="76" t="s">
        <v>470</v>
      </c>
      <c r="B21" s="77">
        <v>2154</v>
      </c>
      <c r="C21" s="77">
        <v>5052</v>
      </c>
      <c r="D21" s="77">
        <v>68560</v>
      </c>
      <c r="E21" s="82">
        <v>299911</v>
      </c>
    </row>
    <row r="22" spans="1:5">
      <c r="A22" s="68"/>
      <c r="B22" s="73"/>
      <c r="C22" s="73"/>
      <c r="D22" s="73"/>
      <c r="E22" s="80"/>
    </row>
    <row r="23" spans="1:5">
      <c r="A23" s="76" t="s">
        <v>471</v>
      </c>
      <c r="B23" s="77">
        <v>67</v>
      </c>
      <c r="C23" s="77">
        <v>335</v>
      </c>
      <c r="D23" s="77">
        <v>33377</v>
      </c>
      <c r="E23" s="82">
        <v>180614</v>
      </c>
    </row>
    <row r="24" spans="1:5">
      <c r="A24" s="66"/>
      <c r="B24" s="48"/>
      <c r="C24" s="48"/>
      <c r="D24" s="48"/>
      <c r="E24" s="13"/>
    </row>
    <row r="25" spans="1:5">
      <c r="A25" s="66" t="s">
        <v>472</v>
      </c>
      <c r="B25" s="48">
        <v>2086</v>
      </c>
      <c r="C25" s="48">
        <v>7065</v>
      </c>
      <c r="D25" s="48">
        <v>51084</v>
      </c>
      <c r="E25" s="13">
        <v>246477</v>
      </c>
    </row>
    <row r="26" spans="1:5">
      <c r="A26" s="66" t="s">
        <v>473</v>
      </c>
      <c r="B26" s="48">
        <v>1350</v>
      </c>
      <c r="C26" s="48">
        <v>2829</v>
      </c>
      <c r="D26" s="48">
        <v>42126</v>
      </c>
      <c r="E26" s="13">
        <v>118843</v>
      </c>
    </row>
    <row r="27" spans="1:5">
      <c r="A27" s="66" t="s">
        <v>474</v>
      </c>
      <c r="B27" s="48">
        <v>107586</v>
      </c>
      <c r="C27" s="48">
        <v>261367</v>
      </c>
      <c r="D27" s="48">
        <v>53890</v>
      </c>
      <c r="E27" s="13">
        <v>191535</v>
      </c>
    </row>
    <row r="28" spans="1:5">
      <c r="A28" s="76" t="s">
        <v>475</v>
      </c>
      <c r="B28" s="77">
        <v>111022</v>
      </c>
      <c r="C28" s="77">
        <v>271261</v>
      </c>
      <c r="D28" s="77">
        <v>147100</v>
      </c>
      <c r="E28" s="78">
        <v>556855</v>
      </c>
    </row>
    <row r="29" spans="1:5">
      <c r="A29" s="66"/>
      <c r="B29" s="48"/>
      <c r="C29" s="48"/>
      <c r="D29" s="48"/>
      <c r="E29" s="13"/>
    </row>
    <row r="30" spans="1:5">
      <c r="A30" s="66" t="s">
        <v>476</v>
      </c>
      <c r="B30" s="83">
        <v>24</v>
      </c>
      <c r="C30" s="83">
        <v>102</v>
      </c>
      <c r="D30" s="48">
        <v>24187</v>
      </c>
      <c r="E30" s="84">
        <v>101454</v>
      </c>
    </row>
    <row r="31" spans="1:5">
      <c r="A31" s="66" t="s">
        <v>477</v>
      </c>
      <c r="B31" s="83">
        <v>15</v>
      </c>
      <c r="C31" s="83">
        <v>67</v>
      </c>
      <c r="D31" s="48">
        <v>14979</v>
      </c>
      <c r="E31" s="84">
        <v>67136</v>
      </c>
    </row>
    <row r="32" spans="1:5">
      <c r="A32" s="66" t="s">
        <v>478</v>
      </c>
      <c r="B32" s="83">
        <v>148</v>
      </c>
      <c r="C32" s="83">
        <v>751</v>
      </c>
      <c r="D32" s="48">
        <v>49206</v>
      </c>
      <c r="E32" s="84">
        <v>249713</v>
      </c>
    </row>
    <row r="33" spans="1:5">
      <c r="A33" s="66" t="s">
        <v>479</v>
      </c>
      <c r="B33" s="83" t="s">
        <v>399</v>
      </c>
      <c r="C33" s="83" t="s">
        <v>399</v>
      </c>
      <c r="D33" s="48">
        <v>7156</v>
      </c>
      <c r="E33" s="84">
        <v>34993</v>
      </c>
    </row>
    <row r="34" spans="1:5">
      <c r="A34" s="76" t="s">
        <v>480</v>
      </c>
      <c r="B34" s="77">
        <v>187</v>
      </c>
      <c r="C34" s="77">
        <v>920</v>
      </c>
      <c r="D34" s="77">
        <v>95528</v>
      </c>
      <c r="E34" s="78">
        <v>453296</v>
      </c>
    </row>
    <row r="35" spans="1:5">
      <c r="A35" s="68"/>
      <c r="B35" s="73"/>
      <c r="C35" s="73"/>
      <c r="D35" s="73"/>
      <c r="E35" s="80"/>
    </row>
    <row r="36" spans="1:5">
      <c r="A36" s="76" t="s">
        <v>481</v>
      </c>
      <c r="B36" s="81">
        <v>8</v>
      </c>
      <c r="C36" s="81">
        <v>8</v>
      </c>
      <c r="D36" s="77">
        <v>4197</v>
      </c>
      <c r="E36" s="82">
        <v>9533</v>
      </c>
    </row>
    <row r="37" spans="1:5">
      <c r="A37" s="66"/>
      <c r="B37" s="48"/>
      <c r="C37" s="48"/>
      <c r="D37" s="48"/>
      <c r="E37" s="13"/>
    </row>
    <row r="38" spans="1:5">
      <c r="A38" s="66" t="s">
        <v>482</v>
      </c>
      <c r="B38" s="12">
        <v>25</v>
      </c>
      <c r="C38" s="12">
        <v>78</v>
      </c>
      <c r="D38" s="48">
        <v>34095</v>
      </c>
      <c r="E38" s="13">
        <v>106915</v>
      </c>
    </row>
    <row r="39" spans="1:5">
      <c r="A39" s="66" t="s">
        <v>483</v>
      </c>
      <c r="B39" s="48">
        <v>409</v>
      </c>
      <c r="C39" s="48">
        <v>1496</v>
      </c>
      <c r="D39" s="48">
        <v>220573</v>
      </c>
      <c r="E39" s="13">
        <v>1042644</v>
      </c>
    </row>
    <row r="40" spans="1:5">
      <c r="A40" s="66" t="s">
        <v>484</v>
      </c>
      <c r="B40" s="12">
        <v>29</v>
      </c>
      <c r="C40" s="12">
        <v>127</v>
      </c>
      <c r="D40" s="48">
        <v>60195</v>
      </c>
      <c r="E40" s="13">
        <v>268282</v>
      </c>
    </row>
    <row r="41" spans="1:5">
      <c r="A41" s="66" t="s">
        <v>485</v>
      </c>
      <c r="B41" s="12">
        <v>35</v>
      </c>
      <c r="C41" s="12">
        <v>166</v>
      </c>
      <c r="D41" s="48">
        <v>119349</v>
      </c>
      <c r="E41" s="13">
        <v>537305</v>
      </c>
    </row>
    <row r="42" spans="1:5">
      <c r="A42" s="66" t="s">
        <v>486</v>
      </c>
      <c r="B42" s="12">
        <v>38</v>
      </c>
      <c r="C42" s="12">
        <v>129</v>
      </c>
      <c r="D42" s="48">
        <v>65721</v>
      </c>
      <c r="E42" s="13">
        <v>226683</v>
      </c>
    </row>
    <row r="43" spans="1:5">
      <c r="A43" s="66" t="s">
        <v>487</v>
      </c>
      <c r="B43" s="12">
        <v>122</v>
      </c>
      <c r="C43" s="12">
        <v>445</v>
      </c>
      <c r="D43" s="48">
        <v>69772</v>
      </c>
      <c r="E43" s="13">
        <v>252593</v>
      </c>
    </row>
    <row r="44" spans="1:5">
      <c r="A44" s="66" t="s">
        <v>488</v>
      </c>
      <c r="B44" s="12">
        <v>6</v>
      </c>
      <c r="C44" s="12">
        <v>23</v>
      </c>
      <c r="D44" s="48">
        <v>102005</v>
      </c>
      <c r="E44" s="13">
        <v>410665</v>
      </c>
    </row>
    <row r="45" spans="1:5">
      <c r="A45" s="66" t="s">
        <v>489</v>
      </c>
      <c r="B45" s="12">
        <v>588</v>
      </c>
      <c r="C45" s="12">
        <v>2680</v>
      </c>
      <c r="D45" s="48">
        <v>78626</v>
      </c>
      <c r="E45" s="13">
        <v>327430</v>
      </c>
    </row>
    <row r="46" spans="1:5">
      <c r="A46" s="66" t="s">
        <v>490</v>
      </c>
      <c r="B46" s="12">
        <v>124</v>
      </c>
      <c r="C46" s="12">
        <v>276</v>
      </c>
      <c r="D46" s="48">
        <v>67747</v>
      </c>
      <c r="E46" s="13">
        <v>265255</v>
      </c>
    </row>
    <row r="47" spans="1:5">
      <c r="A47" s="76" t="s">
        <v>491</v>
      </c>
      <c r="B47" s="77">
        <v>1376</v>
      </c>
      <c r="C47" s="77">
        <v>5420</v>
      </c>
      <c r="D47" s="77">
        <v>818083</v>
      </c>
      <c r="E47" s="78">
        <v>3437772</v>
      </c>
    </row>
    <row r="48" spans="1:5">
      <c r="A48" s="68"/>
      <c r="B48" s="73"/>
      <c r="C48" s="73"/>
      <c r="D48" s="73"/>
      <c r="E48" s="80"/>
    </row>
    <row r="49" spans="1:5">
      <c r="A49" s="76" t="s">
        <v>492</v>
      </c>
      <c r="B49" s="81">
        <v>80</v>
      </c>
      <c r="C49" s="81">
        <v>417</v>
      </c>
      <c r="D49" s="77">
        <v>26908</v>
      </c>
      <c r="E49" s="82">
        <v>140377</v>
      </c>
    </row>
    <row r="50" spans="1:5">
      <c r="A50" s="66"/>
      <c r="B50" s="48"/>
      <c r="C50" s="48"/>
      <c r="D50" s="48"/>
      <c r="E50" s="13"/>
    </row>
    <row r="51" spans="1:5">
      <c r="A51" s="66" t="s">
        <v>493</v>
      </c>
      <c r="B51" s="48">
        <v>168</v>
      </c>
      <c r="C51" s="48">
        <v>500</v>
      </c>
      <c r="D51" s="48">
        <v>72155</v>
      </c>
      <c r="E51" s="13">
        <v>244036</v>
      </c>
    </row>
    <row r="52" spans="1:5">
      <c r="A52" s="66" t="s">
        <v>494</v>
      </c>
      <c r="B52" s="48">
        <v>232</v>
      </c>
      <c r="C52" s="48">
        <v>525</v>
      </c>
      <c r="D52" s="48">
        <v>54111</v>
      </c>
      <c r="E52" s="13">
        <v>105006</v>
      </c>
    </row>
    <row r="53" spans="1:5">
      <c r="A53" s="66" t="s">
        <v>495</v>
      </c>
      <c r="B53" s="48">
        <v>324</v>
      </c>
      <c r="C53" s="48">
        <v>810</v>
      </c>
      <c r="D53" s="48">
        <v>36022</v>
      </c>
      <c r="E53" s="13">
        <v>119655</v>
      </c>
    </row>
    <row r="54" spans="1:5">
      <c r="A54" s="66" t="s">
        <v>496</v>
      </c>
      <c r="B54" s="48">
        <v>59</v>
      </c>
      <c r="C54" s="48">
        <v>189</v>
      </c>
      <c r="D54" s="48">
        <v>71085</v>
      </c>
      <c r="E54" s="13">
        <v>229341</v>
      </c>
    </row>
    <row r="55" spans="1:5">
      <c r="A55" s="66" t="s">
        <v>497</v>
      </c>
      <c r="B55" s="48">
        <v>1694</v>
      </c>
      <c r="C55" s="48">
        <v>4749</v>
      </c>
      <c r="D55" s="48">
        <v>65542</v>
      </c>
      <c r="E55" s="13">
        <v>197709</v>
      </c>
    </row>
    <row r="56" spans="1:5">
      <c r="A56" s="76" t="s">
        <v>498</v>
      </c>
      <c r="B56" s="77">
        <v>2477</v>
      </c>
      <c r="C56" s="77">
        <v>6773</v>
      </c>
      <c r="D56" s="77">
        <v>298915</v>
      </c>
      <c r="E56" s="78">
        <v>895747</v>
      </c>
    </row>
    <row r="57" spans="1:5">
      <c r="A57" s="66"/>
      <c r="B57" s="48"/>
      <c r="C57" s="48"/>
      <c r="D57" s="48"/>
      <c r="E57" s="13"/>
    </row>
    <row r="58" spans="1:5">
      <c r="A58" s="66" t="s">
        <v>499</v>
      </c>
      <c r="B58" s="12">
        <v>17</v>
      </c>
      <c r="C58" s="12">
        <v>77</v>
      </c>
      <c r="D58" s="48">
        <v>1467</v>
      </c>
      <c r="E58" s="13">
        <v>5200</v>
      </c>
    </row>
    <row r="59" spans="1:5">
      <c r="A59" s="66" t="s">
        <v>500</v>
      </c>
      <c r="B59" s="12">
        <v>10</v>
      </c>
      <c r="C59" s="12">
        <v>19</v>
      </c>
      <c r="D59" s="48">
        <v>654</v>
      </c>
      <c r="E59" s="13">
        <v>1157</v>
      </c>
    </row>
    <row r="60" spans="1:5">
      <c r="A60" s="66" t="s">
        <v>501</v>
      </c>
      <c r="B60" s="12" t="s">
        <v>399</v>
      </c>
      <c r="C60" s="12" t="s">
        <v>399</v>
      </c>
      <c r="D60" s="48">
        <v>1600</v>
      </c>
      <c r="E60" s="13">
        <v>4303</v>
      </c>
    </row>
    <row r="61" spans="1:5">
      <c r="A61" s="76" t="s">
        <v>502</v>
      </c>
      <c r="B61" s="77">
        <v>27</v>
      </c>
      <c r="C61" s="77">
        <v>96</v>
      </c>
      <c r="D61" s="77">
        <v>3721</v>
      </c>
      <c r="E61" s="78">
        <v>10660</v>
      </c>
    </row>
    <row r="62" spans="1:5">
      <c r="A62" s="68"/>
      <c r="B62" s="73"/>
      <c r="C62" s="73"/>
      <c r="D62" s="73"/>
      <c r="E62" s="80"/>
    </row>
    <row r="63" spans="1:5">
      <c r="A63" s="76" t="s">
        <v>503</v>
      </c>
      <c r="B63" s="77">
        <v>2055</v>
      </c>
      <c r="C63" s="77">
        <v>3764</v>
      </c>
      <c r="D63" s="77">
        <v>5925</v>
      </c>
      <c r="E63" s="82">
        <v>15514</v>
      </c>
    </row>
    <row r="64" spans="1:5">
      <c r="A64" s="66"/>
      <c r="B64" s="48"/>
      <c r="C64" s="48"/>
      <c r="D64" s="48"/>
      <c r="E64" s="13"/>
    </row>
    <row r="65" spans="1:5">
      <c r="A65" s="66" t="s">
        <v>504</v>
      </c>
      <c r="B65" s="12">
        <v>4470</v>
      </c>
      <c r="C65" s="12">
        <v>10473</v>
      </c>
      <c r="D65" s="48">
        <v>69106</v>
      </c>
      <c r="E65" s="13">
        <v>138445</v>
      </c>
    </row>
    <row r="66" spans="1:5">
      <c r="A66" s="66" t="s">
        <v>505</v>
      </c>
      <c r="B66" s="12">
        <v>151</v>
      </c>
      <c r="C66" s="12">
        <v>290</v>
      </c>
      <c r="D66" s="48">
        <v>5843</v>
      </c>
      <c r="E66" s="13">
        <v>9624</v>
      </c>
    </row>
    <row r="67" spans="1:5">
      <c r="A67" s="76" t="s">
        <v>506</v>
      </c>
      <c r="B67" s="77">
        <v>4621</v>
      </c>
      <c r="C67" s="77">
        <v>10763</v>
      </c>
      <c r="D67" s="77">
        <v>74949</v>
      </c>
      <c r="E67" s="78">
        <v>148069</v>
      </c>
    </row>
    <row r="68" spans="1:5">
      <c r="A68" s="66"/>
      <c r="B68" s="48"/>
      <c r="C68" s="48"/>
      <c r="D68" s="48"/>
      <c r="E68" s="13"/>
    </row>
    <row r="69" spans="1:5">
      <c r="A69" s="66" t="s">
        <v>507</v>
      </c>
      <c r="B69" s="48">
        <v>193</v>
      </c>
      <c r="C69" s="48">
        <v>218</v>
      </c>
      <c r="D69" s="48">
        <v>1915</v>
      </c>
      <c r="E69" s="13">
        <v>2744</v>
      </c>
    </row>
    <row r="70" spans="1:5">
      <c r="A70" s="66" t="s">
        <v>508</v>
      </c>
      <c r="B70" s="48">
        <v>50802</v>
      </c>
      <c r="C70" s="48">
        <v>122383</v>
      </c>
      <c r="D70" s="48">
        <v>17150</v>
      </c>
      <c r="E70" s="13">
        <v>43167</v>
      </c>
    </row>
    <row r="71" spans="1:5">
      <c r="A71" s="66" t="s">
        <v>509</v>
      </c>
      <c r="B71" s="12">
        <v>50274</v>
      </c>
      <c r="C71" s="12">
        <v>146297</v>
      </c>
      <c r="D71" s="48">
        <v>33418</v>
      </c>
      <c r="E71" s="13">
        <v>97484</v>
      </c>
    </row>
    <row r="72" spans="1:5">
      <c r="A72" s="66" t="s">
        <v>510</v>
      </c>
      <c r="B72" s="48">
        <v>2545</v>
      </c>
      <c r="C72" s="48">
        <v>4628</v>
      </c>
      <c r="D72" s="48">
        <v>14558</v>
      </c>
      <c r="E72" s="13">
        <v>36975</v>
      </c>
    </row>
    <row r="73" spans="1:5">
      <c r="A73" s="66" t="s">
        <v>534</v>
      </c>
      <c r="B73" s="48">
        <v>9810</v>
      </c>
      <c r="C73" s="48">
        <v>41889</v>
      </c>
      <c r="D73" s="48">
        <v>5728</v>
      </c>
      <c r="E73" s="13">
        <v>24924</v>
      </c>
    </row>
    <row r="74" spans="1:5">
      <c r="A74" s="66" t="s">
        <v>512</v>
      </c>
      <c r="B74" s="48">
        <v>3499</v>
      </c>
      <c r="C74" s="48">
        <v>8257</v>
      </c>
      <c r="D74" s="48">
        <v>5860</v>
      </c>
      <c r="E74" s="13">
        <v>13830</v>
      </c>
    </row>
    <row r="75" spans="1:5">
      <c r="A75" s="66" t="s">
        <v>513</v>
      </c>
      <c r="B75" s="48">
        <v>15674</v>
      </c>
      <c r="C75" s="48">
        <v>42897</v>
      </c>
      <c r="D75" s="48">
        <v>6718</v>
      </c>
      <c r="E75" s="13">
        <v>9417</v>
      </c>
    </row>
    <row r="76" spans="1:5">
      <c r="A76" s="66" t="s">
        <v>514</v>
      </c>
      <c r="B76" s="12">
        <v>86513</v>
      </c>
      <c r="C76" s="12">
        <v>261882</v>
      </c>
      <c r="D76" s="48">
        <v>78778</v>
      </c>
      <c r="E76" s="13">
        <v>274482</v>
      </c>
    </row>
    <row r="77" spans="1:5">
      <c r="A77" s="76" t="s">
        <v>515</v>
      </c>
      <c r="B77" s="77">
        <v>219310</v>
      </c>
      <c r="C77" s="77">
        <v>628451</v>
      </c>
      <c r="D77" s="77">
        <v>164125</v>
      </c>
      <c r="E77" s="78">
        <v>503023</v>
      </c>
    </row>
    <row r="78" spans="1:5">
      <c r="A78" s="66"/>
      <c r="B78" s="48"/>
      <c r="C78" s="48"/>
      <c r="D78" s="48"/>
      <c r="E78" s="13"/>
    </row>
    <row r="79" spans="1:5">
      <c r="A79" s="66" t="s">
        <v>516</v>
      </c>
      <c r="B79" s="85">
        <v>5</v>
      </c>
      <c r="C79" s="48">
        <v>8</v>
      </c>
      <c r="D79" s="85">
        <v>5</v>
      </c>
      <c r="E79" s="133">
        <v>8</v>
      </c>
    </row>
    <row r="80" spans="1:5">
      <c r="A80" s="66" t="s">
        <v>517</v>
      </c>
      <c r="B80" s="48" t="s">
        <v>399</v>
      </c>
      <c r="C80" s="48" t="s">
        <v>399</v>
      </c>
      <c r="D80" s="48">
        <v>183</v>
      </c>
      <c r="E80" s="13">
        <v>183</v>
      </c>
    </row>
    <row r="81" spans="1:5">
      <c r="A81" s="76" t="s">
        <v>518</v>
      </c>
      <c r="B81" s="77">
        <v>5</v>
      </c>
      <c r="C81" s="77">
        <v>8</v>
      </c>
      <c r="D81" s="77">
        <v>188</v>
      </c>
      <c r="E81" s="78">
        <v>191</v>
      </c>
    </row>
    <row r="82" spans="1:5">
      <c r="A82" s="66"/>
      <c r="B82" s="48"/>
      <c r="C82" s="48"/>
      <c r="D82" s="48"/>
      <c r="E82" s="13"/>
    </row>
    <row r="83" spans="1:5" ht="13.5" thickBot="1">
      <c r="A83" s="69" t="s">
        <v>519</v>
      </c>
      <c r="B83" s="55">
        <v>343389</v>
      </c>
      <c r="C83" s="55">
        <v>933268</v>
      </c>
      <c r="D83" s="55">
        <v>1781580</v>
      </c>
      <c r="E83" s="56">
        <v>6811661</v>
      </c>
    </row>
    <row r="84" spans="1:5">
      <c r="B84" s="88"/>
      <c r="C84" s="88"/>
      <c r="D84" s="88"/>
      <c r="E84" s="88"/>
    </row>
  </sheetData>
  <mergeCells count="3">
    <mergeCell ref="A1:E1"/>
    <mergeCell ref="D5:E5"/>
    <mergeCell ref="A3:E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>
  <sheetPr codeName="Hoja43">
    <pageSetUpPr fitToPage="1"/>
  </sheetPr>
  <dimension ref="A1:L21"/>
  <sheetViews>
    <sheetView showGridLines="0" view="pageBreakPreview" topLeftCell="A28" zoomScale="75" zoomScaleNormal="75" zoomScaleSheetLayoutView="75" workbookViewId="0">
      <selection activeCell="G78" sqref="G78"/>
    </sheetView>
  </sheetViews>
  <sheetFormatPr baseColWidth="10" defaultRowHeight="12.75"/>
  <cols>
    <col min="1" max="6" width="23.85546875" customWidth="1"/>
  </cols>
  <sheetData>
    <row r="1" spans="1:12" s="2" customFormat="1" ht="18">
      <c r="A1" s="1481" t="s">
        <v>771</v>
      </c>
      <c r="B1" s="1481"/>
      <c r="C1" s="1481"/>
      <c r="D1" s="1481"/>
      <c r="E1" s="1481"/>
      <c r="F1" s="1481"/>
      <c r="G1" s="1"/>
      <c r="H1" s="1"/>
      <c r="I1" s="1"/>
      <c r="J1" s="1"/>
      <c r="K1" s="1"/>
      <c r="L1" s="1"/>
    </row>
    <row r="2" spans="1:12" s="3" customFormat="1" ht="12.75" customHeight="1"/>
    <row r="3" spans="1:12" s="3" customFormat="1" ht="15">
      <c r="A3" s="1482" t="s">
        <v>1395</v>
      </c>
      <c r="B3" s="1482"/>
      <c r="C3" s="1482"/>
      <c r="D3" s="1482"/>
      <c r="E3" s="1482"/>
      <c r="F3" s="1482"/>
    </row>
    <row r="4" spans="1:12" s="3" customFormat="1" ht="24" customHeight="1">
      <c r="A4" s="1555" t="s">
        <v>1396</v>
      </c>
      <c r="B4" s="1555"/>
      <c r="C4" s="1555"/>
      <c r="D4" s="1555"/>
      <c r="E4" s="1555"/>
      <c r="F4" s="1555"/>
    </row>
    <row r="5" spans="1:12" s="3" customFormat="1" ht="13.5" customHeight="1" thickBot="1">
      <c r="A5" s="5"/>
      <c r="B5" s="6"/>
      <c r="C5" s="6"/>
      <c r="D5" s="6"/>
      <c r="E5" s="6"/>
      <c r="F5" s="6"/>
    </row>
    <row r="6" spans="1:12" ht="31.5" customHeight="1">
      <c r="A6" s="1520" t="s">
        <v>378</v>
      </c>
      <c r="B6" s="959"/>
      <c r="C6" s="959"/>
      <c r="D6" s="960"/>
      <c r="E6" s="93" t="s">
        <v>521</v>
      </c>
      <c r="F6" s="961"/>
    </row>
    <row r="7" spans="1:12">
      <c r="A7" s="1521"/>
      <c r="B7" s="962" t="s">
        <v>379</v>
      </c>
      <c r="C7" s="962" t="s">
        <v>386</v>
      </c>
      <c r="D7" s="962" t="s">
        <v>380</v>
      </c>
      <c r="E7" s="962" t="s">
        <v>522</v>
      </c>
      <c r="F7" s="964" t="s">
        <v>381</v>
      </c>
    </row>
    <row r="8" spans="1:12">
      <c r="A8" s="1521"/>
      <c r="B8" s="962" t="s">
        <v>382</v>
      </c>
      <c r="C8" s="962" t="s">
        <v>524</v>
      </c>
      <c r="D8" s="963" t="s">
        <v>383</v>
      </c>
      <c r="E8" s="962" t="s">
        <v>750</v>
      </c>
      <c r="F8" s="964" t="s">
        <v>384</v>
      </c>
    </row>
    <row r="9" spans="1:12" ht="34.5" customHeight="1" thickBot="1">
      <c r="A9" s="1522"/>
      <c r="B9" s="965"/>
      <c r="C9" s="965"/>
      <c r="D9" s="315"/>
      <c r="E9" s="315" t="s">
        <v>526</v>
      </c>
      <c r="F9" s="966"/>
    </row>
    <row r="10" spans="1:12" ht="21" customHeight="1">
      <c r="A10" s="102">
        <v>2003</v>
      </c>
      <c r="B10" s="103">
        <v>786.83199999999999</v>
      </c>
      <c r="C10" s="104">
        <v>9.6910649287268438</v>
      </c>
      <c r="D10" s="103">
        <v>762.524</v>
      </c>
      <c r="E10" s="103">
        <v>21.65</v>
      </c>
      <c r="F10" s="174">
        <v>165086.446</v>
      </c>
    </row>
    <row r="11" spans="1:12">
      <c r="A11" s="14">
        <v>2004</v>
      </c>
      <c r="B11" s="104">
        <v>752.17499999999995</v>
      </c>
      <c r="C11" s="104">
        <v>10.913311396948849</v>
      </c>
      <c r="D11" s="103">
        <v>820.87199999999996</v>
      </c>
      <c r="E11" s="103">
        <v>22.99</v>
      </c>
      <c r="F11" s="174">
        <v>188718.47279999999</v>
      </c>
    </row>
    <row r="12" spans="1:12">
      <c r="A12" s="14">
        <v>2005</v>
      </c>
      <c r="B12" s="104">
        <v>516.16</v>
      </c>
      <c r="C12" s="104">
        <v>7.3867599194048363</v>
      </c>
      <c r="D12" s="103">
        <v>381.27499999999998</v>
      </c>
      <c r="E12" s="103">
        <v>25.25</v>
      </c>
      <c r="F12" s="174">
        <v>96271.937499999985</v>
      </c>
    </row>
    <row r="13" spans="1:12">
      <c r="A13" s="14">
        <v>2006</v>
      </c>
      <c r="B13" s="104">
        <v>622.49400000000003</v>
      </c>
      <c r="C13" s="104">
        <v>10.635974001355834</v>
      </c>
      <c r="D13" s="103">
        <v>662.08299999999997</v>
      </c>
      <c r="E13" s="103">
        <v>22.11</v>
      </c>
      <c r="F13" s="174">
        <v>146386.55129999999</v>
      </c>
    </row>
    <row r="14" spans="1:12">
      <c r="A14" s="14">
        <v>2007</v>
      </c>
      <c r="B14" s="104">
        <v>600.86599999999999</v>
      </c>
      <c r="C14" s="104">
        <v>12.201622325110757</v>
      </c>
      <c r="D14" s="103">
        <v>733.154</v>
      </c>
      <c r="E14" s="103">
        <v>39.43</v>
      </c>
      <c r="F14" s="398">
        <v>289082.62219999998</v>
      </c>
    </row>
    <row r="15" spans="1:12">
      <c r="A15" s="14">
        <v>2008</v>
      </c>
      <c r="B15" s="104">
        <v>730.81899999999996</v>
      </c>
      <c r="C15" s="104">
        <v>11.941219371691215</v>
      </c>
      <c r="D15" s="103">
        <v>872.68700000000001</v>
      </c>
      <c r="E15" s="103">
        <v>38.71</v>
      </c>
      <c r="F15" s="174">
        <v>337817.13770000002</v>
      </c>
    </row>
    <row r="16" spans="1:12">
      <c r="A16" s="102">
        <v>2009</v>
      </c>
      <c r="B16" s="103">
        <v>851.12</v>
      </c>
      <c r="C16" s="103">
        <v>10.216420716232728</v>
      </c>
      <c r="D16" s="103">
        <v>869.54</v>
      </c>
      <c r="E16" s="103">
        <v>22.52</v>
      </c>
      <c r="F16" s="174">
        <v>195820.408</v>
      </c>
    </row>
    <row r="17" spans="1:6">
      <c r="A17" s="14">
        <v>2010</v>
      </c>
      <c r="B17" s="104">
        <v>682.52200000000005</v>
      </c>
      <c r="C17" s="104">
        <v>12.404699042668222</v>
      </c>
      <c r="D17" s="103">
        <v>846.64800000000002</v>
      </c>
      <c r="E17" s="103">
        <v>36.54</v>
      </c>
      <c r="F17" s="174">
        <v>309453.60600000003</v>
      </c>
    </row>
    <row r="18" spans="1:6">
      <c r="A18" s="14">
        <v>2011</v>
      </c>
      <c r="B18" s="104">
        <v>862.86900000000003</v>
      </c>
      <c r="C18" s="104">
        <v>12.634258502739117</v>
      </c>
      <c r="D18" s="103">
        <v>1090.171</v>
      </c>
      <c r="E18" s="103">
        <v>38.01</v>
      </c>
      <c r="F18" s="174">
        <v>414373.99709999998</v>
      </c>
    </row>
    <row r="19" spans="1:6">
      <c r="A19" s="14">
        <v>2012</v>
      </c>
      <c r="B19" s="104">
        <v>753.01499999999999</v>
      </c>
      <c r="C19" s="104">
        <v>8.5259523382668352</v>
      </c>
      <c r="D19" s="103">
        <v>642.01700000000005</v>
      </c>
      <c r="E19" s="103">
        <v>50.04</v>
      </c>
      <c r="F19" s="174">
        <v>321265.30680000002</v>
      </c>
    </row>
    <row r="20" spans="1:6" ht="13.5" thickBot="1">
      <c r="A20" s="14">
        <v>2013</v>
      </c>
      <c r="B20" s="232">
        <v>865.56399999999996</v>
      </c>
      <c r="C20" s="232">
        <f>D20/B20*10</f>
        <v>11.993001095239634</v>
      </c>
      <c r="D20" s="166">
        <v>1038.0709999999999</v>
      </c>
      <c r="E20" s="447">
        <v>33.97</v>
      </c>
      <c r="F20" s="1269">
        <f>D20*E20*10</f>
        <v>352632.71869999997</v>
      </c>
    </row>
    <row r="21" spans="1:6">
      <c r="A21" s="155"/>
      <c r="B21" s="155"/>
      <c r="C21" s="155"/>
      <c r="D21" s="155"/>
      <c r="E21" s="155"/>
      <c r="F21" s="155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>
  <sheetPr codeName="Hoja65">
    <pageSetUpPr fitToPage="1"/>
  </sheetPr>
  <dimension ref="A1:I70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6.28515625" style="271" customWidth="1"/>
    <col min="2" max="7" width="18.5703125" style="271" customWidth="1"/>
    <col min="8" max="9" width="11.42578125" style="271"/>
    <col min="10" max="10" width="11.140625" style="271" customWidth="1"/>
    <col min="11" max="18" width="12" style="271" customWidth="1"/>
    <col min="19" max="16384" width="11.42578125" style="271"/>
  </cols>
  <sheetData>
    <row r="1" spans="1:9" s="90" customFormat="1" ht="18">
      <c r="A1" s="1519" t="s">
        <v>375</v>
      </c>
      <c r="B1" s="1519"/>
      <c r="C1" s="1519"/>
      <c r="D1" s="1519"/>
      <c r="E1" s="1519"/>
      <c r="F1" s="1519"/>
      <c r="G1" s="1519"/>
    </row>
    <row r="3" spans="1:9" s="91" customFormat="1" ht="27.75" customHeight="1">
      <c r="A3" s="1523" t="s">
        <v>1397</v>
      </c>
      <c r="B3" s="1523"/>
      <c r="C3" s="1523"/>
      <c r="D3" s="1523"/>
      <c r="E3" s="1523"/>
      <c r="F3" s="1523"/>
      <c r="G3" s="1523"/>
      <c r="H3" s="282"/>
      <c r="I3" s="282"/>
    </row>
    <row r="4" spans="1:9" s="91" customFormat="1" ht="13.5" customHeight="1" thickBot="1">
      <c r="A4" s="5"/>
      <c r="B4" s="6"/>
      <c r="C4" s="6"/>
      <c r="D4" s="6"/>
      <c r="E4" s="6"/>
      <c r="F4" s="6"/>
      <c r="G4" s="6"/>
    </row>
    <row r="5" spans="1:9" ht="19.5" customHeight="1">
      <c r="A5" s="910" t="s">
        <v>560</v>
      </c>
      <c r="B5" s="919" t="s">
        <v>379</v>
      </c>
      <c r="C5" s="920"/>
      <c r="D5" s="921"/>
      <c r="E5" s="919" t="s">
        <v>386</v>
      </c>
      <c r="F5" s="920"/>
      <c r="G5" s="1663" t="s">
        <v>387</v>
      </c>
    </row>
    <row r="6" spans="1:9" ht="25.5" customHeight="1">
      <c r="A6" s="861" t="s">
        <v>586</v>
      </c>
      <c r="B6" s="923" t="s">
        <v>389</v>
      </c>
      <c r="C6" s="318"/>
      <c r="D6" s="924"/>
      <c r="E6" s="923" t="s">
        <v>390</v>
      </c>
      <c r="F6" s="924"/>
      <c r="G6" s="1664"/>
    </row>
    <row r="7" spans="1:9" ht="27.75" customHeight="1" thickBot="1">
      <c r="A7" s="911" t="s">
        <v>589</v>
      </c>
      <c r="B7" s="860" t="s">
        <v>393</v>
      </c>
      <c r="C7" s="307" t="s">
        <v>394</v>
      </c>
      <c r="D7" s="307" t="s">
        <v>395</v>
      </c>
      <c r="E7" s="860" t="s">
        <v>393</v>
      </c>
      <c r="F7" s="307" t="s">
        <v>394</v>
      </c>
      <c r="G7" s="1665"/>
    </row>
    <row r="8" spans="1:9" ht="18.75" customHeight="1">
      <c r="A8" s="241" t="s">
        <v>465</v>
      </c>
      <c r="B8" s="376">
        <v>36</v>
      </c>
      <c r="C8" s="242" t="s">
        <v>399</v>
      </c>
      <c r="D8" s="242">
        <v>36</v>
      </c>
      <c r="E8" s="376">
        <v>1300</v>
      </c>
      <c r="F8" s="243" t="s">
        <v>399</v>
      </c>
      <c r="G8" s="244">
        <v>47</v>
      </c>
    </row>
    <row r="9" spans="1:9">
      <c r="A9" s="66"/>
      <c r="B9" s="48"/>
      <c r="C9" s="48"/>
      <c r="D9" s="48"/>
      <c r="E9" s="48"/>
      <c r="F9" s="12"/>
      <c r="G9" s="49"/>
    </row>
    <row r="10" spans="1:9">
      <c r="A10" s="66" t="s">
        <v>544</v>
      </c>
      <c r="B10" s="85">
        <v>1932</v>
      </c>
      <c r="C10" s="48" t="s">
        <v>399</v>
      </c>
      <c r="D10" s="48">
        <v>1932</v>
      </c>
      <c r="E10" s="85">
        <v>2000</v>
      </c>
      <c r="F10" s="12" t="s">
        <v>399</v>
      </c>
      <c r="G10" s="49">
        <v>3864</v>
      </c>
    </row>
    <row r="11" spans="1:9">
      <c r="A11" s="76" t="s">
        <v>469</v>
      </c>
      <c r="B11" s="377">
        <v>1932</v>
      </c>
      <c r="C11" s="77" t="s">
        <v>399</v>
      </c>
      <c r="D11" s="77">
        <v>1932</v>
      </c>
      <c r="E11" s="377">
        <v>2000</v>
      </c>
      <c r="F11" s="81" t="s">
        <v>399</v>
      </c>
      <c r="G11" s="78">
        <v>3864</v>
      </c>
    </row>
    <row r="12" spans="1:9">
      <c r="A12" s="68"/>
      <c r="B12" s="48"/>
      <c r="C12" s="48"/>
      <c r="D12" s="48"/>
      <c r="E12" s="48"/>
      <c r="F12" s="12"/>
      <c r="G12" s="49"/>
    </row>
    <row r="13" spans="1:9">
      <c r="A13" s="76" t="s">
        <v>470</v>
      </c>
      <c r="B13" s="377">
        <v>3506</v>
      </c>
      <c r="C13" s="77">
        <v>1576</v>
      </c>
      <c r="D13" s="77">
        <v>5082</v>
      </c>
      <c r="E13" s="377">
        <v>1732</v>
      </c>
      <c r="F13" s="81">
        <v>2164</v>
      </c>
      <c r="G13" s="78">
        <v>9502</v>
      </c>
    </row>
    <row r="14" spans="1:9">
      <c r="A14" s="68"/>
      <c r="B14" s="48"/>
      <c r="C14" s="48"/>
      <c r="D14" s="48"/>
      <c r="E14" s="48"/>
      <c r="F14" s="12"/>
      <c r="G14" s="49"/>
    </row>
    <row r="15" spans="1:9">
      <c r="A15" s="76" t="s">
        <v>471</v>
      </c>
      <c r="B15" s="377">
        <v>908</v>
      </c>
      <c r="C15" s="77">
        <v>182</v>
      </c>
      <c r="D15" s="77">
        <v>1090</v>
      </c>
      <c r="E15" s="377">
        <v>2400</v>
      </c>
      <c r="F15" s="81">
        <v>2800</v>
      </c>
      <c r="G15" s="78">
        <v>2689</v>
      </c>
    </row>
    <row r="16" spans="1:9">
      <c r="A16" s="66"/>
      <c r="B16" s="48"/>
      <c r="C16" s="48"/>
      <c r="D16" s="48"/>
      <c r="E16" s="48"/>
      <c r="F16" s="12"/>
      <c r="G16" s="49"/>
    </row>
    <row r="17" spans="1:7">
      <c r="A17" s="66" t="s">
        <v>472</v>
      </c>
      <c r="B17" s="85">
        <v>414</v>
      </c>
      <c r="C17" s="48">
        <v>2288</v>
      </c>
      <c r="D17" s="48">
        <v>2702</v>
      </c>
      <c r="E17" s="85">
        <v>223</v>
      </c>
      <c r="F17" s="12">
        <v>2850</v>
      </c>
      <c r="G17" s="49">
        <v>6613</v>
      </c>
    </row>
    <row r="18" spans="1:7">
      <c r="A18" s="66" t="s">
        <v>473</v>
      </c>
      <c r="B18" s="85">
        <v>4492</v>
      </c>
      <c r="C18" s="48">
        <v>275</v>
      </c>
      <c r="D18" s="48">
        <v>4767</v>
      </c>
      <c r="E18" s="85">
        <v>1127</v>
      </c>
      <c r="F18" s="12">
        <v>2215</v>
      </c>
      <c r="G18" s="49">
        <v>5671</v>
      </c>
    </row>
    <row r="19" spans="1:7">
      <c r="A19" s="66" t="s">
        <v>474</v>
      </c>
      <c r="B19" s="85">
        <v>4632</v>
      </c>
      <c r="C19" s="48">
        <v>2320</v>
      </c>
      <c r="D19" s="48">
        <v>6952</v>
      </c>
      <c r="E19" s="85">
        <v>366</v>
      </c>
      <c r="F19" s="12">
        <v>2391</v>
      </c>
      <c r="G19" s="49">
        <v>7242</v>
      </c>
    </row>
    <row r="20" spans="1:7">
      <c r="A20" s="76" t="s">
        <v>475</v>
      </c>
      <c r="B20" s="377">
        <v>9538</v>
      </c>
      <c r="C20" s="77">
        <v>4883</v>
      </c>
      <c r="D20" s="77">
        <v>14421</v>
      </c>
      <c r="E20" s="377">
        <v>718</v>
      </c>
      <c r="F20" s="81">
        <v>2596</v>
      </c>
      <c r="G20" s="78">
        <v>19526</v>
      </c>
    </row>
    <row r="21" spans="1:7">
      <c r="A21" s="66"/>
      <c r="B21" s="48"/>
      <c r="C21" s="48"/>
      <c r="D21" s="48"/>
      <c r="E21" s="48"/>
      <c r="F21" s="12"/>
      <c r="G21" s="49"/>
    </row>
    <row r="22" spans="1:7">
      <c r="A22" s="66" t="s">
        <v>476</v>
      </c>
      <c r="B22" s="85">
        <v>315</v>
      </c>
      <c r="C22" s="48" t="s">
        <v>399</v>
      </c>
      <c r="D22" s="48">
        <v>315</v>
      </c>
      <c r="E22" s="85">
        <v>1986</v>
      </c>
      <c r="F22" s="12" t="s">
        <v>399</v>
      </c>
      <c r="G22" s="49">
        <v>626</v>
      </c>
    </row>
    <row r="23" spans="1:7">
      <c r="A23" s="66" t="s">
        <v>477</v>
      </c>
      <c r="B23" s="85">
        <v>1428</v>
      </c>
      <c r="C23" s="48">
        <v>665</v>
      </c>
      <c r="D23" s="48">
        <v>2093</v>
      </c>
      <c r="E23" s="85">
        <v>1938</v>
      </c>
      <c r="F23" s="12">
        <v>2996</v>
      </c>
      <c r="G23" s="49">
        <v>4760</v>
      </c>
    </row>
    <row r="24" spans="1:7">
      <c r="A24" s="1135" t="s">
        <v>478</v>
      </c>
      <c r="B24" s="85">
        <v>40</v>
      </c>
      <c r="C24" s="48">
        <v>37</v>
      </c>
      <c r="D24" s="48">
        <v>77</v>
      </c>
      <c r="E24" s="85">
        <v>1209</v>
      </c>
      <c r="F24" s="12">
        <v>2754</v>
      </c>
      <c r="G24" s="49">
        <v>150</v>
      </c>
    </row>
    <row r="25" spans="1:7">
      <c r="A25" s="1135" t="s">
        <v>479</v>
      </c>
      <c r="B25" s="85">
        <v>3</v>
      </c>
      <c r="C25" s="48" t="s">
        <v>399</v>
      </c>
      <c r="D25" s="48">
        <v>3</v>
      </c>
      <c r="E25" s="85">
        <v>1000</v>
      </c>
      <c r="F25" s="12" t="s">
        <v>399</v>
      </c>
      <c r="G25" s="49">
        <v>3</v>
      </c>
    </row>
    <row r="26" spans="1:7">
      <c r="A26" s="76" t="s">
        <v>480</v>
      </c>
      <c r="B26" s="377">
        <v>1786</v>
      </c>
      <c r="C26" s="77">
        <v>702</v>
      </c>
      <c r="D26" s="77">
        <v>2488</v>
      </c>
      <c r="E26" s="377">
        <v>1929</v>
      </c>
      <c r="F26" s="81">
        <v>2983</v>
      </c>
      <c r="G26" s="78">
        <v>5539</v>
      </c>
    </row>
    <row r="27" spans="1:7">
      <c r="A27" s="68"/>
      <c r="B27" s="48"/>
      <c r="C27" s="48"/>
      <c r="D27" s="48"/>
      <c r="E27" s="48"/>
      <c r="F27" s="12"/>
      <c r="G27" s="49"/>
    </row>
    <row r="28" spans="1:7">
      <c r="A28" s="76" t="s">
        <v>481</v>
      </c>
      <c r="B28" s="377" t="s">
        <v>399</v>
      </c>
      <c r="C28" s="77">
        <v>6</v>
      </c>
      <c r="D28" s="77">
        <v>6</v>
      </c>
      <c r="E28" s="377" t="s">
        <v>399</v>
      </c>
      <c r="F28" s="81">
        <v>1500</v>
      </c>
      <c r="G28" s="78">
        <v>9</v>
      </c>
    </row>
    <row r="29" spans="1:7">
      <c r="A29" s="66"/>
      <c r="B29" s="48"/>
      <c r="C29" s="48"/>
      <c r="D29" s="48"/>
      <c r="E29" s="48"/>
      <c r="F29" s="12"/>
      <c r="G29" s="49"/>
    </row>
    <row r="30" spans="1:7">
      <c r="A30" s="66" t="s">
        <v>545</v>
      </c>
      <c r="B30" s="85">
        <v>5827</v>
      </c>
      <c r="C30" s="48">
        <v>772</v>
      </c>
      <c r="D30" s="48">
        <v>6599</v>
      </c>
      <c r="E30" s="85">
        <v>824</v>
      </c>
      <c r="F30" s="12">
        <v>1950</v>
      </c>
      <c r="G30" s="49">
        <v>6307</v>
      </c>
    </row>
    <row r="31" spans="1:7">
      <c r="A31" s="66" t="s">
        <v>483</v>
      </c>
      <c r="B31" s="85">
        <v>68109</v>
      </c>
      <c r="C31" s="48">
        <v>1324</v>
      </c>
      <c r="D31" s="48">
        <v>69433</v>
      </c>
      <c r="E31" s="85">
        <v>1200</v>
      </c>
      <c r="F31" s="12">
        <v>1900</v>
      </c>
      <c r="G31" s="49">
        <v>84246</v>
      </c>
    </row>
    <row r="32" spans="1:7">
      <c r="A32" s="66" t="s">
        <v>484</v>
      </c>
      <c r="B32" s="85">
        <v>4506</v>
      </c>
      <c r="C32" s="48">
        <v>2534</v>
      </c>
      <c r="D32" s="48">
        <v>7040</v>
      </c>
      <c r="E32" s="85">
        <v>950</v>
      </c>
      <c r="F32" s="12">
        <v>2800</v>
      </c>
      <c r="G32" s="49">
        <v>11376</v>
      </c>
    </row>
    <row r="33" spans="1:7">
      <c r="A33" s="66" t="s">
        <v>485</v>
      </c>
      <c r="B33" s="85">
        <v>37411</v>
      </c>
      <c r="C33" s="48">
        <v>6409</v>
      </c>
      <c r="D33" s="48">
        <v>43820</v>
      </c>
      <c r="E33" s="85">
        <v>1400</v>
      </c>
      <c r="F33" s="12">
        <v>2204</v>
      </c>
      <c r="G33" s="49">
        <v>66501</v>
      </c>
    </row>
    <row r="34" spans="1:7">
      <c r="A34" s="66" t="s">
        <v>486</v>
      </c>
      <c r="B34" s="85">
        <v>17076</v>
      </c>
      <c r="C34" s="48">
        <v>1691</v>
      </c>
      <c r="D34" s="48">
        <v>18767</v>
      </c>
      <c r="E34" s="85">
        <v>845</v>
      </c>
      <c r="F34" s="12">
        <v>1400</v>
      </c>
      <c r="G34" s="49">
        <v>16796</v>
      </c>
    </row>
    <row r="35" spans="1:7">
      <c r="A35" s="66" t="s">
        <v>487</v>
      </c>
      <c r="B35" s="85">
        <v>27136</v>
      </c>
      <c r="C35" s="48">
        <v>611</v>
      </c>
      <c r="D35" s="48">
        <v>27747</v>
      </c>
      <c r="E35" s="85">
        <v>800</v>
      </c>
      <c r="F35" s="12">
        <v>1500</v>
      </c>
      <c r="G35" s="49">
        <v>22625</v>
      </c>
    </row>
    <row r="36" spans="1:7">
      <c r="A36" s="66" t="s">
        <v>488</v>
      </c>
      <c r="B36" s="85">
        <v>34610</v>
      </c>
      <c r="C36" s="48">
        <v>1800</v>
      </c>
      <c r="D36" s="48">
        <v>36410</v>
      </c>
      <c r="E36" s="85">
        <v>1230</v>
      </c>
      <c r="F36" s="12">
        <v>2000</v>
      </c>
      <c r="G36" s="49">
        <v>46170</v>
      </c>
    </row>
    <row r="37" spans="1:7">
      <c r="A37" s="66" t="s">
        <v>489</v>
      </c>
      <c r="B37" s="85">
        <v>49927</v>
      </c>
      <c r="C37" s="48">
        <v>7823</v>
      </c>
      <c r="D37" s="48">
        <v>57750</v>
      </c>
      <c r="E37" s="85">
        <v>1300</v>
      </c>
      <c r="F37" s="12">
        <v>2500</v>
      </c>
      <c r="G37" s="49">
        <v>84463</v>
      </c>
    </row>
    <row r="38" spans="1:7">
      <c r="A38" s="66" t="s">
        <v>490</v>
      </c>
      <c r="B38" s="85">
        <v>21530</v>
      </c>
      <c r="C38" s="48">
        <v>3305</v>
      </c>
      <c r="D38" s="48">
        <v>24835</v>
      </c>
      <c r="E38" s="85">
        <v>900</v>
      </c>
      <c r="F38" s="12">
        <v>3000</v>
      </c>
      <c r="G38" s="49">
        <v>29292</v>
      </c>
    </row>
    <row r="39" spans="1:7">
      <c r="A39" s="76" t="s">
        <v>491</v>
      </c>
      <c r="B39" s="377">
        <v>266132</v>
      </c>
      <c r="C39" s="77">
        <v>26269</v>
      </c>
      <c r="D39" s="77">
        <v>292401</v>
      </c>
      <c r="E39" s="377">
        <v>1150</v>
      </c>
      <c r="F39" s="81">
        <v>2345</v>
      </c>
      <c r="G39" s="78">
        <v>367776</v>
      </c>
    </row>
    <row r="40" spans="1:7">
      <c r="A40" s="68"/>
      <c r="B40" s="48"/>
      <c r="C40" s="48"/>
      <c r="D40" s="48"/>
      <c r="E40" s="48"/>
      <c r="F40" s="12"/>
      <c r="G40" s="49"/>
    </row>
    <row r="41" spans="1:7">
      <c r="A41" s="76" t="s">
        <v>492</v>
      </c>
      <c r="B41" s="377">
        <v>1182</v>
      </c>
      <c r="C41" s="77">
        <v>290</v>
      </c>
      <c r="D41" s="77">
        <v>1472</v>
      </c>
      <c r="E41" s="377">
        <v>700</v>
      </c>
      <c r="F41" s="81">
        <v>2500</v>
      </c>
      <c r="G41" s="78">
        <v>1552</v>
      </c>
    </row>
    <row r="42" spans="1:7">
      <c r="A42" s="66"/>
      <c r="B42" s="48"/>
      <c r="C42" s="48"/>
      <c r="D42" s="48"/>
      <c r="E42" s="48"/>
      <c r="F42" s="12"/>
      <c r="G42" s="49"/>
    </row>
    <row r="43" spans="1:7">
      <c r="A43" s="66" t="s">
        <v>493</v>
      </c>
      <c r="B43" s="85">
        <v>3878</v>
      </c>
      <c r="C43" s="48">
        <v>2673</v>
      </c>
      <c r="D43" s="48">
        <v>6551</v>
      </c>
      <c r="E43" s="85">
        <v>450</v>
      </c>
      <c r="F43" s="12">
        <v>2500</v>
      </c>
      <c r="G43" s="49">
        <v>8428</v>
      </c>
    </row>
    <row r="44" spans="1:7">
      <c r="A44" s="66" t="s">
        <v>494</v>
      </c>
      <c r="B44" s="85">
        <v>2012</v>
      </c>
      <c r="C44" s="48">
        <v>533</v>
      </c>
      <c r="D44" s="48">
        <v>2545</v>
      </c>
      <c r="E44" s="85">
        <v>580</v>
      </c>
      <c r="F44" s="12">
        <v>1150</v>
      </c>
      <c r="G44" s="49">
        <v>1780</v>
      </c>
    </row>
    <row r="45" spans="1:7">
      <c r="A45" s="66" t="s">
        <v>495</v>
      </c>
      <c r="B45" s="85">
        <v>153624</v>
      </c>
      <c r="C45" s="48">
        <v>3080</v>
      </c>
      <c r="D45" s="48">
        <v>156704</v>
      </c>
      <c r="E45" s="85">
        <v>900</v>
      </c>
      <c r="F45" s="12">
        <v>1250</v>
      </c>
      <c r="G45" s="49">
        <v>142111</v>
      </c>
    </row>
    <row r="46" spans="1:7">
      <c r="A46" s="66" t="s">
        <v>496</v>
      </c>
      <c r="B46" s="85">
        <v>31756</v>
      </c>
      <c r="C46" s="48">
        <v>1037</v>
      </c>
      <c r="D46" s="48">
        <v>32793</v>
      </c>
      <c r="E46" s="85">
        <v>900</v>
      </c>
      <c r="F46" s="12">
        <v>2500</v>
      </c>
      <c r="G46" s="49">
        <v>31173</v>
      </c>
    </row>
    <row r="47" spans="1:7">
      <c r="A47" s="66" t="s">
        <v>497</v>
      </c>
      <c r="B47" s="85">
        <v>3900</v>
      </c>
      <c r="C47" s="48">
        <v>544</v>
      </c>
      <c r="D47" s="48">
        <v>4444</v>
      </c>
      <c r="E47" s="85">
        <v>900</v>
      </c>
      <c r="F47" s="12">
        <v>1600</v>
      </c>
      <c r="G47" s="49">
        <v>4380</v>
      </c>
    </row>
    <row r="48" spans="1:7">
      <c r="A48" s="76" t="s">
        <v>573</v>
      </c>
      <c r="B48" s="377">
        <v>195170</v>
      </c>
      <c r="C48" s="77">
        <v>7867</v>
      </c>
      <c r="D48" s="77">
        <v>203037</v>
      </c>
      <c r="E48" s="377">
        <v>888</v>
      </c>
      <c r="F48" s="81">
        <v>1857</v>
      </c>
      <c r="G48" s="78">
        <v>187872</v>
      </c>
    </row>
    <row r="49" spans="1:7">
      <c r="A49" s="66"/>
      <c r="B49" s="48"/>
      <c r="C49" s="48"/>
      <c r="D49" s="48"/>
      <c r="E49" s="48"/>
      <c r="F49" s="12"/>
      <c r="G49" s="49"/>
    </row>
    <row r="50" spans="1:7">
      <c r="A50" s="66" t="s">
        <v>499</v>
      </c>
      <c r="B50" s="85">
        <v>624</v>
      </c>
      <c r="C50" s="48">
        <v>24</v>
      </c>
      <c r="D50" s="48">
        <v>648</v>
      </c>
      <c r="E50" s="85">
        <v>1200</v>
      </c>
      <c r="F50" s="12">
        <v>2200</v>
      </c>
      <c r="G50" s="49">
        <v>802</v>
      </c>
    </row>
    <row r="51" spans="1:7">
      <c r="A51" s="66" t="s">
        <v>501</v>
      </c>
      <c r="B51" s="85">
        <v>551</v>
      </c>
      <c r="C51" s="48">
        <v>16</v>
      </c>
      <c r="D51" s="48">
        <v>567</v>
      </c>
      <c r="E51" s="85">
        <v>1230</v>
      </c>
      <c r="F51" s="12">
        <v>4500</v>
      </c>
      <c r="G51" s="49">
        <v>750</v>
      </c>
    </row>
    <row r="52" spans="1:7">
      <c r="A52" s="76" t="s">
        <v>502</v>
      </c>
      <c r="B52" s="377">
        <v>1175</v>
      </c>
      <c r="C52" s="77">
        <v>40</v>
      </c>
      <c r="D52" s="77">
        <v>1215</v>
      </c>
      <c r="E52" s="377">
        <v>1214</v>
      </c>
      <c r="F52" s="81">
        <v>3120</v>
      </c>
      <c r="G52" s="78">
        <v>1552</v>
      </c>
    </row>
    <row r="53" spans="1:7">
      <c r="A53" s="68"/>
      <c r="B53" s="48"/>
      <c r="C53" s="48"/>
      <c r="D53" s="48"/>
      <c r="E53" s="48"/>
      <c r="F53" s="12"/>
      <c r="G53" s="49"/>
    </row>
    <row r="54" spans="1:7">
      <c r="A54" s="76" t="s">
        <v>503</v>
      </c>
      <c r="B54" s="377">
        <v>94</v>
      </c>
      <c r="C54" s="77">
        <v>13</v>
      </c>
      <c r="D54" s="77">
        <v>107</v>
      </c>
      <c r="E54" s="377">
        <v>1300</v>
      </c>
      <c r="F54" s="81">
        <v>2200</v>
      </c>
      <c r="G54" s="78">
        <v>151</v>
      </c>
    </row>
    <row r="55" spans="1:7">
      <c r="A55" s="66"/>
      <c r="B55" s="48"/>
      <c r="C55" s="48"/>
      <c r="D55" s="48"/>
      <c r="E55" s="48"/>
      <c r="F55" s="12"/>
      <c r="G55" s="49"/>
    </row>
    <row r="56" spans="1:7">
      <c r="A56" s="66" t="s">
        <v>504</v>
      </c>
      <c r="B56" s="85">
        <v>17652</v>
      </c>
      <c r="C56" s="48">
        <v>2773</v>
      </c>
      <c r="D56" s="48">
        <v>20425</v>
      </c>
      <c r="E56" s="85">
        <v>1227</v>
      </c>
      <c r="F56" s="12">
        <v>3017</v>
      </c>
      <c r="G56" s="49">
        <v>30025</v>
      </c>
    </row>
    <row r="57" spans="1:7">
      <c r="A57" s="66" t="s">
        <v>505</v>
      </c>
      <c r="B57" s="85">
        <v>117</v>
      </c>
      <c r="C57" s="48">
        <v>599</v>
      </c>
      <c r="D57" s="48">
        <v>716</v>
      </c>
      <c r="E57" s="85">
        <v>878</v>
      </c>
      <c r="F57" s="12">
        <v>2953</v>
      </c>
      <c r="G57" s="49">
        <v>1872</v>
      </c>
    </row>
    <row r="58" spans="1:7">
      <c r="A58" s="76" t="s">
        <v>506</v>
      </c>
      <c r="B58" s="377">
        <v>17769</v>
      </c>
      <c r="C58" s="77">
        <v>3372</v>
      </c>
      <c r="D58" s="77">
        <v>21141</v>
      </c>
      <c r="E58" s="377">
        <v>1225</v>
      </c>
      <c r="F58" s="81">
        <v>3006</v>
      </c>
      <c r="G58" s="78">
        <v>31897</v>
      </c>
    </row>
    <row r="59" spans="1:7">
      <c r="A59" s="66"/>
      <c r="B59" s="48"/>
      <c r="C59" s="48"/>
      <c r="D59" s="48"/>
      <c r="E59" s="48"/>
      <c r="F59" s="12"/>
      <c r="G59" s="49"/>
    </row>
    <row r="60" spans="1:7">
      <c r="A60" s="66" t="s">
        <v>507</v>
      </c>
      <c r="B60" s="85">
        <v>90</v>
      </c>
      <c r="C60" s="48" t="s">
        <v>399</v>
      </c>
      <c r="D60" s="48">
        <v>90</v>
      </c>
      <c r="E60" s="85">
        <v>767</v>
      </c>
      <c r="F60" s="12" t="s">
        <v>399</v>
      </c>
      <c r="G60" s="49">
        <v>69</v>
      </c>
    </row>
    <row r="61" spans="1:7">
      <c r="A61" s="66" t="s">
        <v>508</v>
      </c>
      <c r="B61" s="85">
        <v>58662</v>
      </c>
      <c r="C61" s="48">
        <v>7154</v>
      </c>
      <c r="D61" s="48">
        <v>65816</v>
      </c>
      <c r="E61" s="85">
        <v>1100</v>
      </c>
      <c r="F61" s="12">
        <v>1900</v>
      </c>
      <c r="G61" s="49">
        <v>78121</v>
      </c>
    </row>
    <row r="62" spans="1:7">
      <c r="A62" s="66" t="s">
        <v>509</v>
      </c>
      <c r="B62" s="85">
        <v>48114</v>
      </c>
      <c r="C62" s="48">
        <v>11226</v>
      </c>
      <c r="D62" s="48">
        <v>59340</v>
      </c>
      <c r="E62" s="85">
        <v>1300</v>
      </c>
      <c r="F62" s="12">
        <v>2000</v>
      </c>
      <c r="G62" s="49">
        <v>85000</v>
      </c>
    </row>
    <row r="63" spans="1:7">
      <c r="A63" s="66" t="s">
        <v>510</v>
      </c>
      <c r="B63" s="85">
        <v>3542</v>
      </c>
      <c r="C63" s="48">
        <v>425</v>
      </c>
      <c r="D63" s="48">
        <v>3967</v>
      </c>
      <c r="E63" s="85">
        <v>866</v>
      </c>
      <c r="F63" s="12">
        <v>1393</v>
      </c>
      <c r="G63" s="49">
        <v>3659</v>
      </c>
    </row>
    <row r="64" spans="1:7">
      <c r="A64" s="66" t="s">
        <v>511</v>
      </c>
      <c r="B64" s="85">
        <v>17144</v>
      </c>
      <c r="C64" s="48">
        <v>624</v>
      </c>
      <c r="D64" s="48">
        <v>17768</v>
      </c>
      <c r="E64" s="85">
        <v>1245</v>
      </c>
      <c r="F64" s="12">
        <v>1800</v>
      </c>
      <c r="G64" s="49">
        <v>22468</v>
      </c>
    </row>
    <row r="65" spans="1:7">
      <c r="A65" s="66" t="s">
        <v>512</v>
      </c>
      <c r="B65" s="85">
        <v>2529</v>
      </c>
      <c r="C65" s="48">
        <v>496</v>
      </c>
      <c r="D65" s="48">
        <v>3025</v>
      </c>
      <c r="E65" s="85">
        <v>485</v>
      </c>
      <c r="F65" s="12">
        <v>755</v>
      </c>
      <c r="G65" s="49">
        <v>1601</v>
      </c>
    </row>
    <row r="66" spans="1:7">
      <c r="A66" s="66" t="s">
        <v>513</v>
      </c>
      <c r="B66" s="85">
        <v>6589</v>
      </c>
      <c r="C66" s="48">
        <v>912</v>
      </c>
      <c r="D66" s="48">
        <v>7501</v>
      </c>
      <c r="E66" s="85">
        <v>800</v>
      </c>
      <c r="F66" s="12">
        <v>3500</v>
      </c>
      <c r="G66" s="49">
        <v>8463</v>
      </c>
    </row>
    <row r="67" spans="1:7">
      <c r="A67" s="66" t="s">
        <v>514</v>
      </c>
      <c r="B67" s="85">
        <v>143512</v>
      </c>
      <c r="C67" s="48">
        <v>20117</v>
      </c>
      <c r="D67" s="48">
        <v>163629</v>
      </c>
      <c r="E67" s="85">
        <v>1125</v>
      </c>
      <c r="F67" s="12">
        <v>2250</v>
      </c>
      <c r="G67" s="49">
        <v>206714</v>
      </c>
    </row>
    <row r="68" spans="1:7">
      <c r="A68" s="76" t="s">
        <v>515</v>
      </c>
      <c r="B68" s="377">
        <v>280182</v>
      </c>
      <c r="C68" s="77">
        <v>40954</v>
      </c>
      <c r="D68" s="77">
        <v>321136</v>
      </c>
      <c r="E68" s="377">
        <v>1140</v>
      </c>
      <c r="F68" s="81">
        <v>2114</v>
      </c>
      <c r="G68" s="78">
        <v>406095</v>
      </c>
    </row>
    <row r="69" spans="1:7">
      <c r="A69" s="66"/>
      <c r="B69" s="48"/>
      <c r="C69" s="48"/>
      <c r="D69" s="48"/>
      <c r="E69" s="48"/>
      <c r="F69" s="12"/>
      <c r="G69" s="49"/>
    </row>
    <row r="70" spans="1:7" ht="13.5" thickBot="1">
      <c r="A70" s="69" t="s">
        <v>519</v>
      </c>
      <c r="B70" s="55">
        <v>779410</v>
      </c>
      <c r="C70" s="55">
        <v>86154</v>
      </c>
      <c r="D70" s="55">
        <v>865564</v>
      </c>
      <c r="E70" s="55">
        <v>1085</v>
      </c>
      <c r="F70" s="55">
        <v>2234</v>
      </c>
      <c r="G70" s="56">
        <v>1038071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A1:F29"/>
  <sheetViews>
    <sheetView showGridLines="0" view="pageBreakPreview" zoomScale="75" zoomScaleNormal="75" zoomScaleSheetLayoutView="75" workbookViewId="0">
      <selection activeCell="G75" sqref="G75"/>
    </sheetView>
  </sheetViews>
  <sheetFormatPr baseColWidth="10" defaultRowHeight="12.75"/>
  <cols>
    <col min="1" max="6" width="23.42578125" customWidth="1"/>
    <col min="9" max="9" width="18.7109375" customWidth="1"/>
    <col min="10" max="15" width="14.7109375" customWidth="1"/>
  </cols>
  <sheetData>
    <row r="1" spans="1:6" s="2" customFormat="1" ht="18">
      <c r="A1" s="1481" t="s">
        <v>375</v>
      </c>
      <c r="B1" s="1481"/>
      <c r="C1" s="1481"/>
      <c r="D1" s="1481"/>
      <c r="E1" s="1481"/>
      <c r="F1" s="1481"/>
    </row>
    <row r="2" spans="1:6" s="3" customFormat="1" ht="12.75" customHeight="1"/>
    <row r="3" spans="1:6" s="3" customFormat="1" ht="15">
      <c r="A3" s="1482" t="s">
        <v>1398</v>
      </c>
      <c r="B3" s="1482"/>
      <c r="C3" s="1482"/>
      <c r="D3" s="1482"/>
      <c r="E3" s="1482"/>
      <c r="F3" s="1482"/>
    </row>
    <row r="4" spans="1:6" s="3" customFormat="1" ht="23.25" customHeight="1">
      <c r="A4" s="1555" t="s">
        <v>681</v>
      </c>
      <c r="B4" s="1555"/>
      <c r="C4" s="1555"/>
      <c r="D4" s="1555"/>
      <c r="E4" s="1555"/>
      <c r="F4" s="1555"/>
    </row>
    <row r="5" spans="1:6" s="3" customFormat="1" ht="13.5" customHeight="1" thickBot="1">
      <c r="A5" s="5"/>
      <c r="B5" s="6"/>
      <c r="C5" s="6"/>
      <c r="D5" s="6"/>
      <c r="E5" s="6"/>
      <c r="F5" s="6"/>
    </row>
    <row r="6" spans="1:6" ht="33" customHeight="1">
      <c r="A6" s="1520" t="s">
        <v>378</v>
      </c>
      <c r="B6" s="959"/>
      <c r="C6" s="959"/>
      <c r="D6" s="960"/>
      <c r="E6" s="93" t="s">
        <v>521</v>
      </c>
      <c r="F6" s="961"/>
    </row>
    <row r="7" spans="1:6">
      <c r="A7" s="1521"/>
      <c r="B7" s="962" t="s">
        <v>379</v>
      </c>
      <c r="C7" s="962" t="s">
        <v>386</v>
      </c>
      <c r="D7" s="962" t="s">
        <v>380</v>
      </c>
      <c r="E7" s="962" t="s">
        <v>522</v>
      </c>
      <c r="F7" s="964" t="s">
        <v>381</v>
      </c>
    </row>
    <row r="8" spans="1:6">
      <c r="A8" s="1521"/>
      <c r="B8" s="962" t="s">
        <v>389</v>
      </c>
      <c r="C8" s="962" t="s">
        <v>524</v>
      </c>
      <c r="D8" s="962" t="s">
        <v>533</v>
      </c>
      <c r="E8" s="962" t="s">
        <v>750</v>
      </c>
      <c r="F8" s="964" t="s">
        <v>384</v>
      </c>
    </row>
    <row r="9" spans="1:6" ht="23.25" customHeight="1" thickBot="1">
      <c r="A9" s="1522"/>
      <c r="B9" s="965"/>
      <c r="C9" s="965"/>
      <c r="D9" s="315"/>
      <c r="E9" s="315" t="s">
        <v>554</v>
      </c>
      <c r="F9" s="966"/>
    </row>
    <row r="10" spans="1:6" ht="22.5" customHeight="1">
      <c r="A10" s="102">
        <v>2003</v>
      </c>
      <c r="B10" s="355">
        <v>272</v>
      </c>
      <c r="C10" s="171">
        <v>22.904411764705884</v>
      </c>
      <c r="D10" s="355">
        <v>623</v>
      </c>
      <c r="E10" s="266">
        <v>21.44</v>
      </c>
      <c r="F10" s="174">
        <v>133.5712</v>
      </c>
    </row>
    <row r="11" spans="1:6">
      <c r="A11" s="102">
        <v>2004</v>
      </c>
      <c r="B11" s="355">
        <v>148</v>
      </c>
      <c r="C11" s="171">
        <v>26.621621621621621</v>
      </c>
      <c r="D11" s="355">
        <v>394</v>
      </c>
      <c r="E11" s="266">
        <v>23.6</v>
      </c>
      <c r="F11" s="174">
        <v>92.984000000000009</v>
      </c>
    </row>
    <row r="12" spans="1:6">
      <c r="A12" s="102">
        <v>2005</v>
      </c>
      <c r="B12" s="355">
        <v>1123</v>
      </c>
      <c r="C12" s="171">
        <v>24.906500445235977</v>
      </c>
      <c r="D12" s="355">
        <v>2797</v>
      </c>
      <c r="E12" s="266">
        <v>21.55</v>
      </c>
      <c r="F12" s="174">
        <v>602.75350000000003</v>
      </c>
    </row>
    <row r="13" spans="1:6">
      <c r="A13" s="102">
        <v>2006</v>
      </c>
      <c r="B13" s="355">
        <v>630</v>
      </c>
      <c r="C13" s="171">
        <v>24.111111111111111</v>
      </c>
      <c r="D13" s="355">
        <v>1519</v>
      </c>
      <c r="E13" s="266">
        <v>21.37</v>
      </c>
      <c r="F13" s="174">
        <v>324.61030000000005</v>
      </c>
    </row>
    <row r="14" spans="1:6">
      <c r="A14" s="102">
        <v>2007</v>
      </c>
      <c r="B14" s="355">
        <v>344</v>
      </c>
      <c r="C14" s="171">
        <v>26.744186046511626</v>
      </c>
      <c r="D14" s="355">
        <v>920</v>
      </c>
      <c r="E14" s="266">
        <v>24.48</v>
      </c>
      <c r="F14" s="174">
        <v>225.21600000000001</v>
      </c>
    </row>
    <row r="15" spans="1:6">
      <c r="A15" s="102">
        <v>2008</v>
      </c>
      <c r="B15" s="355">
        <v>251</v>
      </c>
      <c r="C15" s="171">
        <v>29.800796812749006</v>
      </c>
      <c r="D15" s="355">
        <v>748</v>
      </c>
      <c r="E15" s="266">
        <v>27.3</v>
      </c>
      <c r="F15" s="174">
        <v>204.20400000000001</v>
      </c>
    </row>
    <row r="16" spans="1:6">
      <c r="A16" s="102">
        <v>2009</v>
      </c>
      <c r="B16" s="355">
        <v>1247</v>
      </c>
      <c r="C16" s="171">
        <v>22.189254210104252</v>
      </c>
      <c r="D16" s="355">
        <v>2767</v>
      </c>
      <c r="E16" s="266">
        <v>30.85</v>
      </c>
      <c r="F16" s="174">
        <v>853.61950000000002</v>
      </c>
    </row>
    <row r="17" spans="1:6">
      <c r="A17" s="102">
        <v>2010</v>
      </c>
      <c r="B17" s="48">
        <v>766</v>
      </c>
      <c r="C17" s="171">
        <v>23.655352480417754</v>
      </c>
      <c r="D17" s="48">
        <v>1812</v>
      </c>
      <c r="E17" s="266">
        <v>32.68</v>
      </c>
      <c r="F17" s="174">
        <v>592.16159999999991</v>
      </c>
    </row>
    <row r="18" spans="1:6">
      <c r="A18" s="102">
        <v>2011</v>
      </c>
      <c r="B18" s="48">
        <v>699</v>
      </c>
      <c r="C18" s="171">
        <v>24.892703862660944</v>
      </c>
      <c r="D18" s="48">
        <v>1740</v>
      </c>
      <c r="E18" s="267">
        <v>33.61</v>
      </c>
      <c r="F18" s="268">
        <v>584.81399999999996</v>
      </c>
    </row>
    <row r="19" spans="1:6">
      <c r="A19" s="102">
        <v>2012</v>
      </c>
      <c r="B19" s="48">
        <v>481</v>
      </c>
      <c r="C19" s="171">
        <v>27.71309771309771</v>
      </c>
      <c r="D19" s="48">
        <v>1333</v>
      </c>
      <c r="E19" s="266">
        <v>44.13</v>
      </c>
      <c r="F19" s="174">
        <v>588.25289999999995</v>
      </c>
    </row>
    <row r="20" spans="1:6" ht="13.5" thickBot="1">
      <c r="A20" s="152">
        <v>2013</v>
      </c>
      <c r="B20" s="399">
        <v>498</v>
      </c>
      <c r="C20" s="288">
        <f>D20/B20*10</f>
        <v>27.911646586345384</v>
      </c>
      <c r="D20" s="399">
        <v>1390</v>
      </c>
      <c r="E20" s="1355">
        <v>44.37</v>
      </c>
      <c r="F20" s="1269">
        <f>D20*E20/100</f>
        <v>616.74299999999994</v>
      </c>
    </row>
    <row r="29" spans="1:6" ht="14.25">
      <c r="B29" s="3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>
  <sheetPr codeName="Hoja66">
    <pageSetUpPr fitToPage="1"/>
  </sheetPr>
  <dimension ref="A1:J34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7.140625" style="271" customWidth="1"/>
    <col min="2" max="7" width="21" style="271" customWidth="1"/>
    <col min="8" max="12" width="11.42578125" style="271"/>
    <col min="13" max="13" width="11.140625" style="271" customWidth="1"/>
    <col min="14" max="21" width="12" style="271" customWidth="1"/>
    <col min="22" max="16384" width="11.42578125" style="271"/>
  </cols>
  <sheetData>
    <row r="1" spans="1:10" s="90" customFormat="1" ht="18">
      <c r="A1" s="1519" t="s">
        <v>375</v>
      </c>
      <c r="B1" s="1519"/>
      <c r="C1" s="1519"/>
      <c r="D1" s="1519"/>
      <c r="E1" s="1519"/>
      <c r="F1" s="1519"/>
      <c r="G1" s="1519"/>
      <c r="H1" s="89"/>
      <c r="I1" s="89"/>
      <c r="J1" s="89"/>
    </row>
    <row r="3" spans="1:10" s="91" customFormat="1" ht="24" customHeight="1">
      <c r="A3" s="1523" t="s">
        <v>1399</v>
      </c>
      <c r="B3" s="1523"/>
      <c r="C3" s="1523"/>
      <c r="D3" s="1523"/>
      <c r="E3" s="1523"/>
      <c r="F3" s="1523"/>
      <c r="G3" s="1523"/>
      <c r="H3" s="282"/>
      <c r="I3" s="282"/>
      <c r="J3" s="331"/>
    </row>
    <row r="4" spans="1:10" s="91" customFormat="1" ht="13.5" customHeight="1" thickBot="1">
      <c r="A4" s="5"/>
      <c r="B4" s="6"/>
      <c r="C4" s="6"/>
      <c r="D4" s="6"/>
      <c r="E4" s="6"/>
      <c r="F4" s="6"/>
      <c r="G4" s="6"/>
      <c r="H4" s="240"/>
      <c r="I4" s="240"/>
      <c r="J4" s="240"/>
    </row>
    <row r="5" spans="1:10" ht="28.5" customHeight="1">
      <c r="A5" s="186" t="s">
        <v>560</v>
      </c>
      <c r="B5" s="919" t="s">
        <v>379</v>
      </c>
      <c r="C5" s="920"/>
      <c r="D5" s="921"/>
      <c r="E5" s="919" t="s">
        <v>386</v>
      </c>
      <c r="F5" s="920"/>
      <c r="G5" s="1663" t="s">
        <v>387</v>
      </c>
    </row>
    <row r="6" spans="1:10">
      <c r="A6" s="861" t="s">
        <v>586</v>
      </c>
      <c r="B6" s="923" t="s">
        <v>389</v>
      </c>
      <c r="C6" s="318"/>
      <c r="D6" s="924"/>
      <c r="E6" s="923" t="s">
        <v>390</v>
      </c>
      <c r="F6" s="924"/>
      <c r="G6" s="1664"/>
    </row>
    <row r="7" spans="1:10" ht="45.75" customHeight="1" thickBot="1">
      <c r="A7" s="951" t="s">
        <v>589</v>
      </c>
      <c r="B7" s="860" t="s">
        <v>393</v>
      </c>
      <c r="C7" s="307" t="s">
        <v>394</v>
      </c>
      <c r="D7" s="307" t="s">
        <v>395</v>
      </c>
      <c r="E7" s="860" t="s">
        <v>393</v>
      </c>
      <c r="F7" s="307" t="s">
        <v>394</v>
      </c>
      <c r="G7" s="1665"/>
      <c r="H7" s="352"/>
    </row>
    <row r="8" spans="1:10" ht="19.5" customHeight="1">
      <c r="A8" s="1020" t="s">
        <v>470</v>
      </c>
      <c r="B8" s="1021" t="s">
        <v>399</v>
      </c>
      <c r="C8" s="1021">
        <v>21</v>
      </c>
      <c r="D8" s="1021">
        <v>21</v>
      </c>
      <c r="E8" s="1021" t="s">
        <v>399</v>
      </c>
      <c r="F8" s="1022">
        <v>2565</v>
      </c>
      <c r="G8" s="1023">
        <v>54</v>
      </c>
    </row>
    <row r="9" spans="1:10">
      <c r="A9" s="68"/>
      <c r="B9" s="1251"/>
      <c r="C9" s="1251"/>
      <c r="D9" s="1251"/>
      <c r="E9" s="1251"/>
      <c r="F9" s="1255"/>
      <c r="G9" s="1212"/>
    </row>
    <row r="10" spans="1:10">
      <c r="A10" s="1135" t="s">
        <v>477</v>
      </c>
      <c r="B10" s="1256">
        <v>9</v>
      </c>
      <c r="C10" s="1251">
        <v>12</v>
      </c>
      <c r="D10" s="1251">
        <v>21</v>
      </c>
      <c r="E10" s="1256">
        <v>1370</v>
      </c>
      <c r="F10" s="1255">
        <v>2112</v>
      </c>
      <c r="G10" s="1212">
        <v>38</v>
      </c>
    </row>
    <row r="11" spans="1:10">
      <c r="A11" s="1135" t="s">
        <v>478</v>
      </c>
      <c r="B11" s="1256">
        <v>7</v>
      </c>
      <c r="C11" s="1251">
        <v>7</v>
      </c>
      <c r="D11" s="1251">
        <v>14</v>
      </c>
      <c r="E11" s="1256">
        <v>1135</v>
      </c>
      <c r="F11" s="1255">
        <v>2469</v>
      </c>
      <c r="G11" s="1212">
        <v>25</v>
      </c>
    </row>
    <row r="12" spans="1:10">
      <c r="A12" s="980" t="s">
        <v>480</v>
      </c>
      <c r="B12" s="986">
        <v>16</v>
      </c>
      <c r="C12" s="981">
        <v>19</v>
      </c>
      <c r="D12" s="981">
        <v>35</v>
      </c>
      <c r="E12" s="986">
        <v>1267</v>
      </c>
      <c r="F12" s="982">
        <v>2244</v>
      </c>
      <c r="G12" s="983">
        <v>63</v>
      </c>
    </row>
    <row r="13" spans="1:10">
      <c r="A13" s="68"/>
      <c r="B13" s="1251"/>
      <c r="C13" s="1251"/>
      <c r="D13" s="1251"/>
      <c r="E13" s="1251"/>
      <c r="F13" s="1255"/>
      <c r="G13" s="1212"/>
    </row>
    <row r="14" spans="1:10">
      <c r="A14" s="980" t="s">
        <v>481</v>
      </c>
      <c r="B14" s="981" t="s">
        <v>399</v>
      </c>
      <c r="C14" s="981">
        <v>1</v>
      </c>
      <c r="D14" s="981">
        <v>1</v>
      </c>
      <c r="E14" s="981" t="s">
        <v>399</v>
      </c>
      <c r="F14" s="982">
        <v>2500</v>
      </c>
      <c r="G14" s="983">
        <v>3</v>
      </c>
    </row>
    <row r="15" spans="1:10">
      <c r="A15" s="1135"/>
      <c r="B15" s="1251"/>
      <c r="C15" s="1251"/>
      <c r="D15" s="1251"/>
      <c r="E15" s="1251"/>
      <c r="F15" s="1255"/>
      <c r="G15" s="1212"/>
    </row>
    <row r="16" spans="1:10">
      <c r="A16" s="1135" t="s">
        <v>545</v>
      </c>
      <c r="B16" s="1251" t="s">
        <v>399</v>
      </c>
      <c r="C16" s="1251">
        <v>7</v>
      </c>
      <c r="D16" s="1251">
        <v>7</v>
      </c>
      <c r="E16" s="1251" t="s">
        <v>399</v>
      </c>
      <c r="F16" s="1255">
        <v>4000</v>
      </c>
      <c r="G16" s="1212">
        <v>28</v>
      </c>
    </row>
    <row r="17" spans="1:7">
      <c r="A17" s="1135" t="s">
        <v>484</v>
      </c>
      <c r="B17" s="1256">
        <v>2</v>
      </c>
      <c r="C17" s="1251">
        <v>43</v>
      </c>
      <c r="D17" s="1251">
        <v>45</v>
      </c>
      <c r="E17" s="1256">
        <v>1800</v>
      </c>
      <c r="F17" s="1255">
        <v>3200</v>
      </c>
      <c r="G17" s="1212">
        <v>141</v>
      </c>
    </row>
    <row r="18" spans="1:7">
      <c r="A18" s="1135" t="s">
        <v>485</v>
      </c>
      <c r="B18" s="1256">
        <v>4</v>
      </c>
      <c r="C18" s="1251">
        <v>28</v>
      </c>
      <c r="D18" s="1251">
        <v>32</v>
      </c>
      <c r="E18" s="1256">
        <v>3000</v>
      </c>
      <c r="F18" s="1255">
        <v>3600</v>
      </c>
      <c r="G18" s="1212">
        <v>113</v>
      </c>
    </row>
    <row r="19" spans="1:7">
      <c r="A19" s="1135" t="s">
        <v>486</v>
      </c>
      <c r="B19" s="1256">
        <v>2</v>
      </c>
      <c r="C19" s="1251">
        <v>23</v>
      </c>
      <c r="D19" s="1251">
        <v>25</v>
      </c>
      <c r="E19" s="1256">
        <v>2800</v>
      </c>
      <c r="F19" s="1255">
        <v>3080</v>
      </c>
      <c r="G19" s="1212">
        <v>77</v>
      </c>
    </row>
    <row r="20" spans="1:7">
      <c r="A20" s="1135" t="s">
        <v>487</v>
      </c>
      <c r="B20" s="1256">
        <v>3</v>
      </c>
      <c r="C20" s="1251" t="s">
        <v>399</v>
      </c>
      <c r="D20" s="1251">
        <v>3</v>
      </c>
      <c r="E20" s="1256">
        <v>1000</v>
      </c>
      <c r="F20" s="1255" t="s">
        <v>399</v>
      </c>
      <c r="G20" s="1212">
        <v>3</v>
      </c>
    </row>
    <row r="21" spans="1:7">
      <c r="A21" s="1135" t="s">
        <v>490</v>
      </c>
      <c r="B21" s="1251" t="s">
        <v>399</v>
      </c>
      <c r="C21" s="1251">
        <v>5</v>
      </c>
      <c r="D21" s="1251">
        <v>5</v>
      </c>
      <c r="E21" s="1251" t="s">
        <v>399</v>
      </c>
      <c r="F21" s="1255">
        <v>3200</v>
      </c>
      <c r="G21" s="1212">
        <v>16</v>
      </c>
    </row>
    <row r="22" spans="1:7">
      <c r="A22" s="980" t="s">
        <v>491</v>
      </c>
      <c r="B22" s="986">
        <v>11</v>
      </c>
      <c r="C22" s="981">
        <v>106</v>
      </c>
      <c r="D22" s="981">
        <v>117</v>
      </c>
      <c r="E22" s="986">
        <v>2200</v>
      </c>
      <c r="F22" s="982">
        <v>3332</v>
      </c>
      <c r="G22" s="983">
        <v>378</v>
      </c>
    </row>
    <row r="23" spans="1:7">
      <c r="A23" s="68"/>
      <c r="B23" s="1251"/>
      <c r="C23" s="1251"/>
      <c r="D23" s="1251"/>
      <c r="E23" s="1251"/>
      <c r="F23" s="1255"/>
      <c r="G23" s="1212"/>
    </row>
    <row r="24" spans="1:7">
      <c r="A24" s="980" t="s">
        <v>492</v>
      </c>
      <c r="B24" s="981" t="s">
        <v>399</v>
      </c>
      <c r="C24" s="981">
        <v>1</v>
      </c>
      <c r="D24" s="981">
        <v>1</v>
      </c>
      <c r="E24" s="981" t="s">
        <v>399</v>
      </c>
      <c r="F24" s="982">
        <v>2300</v>
      </c>
      <c r="G24" s="983">
        <v>2</v>
      </c>
    </row>
    <row r="25" spans="1:7">
      <c r="A25" s="1135"/>
      <c r="B25" s="1251"/>
      <c r="C25" s="1251"/>
      <c r="D25" s="1251"/>
      <c r="E25" s="1251"/>
      <c r="F25" s="1255"/>
      <c r="G25" s="1212"/>
    </row>
    <row r="26" spans="1:7">
      <c r="A26" s="1135" t="s">
        <v>494</v>
      </c>
      <c r="B26" s="1256">
        <v>4</v>
      </c>
      <c r="C26" s="1251">
        <v>3</v>
      </c>
      <c r="D26" s="1251">
        <v>7</v>
      </c>
      <c r="E26" s="1256">
        <v>1500</v>
      </c>
      <c r="F26" s="1255">
        <v>2500</v>
      </c>
      <c r="G26" s="1212">
        <v>14</v>
      </c>
    </row>
    <row r="27" spans="1:7">
      <c r="A27" s="1135" t="s">
        <v>497</v>
      </c>
      <c r="B27" s="1251" t="s">
        <v>399</v>
      </c>
      <c r="C27" s="1251">
        <v>2</v>
      </c>
      <c r="D27" s="1251">
        <v>2</v>
      </c>
      <c r="E27" s="1251" t="s">
        <v>399</v>
      </c>
      <c r="F27" s="1255">
        <v>3000</v>
      </c>
      <c r="G27" s="1212">
        <v>6</v>
      </c>
    </row>
    <row r="28" spans="1:7">
      <c r="A28" s="980" t="s">
        <v>573</v>
      </c>
      <c r="B28" s="986">
        <v>4</v>
      </c>
      <c r="C28" s="981">
        <v>5</v>
      </c>
      <c r="D28" s="981">
        <v>9</v>
      </c>
      <c r="E28" s="986">
        <v>1500</v>
      </c>
      <c r="F28" s="982">
        <v>2700</v>
      </c>
      <c r="G28" s="983">
        <v>20</v>
      </c>
    </row>
    <row r="29" spans="1:7">
      <c r="A29" s="1135"/>
      <c r="B29" s="1251"/>
      <c r="C29" s="1251"/>
      <c r="D29" s="1251"/>
      <c r="E29" s="1251"/>
      <c r="F29" s="1255"/>
      <c r="G29" s="1212"/>
    </row>
    <row r="30" spans="1:7">
      <c r="A30" s="1135" t="s">
        <v>504</v>
      </c>
      <c r="B30" s="1251" t="s">
        <v>399</v>
      </c>
      <c r="C30" s="1251">
        <v>280</v>
      </c>
      <c r="D30" s="1251">
        <v>280</v>
      </c>
      <c r="E30" s="1251" t="s">
        <v>399</v>
      </c>
      <c r="F30" s="1255">
        <v>2736</v>
      </c>
      <c r="G30" s="1212">
        <v>766</v>
      </c>
    </row>
    <row r="31" spans="1:7">
      <c r="A31" s="1135" t="s">
        <v>505</v>
      </c>
      <c r="B31" s="1251" t="s">
        <v>399</v>
      </c>
      <c r="C31" s="1251">
        <v>34</v>
      </c>
      <c r="D31" s="1251">
        <v>34</v>
      </c>
      <c r="E31" s="1251" t="s">
        <v>399</v>
      </c>
      <c r="F31" s="1255">
        <v>3060</v>
      </c>
      <c r="G31" s="1212">
        <v>104</v>
      </c>
    </row>
    <row r="32" spans="1:7">
      <c r="A32" s="980" t="s">
        <v>506</v>
      </c>
      <c r="B32" s="981" t="s">
        <v>399</v>
      </c>
      <c r="C32" s="981">
        <v>314</v>
      </c>
      <c r="D32" s="981">
        <v>314</v>
      </c>
      <c r="E32" s="981" t="s">
        <v>399</v>
      </c>
      <c r="F32" s="982">
        <v>2771</v>
      </c>
      <c r="G32" s="983">
        <v>870</v>
      </c>
    </row>
    <row r="33" spans="1:7">
      <c r="A33" s="1135"/>
      <c r="B33" s="1251"/>
      <c r="C33" s="1251"/>
      <c r="D33" s="1251"/>
      <c r="E33" s="1251"/>
      <c r="F33" s="1255"/>
      <c r="G33" s="1212"/>
    </row>
    <row r="34" spans="1:7" ht="13.5" thickBot="1">
      <c r="A34" s="976" t="s">
        <v>519</v>
      </c>
      <c r="B34" s="977">
        <v>31</v>
      </c>
      <c r="C34" s="977">
        <v>467</v>
      </c>
      <c r="D34" s="977">
        <v>498</v>
      </c>
      <c r="E34" s="977">
        <v>1628</v>
      </c>
      <c r="F34" s="977">
        <v>2865</v>
      </c>
      <c r="G34" s="979">
        <v>1390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>
  <sheetPr codeName="Hoja64">
    <pageSetUpPr fitToPage="1"/>
  </sheetPr>
  <dimension ref="A1:J21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1.7109375" style="271" customWidth="1"/>
    <col min="2" max="7" width="19.7109375" style="271" customWidth="1"/>
    <col min="8" max="12" width="11.42578125" style="271"/>
    <col min="13" max="13" width="11.140625" style="271" customWidth="1"/>
    <col min="14" max="21" width="12" style="271" customWidth="1"/>
    <col min="22" max="16384" width="11.42578125" style="271"/>
  </cols>
  <sheetData>
    <row r="1" spans="1:10" s="90" customFormat="1" ht="18">
      <c r="A1" s="1519" t="s">
        <v>375</v>
      </c>
      <c r="B1" s="1519"/>
      <c r="C1" s="1519"/>
      <c r="D1" s="1519"/>
      <c r="E1" s="1519"/>
      <c r="F1" s="1519"/>
      <c r="G1" s="1519"/>
      <c r="H1" s="89"/>
      <c r="I1" s="89"/>
      <c r="J1" s="89"/>
    </row>
    <row r="3" spans="1:10" s="91" customFormat="1" ht="15">
      <c r="A3" s="1560" t="s">
        <v>1400</v>
      </c>
      <c r="B3" s="1560"/>
      <c r="C3" s="1560"/>
      <c r="D3" s="1560"/>
      <c r="E3" s="1560"/>
      <c r="F3" s="1560"/>
      <c r="G3" s="1560"/>
      <c r="H3" s="331"/>
      <c r="I3" s="331"/>
      <c r="J3" s="331"/>
    </row>
    <row r="4" spans="1:10" s="91" customFormat="1" ht="24.75" customHeight="1">
      <c r="A4" s="1523" t="s">
        <v>1321</v>
      </c>
      <c r="B4" s="1523"/>
      <c r="C4" s="1523"/>
      <c r="D4" s="1523"/>
      <c r="E4" s="1523"/>
      <c r="F4" s="1523"/>
      <c r="G4" s="1523"/>
      <c r="H4" s="331"/>
      <c r="I4" s="331"/>
      <c r="J4" s="331"/>
    </row>
    <row r="5" spans="1:10" s="91" customFormat="1" ht="13.5" customHeight="1" thickBot="1">
      <c r="A5" s="5"/>
      <c r="B5" s="6"/>
      <c r="C5" s="6"/>
      <c r="D5" s="6"/>
      <c r="E5" s="6"/>
      <c r="F5" s="6"/>
      <c r="G5" s="6"/>
      <c r="H5" s="240"/>
      <c r="I5" s="240"/>
      <c r="J5" s="240"/>
    </row>
    <row r="6" spans="1:10" ht="25.5" customHeight="1">
      <c r="A6" s="186" t="s">
        <v>560</v>
      </c>
      <c r="B6" s="919" t="s">
        <v>379</v>
      </c>
      <c r="C6" s="920"/>
      <c r="D6" s="921"/>
      <c r="E6" s="919" t="s">
        <v>386</v>
      </c>
      <c r="F6" s="920"/>
      <c r="G6" s="1663" t="s">
        <v>387</v>
      </c>
    </row>
    <row r="7" spans="1:10">
      <c r="A7" s="861" t="s">
        <v>586</v>
      </c>
      <c r="B7" s="923" t="s">
        <v>389</v>
      </c>
      <c r="C7" s="318"/>
      <c r="D7" s="924"/>
      <c r="E7" s="923" t="s">
        <v>390</v>
      </c>
      <c r="F7" s="924"/>
      <c r="G7" s="1664"/>
    </row>
    <row r="8" spans="1:10" ht="41.25" customHeight="1" thickBot="1">
      <c r="A8" s="951" t="s">
        <v>589</v>
      </c>
      <c r="B8" s="860" t="s">
        <v>393</v>
      </c>
      <c r="C8" s="307" t="s">
        <v>394</v>
      </c>
      <c r="D8" s="307" t="s">
        <v>395</v>
      </c>
      <c r="E8" s="860" t="s">
        <v>393</v>
      </c>
      <c r="F8" s="307" t="s">
        <v>394</v>
      </c>
      <c r="G8" s="1665"/>
      <c r="H8" s="352"/>
    </row>
    <row r="9" spans="1:10" ht="28.5" customHeight="1">
      <c r="A9" s="1257" t="s">
        <v>474</v>
      </c>
      <c r="B9" s="1258">
        <v>2</v>
      </c>
      <c r="C9" s="1259" t="s">
        <v>399</v>
      </c>
      <c r="D9" s="1259">
        <v>2</v>
      </c>
      <c r="E9" s="1258">
        <v>1500</v>
      </c>
      <c r="F9" s="1255" t="s">
        <v>399</v>
      </c>
      <c r="G9" s="1260">
        <v>3</v>
      </c>
    </row>
    <row r="10" spans="1:10">
      <c r="A10" s="980" t="s">
        <v>475</v>
      </c>
      <c r="B10" s="986">
        <v>2</v>
      </c>
      <c r="C10" s="981" t="s">
        <v>399</v>
      </c>
      <c r="D10" s="981">
        <v>2</v>
      </c>
      <c r="E10" s="986">
        <v>1500</v>
      </c>
      <c r="F10" s="982" t="s">
        <v>399</v>
      </c>
      <c r="G10" s="983">
        <v>3</v>
      </c>
    </row>
    <row r="11" spans="1:10">
      <c r="A11" s="1135"/>
      <c r="B11" s="1251"/>
      <c r="C11" s="1251"/>
      <c r="D11" s="1251"/>
      <c r="E11" s="1251"/>
      <c r="F11" s="1255"/>
      <c r="G11" s="1212"/>
    </row>
    <row r="12" spans="1:10">
      <c r="A12" s="1135" t="s">
        <v>476</v>
      </c>
      <c r="B12" s="1256">
        <v>2</v>
      </c>
      <c r="C12" s="1251" t="s">
        <v>399</v>
      </c>
      <c r="D12" s="1251">
        <v>2</v>
      </c>
      <c r="E12" s="1256">
        <v>1440</v>
      </c>
      <c r="F12" s="1255" t="s">
        <v>399</v>
      </c>
      <c r="G12" s="1212">
        <v>3</v>
      </c>
    </row>
    <row r="13" spans="1:10">
      <c r="A13" s="980" t="s">
        <v>480</v>
      </c>
      <c r="B13" s="986">
        <v>2</v>
      </c>
      <c r="C13" s="981" t="s">
        <v>399</v>
      </c>
      <c r="D13" s="981">
        <v>2</v>
      </c>
      <c r="E13" s="986">
        <v>1440</v>
      </c>
      <c r="F13" s="982" t="s">
        <v>399</v>
      </c>
      <c r="G13" s="983">
        <v>3</v>
      </c>
    </row>
    <row r="14" spans="1:10">
      <c r="A14" s="68"/>
      <c r="B14" s="1251"/>
      <c r="C14" s="1251"/>
      <c r="D14" s="1251"/>
      <c r="E14" s="1251"/>
      <c r="F14" s="1255"/>
      <c r="G14" s="1212"/>
    </row>
    <row r="15" spans="1:10">
      <c r="A15" s="1135" t="s">
        <v>514</v>
      </c>
      <c r="B15" s="1256">
        <v>2</v>
      </c>
      <c r="C15" s="1251" t="s">
        <v>399</v>
      </c>
      <c r="D15" s="1251">
        <v>2</v>
      </c>
      <c r="E15" s="1256">
        <v>100</v>
      </c>
      <c r="F15" s="1255" t="s">
        <v>399</v>
      </c>
      <c r="G15" s="1212" t="s">
        <v>399</v>
      </c>
    </row>
    <row r="16" spans="1:10">
      <c r="A16" s="980" t="s">
        <v>515</v>
      </c>
      <c r="B16" s="986">
        <v>2</v>
      </c>
      <c r="C16" s="981" t="s">
        <v>399</v>
      </c>
      <c r="D16" s="981">
        <v>2</v>
      </c>
      <c r="E16" s="986">
        <v>100</v>
      </c>
      <c r="F16" s="982" t="s">
        <v>399</v>
      </c>
      <c r="G16" s="983" t="s">
        <v>399</v>
      </c>
    </row>
    <row r="17" spans="1:7">
      <c r="A17" s="1135"/>
      <c r="B17" s="1251"/>
      <c r="C17" s="1251"/>
      <c r="D17" s="1251"/>
      <c r="E17" s="1251"/>
      <c r="F17" s="1255"/>
      <c r="G17" s="1212"/>
    </row>
    <row r="18" spans="1:7">
      <c r="A18" s="1135" t="s">
        <v>516</v>
      </c>
      <c r="B18" s="1251" t="s">
        <v>399</v>
      </c>
      <c r="C18" s="1251">
        <v>2</v>
      </c>
      <c r="D18" s="1251">
        <v>2</v>
      </c>
      <c r="E18" s="1251" t="s">
        <v>399</v>
      </c>
      <c r="F18" s="1255">
        <v>100</v>
      </c>
      <c r="G18" s="1212" t="s">
        <v>399</v>
      </c>
    </row>
    <row r="19" spans="1:7">
      <c r="A19" s="980" t="s">
        <v>518</v>
      </c>
      <c r="B19" s="986" t="s">
        <v>399</v>
      </c>
      <c r="C19" s="981">
        <v>2</v>
      </c>
      <c r="D19" s="981">
        <v>2</v>
      </c>
      <c r="E19" s="986" t="s">
        <v>399</v>
      </c>
      <c r="F19" s="982">
        <v>100</v>
      </c>
      <c r="G19" s="983" t="s">
        <v>399</v>
      </c>
    </row>
    <row r="20" spans="1:7">
      <c r="A20" s="68"/>
      <c r="B20" s="1251"/>
      <c r="C20" s="1251"/>
      <c r="D20" s="1251"/>
      <c r="E20" s="1251"/>
      <c r="F20" s="1251"/>
      <c r="G20" s="1212"/>
    </row>
    <row r="21" spans="1:7" ht="13.5" thickBot="1">
      <c r="A21" s="976" t="s">
        <v>519</v>
      </c>
      <c r="B21" s="977">
        <v>6</v>
      </c>
      <c r="C21" s="977">
        <v>2</v>
      </c>
      <c r="D21" s="977">
        <v>8</v>
      </c>
      <c r="E21" s="977">
        <v>1013</v>
      </c>
      <c r="F21" s="977">
        <v>100</v>
      </c>
      <c r="G21" s="979">
        <v>6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>
  <sheetPr codeName="Hoja49">
    <pageSetUpPr fitToPage="1"/>
  </sheetPr>
  <dimension ref="A1:D19"/>
  <sheetViews>
    <sheetView showGridLines="0" view="pageBreakPreview" topLeftCell="A40" zoomScale="75" zoomScaleNormal="75" zoomScaleSheetLayoutView="75" workbookViewId="0">
      <selection activeCell="H84" sqref="H84"/>
    </sheetView>
  </sheetViews>
  <sheetFormatPr baseColWidth="10" defaultRowHeight="12.75"/>
  <cols>
    <col min="1" max="1" width="22" customWidth="1"/>
    <col min="2" max="2" width="22.7109375" customWidth="1"/>
    <col min="3" max="4" width="22.85546875" customWidth="1"/>
  </cols>
  <sheetData>
    <row r="1" spans="1:4" s="2" customFormat="1" ht="18">
      <c r="A1" s="1481" t="s">
        <v>375</v>
      </c>
      <c r="B1" s="1481"/>
      <c r="C1" s="1481"/>
      <c r="D1" s="1481"/>
    </row>
    <row r="2" spans="1:4" s="3" customFormat="1" ht="12.75" customHeight="1"/>
    <row r="3" spans="1:4" s="3" customFormat="1" ht="15">
      <c r="A3" s="1482" t="s">
        <v>1401</v>
      </c>
      <c r="B3" s="1482"/>
      <c r="C3" s="1482"/>
      <c r="D3" s="1482"/>
    </row>
    <row r="4" spans="1:4" s="3" customFormat="1" ht="15">
      <c r="A4" s="1482" t="s">
        <v>1402</v>
      </c>
      <c r="B4" s="1482"/>
      <c r="C4" s="1482"/>
      <c r="D4" s="1482"/>
    </row>
    <row r="5" spans="1:4" s="3" customFormat="1" ht="13.5" customHeight="1" thickBot="1">
      <c r="A5" s="400"/>
      <c r="B5" s="6"/>
      <c r="C5" s="401"/>
      <c r="D5" s="401"/>
    </row>
    <row r="6" spans="1:4" ht="27.75" customHeight="1">
      <c r="A6" s="1666" t="s">
        <v>378</v>
      </c>
      <c r="B6" s="960" t="s">
        <v>379</v>
      </c>
      <c r="C6" s="960" t="s">
        <v>386</v>
      </c>
      <c r="D6" s="1254" t="s">
        <v>380</v>
      </c>
    </row>
    <row r="7" spans="1:4" ht="18" customHeight="1" thickBot="1">
      <c r="A7" s="1667"/>
      <c r="B7" s="931" t="s">
        <v>389</v>
      </c>
      <c r="C7" s="931" t="s">
        <v>524</v>
      </c>
      <c r="D7" s="932" t="s">
        <v>533</v>
      </c>
    </row>
    <row r="8" spans="1:4">
      <c r="A8" s="102">
        <v>2003</v>
      </c>
      <c r="B8" s="355">
        <v>4300</v>
      </c>
      <c r="C8" s="171">
        <v>13.376744186046512</v>
      </c>
      <c r="D8" s="174">
        <v>5752</v>
      </c>
    </row>
    <row r="9" spans="1:4">
      <c r="A9" s="102">
        <v>2004</v>
      </c>
      <c r="B9" s="355">
        <v>5512</v>
      </c>
      <c r="C9" s="171">
        <v>15.892597968069666</v>
      </c>
      <c r="D9" s="174">
        <v>8760</v>
      </c>
    </row>
    <row r="10" spans="1:4">
      <c r="A10" s="102">
        <v>2005</v>
      </c>
      <c r="B10" s="355">
        <v>3401</v>
      </c>
      <c r="C10" s="171">
        <v>15.892597968069666</v>
      </c>
      <c r="D10" s="174">
        <v>4113</v>
      </c>
    </row>
    <row r="11" spans="1:4">
      <c r="A11" s="102">
        <v>2006</v>
      </c>
      <c r="B11" s="355">
        <v>5481</v>
      </c>
      <c r="C11" s="171">
        <v>14.460864805692392</v>
      </c>
      <c r="D11" s="174">
        <v>7926</v>
      </c>
    </row>
    <row r="12" spans="1:4">
      <c r="A12" s="102">
        <v>2007</v>
      </c>
      <c r="B12" s="355">
        <v>19783</v>
      </c>
      <c r="C12" s="171">
        <v>17.540312389425264</v>
      </c>
      <c r="D12" s="174">
        <v>34700</v>
      </c>
    </row>
    <row r="13" spans="1:4">
      <c r="A13" s="102">
        <v>2008</v>
      </c>
      <c r="B13" s="355">
        <v>10885</v>
      </c>
      <c r="C13" s="171">
        <v>19.123564538355534</v>
      </c>
      <c r="D13" s="174">
        <v>20816</v>
      </c>
    </row>
    <row r="14" spans="1:4">
      <c r="A14" s="102">
        <v>2009</v>
      </c>
      <c r="B14" s="355">
        <v>21740</v>
      </c>
      <c r="C14" s="171">
        <v>15.944342226310948</v>
      </c>
      <c r="D14" s="174">
        <v>34663</v>
      </c>
    </row>
    <row r="15" spans="1:4">
      <c r="A15" s="102">
        <v>2010</v>
      </c>
      <c r="B15" s="48">
        <v>20731</v>
      </c>
      <c r="C15" s="171">
        <v>17.379287058029039</v>
      </c>
      <c r="D15" s="174">
        <v>36029</v>
      </c>
    </row>
    <row r="16" spans="1:4">
      <c r="A16" s="102">
        <v>2011</v>
      </c>
      <c r="B16" s="355">
        <v>32091</v>
      </c>
      <c r="C16" s="171">
        <v>19.912748122526565</v>
      </c>
      <c r="D16" s="174">
        <v>63902</v>
      </c>
    </row>
    <row r="17" spans="1:4">
      <c r="A17" s="102">
        <v>2012</v>
      </c>
      <c r="B17" s="355">
        <v>28757</v>
      </c>
      <c r="C17" s="171">
        <v>18.58573564697291</v>
      </c>
      <c r="D17" s="174">
        <v>53447</v>
      </c>
    </row>
    <row r="18" spans="1:4" ht="13.5" thickBot="1">
      <c r="A18" s="102">
        <v>2013</v>
      </c>
      <c r="B18" s="355">
        <v>42549</v>
      </c>
      <c r="C18" s="171">
        <f>D18/B18*10</f>
        <v>26.540694258384452</v>
      </c>
      <c r="D18" s="174">
        <v>112928</v>
      </c>
    </row>
    <row r="19" spans="1:4">
      <c r="A19" s="155"/>
      <c r="B19" s="155"/>
      <c r="C19" s="155"/>
      <c r="D19" s="155"/>
    </row>
  </sheetData>
  <mergeCells count="4">
    <mergeCell ref="A1:D1"/>
    <mergeCell ref="A3:D3"/>
    <mergeCell ref="A6:A7"/>
    <mergeCell ref="A4:D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8" orientation="portrait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>
  <sheetPr codeName="Hoja67">
    <pageSetUpPr fitToPage="1"/>
  </sheetPr>
  <dimension ref="A1:J58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2.85546875" style="271" customWidth="1"/>
    <col min="2" max="7" width="17" style="271" customWidth="1"/>
    <col min="8" max="12" width="11.42578125" style="271"/>
    <col min="13" max="13" width="11.140625" style="271" customWidth="1"/>
    <col min="14" max="21" width="12" style="271" customWidth="1"/>
    <col min="22" max="16384" width="11.42578125" style="271"/>
  </cols>
  <sheetData>
    <row r="1" spans="1:10" s="90" customFormat="1" ht="18">
      <c r="A1" s="1519" t="s">
        <v>375</v>
      </c>
      <c r="B1" s="1519"/>
      <c r="C1" s="1519"/>
      <c r="D1" s="1519"/>
      <c r="E1" s="1519"/>
      <c r="F1" s="1519"/>
      <c r="G1" s="1519"/>
      <c r="H1" s="89"/>
      <c r="I1" s="89"/>
      <c r="J1" s="89"/>
    </row>
    <row r="3" spans="1:10" s="91" customFormat="1" ht="27" customHeight="1">
      <c r="A3" s="1523" t="s">
        <v>1403</v>
      </c>
      <c r="B3" s="1523"/>
      <c r="C3" s="1523"/>
      <c r="D3" s="1523"/>
      <c r="E3" s="1523"/>
      <c r="F3" s="1523"/>
      <c r="G3" s="1523"/>
      <c r="H3" s="282"/>
      <c r="I3" s="282"/>
      <c r="J3" s="331"/>
    </row>
    <row r="4" spans="1:10" s="91" customFormat="1" ht="13.5" customHeight="1" thickBot="1">
      <c r="A4" s="5"/>
      <c r="B4" s="6"/>
      <c r="C4" s="6"/>
      <c r="D4" s="6"/>
      <c r="E4" s="6"/>
      <c r="F4" s="6"/>
      <c r="G4" s="6"/>
      <c r="H4" s="240"/>
      <c r="I4" s="240"/>
      <c r="J4" s="240"/>
    </row>
    <row r="5" spans="1:10" ht="21" customHeight="1">
      <c r="A5" s="186" t="s">
        <v>560</v>
      </c>
      <c r="B5" s="919" t="s">
        <v>379</v>
      </c>
      <c r="C5" s="920"/>
      <c r="D5" s="921"/>
      <c r="E5" s="919" t="s">
        <v>386</v>
      </c>
      <c r="F5" s="920"/>
      <c r="G5" s="1663" t="s">
        <v>387</v>
      </c>
    </row>
    <row r="6" spans="1:10" ht="21.75" customHeight="1">
      <c r="A6" s="861" t="s">
        <v>586</v>
      </c>
      <c r="B6" s="937" t="s">
        <v>389</v>
      </c>
      <c r="C6" s="935"/>
      <c r="D6" s="936"/>
      <c r="E6" s="937" t="s">
        <v>390</v>
      </c>
      <c r="F6" s="936"/>
      <c r="G6" s="1664"/>
    </row>
    <row r="7" spans="1:10" ht="34.5" customHeight="1" thickBot="1">
      <c r="A7" s="951" t="s">
        <v>589</v>
      </c>
      <c r="B7" s="860" t="s">
        <v>393</v>
      </c>
      <c r="C7" s="307" t="s">
        <v>394</v>
      </c>
      <c r="D7" s="307" t="s">
        <v>395</v>
      </c>
      <c r="E7" s="860" t="s">
        <v>393</v>
      </c>
      <c r="F7" s="307" t="s">
        <v>394</v>
      </c>
      <c r="G7" s="1665"/>
      <c r="H7" s="352"/>
    </row>
    <row r="8" spans="1:10">
      <c r="A8" s="241" t="s">
        <v>465</v>
      </c>
      <c r="B8" s="376">
        <v>35</v>
      </c>
      <c r="C8" s="242" t="s">
        <v>399</v>
      </c>
      <c r="D8" s="242">
        <v>35</v>
      </c>
      <c r="E8" s="376">
        <v>1470</v>
      </c>
      <c r="F8" s="243" t="s">
        <v>399</v>
      </c>
      <c r="G8" s="244">
        <v>51</v>
      </c>
    </row>
    <row r="9" spans="1:10">
      <c r="A9" s="66"/>
      <c r="B9" s="48"/>
      <c r="C9" s="48"/>
      <c r="D9" s="48"/>
      <c r="E9" s="48"/>
      <c r="F9" s="12"/>
      <c r="G9" s="49"/>
    </row>
    <row r="10" spans="1:10">
      <c r="A10" s="66" t="s">
        <v>544</v>
      </c>
      <c r="B10" s="85">
        <v>553</v>
      </c>
      <c r="C10" s="48" t="s">
        <v>399</v>
      </c>
      <c r="D10" s="48">
        <v>553</v>
      </c>
      <c r="E10" s="85">
        <v>2800</v>
      </c>
      <c r="F10" s="12" t="s">
        <v>399</v>
      </c>
      <c r="G10" s="49">
        <v>1548</v>
      </c>
    </row>
    <row r="11" spans="1:10">
      <c r="A11" s="76" t="s">
        <v>469</v>
      </c>
      <c r="B11" s="377">
        <v>553</v>
      </c>
      <c r="C11" s="77" t="s">
        <v>399</v>
      </c>
      <c r="D11" s="77">
        <v>553</v>
      </c>
      <c r="E11" s="377">
        <v>2800</v>
      </c>
      <c r="F11" s="81" t="s">
        <v>399</v>
      </c>
      <c r="G11" s="78">
        <v>1548</v>
      </c>
    </row>
    <row r="12" spans="1:10">
      <c r="A12" s="68"/>
      <c r="B12" s="48"/>
      <c r="C12" s="48"/>
      <c r="D12" s="48"/>
      <c r="E12" s="48"/>
      <c r="F12" s="12"/>
      <c r="G12" s="49"/>
    </row>
    <row r="13" spans="1:10">
      <c r="A13" s="76" t="s">
        <v>470</v>
      </c>
      <c r="B13" s="377">
        <v>4496</v>
      </c>
      <c r="C13" s="77">
        <v>327</v>
      </c>
      <c r="D13" s="77">
        <v>4823</v>
      </c>
      <c r="E13" s="377">
        <v>2824</v>
      </c>
      <c r="F13" s="81">
        <v>3101</v>
      </c>
      <c r="G13" s="78">
        <v>13711</v>
      </c>
    </row>
    <row r="14" spans="1:10">
      <c r="A14" s="68"/>
      <c r="B14" s="48"/>
      <c r="C14" s="48"/>
      <c r="D14" s="48"/>
      <c r="E14" s="48"/>
      <c r="F14" s="12"/>
      <c r="G14" s="49"/>
    </row>
    <row r="15" spans="1:10">
      <c r="A15" s="76" t="s">
        <v>471</v>
      </c>
      <c r="B15" s="377">
        <v>276</v>
      </c>
      <c r="C15" s="77">
        <v>25</v>
      </c>
      <c r="D15" s="77">
        <v>301</v>
      </c>
      <c r="E15" s="377">
        <v>3050</v>
      </c>
      <c r="F15" s="81">
        <v>3300</v>
      </c>
      <c r="G15" s="78">
        <v>924</v>
      </c>
    </row>
    <row r="16" spans="1:10">
      <c r="A16" s="66"/>
      <c r="B16" s="48"/>
      <c r="C16" s="48"/>
      <c r="D16" s="48"/>
      <c r="E16" s="48"/>
      <c r="F16" s="12"/>
      <c r="G16" s="49"/>
    </row>
    <row r="17" spans="1:7">
      <c r="A17" s="66" t="s">
        <v>472</v>
      </c>
      <c r="B17" s="85">
        <v>1426</v>
      </c>
      <c r="C17" s="48">
        <v>584</v>
      </c>
      <c r="D17" s="48">
        <v>2010</v>
      </c>
      <c r="E17" s="85">
        <v>3316</v>
      </c>
      <c r="F17" s="12">
        <v>4500</v>
      </c>
      <c r="G17" s="49">
        <v>7357</v>
      </c>
    </row>
    <row r="18" spans="1:7">
      <c r="A18" s="66" t="s">
        <v>473</v>
      </c>
      <c r="B18" s="85">
        <v>106</v>
      </c>
      <c r="C18" s="48">
        <v>1</v>
      </c>
      <c r="D18" s="48">
        <v>107</v>
      </c>
      <c r="E18" s="85">
        <v>995</v>
      </c>
      <c r="F18" s="12">
        <v>2513</v>
      </c>
      <c r="G18" s="49">
        <v>108</v>
      </c>
    </row>
    <row r="19" spans="1:7">
      <c r="A19" s="66" t="s">
        <v>474</v>
      </c>
      <c r="B19" s="85">
        <v>738</v>
      </c>
      <c r="C19" s="48">
        <v>513</v>
      </c>
      <c r="D19" s="48">
        <v>1251</v>
      </c>
      <c r="E19" s="85">
        <v>587</v>
      </c>
      <c r="F19" s="12">
        <v>2500</v>
      </c>
      <c r="G19" s="49">
        <v>1716</v>
      </c>
    </row>
    <row r="20" spans="1:7">
      <c r="A20" s="76" t="s">
        <v>475</v>
      </c>
      <c r="B20" s="377">
        <v>2270</v>
      </c>
      <c r="C20" s="77">
        <v>1098</v>
      </c>
      <c r="D20" s="77">
        <v>3368</v>
      </c>
      <c r="E20" s="377">
        <v>2320</v>
      </c>
      <c r="F20" s="81">
        <v>3564</v>
      </c>
      <c r="G20" s="78">
        <v>9181</v>
      </c>
    </row>
    <row r="21" spans="1:7">
      <c r="A21" s="66"/>
      <c r="B21" s="48"/>
      <c r="C21" s="48"/>
      <c r="D21" s="48"/>
      <c r="E21" s="48"/>
      <c r="F21" s="12"/>
      <c r="G21" s="49"/>
    </row>
    <row r="22" spans="1:7">
      <c r="A22" s="66" t="s">
        <v>476</v>
      </c>
      <c r="B22" s="85">
        <v>4460</v>
      </c>
      <c r="C22" s="48">
        <v>176</v>
      </c>
      <c r="D22" s="48">
        <v>4636</v>
      </c>
      <c r="E22" s="85">
        <v>1578</v>
      </c>
      <c r="F22" s="12">
        <v>3082</v>
      </c>
      <c r="G22" s="49">
        <v>7580</v>
      </c>
    </row>
    <row r="23" spans="1:7">
      <c r="A23" s="66" t="s">
        <v>477</v>
      </c>
      <c r="B23" s="85">
        <v>2706</v>
      </c>
      <c r="C23" s="48">
        <v>647</v>
      </c>
      <c r="D23" s="48">
        <v>3353</v>
      </c>
      <c r="E23" s="85">
        <v>2853</v>
      </c>
      <c r="F23" s="12">
        <v>3993</v>
      </c>
      <c r="G23" s="49">
        <v>10304</v>
      </c>
    </row>
    <row r="24" spans="1:7">
      <c r="A24" s="66" t="s">
        <v>478</v>
      </c>
      <c r="B24" s="85">
        <v>2666</v>
      </c>
      <c r="C24" s="48">
        <v>458</v>
      </c>
      <c r="D24" s="48">
        <v>3124</v>
      </c>
      <c r="E24" s="85">
        <v>2647</v>
      </c>
      <c r="F24" s="12">
        <v>3373</v>
      </c>
      <c r="G24" s="49">
        <v>8602</v>
      </c>
    </row>
    <row r="25" spans="1:7">
      <c r="A25" s="66" t="s">
        <v>479</v>
      </c>
      <c r="B25" s="85">
        <v>145</v>
      </c>
      <c r="C25" s="48" t="s">
        <v>399</v>
      </c>
      <c r="D25" s="48">
        <v>145</v>
      </c>
      <c r="E25" s="85">
        <v>2336</v>
      </c>
      <c r="F25" s="12" t="s">
        <v>399</v>
      </c>
      <c r="G25" s="49">
        <v>339</v>
      </c>
    </row>
    <row r="26" spans="1:7">
      <c r="A26" s="76" t="s">
        <v>480</v>
      </c>
      <c r="B26" s="377">
        <v>9977</v>
      </c>
      <c r="C26" s="77">
        <v>1281</v>
      </c>
      <c r="D26" s="77">
        <v>11258</v>
      </c>
      <c r="E26" s="377">
        <v>2220</v>
      </c>
      <c r="F26" s="81">
        <v>3646</v>
      </c>
      <c r="G26" s="78">
        <v>26825</v>
      </c>
    </row>
    <row r="27" spans="1:7">
      <c r="A27" s="68"/>
      <c r="B27" s="48"/>
      <c r="C27" s="48"/>
      <c r="D27" s="48"/>
      <c r="E27" s="48"/>
      <c r="F27" s="12"/>
      <c r="G27" s="49"/>
    </row>
    <row r="28" spans="1:7">
      <c r="A28" s="66" t="s">
        <v>545</v>
      </c>
      <c r="B28" s="85">
        <v>935</v>
      </c>
      <c r="C28" s="48">
        <v>439</v>
      </c>
      <c r="D28" s="48">
        <v>1374</v>
      </c>
      <c r="E28" s="85">
        <v>2105</v>
      </c>
      <c r="F28" s="12">
        <v>3406</v>
      </c>
      <c r="G28" s="49">
        <v>3463</v>
      </c>
    </row>
    <row r="29" spans="1:7">
      <c r="A29" s="66" t="s">
        <v>483</v>
      </c>
      <c r="B29" s="85">
        <v>1048</v>
      </c>
      <c r="C29" s="48">
        <v>52</v>
      </c>
      <c r="D29" s="48">
        <v>1100</v>
      </c>
      <c r="E29" s="85">
        <v>1400</v>
      </c>
      <c r="F29" s="12">
        <v>2000</v>
      </c>
      <c r="G29" s="49">
        <v>1571</v>
      </c>
    </row>
    <row r="30" spans="1:7">
      <c r="A30" s="66" t="s">
        <v>484</v>
      </c>
      <c r="B30" s="85">
        <v>524</v>
      </c>
      <c r="C30" s="48">
        <v>101</v>
      </c>
      <c r="D30" s="48">
        <v>625</v>
      </c>
      <c r="E30" s="85">
        <v>2100</v>
      </c>
      <c r="F30" s="12">
        <v>3200</v>
      </c>
      <c r="G30" s="49">
        <v>1424</v>
      </c>
    </row>
    <row r="31" spans="1:7">
      <c r="A31" s="66" t="s">
        <v>485</v>
      </c>
      <c r="B31" s="85">
        <v>190</v>
      </c>
      <c r="C31" s="48">
        <v>78</v>
      </c>
      <c r="D31" s="48">
        <v>268</v>
      </c>
      <c r="E31" s="85">
        <v>2419</v>
      </c>
      <c r="F31" s="12">
        <v>3500</v>
      </c>
      <c r="G31" s="49">
        <v>733</v>
      </c>
    </row>
    <row r="32" spans="1:7">
      <c r="A32" s="66" t="s">
        <v>486</v>
      </c>
      <c r="B32" s="85">
        <v>2364</v>
      </c>
      <c r="C32" s="48">
        <v>776</v>
      </c>
      <c r="D32" s="48">
        <v>3140</v>
      </c>
      <c r="E32" s="85">
        <v>1750</v>
      </c>
      <c r="F32" s="12">
        <v>2800</v>
      </c>
      <c r="G32" s="49">
        <v>6310</v>
      </c>
    </row>
    <row r="33" spans="1:7">
      <c r="A33" s="66" t="s">
        <v>487</v>
      </c>
      <c r="B33" s="85">
        <v>429</v>
      </c>
      <c r="C33" s="48">
        <v>118</v>
      </c>
      <c r="D33" s="48">
        <v>547</v>
      </c>
      <c r="E33" s="85">
        <v>1862</v>
      </c>
      <c r="F33" s="12">
        <v>2500</v>
      </c>
      <c r="G33" s="49">
        <v>1094</v>
      </c>
    </row>
    <row r="34" spans="1:7">
      <c r="A34" s="66" t="s">
        <v>488</v>
      </c>
      <c r="B34" s="85">
        <v>422</v>
      </c>
      <c r="C34" s="48">
        <v>42</v>
      </c>
      <c r="D34" s="48">
        <v>464</v>
      </c>
      <c r="E34" s="85">
        <v>3500</v>
      </c>
      <c r="F34" s="12">
        <v>4300</v>
      </c>
      <c r="G34" s="49">
        <v>1658</v>
      </c>
    </row>
    <row r="35" spans="1:7">
      <c r="A35" s="66" t="s">
        <v>489</v>
      </c>
      <c r="B35" s="85">
        <v>2018</v>
      </c>
      <c r="C35" s="48">
        <v>1503</v>
      </c>
      <c r="D35" s="48">
        <v>3521</v>
      </c>
      <c r="E35" s="85">
        <v>3000</v>
      </c>
      <c r="F35" s="12">
        <v>4500</v>
      </c>
      <c r="G35" s="49">
        <v>12818</v>
      </c>
    </row>
    <row r="36" spans="1:7">
      <c r="A36" s="66" t="s">
        <v>490</v>
      </c>
      <c r="B36" s="85">
        <v>4274</v>
      </c>
      <c r="C36" s="48">
        <v>1075</v>
      </c>
      <c r="D36" s="48">
        <v>5349</v>
      </c>
      <c r="E36" s="85">
        <v>3000</v>
      </c>
      <c r="F36" s="12">
        <v>3500</v>
      </c>
      <c r="G36" s="49">
        <v>16584</v>
      </c>
    </row>
    <row r="37" spans="1:7">
      <c r="A37" s="76" t="s">
        <v>491</v>
      </c>
      <c r="B37" s="377">
        <v>12204</v>
      </c>
      <c r="C37" s="77">
        <v>4184</v>
      </c>
      <c r="D37" s="77">
        <v>16388</v>
      </c>
      <c r="E37" s="377">
        <v>2481</v>
      </c>
      <c r="F37" s="81">
        <v>3673</v>
      </c>
      <c r="G37" s="78">
        <v>45655</v>
      </c>
    </row>
    <row r="38" spans="1:7">
      <c r="A38" s="68"/>
      <c r="B38" s="48"/>
      <c r="C38" s="48"/>
      <c r="D38" s="48"/>
      <c r="E38" s="48"/>
      <c r="F38" s="12"/>
      <c r="G38" s="49"/>
    </row>
    <row r="39" spans="1:7">
      <c r="A39" s="76" t="s">
        <v>492</v>
      </c>
      <c r="B39" s="377">
        <v>163</v>
      </c>
      <c r="C39" s="77">
        <v>19</v>
      </c>
      <c r="D39" s="77">
        <v>182</v>
      </c>
      <c r="E39" s="377">
        <v>1400</v>
      </c>
      <c r="F39" s="81">
        <v>2300</v>
      </c>
      <c r="G39" s="78">
        <v>272</v>
      </c>
    </row>
    <row r="40" spans="1:7">
      <c r="A40" s="66"/>
      <c r="B40" s="48"/>
      <c r="C40" s="48"/>
      <c r="D40" s="48"/>
      <c r="E40" s="48"/>
      <c r="F40" s="12"/>
      <c r="G40" s="49"/>
    </row>
    <row r="41" spans="1:7">
      <c r="A41" s="66" t="s">
        <v>493</v>
      </c>
      <c r="B41" s="85" t="s">
        <v>399</v>
      </c>
      <c r="C41" s="48">
        <v>1911</v>
      </c>
      <c r="D41" s="48">
        <v>1911</v>
      </c>
      <c r="E41" s="85" t="s">
        <v>399</v>
      </c>
      <c r="F41" s="12">
        <v>2800</v>
      </c>
      <c r="G41" s="49">
        <v>5351</v>
      </c>
    </row>
    <row r="42" spans="1:7">
      <c r="A42" s="66" t="s">
        <v>494</v>
      </c>
      <c r="B42" s="85">
        <v>17</v>
      </c>
      <c r="C42" s="48">
        <v>75</v>
      </c>
      <c r="D42" s="48">
        <v>92</v>
      </c>
      <c r="E42" s="85">
        <v>800</v>
      </c>
      <c r="F42" s="12">
        <v>1685</v>
      </c>
      <c r="G42" s="49">
        <v>140</v>
      </c>
    </row>
    <row r="43" spans="1:7">
      <c r="A43" s="66" t="s">
        <v>495</v>
      </c>
      <c r="B43" s="85">
        <v>4</v>
      </c>
      <c r="C43" s="48">
        <v>138</v>
      </c>
      <c r="D43" s="48">
        <v>142</v>
      </c>
      <c r="E43" s="85" t="s">
        <v>399</v>
      </c>
      <c r="F43" s="12" t="s">
        <v>399</v>
      </c>
      <c r="G43" s="49" t="s">
        <v>399</v>
      </c>
    </row>
    <row r="44" spans="1:7">
      <c r="A44" s="66" t="s">
        <v>496</v>
      </c>
      <c r="B44" s="85">
        <v>627</v>
      </c>
      <c r="C44" s="48">
        <v>230</v>
      </c>
      <c r="D44" s="48">
        <v>857</v>
      </c>
      <c r="E44" s="85">
        <v>3200</v>
      </c>
      <c r="F44" s="12">
        <v>4500</v>
      </c>
      <c r="G44" s="49">
        <v>3041</v>
      </c>
    </row>
    <row r="45" spans="1:7">
      <c r="A45" s="66" t="s">
        <v>497</v>
      </c>
      <c r="B45" s="85">
        <v>221</v>
      </c>
      <c r="C45" s="48">
        <v>985</v>
      </c>
      <c r="D45" s="48">
        <v>1206</v>
      </c>
      <c r="E45" s="85">
        <v>2500</v>
      </c>
      <c r="F45" s="12">
        <v>3750</v>
      </c>
      <c r="G45" s="49">
        <v>4246</v>
      </c>
    </row>
    <row r="46" spans="1:7">
      <c r="A46" s="76" t="s">
        <v>573</v>
      </c>
      <c r="B46" s="377">
        <v>869</v>
      </c>
      <c r="C46" s="77">
        <v>3339</v>
      </c>
      <c r="D46" s="77">
        <v>4208</v>
      </c>
      <c r="E46" s="377">
        <v>2960</v>
      </c>
      <c r="F46" s="81">
        <v>3057</v>
      </c>
      <c r="G46" s="78">
        <v>12778</v>
      </c>
    </row>
    <row r="47" spans="1:7">
      <c r="A47" s="66"/>
      <c r="B47" s="48"/>
      <c r="C47" s="48"/>
      <c r="D47" s="48"/>
      <c r="E47" s="48"/>
      <c r="F47" s="12"/>
      <c r="G47" s="49"/>
    </row>
    <row r="48" spans="1:7">
      <c r="A48" s="66" t="s">
        <v>504</v>
      </c>
      <c r="B48" s="85">
        <v>249</v>
      </c>
      <c r="C48" s="48">
        <v>87</v>
      </c>
      <c r="D48" s="48">
        <v>336</v>
      </c>
      <c r="E48" s="85">
        <v>830</v>
      </c>
      <c r="F48" s="12">
        <v>3120</v>
      </c>
      <c r="G48" s="49">
        <v>478</v>
      </c>
    </row>
    <row r="49" spans="1:7">
      <c r="A49" s="76" t="s">
        <v>506</v>
      </c>
      <c r="B49" s="377">
        <v>249</v>
      </c>
      <c r="C49" s="77">
        <v>87</v>
      </c>
      <c r="D49" s="77">
        <v>336</v>
      </c>
      <c r="E49" s="377">
        <v>830</v>
      </c>
      <c r="F49" s="81">
        <v>3120</v>
      </c>
      <c r="G49" s="78">
        <v>478</v>
      </c>
    </row>
    <row r="50" spans="1:7">
      <c r="A50" s="66"/>
      <c r="B50" s="48"/>
      <c r="C50" s="48"/>
      <c r="D50" s="48"/>
      <c r="E50" s="48"/>
      <c r="F50" s="12"/>
      <c r="G50" s="49"/>
    </row>
    <row r="51" spans="1:7">
      <c r="A51" s="1262" t="s">
        <v>508</v>
      </c>
      <c r="B51" s="85">
        <v>89</v>
      </c>
      <c r="C51" s="48" t="s">
        <v>399</v>
      </c>
      <c r="D51" s="48">
        <v>89</v>
      </c>
      <c r="E51" s="48">
        <v>1050</v>
      </c>
      <c r="F51" s="12" t="s">
        <v>399</v>
      </c>
      <c r="G51" s="49">
        <v>94</v>
      </c>
    </row>
    <row r="52" spans="1:7">
      <c r="A52" s="1262" t="s">
        <v>509</v>
      </c>
      <c r="B52" s="85">
        <v>60</v>
      </c>
      <c r="C52" s="48">
        <v>12</v>
      </c>
      <c r="D52" s="48">
        <v>72</v>
      </c>
      <c r="E52" s="48">
        <v>850</v>
      </c>
      <c r="F52" s="12">
        <v>1100</v>
      </c>
      <c r="G52" s="49">
        <v>64</v>
      </c>
    </row>
    <row r="53" spans="1:7">
      <c r="A53" s="1262" t="s">
        <v>510</v>
      </c>
      <c r="B53" s="85">
        <v>10</v>
      </c>
      <c r="C53" s="48" t="s">
        <v>399</v>
      </c>
      <c r="D53" s="48">
        <v>10</v>
      </c>
      <c r="E53" s="85">
        <v>2000</v>
      </c>
      <c r="F53" s="12" t="s">
        <v>399</v>
      </c>
      <c r="G53" s="49">
        <v>20</v>
      </c>
    </row>
    <row r="54" spans="1:7">
      <c r="A54" s="1262" t="s">
        <v>512</v>
      </c>
      <c r="B54" s="85">
        <v>48</v>
      </c>
      <c r="C54" s="48" t="s">
        <v>399</v>
      </c>
      <c r="D54" s="48">
        <v>48</v>
      </c>
      <c r="E54" s="85">
        <v>1200</v>
      </c>
      <c r="F54" s="12" t="s">
        <v>399</v>
      </c>
      <c r="G54" s="49">
        <v>57</v>
      </c>
    </row>
    <row r="55" spans="1:7">
      <c r="A55" s="1262" t="s">
        <v>514</v>
      </c>
      <c r="B55" s="85">
        <v>666</v>
      </c>
      <c r="C55" s="48">
        <v>212</v>
      </c>
      <c r="D55" s="48">
        <v>878</v>
      </c>
      <c r="E55" s="85">
        <v>1350</v>
      </c>
      <c r="F55" s="12">
        <v>1750</v>
      </c>
      <c r="G55" s="49">
        <v>1270</v>
      </c>
    </row>
    <row r="56" spans="1:7">
      <c r="A56" s="76" t="s">
        <v>515</v>
      </c>
      <c r="B56" s="377">
        <v>873</v>
      </c>
      <c r="C56" s="77">
        <v>224</v>
      </c>
      <c r="D56" s="77">
        <v>1097</v>
      </c>
      <c r="E56" s="377">
        <v>1284</v>
      </c>
      <c r="F56" s="81">
        <v>1715</v>
      </c>
      <c r="G56" s="78">
        <v>1505</v>
      </c>
    </row>
    <row r="57" spans="1:7">
      <c r="A57" s="66"/>
      <c r="B57" s="48"/>
      <c r="C57" s="48"/>
      <c r="D57" s="48"/>
      <c r="E57" s="48"/>
      <c r="F57" s="12"/>
      <c r="G57" s="49"/>
    </row>
    <row r="58" spans="1:7" ht="13.5" thickBot="1">
      <c r="A58" s="69" t="s">
        <v>519</v>
      </c>
      <c r="B58" s="55">
        <v>31965</v>
      </c>
      <c r="C58" s="55">
        <v>10584</v>
      </c>
      <c r="D58" s="55">
        <v>42549</v>
      </c>
      <c r="E58" s="55">
        <v>2408</v>
      </c>
      <c r="F58" s="55">
        <v>3397</v>
      </c>
      <c r="G58" s="56">
        <v>112928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>
  <sheetPr codeName="Hoja229">
    <pageSetUpPr fitToPage="1"/>
  </sheetPr>
  <dimension ref="A1:J20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3.140625" style="271" customWidth="1"/>
    <col min="2" max="7" width="15.7109375" style="271" customWidth="1"/>
    <col min="8" max="8" width="5.85546875" style="271" customWidth="1"/>
    <col min="9" max="12" width="11.42578125" style="271"/>
    <col min="13" max="13" width="11.140625" style="271" customWidth="1"/>
    <col min="14" max="21" width="12" style="271" customWidth="1"/>
    <col min="22" max="16384" width="11.42578125" style="271"/>
  </cols>
  <sheetData>
    <row r="1" spans="1:10" s="90" customFormat="1" ht="18">
      <c r="A1" s="1519" t="s">
        <v>375</v>
      </c>
      <c r="B1" s="1519"/>
      <c r="C1" s="1519"/>
      <c r="D1" s="1519"/>
      <c r="E1" s="1519"/>
      <c r="F1" s="1519"/>
      <c r="G1" s="1519"/>
      <c r="H1" s="89"/>
      <c r="I1" s="89"/>
      <c r="J1" s="89"/>
    </row>
    <row r="3" spans="1:10" s="91" customFormat="1" ht="29.25" customHeight="1">
      <c r="A3" s="1523" t="s">
        <v>1404</v>
      </c>
      <c r="B3" s="1523"/>
      <c r="C3" s="1523"/>
      <c r="D3" s="1523"/>
      <c r="E3" s="1523"/>
      <c r="F3" s="1523"/>
      <c r="G3" s="1523"/>
      <c r="H3" s="282"/>
      <c r="I3" s="282"/>
      <c r="J3" s="331"/>
    </row>
    <row r="4" spans="1:10" s="91" customFormat="1" ht="15.75" thickBot="1">
      <c r="A4" s="239"/>
      <c r="B4" s="240"/>
      <c r="C4" s="240"/>
      <c r="D4" s="240"/>
      <c r="E4" s="240"/>
      <c r="F4" s="240"/>
      <c r="G4" s="240"/>
      <c r="H4" s="240"/>
      <c r="I4" s="240"/>
      <c r="J4" s="240"/>
    </row>
    <row r="5" spans="1:10" ht="22.5" customHeight="1">
      <c r="A5" s="186" t="s">
        <v>560</v>
      </c>
      <c r="B5" s="919" t="s">
        <v>379</v>
      </c>
      <c r="C5" s="920"/>
      <c r="D5" s="921"/>
      <c r="E5" s="919" t="s">
        <v>386</v>
      </c>
      <c r="F5" s="920"/>
      <c r="G5" s="1663" t="s">
        <v>387</v>
      </c>
    </row>
    <row r="6" spans="1:10" ht="27.75" customHeight="1">
      <c r="A6" s="861" t="s">
        <v>586</v>
      </c>
      <c r="B6" s="923" t="s">
        <v>389</v>
      </c>
      <c r="C6" s="318"/>
      <c r="D6" s="924"/>
      <c r="E6" s="923" t="s">
        <v>390</v>
      </c>
      <c r="F6" s="924"/>
      <c r="G6" s="1664"/>
    </row>
    <row r="7" spans="1:10" ht="33.75" customHeight="1" thickBot="1">
      <c r="A7" s="951" t="s">
        <v>589</v>
      </c>
      <c r="B7" s="860" t="s">
        <v>393</v>
      </c>
      <c r="C7" s="307" t="s">
        <v>394</v>
      </c>
      <c r="D7" s="307" t="s">
        <v>395</v>
      </c>
      <c r="E7" s="860" t="s">
        <v>393</v>
      </c>
      <c r="F7" s="307" t="s">
        <v>394</v>
      </c>
      <c r="G7" s="1665"/>
      <c r="H7" s="352"/>
    </row>
    <row r="8" spans="1:10" ht="24" customHeight="1">
      <c r="A8" s="66" t="s">
        <v>501</v>
      </c>
      <c r="B8" s="48" t="s">
        <v>399</v>
      </c>
      <c r="C8" s="48">
        <v>6</v>
      </c>
      <c r="D8" s="48">
        <v>6</v>
      </c>
      <c r="E8" s="48" t="s">
        <v>399</v>
      </c>
      <c r="F8" s="12">
        <v>3500</v>
      </c>
      <c r="G8" s="49">
        <v>21</v>
      </c>
    </row>
    <row r="9" spans="1:10">
      <c r="A9" s="76" t="s">
        <v>502</v>
      </c>
      <c r="B9" s="77" t="s">
        <v>399</v>
      </c>
      <c r="C9" s="77">
        <v>6</v>
      </c>
      <c r="D9" s="77">
        <v>6</v>
      </c>
      <c r="E9" s="77" t="s">
        <v>399</v>
      </c>
      <c r="F9" s="81">
        <v>3500</v>
      </c>
      <c r="G9" s="78">
        <v>21</v>
      </c>
    </row>
    <row r="10" spans="1:10">
      <c r="A10" s="68"/>
      <c r="B10" s="48"/>
      <c r="C10" s="48"/>
      <c r="D10" s="48"/>
      <c r="E10" s="48"/>
      <c r="F10" s="12"/>
      <c r="G10" s="49"/>
    </row>
    <row r="11" spans="1:10">
      <c r="A11" s="66" t="s">
        <v>504</v>
      </c>
      <c r="B11" s="48" t="s">
        <v>399</v>
      </c>
      <c r="C11" s="48">
        <v>320</v>
      </c>
      <c r="D11" s="48">
        <v>320</v>
      </c>
      <c r="E11" s="48" t="s">
        <v>399</v>
      </c>
      <c r="F11" s="12">
        <v>3640</v>
      </c>
      <c r="G11" s="49">
        <v>1165</v>
      </c>
    </row>
    <row r="12" spans="1:10">
      <c r="A12" s="66" t="s">
        <v>505</v>
      </c>
      <c r="B12" s="48" t="s">
        <v>399</v>
      </c>
      <c r="C12" s="48">
        <v>53</v>
      </c>
      <c r="D12" s="48">
        <v>53</v>
      </c>
      <c r="E12" s="48" t="s">
        <v>399</v>
      </c>
      <c r="F12" s="12">
        <v>3320</v>
      </c>
      <c r="G12" s="49">
        <v>176</v>
      </c>
    </row>
    <row r="13" spans="1:10">
      <c r="A13" s="76" t="s">
        <v>506</v>
      </c>
      <c r="B13" s="77" t="s">
        <v>399</v>
      </c>
      <c r="C13" s="77">
        <v>373</v>
      </c>
      <c r="D13" s="77">
        <v>373</v>
      </c>
      <c r="E13" s="77" t="s">
        <v>399</v>
      </c>
      <c r="F13" s="81">
        <v>3595</v>
      </c>
      <c r="G13" s="78">
        <v>1341</v>
      </c>
    </row>
    <row r="14" spans="1:10">
      <c r="A14" s="66"/>
      <c r="B14" s="48"/>
      <c r="C14" s="48"/>
      <c r="D14" s="48"/>
      <c r="E14" s="48"/>
      <c r="F14" s="12"/>
      <c r="G14" s="49"/>
    </row>
    <row r="15" spans="1:10">
      <c r="A15" s="66" t="s">
        <v>508</v>
      </c>
      <c r="B15" s="48" t="s">
        <v>399</v>
      </c>
      <c r="C15" s="48">
        <v>119</v>
      </c>
      <c r="D15" s="48">
        <v>119</v>
      </c>
      <c r="E15" s="48" t="s">
        <v>399</v>
      </c>
      <c r="F15" s="12">
        <v>3000</v>
      </c>
      <c r="G15" s="49">
        <v>357</v>
      </c>
    </row>
    <row r="16" spans="1:10">
      <c r="A16" s="66" t="s">
        <v>509</v>
      </c>
      <c r="B16" s="48" t="s">
        <v>399</v>
      </c>
      <c r="C16" s="48">
        <v>34</v>
      </c>
      <c r="D16" s="48">
        <v>34</v>
      </c>
      <c r="E16" s="48" t="s">
        <v>399</v>
      </c>
      <c r="F16" s="12">
        <v>2000</v>
      </c>
      <c r="G16" s="49">
        <v>68</v>
      </c>
    </row>
    <row r="17" spans="1:7">
      <c r="A17" s="66" t="s">
        <v>514</v>
      </c>
      <c r="B17" s="48">
        <v>10</v>
      </c>
      <c r="C17" s="48">
        <v>106</v>
      </c>
      <c r="D17" s="48">
        <v>116</v>
      </c>
      <c r="E17" s="48">
        <v>1500</v>
      </c>
      <c r="F17" s="12">
        <v>2350</v>
      </c>
      <c r="G17" s="49">
        <v>264</v>
      </c>
    </row>
    <row r="18" spans="1:7">
      <c r="A18" s="76" t="s">
        <v>515</v>
      </c>
      <c r="B18" s="77">
        <v>10</v>
      </c>
      <c r="C18" s="77">
        <v>259</v>
      </c>
      <c r="D18" s="77">
        <v>269</v>
      </c>
      <c r="E18" s="77">
        <v>1500</v>
      </c>
      <c r="F18" s="81">
        <v>2603</v>
      </c>
      <c r="G18" s="78">
        <v>689</v>
      </c>
    </row>
    <row r="19" spans="1:7">
      <c r="A19" s="66"/>
      <c r="B19" s="48"/>
      <c r="C19" s="48"/>
      <c r="D19" s="48"/>
      <c r="E19" s="48"/>
      <c r="F19" s="12"/>
      <c r="G19" s="49"/>
    </row>
    <row r="20" spans="1:7" ht="13.5" thickBot="1">
      <c r="A20" s="69" t="s">
        <v>519</v>
      </c>
      <c r="B20" s="55">
        <v>10</v>
      </c>
      <c r="C20" s="55">
        <v>638</v>
      </c>
      <c r="D20" s="55">
        <v>648</v>
      </c>
      <c r="E20" s="55">
        <v>1500</v>
      </c>
      <c r="F20" s="55">
        <v>3191</v>
      </c>
      <c r="G20" s="56">
        <v>2051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>
  <sheetPr codeName="Hoja230">
    <pageSetUpPr fitToPage="1"/>
  </sheetPr>
  <dimension ref="A1:J38"/>
  <sheetViews>
    <sheetView view="pageBreakPreview" zoomScale="75" zoomScaleNormal="75" zoomScaleSheetLayoutView="75" workbookViewId="0">
      <selection activeCell="H84" sqref="H84"/>
    </sheetView>
  </sheetViews>
  <sheetFormatPr baseColWidth="10" defaultRowHeight="12.75"/>
  <cols>
    <col min="1" max="1" width="33.7109375" style="271" customWidth="1"/>
    <col min="2" max="7" width="18.140625" style="271" customWidth="1"/>
    <col min="8" max="12" width="11.42578125" style="271"/>
    <col min="13" max="13" width="11.140625" style="271" customWidth="1"/>
    <col min="14" max="21" width="12" style="271" customWidth="1"/>
    <col min="22" max="16384" width="11.42578125" style="271"/>
  </cols>
  <sheetData>
    <row r="1" spans="1:10" s="90" customFormat="1" ht="18">
      <c r="A1" s="1519" t="s">
        <v>375</v>
      </c>
      <c r="B1" s="1519"/>
      <c r="C1" s="1519"/>
      <c r="D1" s="1519"/>
      <c r="E1" s="1519"/>
      <c r="F1" s="1519"/>
      <c r="G1" s="1519"/>
      <c r="H1" s="89"/>
      <c r="I1" s="89"/>
      <c r="J1" s="89"/>
    </row>
    <row r="3" spans="1:10" s="91" customFormat="1" ht="24.75" customHeight="1">
      <c r="A3" s="1523" t="s">
        <v>1405</v>
      </c>
      <c r="B3" s="1523"/>
      <c r="C3" s="1523"/>
      <c r="D3" s="1523"/>
      <c r="E3" s="1523"/>
      <c r="F3" s="1523"/>
      <c r="G3" s="1523"/>
      <c r="H3" s="282"/>
      <c r="I3" s="282"/>
      <c r="J3" s="331"/>
    </row>
    <row r="4" spans="1:10" s="91" customFormat="1" ht="15.75" thickBot="1">
      <c r="A4" s="239"/>
      <c r="B4" s="240"/>
      <c r="C4" s="240"/>
      <c r="D4" s="240"/>
      <c r="E4" s="240"/>
      <c r="F4" s="240"/>
      <c r="G4" s="240"/>
      <c r="H4" s="240"/>
      <c r="I4" s="240"/>
      <c r="J4" s="240"/>
    </row>
    <row r="5" spans="1:10" ht="31.5" customHeight="1">
      <c r="A5" s="186" t="s">
        <v>560</v>
      </c>
      <c r="B5" s="919" t="s">
        <v>379</v>
      </c>
      <c r="C5" s="920"/>
      <c r="D5" s="921"/>
      <c r="E5" s="919" t="s">
        <v>386</v>
      </c>
      <c r="F5" s="920"/>
      <c r="G5" s="1663" t="s">
        <v>387</v>
      </c>
    </row>
    <row r="6" spans="1:10" ht="18.75" customHeight="1">
      <c r="A6" s="861" t="s">
        <v>586</v>
      </c>
      <c r="B6" s="937" t="s">
        <v>389</v>
      </c>
      <c r="C6" s="935"/>
      <c r="D6" s="936"/>
      <c r="E6" s="937" t="s">
        <v>390</v>
      </c>
      <c r="F6" s="936"/>
      <c r="G6" s="1664"/>
    </row>
    <row r="7" spans="1:10" ht="32.25" customHeight="1" thickBot="1">
      <c r="A7" s="951" t="s">
        <v>589</v>
      </c>
      <c r="B7" s="860" t="s">
        <v>393</v>
      </c>
      <c r="C7" s="307" t="s">
        <v>394</v>
      </c>
      <c r="D7" s="307" t="s">
        <v>395</v>
      </c>
      <c r="E7" s="860" t="s">
        <v>393</v>
      </c>
      <c r="F7" s="307" t="s">
        <v>394</v>
      </c>
      <c r="G7" s="1665"/>
      <c r="H7" s="352"/>
    </row>
    <row r="8" spans="1:10" ht="18.75" customHeight="1">
      <c r="A8" s="1257" t="s">
        <v>473</v>
      </c>
      <c r="B8" s="1258">
        <v>10</v>
      </c>
      <c r="C8" s="1259" t="s">
        <v>399</v>
      </c>
      <c r="D8" s="1259">
        <v>10</v>
      </c>
      <c r="E8" s="1258">
        <v>1550</v>
      </c>
      <c r="F8" s="1261" t="s">
        <v>399</v>
      </c>
      <c r="G8" s="1260">
        <v>15</v>
      </c>
    </row>
    <row r="9" spans="1:10">
      <c r="A9" s="1135" t="s">
        <v>474</v>
      </c>
      <c r="B9" s="1256">
        <v>87</v>
      </c>
      <c r="C9" s="1251">
        <v>8</v>
      </c>
      <c r="D9" s="1251">
        <v>95</v>
      </c>
      <c r="E9" s="1256">
        <v>892</v>
      </c>
      <c r="F9" s="1255">
        <v>1800</v>
      </c>
      <c r="G9" s="1212">
        <v>92</v>
      </c>
    </row>
    <row r="10" spans="1:10">
      <c r="A10" s="980" t="s">
        <v>475</v>
      </c>
      <c r="B10" s="986">
        <v>97</v>
      </c>
      <c r="C10" s="981">
        <v>8</v>
      </c>
      <c r="D10" s="981">
        <v>105</v>
      </c>
      <c r="E10" s="986">
        <v>960</v>
      </c>
      <c r="F10" s="982">
        <v>1800</v>
      </c>
      <c r="G10" s="983">
        <v>107</v>
      </c>
    </row>
    <row r="11" spans="1:10">
      <c r="A11" s="1135"/>
      <c r="B11" s="1251"/>
      <c r="C11" s="1251"/>
      <c r="D11" s="1251"/>
      <c r="E11" s="1251"/>
      <c r="F11" s="1255"/>
      <c r="G11" s="1212"/>
    </row>
    <row r="12" spans="1:10">
      <c r="A12" s="980" t="s">
        <v>481</v>
      </c>
      <c r="B12" s="981" t="s">
        <v>399</v>
      </c>
      <c r="C12" s="981">
        <v>1</v>
      </c>
      <c r="D12" s="981">
        <v>1</v>
      </c>
      <c r="E12" s="981" t="s">
        <v>399</v>
      </c>
      <c r="F12" s="982">
        <v>1000</v>
      </c>
      <c r="G12" s="983">
        <v>1</v>
      </c>
    </row>
    <row r="13" spans="1:10">
      <c r="A13" s="1135"/>
      <c r="B13" s="1251"/>
      <c r="C13" s="1251"/>
      <c r="D13" s="1251"/>
      <c r="E13" s="1251"/>
      <c r="F13" s="1255"/>
      <c r="G13" s="1212"/>
    </row>
    <row r="14" spans="1:10">
      <c r="A14" s="1135" t="s">
        <v>545</v>
      </c>
      <c r="B14" s="1256">
        <v>12</v>
      </c>
      <c r="C14" s="1251">
        <v>3</v>
      </c>
      <c r="D14" s="1251">
        <v>15</v>
      </c>
      <c r="E14" s="1256">
        <v>550</v>
      </c>
      <c r="F14" s="1255">
        <v>2500</v>
      </c>
      <c r="G14" s="1212">
        <v>14</v>
      </c>
    </row>
    <row r="15" spans="1:10">
      <c r="A15" s="1135" t="s">
        <v>483</v>
      </c>
      <c r="B15" s="1256">
        <v>351</v>
      </c>
      <c r="C15" s="1251">
        <v>16</v>
      </c>
      <c r="D15" s="1251">
        <v>367</v>
      </c>
      <c r="E15" s="1256">
        <v>900</v>
      </c>
      <c r="F15" s="1255">
        <v>1200</v>
      </c>
      <c r="G15" s="1212">
        <v>335</v>
      </c>
    </row>
    <row r="16" spans="1:10">
      <c r="A16" s="1135" t="s">
        <v>484</v>
      </c>
      <c r="B16" s="1256">
        <v>58</v>
      </c>
      <c r="C16" s="1251" t="s">
        <v>399</v>
      </c>
      <c r="D16" s="1251">
        <v>58</v>
      </c>
      <c r="E16" s="1251" t="s">
        <v>399</v>
      </c>
      <c r="F16" s="1255" t="s">
        <v>399</v>
      </c>
      <c r="G16" s="1212" t="s">
        <v>399</v>
      </c>
    </row>
    <row r="17" spans="1:7">
      <c r="A17" s="1135" t="s">
        <v>485</v>
      </c>
      <c r="B17" s="1256">
        <v>623</v>
      </c>
      <c r="C17" s="1251">
        <v>39</v>
      </c>
      <c r="D17" s="1251">
        <v>662</v>
      </c>
      <c r="E17" s="1256">
        <v>1200</v>
      </c>
      <c r="F17" s="1255">
        <v>1800</v>
      </c>
      <c r="G17" s="1212">
        <v>818</v>
      </c>
    </row>
    <row r="18" spans="1:7">
      <c r="A18" s="1135" t="s">
        <v>486</v>
      </c>
      <c r="B18" s="1256">
        <v>13</v>
      </c>
      <c r="C18" s="1251" t="s">
        <v>399</v>
      </c>
      <c r="D18" s="1251">
        <v>13</v>
      </c>
      <c r="E18" s="1256">
        <v>1050</v>
      </c>
      <c r="F18" s="1255" t="s">
        <v>399</v>
      </c>
      <c r="G18" s="1212">
        <v>14</v>
      </c>
    </row>
    <row r="19" spans="1:7">
      <c r="A19" s="1135" t="s">
        <v>487</v>
      </c>
      <c r="B19" s="1256">
        <v>302</v>
      </c>
      <c r="C19" s="1251" t="s">
        <v>399</v>
      </c>
      <c r="D19" s="1251">
        <v>302</v>
      </c>
      <c r="E19" s="1256">
        <v>900</v>
      </c>
      <c r="F19" s="1255" t="s">
        <v>399</v>
      </c>
      <c r="G19" s="1212">
        <v>272</v>
      </c>
    </row>
    <row r="20" spans="1:7">
      <c r="A20" s="1135" t="s">
        <v>488</v>
      </c>
      <c r="B20" s="1256">
        <v>482</v>
      </c>
      <c r="C20" s="1251">
        <v>28</v>
      </c>
      <c r="D20" s="1251">
        <v>510</v>
      </c>
      <c r="E20" s="1256">
        <v>400</v>
      </c>
      <c r="F20" s="1255">
        <v>700</v>
      </c>
      <c r="G20" s="1212">
        <v>212</v>
      </c>
    </row>
    <row r="21" spans="1:7">
      <c r="A21" s="1135" t="s">
        <v>489</v>
      </c>
      <c r="B21" s="1256">
        <v>610</v>
      </c>
      <c r="C21" s="1251">
        <v>25</v>
      </c>
      <c r="D21" s="1251">
        <v>635</v>
      </c>
      <c r="E21" s="1256">
        <v>1400</v>
      </c>
      <c r="F21" s="1255">
        <v>2500</v>
      </c>
      <c r="G21" s="1212">
        <v>917</v>
      </c>
    </row>
    <row r="22" spans="1:7">
      <c r="A22" s="980" t="s">
        <v>491</v>
      </c>
      <c r="B22" s="986">
        <v>2451</v>
      </c>
      <c r="C22" s="981">
        <v>111</v>
      </c>
      <c r="D22" s="981">
        <v>2562</v>
      </c>
      <c r="E22" s="986">
        <v>980</v>
      </c>
      <c r="F22" s="982">
        <v>1613</v>
      </c>
      <c r="G22" s="983">
        <v>2582</v>
      </c>
    </row>
    <row r="23" spans="1:7">
      <c r="A23" s="68"/>
      <c r="B23" s="1251"/>
      <c r="C23" s="1251"/>
      <c r="D23" s="1251"/>
      <c r="E23" s="1251"/>
      <c r="F23" s="1255"/>
      <c r="G23" s="1212"/>
    </row>
    <row r="24" spans="1:7">
      <c r="A24" s="980" t="s">
        <v>492</v>
      </c>
      <c r="B24" s="986">
        <v>86</v>
      </c>
      <c r="C24" s="981" t="s">
        <v>399</v>
      </c>
      <c r="D24" s="981">
        <v>86</v>
      </c>
      <c r="E24" s="986">
        <v>900</v>
      </c>
      <c r="F24" s="982" t="s">
        <v>399</v>
      </c>
      <c r="G24" s="983">
        <v>77</v>
      </c>
    </row>
    <row r="25" spans="1:7">
      <c r="A25" s="1135"/>
      <c r="B25" s="1251"/>
      <c r="C25" s="1251"/>
      <c r="D25" s="1251"/>
      <c r="E25" s="1251"/>
      <c r="F25" s="1255"/>
      <c r="G25" s="1212"/>
    </row>
    <row r="26" spans="1:7">
      <c r="A26" s="1135" t="s">
        <v>504</v>
      </c>
      <c r="B26" s="1256">
        <v>37</v>
      </c>
      <c r="C26" s="1251" t="s">
        <v>399</v>
      </c>
      <c r="D26" s="1251">
        <v>37</v>
      </c>
      <c r="E26" s="1256">
        <v>797</v>
      </c>
      <c r="F26" s="1255" t="s">
        <v>399</v>
      </c>
      <c r="G26" s="1212">
        <v>30</v>
      </c>
    </row>
    <row r="27" spans="1:7">
      <c r="A27" s="980" t="s">
        <v>506</v>
      </c>
      <c r="B27" s="986">
        <v>37</v>
      </c>
      <c r="C27" s="981" t="s">
        <v>399</v>
      </c>
      <c r="D27" s="981">
        <v>37</v>
      </c>
      <c r="E27" s="986">
        <v>797</v>
      </c>
      <c r="F27" s="982" t="s">
        <v>399</v>
      </c>
      <c r="G27" s="983">
        <v>30</v>
      </c>
    </row>
    <row r="28" spans="1:7">
      <c r="A28" s="1135"/>
      <c r="B28" s="1251"/>
      <c r="C28" s="1251"/>
      <c r="D28" s="1251"/>
      <c r="E28" s="1251"/>
      <c r="F28" s="1255"/>
      <c r="G28" s="1212"/>
    </row>
    <row r="29" spans="1:7">
      <c r="A29" s="1135" t="s">
        <v>507</v>
      </c>
      <c r="B29" s="1256">
        <v>42</v>
      </c>
      <c r="C29" s="1251" t="s">
        <v>399</v>
      </c>
      <c r="D29" s="1251">
        <v>42</v>
      </c>
      <c r="E29" s="1256">
        <v>690</v>
      </c>
      <c r="F29" s="1255" t="s">
        <v>399</v>
      </c>
      <c r="G29" s="1212">
        <v>29</v>
      </c>
    </row>
    <row r="30" spans="1:7">
      <c r="A30" s="1135" t="s">
        <v>508</v>
      </c>
      <c r="B30" s="1256">
        <v>283</v>
      </c>
      <c r="C30" s="1251">
        <v>6</v>
      </c>
      <c r="D30" s="1251">
        <v>289</v>
      </c>
      <c r="E30" s="1256">
        <v>1000</v>
      </c>
      <c r="F30" s="1255">
        <v>1500</v>
      </c>
      <c r="G30" s="1212">
        <v>292</v>
      </c>
    </row>
    <row r="31" spans="1:7">
      <c r="A31" s="1135" t="s">
        <v>509</v>
      </c>
      <c r="B31" s="1256">
        <v>115</v>
      </c>
      <c r="C31" s="1251">
        <v>18</v>
      </c>
      <c r="D31" s="1251">
        <v>133</v>
      </c>
      <c r="E31" s="1256">
        <v>800</v>
      </c>
      <c r="F31" s="1255">
        <v>1000</v>
      </c>
      <c r="G31" s="1212">
        <v>110</v>
      </c>
    </row>
    <row r="32" spans="1:7">
      <c r="A32" s="1135" t="s">
        <v>510</v>
      </c>
      <c r="B32" s="1256">
        <v>2</v>
      </c>
      <c r="C32" s="1251" t="s">
        <v>399</v>
      </c>
      <c r="D32" s="1251">
        <v>2</v>
      </c>
      <c r="E32" s="1256">
        <v>900</v>
      </c>
      <c r="F32" s="1255" t="s">
        <v>399</v>
      </c>
      <c r="G32" s="1212">
        <v>2</v>
      </c>
    </row>
    <row r="33" spans="1:7">
      <c r="A33" s="1135" t="s">
        <v>512</v>
      </c>
      <c r="B33" s="1256">
        <v>13</v>
      </c>
      <c r="C33" s="1251" t="s">
        <v>399</v>
      </c>
      <c r="D33" s="1251">
        <v>13</v>
      </c>
      <c r="E33" s="1256">
        <v>846</v>
      </c>
      <c r="F33" s="1255" t="s">
        <v>399</v>
      </c>
      <c r="G33" s="1212">
        <v>11</v>
      </c>
    </row>
    <row r="34" spans="1:7">
      <c r="A34" s="1135" t="s">
        <v>513</v>
      </c>
      <c r="B34" s="1256">
        <v>175</v>
      </c>
      <c r="C34" s="1251">
        <v>37</v>
      </c>
      <c r="D34" s="1251">
        <v>212</v>
      </c>
      <c r="E34" s="1256">
        <v>800</v>
      </c>
      <c r="F34" s="1255">
        <v>1600</v>
      </c>
      <c r="G34" s="1212">
        <v>199</v>
      </c>
    </row>
    <row r="35" spans="1:7">
      <c r="A35" s="1135" t="s">
        <v>514</v>
      </c>
      <c r="B35" s="1256">
        <v>583</v>
      </c>
      <c r="C35" s="1251">
        <v>19</v>
      </c>
      <c r="D35" s="1251">
        <v>602</v>
      </c>
      <c r="E35" s="1256">
        <v>1240</v>
      </c>
      <c r="F35" s="1255">
        <v>1750</v>
      </c>
      <c r="G35" s="1212">
        <v>756</v>
      </c>
    </row>
    <row r="36" spans="1:7">
      <c r="A36" s="980" t="s">
        <v>515</v>
      </c>
      <c r="B36" s="986">
        <v>1213</v>
      </c>
      <c r="C36" s="981">
        <v>80</v>
      </c>
      <c r="D36" s="981">
        <v>1293</v>
      </c>
      <c r="E36" s="986">
        <v>1055</v>
      </c>
      <c r="F36" s="982">
        <v>1493</v>
      </c>
      <c r="G36" s="983">
        <v>1399</v>
      </c>
    </row>
    <row r="37" spans="1:7">
      <c r="A37" s="1135"/>
      <c r="B37" s="1251"/>
      <c r="C37" s="1251"/>
      <c r="D37" s="1251"/>
      <c r="E37" s="1251"/>
      <c r="F37" s="1255"/>
      <c r="G37" s="1212"/>
    </row>
    <row r="38" spans="1:7" ht="13.5" thickBot="1">
      <c r="A38" s="976" t="s">
        <v>519</v>
      </c>
      <c r="B38" s="977">
        <v>3884</v>
      </c>
      <c r="C38" s="977">
        <v>200</v>
      </c>
      <c r="D38" s="977">
        <v>4084</v>
      </c>
      <c r="E38" s="977">
        <v>999</v>
      </c>
      <c r="F38" s="977">
        <v>1569</v>
      </c>
      <c r="G38" s="979">
        <v>4196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>
  <sheetPr codeName="Hoja55">
    <pageSetUpPr fitToPage="1"/>
  </sheetPr>
  <dimension ref="A1:F20"/>
  <sheetViews>
    <sheetView showGridLines="0" view="pageBreakPreview" topLeftCell="A7" zoomScale="75" zoomScaleNormal="75" zoomScaleSheetLayoutView="75" workbookViewId="0">
      <selection activeCell="G22" sqref="G22:H22"/>
    </sheetView>
  </sheetViews>
  <sheetFormatPr baseColWidth="10" defaultRowHeight="12.75"/>
  <cols>
    <col min="1" max="6" width="23.42578125" customWidth="1"/>
  </cols>
  <sheetData>
    <row r="1" spans="1:6" s="2" customFormat="1" ht="18">
      <c r="A1" s="1481" t="s">
        <v>375</v>
      </c>
      <c r="B1" s="1481"/>
      <c r="C1" s="1481"/>
      <c r="D1" s="1481"/>
      <c r="E1" s="1481"/>
      <c r="F1" s="1481"/>
    </row>
    <row r="2" spans="1:6" s="3" customFormat="1" ht="12.75" customHeight="1"/>
    <row r="3" spans="1:6" s="3" customFormat="1" ht="15">
      <c r="A3" s="1482" t="s">
        <v>1406</v>
      </c>
      <c r="B3" s="1482"/>
      <c r="C3" s="1482"/>
      <c r="D3" s="1482"/>
      <c r="E3" s="1482"/>
      <c r="F3" s="1482"/>
    </row>
    <row r="4" spans="1:6" s="3" customFormat="1" ht="15">
      <c r="A4" s="1482" t="s">
        <v>686</v>
      </c>
      <c r="B4" s="1482"/>
      <c r="C4" s="1482"/>
      <c r="D4" s="1482"/>
      <c r="E4" s="1482"/>
      <c r="F4" s="1482"/>
    </row>
    <row r="5" spans="1:6" s="3" customFormat="1" ht="13.5" customHeight="1" thickBot="1">
      <c r="A5" s="5"/>
      <c r="B5" s="6"/>
      <c r="C5" s="6"/>
      <c r="D5" s="6"/>
      <c r="E5" s="6"/>
      <c r="F5" s="6"/>
    </row>
    <row r="6" spans="1:6" ht="27" customHeight="1">
      <c r="A6" s="1520" t="s">
        <v>378</v>
      </c>
      <c r="B6" s="959"/>
      <c r="C6" s="959"/>
      <c r="D6" s="960"/>
      <c r="E6" s="93" t="s">
        <v>521</v>
      </c>
      <c r="F6" s="961"/>
    </row>
    <row r="7" spans="1:6">
      <c r="A7" s="1521"/>
      <c r="B7" s="962" t="s">
        <v>379</v>
      </c>
      <c r="C7" s="962" t="s">
        <v>386</v>
      </c>
      <c r="D7" s="962" t="s">
        <v>380</v>
      </c>
      <c r="E7" s="962" t="s">
        <v>522</v>
      </c>
      <c r="F7" s="964" t="s">
        <v>381</v>
      </c>
    </row>
    <row r="8" spans="1:6">
      <c r="A8" s="1521"/>
      <c r="B8" s="962" t="s">
        <v>389</v>
      </c>
      <c r="C8" s="962" t="s">
        <v>524</v>
      </c>
      <c r="D8" s="962" t="s">
        <v>533</v>
      </c>
      <c r="E8" s="962" t="s">
        <v>750</v>
      </c>
      <c r="F8" s="964" t="s">
        <v>384</v>
      </c>
    </row>
    <row r="9" spans="1:6" ht="23.25" customHeight="1" thickBot="1">
      <c r="A9" s="1522"/>
      <c r="B9" s="965"/>
      <c r="C9" s="965"/>
      <c r="D9" s="315"/>
      <c r="E9" s="315" t="s">
        <v>526</v>
      </c>
      <c r="F9" s="966"/>
    </row>
    <row r="10" spans="1:6" ht="27" customHeight="1">
      <c r="A10" s="102">
        <v>2003</v>
      </c>
      <c r="B10" s="247">
        <v>2583</v>
      </c>
      <c r="C10" s="149">
        <v>26.775067750677508</v>
      </c>
      <c r="D10" s="247">
        <v>6916</v>
      </c>
      <c r="E10" s="105">
        <v>156.72</v>
      </c>
      <c r="F10" s="106">
        <v>10838.7552</v>
      </c>
    </row>
    <row r="11" spans="1:6">
      <c r="A11" s="102">
        <v>2004</v>
      </c>
      <c r="B11" s="247">
        <v>2685</v>
      </c>
      <c r="C11" s="149">
        <v>29.407821229050278</v>
      </c>
      <c r="D11" s="247">
        <v>7896</v>
      </c>
      <c r="E11" s="105">
        <v>236.09</v>
      </c>
      <c r="F11" s="106">
        <v>18641.666400000002</v>
      </c>
    </row>
    <row r="12" spans="1:6">
      <c r="A12" s="102">
        <v>2005</v>
      </c>
      <c r="B12" s="247">
        <v>2633</v>
      </c>
      <c r="C12" s="149">
        <v>26.904671477402204</v>
      </c>
      <c r="D12" s="247">
        <v>7084</v>
      </c>
      <c r="E12" s="105">
        <v>307.22000000000003</v>
      </c>
      <c r="F12" s="106">
        <v>21763.464800000002</v>
      </c>
    </row>
    <row r="13" spans="1:6">
      <c r="A13" s="102">
        <v>2006</v>
      </c>
      <c r="B13" s="247">
        <v>2074</v>
      </c>
      <c r="C13" s="149">
        <v>27.613307618129216</v>
      </c>
      <c r="D13" s="247">
        <v>5727</v>
      </c>
      <c r="E13" s="105">
        <v>358.24</v>
      </c>
      <c r="F13" s="106">
        <v>20516.4048</v>
      </c>
    </row>
    <row r="14" spans="1:6">
      <c r="A14" s="102">
        <v>2007</v>
      </c>
      <c r="B14" s="247">
        <v>1687</v>
      </c>
      <c r="C14" s="149">
        <v>29.27682276229994</v>
      </c>
      <c r="D14" s="247">
        <v>4939</v>
      </c>
      <c r="E14" s="105">
        <v>288.45999999999998</v>
      </c>
      <c r="F14" s="106">
        <v>14247.0394</v>
      </c>
    </row>
    <row r="15" spans="1:6">
      <c r="A15" s="102">
        <v>2008</v>
      </c>
      <c r="B15" s="247">
        <v>1722</v>
      </c>
      <c r="C15" s="149">
        <v>28.855981416957025</v>
      </c>
      <c r="D15" s="247">
        <v>4969</v>
      </c>
      <c r="E15" s="105">
        <v>347.33</v>
      </c>
      <c r="F15" s="106">
        <v>17258.827700000002</v>
      </c>
    </row>
    <row r="16" spans="1:6">
      <c r="A16" s="102">
        <v>2009</v>
      </c>
      <c r="B16" s="247">
        <v>1782</v>
      </c>
      <c r="C16" s="149">
        <v>29.820426487093155</v>
      </c>
      <c r="D16" s="247">
        <v>5314</v>
      </c>
      <c r="E16" s="105">
        <v>332.43</v>
      </c>
      <c r="F16" s="106">
        <v>17665.3302</v>
      </c>
    </row>
    <row r="17" spans="1:6">
      <c r="A17" s="102">
        <v>2010</v>
      </c>
      <c r="B17" s="247">
        <v>1708</v>
      </c>
      <c r="C17" s="149">
        <v>28.58313817330211</v>
      </c>
      <c r="D17" s="247">
        <v>4882</v>
      </c>
      <c r="E17" s="105">
        <v>372.82</v>
      </c>
      <c r="F17" s="106">
        <v>18201.072400000001</v>
      </c>
    </row>
    <row r="18" spans="1:6">
      <c r="A18" s="102">
        <v>2011</v>
      </c>
      <c r="B18" s="247">
        <v>1858</v>
      </c>
      <c r="C18" s="149">
        <v>30.45209903121636</v>
      </c>
      <c r="D18" s="247">
        <v>5658</v>
      </c>
      <c r="E18" s="105">
        <v>347.69</v>
      </c>
      <c r="F18" s="106">
        <v>19672.300200000001</v>
      </c>
    </row>
    <row r="19" spans="1:6">
      <c r="A19" s="102">
        <v>2012</v>
      </c>
      <c r="B19" s="247">
        <v>1769</v>
      </c>
      <c r="C19" s="149">
        <v>31.950254381006218</v>
      </c>
      <c r="D19" s="247">
        <v>5652</v>
      </c>
      <c r="E19" s="105">
        <v>326.02</v>
      </c>
      <c r="F19" s="106">
        <v>18426.650399999999</v>
      </c>
    </row>
    <row r="20" spans="1:6" ht="13.5" thickBot="1">
      <c r="A20" s="152">
        <v>2013</v>
      </c>
      <c r="B20" s="402">
        <v>1553</v>
      </c>
      <c r="C20" s="153">
        <f>D20/B20*10</f>
        <v>27.862202189311009</v>
      </c>
      <c r="D20" s="402">
        <v>4327</v>
      </c>
      <c r="E20" s="1356">
        <v>355.4</v>
      </c>
      <c r="F20" s="946">
        <f>E20*D20/100</f>
        <v>15378.157999999998</v>
      </c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358</vt:i4>
      </vt:variant>
      <vt:variant>
        <vt:lpstr>Rangos con nombre</vt:lpstr>
      </vt:variant>
      <vt:variant>
        <vt:i4>341</vt:i4>
      </vt:variant>
    </vt:vector>
  </HeadingPairs>
  <TitlesOfParts>
    <vt:vector size="699" baseType="lpstr">
      <vt:lpstr>13.1.1.1</vt:lpstr>
      <vt:lpstr>13.1.1.2</vt:lpstr>
      <vt:lpstr>13.1.1.3</vt:lpstr>
      <vt:lpstr>13.1.1.4</vt:lpstr>
      <vt:lpstr>13.1.1.5</vt:lpstr>
      <vt:lpstr>13.1.2.1</vt:lpstr>
      <vt:lpstr>13.1.2.2</vt:lpstr>
      <vt:lpstr>13.1.2.3</vt:lpstr>
      <vt:lpstr>13.1.2.4</vt:lpstr>
      <vt:lpstr>13.1.3.1</vt:lpstr>
      <vt:lpstr>13.1.3.2</vt:lpstr>
      <vt:lpstr>13.1.3.3</vt:lpstr>
      <vt:lpstr>13.1.3.4</vt:lpstr>
      <vt:lpstr>13.1.4.1</vt:lpstr>
      <vt:lpstr>13.1.4.2</vt:lpstr>
      <vt:lpstr>13.1.5.1</vt:lpstr>
      <vt:lpstr>13.1.5.2</vt:lpstr>
      <vt:lpstr>13.1.6.1</vt:lpstr>
      <vt:lpstr>13.1.6.2</vt:lpstr>
      <vt:lpstr>13.1.7.1</vt:lpstr>
      <vt:lpstr>13.1.7.2</vt:lpstr>
      <vt:lpstr>13.1.7.3</vt:lpstr>
      <vt:lpstr>13.1.8.1</vt:lpstr>
      <vt:lpstr>13.1.8.2</vt:lpstr>
      <vt:lpstr>13.1.8.3</vt:lpstr>
      <vt:lpstr>13.1.8.4</vt:lpstr>
      <vt:lpstr>13.1.9.1</vt:lpstr>
      <vt:lpstr>13.1.9.2</vt:lpstr>
      <vt:lpstr>13.1.10.1</vt:lpstr>
      <vt:lpstr>13.1.10.2</vt:lpstr>
      <vt:lpstr>13.1.10.3</vt:lpstr>
      <vt:lpstr>13.1.10.4</vt:lpstr>
      <vt:lpstr>13.1.10.5</vt:lpstr>
      <vt:lpstr>13.1.10.6</vt:lpstr>
      <vt:lpstr>13.1.11.1</vt:lpstr>
      <vt:lpstr>13.2.1.1</vt:lpstr>
      <vt:lpstr>13.2.1.2</vt:lpstr>
      <vt:lpstr>13.2.1.3</vt:lpstr>
      <vt:lpstr>13.2.1.4.</vt:lpstr>
      <vt:lpstr>13.2.2.1</vt:lpstr>
      <vt:lpstr>13.2.2.2</vt:lpstr>
      <vt:lpstr>13.2.2.3</vt:lpstr>
      <vt:lpstr>13.2.2.4</vt:lpstr>
      <vt:lpstr>13.2.3.1</vt:lpstr>
      <vt:lpstr>13.2.3.2</vt:lpstr>
      <vt:lpstr>13.2.3.3</vt:lpstr>
      <vt:lpstr>13.2.3.4</vt:lpstr>
      <vt:lpstr>13.2.4.1</vt:lpstr>
      <vt:lpstr>13.2.4.2</vt:lpstr>
      <vt:lpstr>13.2.5.1</vt:lpstr>
      <vt:lpstr>13.2.5.2</vt:lpstr>
      <vt:lpstr>13.2.6.1</vt:lpstr>
      <vt:lpstr>13.2.6.2</vt:lpstr>
      <vt:lpstr>13.2.6.3</vt:lpstr>
      <vt:lpstr>13.2.6.4</vt:lpstr>
      <vt:lpstr>13.2.7.1</vt:lpstr>
      <vt:lpstr>13.2.7.2</vt:lpstr>
      <vt:lpstr>13.2.8.1</vt:lpstr>
      <vt:lpstr>13.2.8.2</vt:lpstr>
      <vt:lpstr>13.2.9.1</vt:lpstr>
      <vt:lpstr>13.2.9.2</vt:lpstr>
      <vt:lpstr>13.2.10.1</vt:lpstr>
      <vt:lpstr>13.2.10.2</vt:lpstr>
      <vt:lpstr>13.2.10.3</vt:lpstr>
      <vt:lpstr>13.2.10.4</vt:lpstr>
      <vt:lpstr>13.3.1.1</vt:lpstr>
      <vt:lpstr>13.3.1.2</vt:lpstr>
      <vt:lpstr>13.3.1.3</vt:lpstr>
      <vt:lpstr>13.3.2.1</vt:lpstr>
      <vt:lpstr>13.3.2.2</vt:lpstr>
      <vt:lpstr>13.3.2.3</vt:lpstr>
      <vt:lpstr>13.3.2.4</vt:lpstr>
      <vt:lpstr>13.3.3.1</vt:lpstr>
      <vt:lpstr>13.3.3.2</vt:lpstr>
      <vt:lpstr>13.3.3.3</vt:lpstr>
      <vt:lpstr>13.4.1</vt:lpstr>
      <vt:lpstr>13.4.2</vt:lpstr>
      <vt:lpstr>13.4.3</vt:lpstr>
      <vt:lpstr>13.4.4.1</vt:lpstr>
      <vt:lpstr>13.4.4.2</vt:lpstr>
      <vt:lpstr>13.4.5.1</vt:lpstr>
      <vt:lpstr>13.4.5.2</vt:lpstr>
      <vt:lpstr>13.4.6.1</vt:lpstr>
      <vt:lpstr>13.4.7.1</vt:lpstr>
      <vt:lpstr>13.4.7.2</vt:lpstr>
      <vt:lpstr>13.4.8.1</vt:lpstr>
      <vt:lpstr>13.4.8.2</vt:lpstr>
      <vt:lpstr>13.4.9.1</vt:lpstr>
      <vt:lpstr>13.4.9.2</vt:lpstr>
      <vt:lpstr>13.4.10.1</vt:lpstr>
      <vt:lpstr>13.4.10.2</vt:lpstr>
      <vt:lpstr>13.4.11.1</vt:lpstr>
      <vt:lpstr>13.4.11.2</vt:lpstr>
      <vt:lpstr>13.4.12.1</vt:lpstr>
      <vt:lpstr>13.4.13.1</vt:lpstr>
      <vt:lpstr>13.4.13.2</vt:lpstr>
      <vt:lpstr>13.4.14.1</vt:lpstr>
      <vt:lpstr>13.4.14.2</vt:lpstr>
      <vt:lpstr>13.4.15.1</vt:lpstr>
      <vt:lpstr>13.4.15.2</vt:lpstr>
      <vt:lpstr>13.4.16.1</vt:lpstr>
      <vt:lpstr>13.4.16.2</vt:lpstr>
      <vt:lpstr>13.4.17.1</vt:lpstr>
      <vt:lpstr>13.4.17.2</vt:lpstr>
      <vt:lpstr>13.4.17.3</vt:lpstr>
      <vt:lpstr>13.4.17.4</vt:lpstr>
      <vt:lpstr>13.4.18.1</vt:lpstr>
      <vt:lpstr>13.4.18.2</vt:lpstr>
      <vt:lpstr>13.4.19.1</vt:lpstr>
      <vt:lpstr>13.4.19.2</vt:lpstr>
      <vt:lpstr>13.4.20.1</vt:lpstr>
      <vt:lpstr>13.4.20.2</vt:lpstr>
      <vt:lpstr>13.4.20.3</vt:lpstr>
      <vt:lpstr>13.5.1</vt:lpstr>
      <vt:lpstr>13.5.2</vt:lpstr>
      <vt:lpstr>13.5.3</vt:lpstr>
      <vt:lpstr>13.5.4</vt:lpstr>
      <vt:lpstr>13.5.5</vt:lpstr>
      <vt:lpstr>13.5.6</vt:lpstr>
      <vt:lpstr>13.5.7</vt:lpstr>
      <vt:lpstr>13.5.8</vt:lpstr>
      <vt:lpstr>13.5.9.1</vt:lpstr>
      <vt:lpstr>13.5.9.2</vt:lpstr>
      <vt:lpstr>13.5.10.1</vt:lpstr>
      <vt:lpstr>13.5.10.2</vt:lpstr>
      <vt:lpstr>13.5.11.1</vt:lpstr>
      <vt:lpstr>13.5.11.2</vt:lpstr>
      <vt:lpstr>13.5.11.3</vt:lpstr>
      <vt:lpstr>13.5.11.4</vt:lpstr>
      <vt:lpstr>13.5.11.5</vt:lpstr>
      <vt:lpstr>13.5.12.1</vt:lpstr>
      <vt:lpstr>13.5.12.2</vt:lpstr>
      <vt:lpstr>13.5.13.1</vt:lpstr>
      <vt:lpstr>13.5.13.2</vt:lpstr>
      <vt:lpstr>13.5.13.3</vt:lpstr>
      <vt:lpstr>13.5.13.4</vt:lpstr>
      <vt:lpstr>13.5.13.5</vt:lpstr>
      <vt:lpstr>13.5.14.1</vt:lpstr>
      <vt:lpstr>13.5.14.2</vt:lpstr>
      <vt:lpstr>13.5.14.3</vt:lpstr>
      <vt:lpstr>13.5.14.4</vt:lpstr>
      <vt:lpstr>13.5.15.1</vt:lpstr>
      <vt:lpstr>13.5.15.2</vt:lpstr>
      <vt:lpstr>13.6.1 </vt:lpstr>
      <vt:lpstr>13.6.2 </vt:lpstr>
      <vt:lpstr>13.6.3 </vt:lpstr>
      <vt:lpstr>13.6.4 </vt:lpstr>
      <vt:lpstr>13.6.5</vt:lpstr>
      <vt:lpstr>13.6.6</vt:lpstr>
      <vt:lpstr>13.6.7.1</vt:lpstr>
      <vt:lpstr>13.6.7.2</vt:lpstr>
      <vt:lpstr>13.6.7.3</vt:lpstr>
      <vt:lpstr>13.6.7.4</vt:lpstr>
      <vt:lpstr>13.6.8.1</vt:lpstr>
      <vt:lpstr>13.6.8.2</vt:lpstr>
      <vt:lpstr>13.6.9.1</vt:lpstr>
      <vt:lpstr>13.6.9.2</vt:lpstr>
      <vt:lpstr>13.6.9.3</vt:lpstr>
      <vt:lpstr>13.6.9.4</vt:lpstr>
      <vt:lpstr>13.6.10.1</vt:lpstr>
      <vt:lpstr>13.6.10.2</vt:lpstr>
      <vt:lpstr>13.6.11.1</vt:lpstr>
      <vt:lpstr>13.6.11.2</vt:lpstr>
      <vt:lpstr>13.6.12.1</vt:lpstr>
      <vt:lpstr>13.6.12.2</vt:lpstr>
      <vt:lpstr>13.6.13.1</vt:lpstr>
      <vt:lpstr>13.6.14.1</vt:lpstr>
      <vt:lpstr>13.6.15.1</vt:lpstr>
      <vt:lpstr>13.6.16.1</vt:lpstr>
      <vt:lpstr>13.6.17.1</vt:lpstr>
      <vt:lpstr>13.6.18.1</vt:lpstr>
      <vt:lpstr>13.6.19.1</vt:lpstr>
      <vt:lpstr>13.6.20.1</vt:lpstr>
      <vt:lpstr>13.6.20.2</vt:lpstr>
      <vt:lpstr>13.6.21.1</vt:lpstr>
      <vt:lpstr>13.6.21.2</vt:lpstr>
      <vt:lpstr>13.6.21.3</vt:lpstr>
      <vt:lpstr>13.6.21.4</vt:lpstr>
      <vt:lpstr>13.6.22.1</vt:lpstr>
      <vt:lpstr>13.6.23.1</vt:lpstr>
      <vt:lpstr>13.6.23.2</vt:lpstr>
      <vt:lpstr>13.6.24.1</vt:lpstr>
      <vt:lpstr>13.6.24.2</vt:lpstr>
      <vt:lpstr>13.6.25.1</vt:lpstr>
      <vt:lpstr>13.6.26.1</vt:lpstr>
      <vt:lpstr>13.6.26.2</vt:lpstr>
      <vt:lpstr>13.6.27.1</vt:lpstr>
      <vt:lpstr>13.6.27.2</vt:lpstr>
      <vt:lpstr>13.6.27.3</vt:lpstr>
      <vt:lpstr>13.6.27.4</vt:lpstr>
      <vt:lpstr>13.6.28.1</vt:lpstr>
      <vt:lpstr>13.6.28.2</vt:lpstr>
      <vt:lpstr>13.6.29.1</vt:lpstr>
      <vt:lpstr>13.6.30.1</vt:lpstr>
      <vt:lpstr>13.6.30.2</vt:lpstr>
      <vt:lpstr>13.6.31.1</vt:lpstr>
      <vt:lpstr>13.6.31.2</vt:lpstr>
      <vt:lpstr>13.6.32.1 </vt:lpstr>
      <vt:lpstr>13.6.32.2 </vt:lpstr>
      <vt:lpstr>13.6.32.3</vt:lpstr>
      <vt:lpstr>13.6.33.1</vt:lpstr>
      <vt:lpstr>13.6.33.2</vt:lpstr>
      <vt:lpstr>13.6.34.1</vt:lpstr>
      <vt:lpstr>13.6.34.2</vt:lpstr>
      <vt:lpstr>13.6.34.3</vt:lpstr>
      <vt:lpstr>13.6.34.4</vt:lpstr>
      <vt:lpstr>13.6.35.1</vt:lpstr>
      <vt:lpstr>13.6.36.1</vt:lpstr>
      <vt:lpstr>13.6.37.1</vt:lpstr>
      <vt:lpstr>13.6.38.1</vt:lpstr>
      <vt:lpstr>13.6.38.2</vt:lpstr>
      <vt:lpstr>13.6.39.1</vt:lpstr>
      <vt:lpstr>13.6.40.1</vt:lpstr>
      <vt:lpstr>13.6.41.1</vt:lpstr>
      <vt:lpstr>13.6.41.2</vt:lpstr>
      <vt:lpstr>13.6.42.1</vt:lpstr>
      <vt:lpstr>13.6.42.2</vt:lpstr>
      <vt:lpstr>13.6.43.1</vt:lpstr>
      <vt:lpstr>13.6.43.2</vt:lpstr>
      <vt:lpstr>13.6.44.1</vt:lpstr>
      <vt:lpstr>13.6.44.2</vt:lpstr>
      <vt:lpstr>13.6.45.1</vt:lpstr>
      <vt:lpstr>13.7.1.1</vt:lpstr>
      <vt:lpstr>13.7.1.2</vt:lpstr>
      <vt:lpstr>13.7.2.1</vt:lpstr>
      <vt:lpstr>13.7.2.2</vt:lpstr>
      <vt:lpstr>13.7.2.3</vt:lpstr>
      <vt:lpstr>13.7.2.4</vt:lpstr>
      <vt:lpstr>13.7.3.1</vt:lpstr>
      <vt:lpstr>13.7.3.2</vt:lpstr>
      <vt:lpstr>13.7.3.3</vt:lpstr>
      <vt:lpstr>13.7.3.4</vt:lpstr>
      <vt:lpstr>13.7.4.1</vt:lpstr>
      <vt:lpstr>13.7.5.1</vt:lpstr>
      <vt:lpstr>13.7.6.1</vt:lpstr>
      <vt:lpstr>13.8.1.1</vt:lpstr>
      <vt:lpstr>13.8.1.2</vt:lpstr>
      <vt:lpstr>13.8.2.1</vt:lpstr>
      <vt:lpstr>13.8.2.2</vt:lpstr>
      <vt:lpstr>13.8.2.3</vt:lpstr>
      <vt:lpstr>13.8.2.4</vt:lpstr>
      <vt:lpstr>13.8.2.5</vt:lpstr>
      <vt:lpstr>13.8.2.6</vt:lpstr>
      <vt:lpstr>13.8.2.7</vt:lpstr>
      <vt:lpstr>13.8.3.1</vt:lpstr>
      <vt:lpstr>13.8.3.2</vt:lpstr>
      <vt:lpstr>13.8.3.3</vt:lpstr>
      <vt:lpstr>13.8.4.1</vt:lpstr>
      <vt:lpstr>13.8.4.2</vt:lpstr>
      <vt:lpstr>13.8.4.3</vt:lpstr>
      <vt:lpstr>13.8.5.1</vt:lpstr>
      <vt:lpstr>13.8.5.2</vt:lpstr>
      <vt:lpstr>13.8.6.1</vt:lpstr>
      <vt:lpstr>13.8.6.2</vt:lpstr>
      <vt:lpstr>13.9.1</vt:lpstr>
      <vt:lpstr>13.9.2</vt:lpstr>
      <vt:lpstr>13.9.3.1</vt:lpstr>
      <vt:lpstr>13.9.3.2</vt:lpstr>
      <vt:lpstr>13.9.3.3</vt:lpstr>
      <vt:lpstr>13.9.3.4</vt:lpstr>
      <vt:lpstr>13.9.3.5</vt:lpstr>
      <vt:lpstr>13.9.4.1</vt:lpstr>
      <vt:lpstr>13.9.4.2</vt:lpstr>
      <vt:lpstr>13.9.4.3</vt:lpstr>
      <vt:lpstr>13.9.4.4</vt:lpstr>
      <vt:lpstr>13.9.4.5</vt:lpstr>
      <vt:lpstr>13.9.5.1</vt:lpstr>
      <vt:lpstr>13.9.5.2</vt:lpstr>
      <vt:lpstr>13.9.6.1</vt:lpstr>
      <vt:lpstr>13.9.7.1</vt:lpstr>
      <vt:lpstr>13.9.8.1</vt:lpstr>
      <vt:lpstr>13.9.8.2</vt:lpstr>
      <vt:lpstr>13.9.9.1</vt:lpstr>
      <vt:lpstr>13.9.9.2</vt:lpstr>
      <vt:lpstr>13.9.10.1.</vt:lpstr>
      <vt:lpstr>13.9.10.2.</vt:lpstr>
      <vt:lpstr>13.9.10.3</vt:lpstr>
      <vt:lpstr>13.9.10.4.</vt:lpstr>
      <vt:lpstr>13.9.10.5.</vt:lpstr>
      <vt:lpstr>13.9.11.1.</vt:lpstr>
      <vt:lpstr>13.9.11.2.</vt:lpstr>
      <vt:lpstr>13.9.12.1.</vt:lpstr>
      <vt:lpstr>13.9.12.2.</vt:lpstr>
      <vt:lpstr>13.9.13.1.</vt:lpstr>
      <vt:lpstr>13.9.13.2.</vt:lpstr>
      <vt:lpstr>13.9.14.1.</vt:lpstr>
      <vt:lpstr>13.9.14.2.</vt:lpstr>
      <vt:lpstr>13.9.15.1.</vt:lpstr>
      <vt:lpstr>13.9.15.2.</vt:lpstr>
      <vt:lpstr>13.9.16.1.</vt:lpstr>
      <vt:lpstr>13.9.16.2.</vt:lpstr>
      <vt:lpstr>13.9.17.1.</vt:lpstr>
      <vt:lpstr>13.9.17.2.</vt:lpstr>
      <vt:lpstr>13.9.18.1.</vt:lpstr>
      <vt:lpstr>13.9.18.2.</vt:lpstr>
      <vt:lpstr>13.9.19.1.</vt:lpstr>
      <vt:lpstr>13.9.20.1.</vt:lpstr>
      <vt:lpstr>13.9.21.1</vt:lpstr>
      <vt:lpstr>13.10.1.1</vt:lpstr>
      <vt:lpstr>13.10.1.2</vt:lpstr>
      <vt:lpstr>13.10.2.1</vt:lpstr>
      <vt:lpstr>13.10.2.2</vt:lpstr>
      <vt:lpstr>13.10.3.1</vt:lpstr>
      <vt:lpstr>13.10.3.2</vt:lpstr>
      <vt:lpstr>13.10.4.1</vt:lpstr>
      <vt:lpstr>13.10.5.1</vt:lpstr>
      <vt:lpstr>13.11.1.1</vt:lpstr>
      <vt:lpstr>13.11.1.2</vt:lpstr>
      <vt:lpstr>13.11.1.3</vt:lpstr>
      <vt:lpstr>13.11.1.4</vt:lpstr>
      <vt:lpstr>13.11.1.5</vt:lpstr>
      <vt:lpstr>13.11.1.6</vt:lpstr>
      <vt:lpstr>13.11.2.1</vt:lpstr>
      <vt:lpstr>13.11.2.2</vt:lpstr>
      <vt:lpstr>13.11.3.1</vt:lpstr>
      <vt:lpstr>13.11.3.2</vt:lpstr>
      <vt:lpstr>13.11.4.1</vt:lpstr>
      <vt:lpstr>13.11.5.1</vt:lpstr>
      <vt:lpstr>13.11.6.1</vt:lpstr>
      <vt:lpstr>13.11.6.2</vt:lpstr>
      <vt:lpstr>13.11.6.3</vt:lpstr>
      <vt:lpstr>13.11.7.1</vt:lpstr>
      <vt:lpstr>13.11.7.2</vt:lpstr>
      <vt:lpstr>13.11.7.3</vt:lpstr>
      <vt:lpstr>13.11.7.4 </vt:lpstr>
      <vt:lpstr>13.11.7.5</vt:lpstr>
      <vt:lpstr>13.11.7.6</vt:lpstr>
      <vt:lpstr>13.11.7.7 </vt:lpstr>
      <vt:lpstr>GR13.11.7.7 </vt:lpstr>
      <vt:lpstr>13.11.7.8</vt:lpstr>
      <vt:lpstr>13.11.7.9</vt:lpstr>
      <vt:lpstr>13.12.1.1</vt:lpstr>
      <vt:lpstr>13.12.1.2</vt:lpstr>
      <vt:lpstr>13.12.1.3</vt:lpstr>
      <vt:lpstr>13.12.1.4</vt:lpstr>
      <vt:lpstr>13.12.1.5</vt:lpstr>
      <vt:lpstr>13.12.1.6</vt:lpstr>
      <vt:lpstr>13.12.1.7</vt:lpstr>
      <vt:lpstr>13.12.1.8</vt:lpstr>
      <vt:lpstr>13.12.2.1</vt:lpstr>
      <vt:lpstr>13.12.2.2</vt:lpstr>
      <vt:lpstr>13.12.2.3</vt:lpstr>
      <vt:lpstr>13.12.2.4</vt:lpstr>
      <vt:lpstr>13.12.3.1</vt:lpstr>
      <vt:lpstr>13.12.3.2</vt:lpstr>
      <vt:lpstr>13.13.1.1</vt:lpstr>
      <vt:lpstr>13.13.1.2</vt:lpstr>
      <vt:lpstr>13.13.1.3</vt:lpstr>
      <vt:lpstr>13.13.2.1</vt:lpstr>
      <vt:lpstr>13.13.2.2</vt:lpstr>
      <vt:lpstr>13.13.3.1</vt:lpstr>
      <vt:lpstr>13.13.3.2</vt:lpstr>
      <vt:lpstr>13.13.4.1</vt:lpstr>
      <vt:lpstr>13.13.4.2</vt:lpstr>
      <vt:lpstr>13.13.4.3</vt:lpstr>
      <vt:lpstr>13.13.4.4</vt:lpstr>
      <vt:lpstr>13.13.4.5</vt:lpstr>
      <vt:lpstr>Hoja1</vt:lpstr>
      <vt:lpstr>'13.1.1.2'!Área_de_impresión</vt:lpstr>
      <vt:lpstr>'13.1.1.4'!Área_de_impresión</vt:lpstr>
      <vt:lpstr>'13.1.10.1'!Área_de_impresión</vt:lpstr>
      <vt:lpstr>'13.1.10.2'!Área_de_impresión</vt:lpstr>
      <vt:lpstr>'13.1.10.3'!Área_de_impresión</vt:lpstr>
      <vt:lpstr>'13.1.10.4'!Área_de_impresión</vt:lpstr>
      <vt:lpstr>'13.1.10.5'!Área_de_impresión</vt:lpstr>
      <vt:lpstr>'13.1.10.6'!Área_de_impresión</vt:lpstr>
      <vt:lpstr>'13.1.11.1'!Área_de_impresión</vt:lpstr>
      <vt:lpstr>'13.1.2.2'!Área_de_impresión</vt:lpstr>
      <vt:lpstr>'13.1.2.3'!Área_de_impresión</vt:lpstr>
      <vt:lpstr>'13.1.2.4'!Área_de_impresión</vt:lpstr>
      <vt:lpstr>'13.1.3.1'!Área_de_impresión</vt:lpstr>
      <vt:lpstr>'13.1.3.2'!Área_de_impresión</vt:lpstr>
      <vt:lpstr>'13.1.3.3'!Área_de_impresión</vt:lpstr>
      <vt:lpstr>'13.1.3.4'!Área_de_impresión</vt:lpstr>
      <vt:lpstr>'13.1.4.2'!Área_de_impresión</vt:lpstr>
      <vt:lpstr>'13.1.5.2'!Área_de_impresión</vt:lpstr>
      <vt:lpstr>'13.1.6.1'!Área_de_impresión</vt:lpstr>
      <vt:lpstr>'13.1.6.2'!Área_de_impresión</vt:lpstr>
      <vt:lpstr>'13.1.7.2'!Área_de_impresión</vt:lpstr>
      <vt:lpstr>'13.1.7.3'!Área_de_impresión</vt:lpstr>
      <vt:lpstr>'13.1.8.1'!Área_de_impresión</vt:lpstr>
      <vt:lpstr>'13.1.8.2'!Área_de_impresión</vt:lpstr>
      <vt:lpstr>'13.1.8.3'!Área_de_impresión</vt:lpstr>
      <vt:lpstr>'13.1.8.4'!Área_de_impresión</vt:lpstr>
      <vt:lpstr>'13.1.9.1'!Área_de_impresión</vt:lpstr>
      <vt:lpstr>'13.1.9.2'!Área_de_impresión</vt:lpstr>
      <vt:lpstr>'13.10.1.1'!Área_de_impresión</vt:lpstr>
      <vt:lpstr>'13.10.1.2'!Área_de_impresión</vt:lpstr>
      <vt:lpstr>'13.10.2.1'!Área_de_impresión</vt:lpstr>
      <vt:lpstr>'13.10.2.2'!Área_de_impresión</vt:lpstr>
      <vt:lpstr>'13.10.3.2'!Área_de_impresión</vt:lpstr>
      <vt:lpstr>'13.10.4.1'!Área_de_impresión</vt:lpstr>
      <vt:lpstr>'13.10.5.1'!Área_de_impresión</vt:lpstr>
      <vt:lpstr>'13.11.1.1'!Área_de_impresión</vt:lpstr>
      <vt:lpstr>'13.11.1.2'!Área_de_impresión</vt:lpstr>
      <vt:lpstr>'13.11.1.3'!Área_de_impresión</vt:lpstr>
      <vt:lpstr>'13.11.1.4'!Área_de_impresión</vt:lpstr>
      <vt:lpstr>'13.11.1.5'!Área_de_impresión</vt:lpstr>
      <vt:lpstr>'13.11.1.6'!Área_de_impresión</vt:lpstr>
      <vt:lpstr>'13.11.2.1'!Área_de_impresión</vt:lpstr>
      <vt:lpstr>'13.11.2.2'!Área_de_impresión</vt:lpstr>
      <vt:lpstr>'13.11.3.1'!Área_de_impresión</vt:lpstr>
      <vt:lpstr>'13.11.3.2'!Área_de_impresión</vt:lpstr>
      <vt:lpstr>'13.11.4.1'!Área_de_impresión</vt:lpstr>
      <vt:lpstr>'13.11.5.1'!Área_de_impresión</vt:lpstr>
      <vt:lpstr>'13.11.6.1'!Área_de_impresión</vt:lpstr>
      <vt:lpstr>'13.11.6.2'!Área_de_impresión</vt:lpstr>
      <vt:lpstr>'13.11.6.3'!Área_de_impresión</vt:lpstr>
      <vt:lpstr>'13.11.7.1'!Área_de_impresión</vt:lpstr>
      <vt:lpstr>'13.11.7.2'!Área_de_impresión</vt:lpstr>
      <vt:lpstr>'13.11.7.3'!Área_de_impresión</vt:lpstr>
      <vt:lpstr>'13.11.7.4 '!Área_de_impresión</vt:lpstr>
      <vt:lpstr>'13.11.7.5'!Área_de_impresión</vt:lpstr>
      <vt:lpstr>'13.11.7.6'!Área_de_impresión</vt:lpstr>
      <vt:lpstr>'13.11.7.7 '!Área_de_impresión</vt:lpstr>
      <vt:lpstr>'13.11.7.8'!Área_de_impresión</vt:lpstr>
      <vt:lpstr>'13.11.7.9'!Área_de_impresión</vt:lpstr>
      <vt:lpstr>'13.12.1.1'!Área_de_impresión</vt:lpstr>
      <vt:lpstr>'13.12.1.2'!Área_de_impresión</vt:lpstr>
      <vt:lpstr>'13.12.1.3'!Área_de_impresión</vt:lpstr>
      <vt:lpstr>'13.12.1.4'!Área_de_impresión</vt:lpstr>
      <vt:lpstr>'13.12.1.5'!Área_de_impresión</vt:lpstr>
      <vt:lpstr>'13.12.1.6'!Área_de_impresión</vt:lpstr>
      <vt:lpstr>'13.12.1.7'!Área_de_impresión</vt:lpstr>
      <vt:lpstr>'13.12.1.8'!Área_de_impresión</vt:lpstr>
      <vt:lpstr>'13.12.2.2'!Área_de_impresión</vt:lpstr>
      <vt:lpstr>'13.12.2.3'!Área_de_impresión</vt:lpstr>
      <vt:lpstr>'13.12.2.4'!Área_de_impresión</vt:lpstr>
      <vt:lpstr>'13.12.3.1'!Área_de_impresión</vt:lpstr>
      <vt:lpstr>'13.12.3.2'!Área_de_impresión</vt:lpstr>
      <vt:lpstr>'13.13.1.1'!Área_de_impresión</vt:lpstr>
      <vt:lpstr>'13.13.1.2'!Área_de_impresión</vt:lpstr>
      <vt:lpstr>'13.13.1.3'!Área_de_impresión</vt:lpstr>
      <vt:lpstr>'13.13.2.1'!Área_de_impresión</vt:lpstr>
      <vt:lpstr>'13.13.2.2'!Área_de_impresión</vt:lpstr>
      <vt:lpstr>'13.13.3.2'!Área_de_impresión</vt:lpstr>
      <vt:lpstr>'13.13.4.1'!Área_de_impresión</vt:lpstr>
      <vt:lpstr>'13.13.4.2'!Área_de_impresión</vt:lpstr>
      <vt:lpstr>'13.13.4.3'!Área_de_impresión</vt:lpstr>
      <vt:lpstr>'13.13.4.4'!Área_de_impresión</vt:lpstr>
      <vt:lpstr>'13.13.4.5'!Área_de_impresión</vt:lpstr>
      <vt:lpstr>'13.2.1.1'!Área_de_impresión</vt:lpstr>
      <vt:lpstr>'13.2.1.2'!Área_de_impresión</vt:lpstr>
      <vt:lpstr>'13.2.1.3'!Área_de_impresión</vt:lpstr>
      <vt:lpstr>'13.2.1.4.'!Área_de_impresión</vt:lpstr>
      <vt:lpstr>'13.2.10.1'!Área_de_impresión</vt:lpstr>
      <vt:lpstr>'13.2.10.2'!Área_de_impresión</vt:lpstr>
      <vt:lpstr>'13.2.10.3'!Área_de_impresión</vt:lpstr>
      <vt:lpstr>'13.2.10.4'!Área_de_impresión</vt:lpstr>
      <vt:lpstr>'13.2.2.1'!Área_de_impresión</vt:lpstr>
      <vt:lpstr>'13.2.2.2'!Área_de_impresión</vt:lpstr>
      <vt:lpstr>'13.2.2.3'!Área_de_impresión</vt:lpstr>
      <vt:lpstr>'13.2.2.4'!Área_de_impresión</vt:lpstr>
      <vt:lpstr>'13.2.3.1'!Área_de_impresión</vt:lpstr>
      <vt:lpstr>'13.2.3.2'!Área_de_impresión</vt:lpstr>
      <vt:lpstr>'13.2.3.3'!Área_de_impresión</vt:lpstr>
      <vt:lpstr>'13.2.3.4'!Área_de_impresión</vt:lpstr>
      <vt:lpstr>'13.2.4.1'!Área_de_impresión</vt:lpstr>
      <vt:lpstr>'13.2.4.2'!Área_de_impresión</vt:lpstr>
      <vt:lpstr>'13.2.5.2'!Área_de_impresión</vt:lpstr>
      <vt:lpstr>'13.2.6.1'!Área_de_impresión</vt:lpstr>
      <vt:lpstr>'13.2.6.2'!Área_de_impresión</vt:lpstr>
      <vt:lpstr>'13.2.6.3'!Área_de_impresión</vt:lpstr>
      <vt:lpstr>'13.2.6.4'!Área_de_impresión</vt:lpstr>
      <vt:lpstr>'13.2.7.1'!Área_de_impresión</vt:lpstr>
      <vt:lpstr>'13.2.7.2'!Área_de_impresión</vt:lpstr>
      <vt:lpstr>'13.2.8.1'!Área_de_impresión</vt:lpstr>
      <vt:lpstr>'13.2.8.2'!Área_de_impresión</vt:lpstr>
      <vt:lpstr>'13.2.9.1'!Área_de_impresión</vt:lpstr>
      <vt:lpstr>'13.2.9.2'!Área_de_impresión</vt:lpstr>
      <vt:lpstr>'13.3.1.2'!Área_de_impresión</vt:lpstr>
      <vt:lpstr>'13.3.1.3'!Área_de_impresión</vt:lpstr>
      <vt:lpstr>'13.3.2.1'!Área_de_impresión</vt:lpstr>
      <vt:lpstr>'13.3.2.2'!Área_de_impresión</vt:lpstr>
      <vt:lpstr>'13.3.2.3'!Área_de_impresión</vt:lpstr>
      <vt:lpstr>'13.3.3.1'!Área_de_impresión</vt:lpstr>
      <vt:lpstr>'13.3.3.2'!Área_de_impresión</vt:lpstr>
      <vt:lpstr>'13.3.3.3'!Área_de_impresión</vt:lpstr>
      <vt:lpstr>'13.4.1'!Área_de_impresión</vt:lpstr>
      <vt:lpstr>'13.4.10.1'!Área_de_impresión</vt:lpstr>
      <vt:lpstr>'13.4.10.2'!Área_de_impresión</vt:lpstr>
      <vt:lpstr>'13.4.11.1'!Área_de_impresión</vt:lpstr>
      <vt:lpstr>'13.4.11.2'!Área_de_impresión</vt:lpstr>
      <vt:lpstr>'13.4.12.1'!Área_de_impresión</vt:lpstr>
      <vt:lpstr>'13.4.13.1'!Área_de_impresión</vt:lpstr>
      <vt:lpstr>'13.4.13.2'!Área_de_impresión</vt:lpstr>
      <vt:lpstr>'13.4.14.1'!Área_de_impresión</vt:lpstr>
      <vt:lpstr>'13.4.14.2'!Área_de_impresión</vt:lpstr>
      <vt:lpstr>'13.4.15.1'!Área_de_impresión</vt:lpstr>
      <vt:lpstr>'13.4.15.2'!Área_de_impresión</vt:lpstr>
      <vt:lpstr>'13.4.16.1'!Área_de_impresión</vt:lpstr>
      <vt:lpstr>'13.4.16.2'!Área_de_impresión</vt:lpstr>
      <vt:lpstr>'13.4.17.1'!Área_de_impresión</vt:lpstr>
      <vt:lpstr>'13.4.17.2'!Área_de_impresión</vt:lpstr>
      <vt:lpstr>'13.4.17.3'!Área_de_impresión</vt:lpstr>
      <vt:lpstr>'13.4.17.4'!Área_de_impresión</vt:lpstr>
      <vt:lpstr>'13.4.18.1'!Área_de_impresión</vt:lpstr>
      <vt:lpstr>'13.4.18.2'!Área_de_impresión</vt:lpstr>
      <vt:lpstr>'13.4.19.1'!Área_de_impresión</vt:lpstr>
      <vt:lpstr>'13.4.19.2'!Área_de_impresión</vt:lpstr>
      <vt:lpstr>'13.4.2'!Área_de_impresión</vt:lpstr>
      <vt:lpstr>'13.4.20.1'!Área_de_impresión</vt:lpstr>
      <vt:lpstr>'13.4.20.2'!Área_de_impresión</vt:lpstr>
      <vt:lpstr>'13.4.20.3'!Área_de_impresión</vt:lpstr>
      <vt:lpstr>'13.4.3'!Área_de_impresión</vt:lpstr>
      <vt:lpstr>'13.4.4.1'!Área_de_impresión</vt:lpstr>
      <vt:lpstr>'13.4.4.2'!Área_de_impresión</vt:lpstr>
      <vt:lpstr>'13.4.5.1'!Área_de_impresión</vt:lpstr>
      <vt:lpstr>'13.4.5.2'!Área_de_impresión</vt:lpstr>
      <vt:lpstr>'13.4.6.1'!Área_de_impresión</vt:lpstr>
      <vt:lpstr>'13.4.7.1'!Área_de_impresión</vt:lpstr>
      <vt:lpstr>'13.4.7.2'!Área_de_impresión</vt:lpstr>
      <vt:lpstr>'13.4.8.1'!Área_de_impresión</vt:lpstr>
      <vt:lpstr>'13.4.8.2'!Área_de_impresión</vt:lpstr>
      <vt:lpstr>'13.4.9.2'!Área_de_impresión</vt:lpstr>
      <vt:lpstr>'13.5.1'!Área_de_impresión</vt:lpstr>
      <vt:lpstr>'13.5.10.1'!Área_de_impresión</vt:lpstr>
      <vt:lpstr>'13.5.10.2'!Área_de_impresión</vt:lpstr>
      <vt:lpstr>'13.5.11.1'!Área_de_impresión</vt:lpstr>
      <vt:lpstr>'13.5.11.2'!Área_de_impresión</vt:lpstr>
      <vt:lpstr>'13.5.11.3'!Área_de_impresión</vt:lpstr>
      <vt:lpstr>'13.5.11.4'!Área_de_impresión</vt:lpstr>
      <vt:lpstr>'13.5.11.5'!Área_de_impresión</vt:lpstr>
      <vt:lpstr>'13.5.12.2'!Área_de_impresión</vt:lpstr>
      <vt:lpstr>'13.5.13.2'!Área_de_impresión</vt:lpstr>
      <vt:lpstr>'13.5.13.3'!Área_de_impresión</vt:lpstr>
      <vt:lpstr>'13.5.13.4'!Área_de_impresión</vt:lpstr>
      <vt:lpstr>'13.5.13.5'!Área_de_impresión</vt:lpstr>
      <vt:lpstr>'13.5.14.1'!Área_de_impresión</vt:lpstr>
      <vt:lpstr>'13.5.14.2'!Área_de_impresión</vt:lpstr>
      <vt:lpstr>'13.5.14.3'!Área_de_impresión</vt:lpstr>
      <vt:lpstr>'13.5.14.4'!Área_de_impresión</vt:lpstr>
      <vt:lpstr>'13.5.15.1'!Área_de_impresión</vt:lpstr>
      <vt:lpstr>'13.5.15.2'!Área_de_impresión</vt:lpstr>
      <vt:lpstr>'13.5.2'!Área_de_impresión</vt:lpstr>
      <vt:lpstr>'13.5.3'!Área_de_impresión</vt:lpstr>
      <vt:lpstr>'13.5.4'!Área_de_impresión</vt:lpstr>
      <vt:lpstr>'13.5.5'!Área_de_impresión</vt:lpstr>
      <vt:lpstr>'13.5.6'!Área_de_impresión</vt:lpstr>
      <vt:lpstr>'13.5.7'!Área_de_impresión</vt:lpstr>
      <vt:lpstr>'13.5.8'!Área_de_impresión</vt:lpstr>
      <vt:lpstr>'13.5.9.1'!Área_de_impresión</vt:lpstr>
      <vt:lpstr>'13.5.9.2'!Área_de_impresión</vt:lpstr>
      <vt:lpstr>'13.6.1 '!Área_de_impresión</vt:lpstr>
      <vt:lpstr>'13.6.10.2'!Área_de_impresión</vt:lpstr>
      <vt:lpstr>'13.6.11.2'!Área_de_impresión</vt:lpstr>
      <vt:lpstr>'13.6.12.2'!Área_de_impresión</vt:lpstr>
      <vt:lpstr>'13.6.13.1'!Área_de_impresión</vt:lpstr>
      <vt:lpstr>'13.6.14.1'!Área_de_impresión</vt:lpstr>
      <vt:lpstr>'13.6.15.1'!Área_de_impresión</vt:lpstr>
      <vt:lpstr>'13.6.16.1'!Área_de_impresión</vt:lpstr>
      <vt:lpstr>'13.6.17.1'!Área_de_impresión</vt:lpstr>
      <vt:lpstr>'13.6.18.1'!Área_de_impresión</vt:lpstr>
      <vt:lpstr>'13.6.19.1'!Área_de_impresión</vt:lpstr>
      <vt:lpstr>'13.6.2 '!Área_de_impresión</vt:lpstr>
      <vt:lpstr>'13.6.20.2'!Área_de_impresión</vt:lpstr>
      <vt:lpstr>'13.6.21.2'!Área_de_impresión</vt:lpstr>
      <vt:lpstr>'13.6.21.3'!Área_de_impresión</vt:lpstr>
      <vt:lpstr>'13.6.21.4'!Área_de_impresión</vt:lpstr>
      <vt:lpstr>'13.6.22.1'!Área_de_impresión</vt:lpstr>
      <vt:lpstr>'13.6.23.2'!Área_de_impresión</vt:lpstr>
      <vt:lpstr>'13.6.24.1'!Área_de_impresión</vt:lpstr>
      <vt:lpstr>'13.6.24.2'!Área_de_impresión</vt:lpstr>
      <vt:lpstr>'13.6.25.1'!Área_de_impresión</vt:lpstr>
      <vt:lpstr>'13.6.26.2'!Área_de_impresión</vt:lpstr>
      <vt:lpstr>'13.6.27.2'!Área_de_impresión</vt:lpstr>
      <vt:lpstr>'13.6.27.3'!Área_de_impresión</vt:lpstr>
      <vt:lpstr>'13.6.27.4'!Área_de_impresión</vt:lpstr>
      <vt:lpstr>'13.6.28.2'!Área_de_impresión</vt:lpstr>
      <vt:lpstr>'13.6.29.1'!Área_de_impresión</vt:lpstr>
      <vt:lpstr>'13.6.3 '!Área_de_impresión</vt:lpstr>
      <vt:lpstr>'13.6.30.2'!Área_de_impresión</vt:lpstr>
      <vt:lpstr>'13.6.31.2'!Área_de_impresión</vt:lpstr>
      <vt:lpstr>'13.6.32.2 '!Área_de_impresión</vt:lpstr>
      <vt:lpstr>'13.6.32.3'!Área_de_impresión</vt:lpstr>
      <vt:lpstr>'13.6.33.1'!Área_de_impresión</vt:lpstr>
      <vt:lpstr>'13.6.33.2'!Área_de_impresión</vt:lpstr>
      <vt:lpstr>'13.6.34.2'!Área_de_impresión</vt:lpstr>
      <vt:lpstr>'13.6.34.3'!Área_de_impresión</vt:lpstr>
      <vt:lpstr>'13.6.34.4'!Área_de_impresión</vt:lpstr>
      <vt:lpstr>'13.6.35.1'!Área_de_impresión</vt:lpstr>
      <vt:lpstr>'13.6.36.1'!Área_de_impresión</vt:lpstr>
      <vt:lpstr>'13.6.37.1'!Área_de_impresión</vt:lpstr>
      <vt:lpstr>'13.6.38.1'!Área_de_impresión</vt:lpstr>
      <vt:lpstr>'13.6.38.2'!Área_de_impresión</vt:lpstr>
      <vt:lpstr>'13.6.39.1'!Área_de_impresión</vt:lpstr>
      <vt:lpstr>'13.6.4 '!Área_de_impresión</vt:lpstr>
      <vt:lpstr>'13.6.40.1'!Área_de_impresión</vt:lpstr>
      <vt:lpstr>'13.6.41.2'!Área_de_impresión</vt:lpstr>
      <vt:lpstr>'13.6.42.1'!Área_de_impresión</vt:lpstr>
      <vt:lpstr>'13.6.42.2'!Área_de_impresión</vt:lpstr>
      <vt:lpstr>'13.6.43.2'!Área_de_impresión</vt:lpstr>
      <vt:lpstr>'13.6.44.2'!Área_de_impresión</vt:lpstr>
      <vt:lpstr>'13.6.45.1'!Área_de_impresión</vt:lpstr>
      <vt:lpstr>'13.6.5'!Área_de_impresión</vt:lpstr>
      <vt:lpstr>'13.6.6'!Área_de_impresión</vt:lpstr>
      <vt:lpstr>'13.6.7.1'!Área_de_impresión</vt:lpstr>
      <vt:lpstr>'13.6.7.2'!Área_de_impresión</vt:lpstr>
      <vt:lpstr>'13.6.7.3'!Área_de_impresión</vt:lpstr>
      <vt:lpstr>'13.6.7.4'!Área_de_impresión</vt:lpstr>
      <vt:lpstr>'13.6.8.1'!Área_de_impresión</vt:lpstr>
      <vt:lpstr>'13.6.8.2'!Área_de_impresión</vt:lpstr>
      <vt:lpstr>'13.6.9.1'!Área_de_impresión</vt:lpstr>
      <vt:lpstr>'13.6.9.2'!Área_de_impresión</vt:lpstr>
      <vt:lpstr>'13.6.9.3'!Área_de_impresión</vt:lpstr>
      <vt:lpstr>'13.6.9.4'!Área_de_impresión</vt:lpstr>
      <vt:lpstr>'13.7.1.2'!Área_de_impresión</vt:lpstr>
      <vt:lpstr>'13.7.2.1'!Área_de_impresión</vt:lpstr>
      <vt:lpstr>'13.7.2.2'!Área_de_impresión</vt:lpstr>
      <vt:lpstr>'13.7.2.3'!Área_de_impresión</vt:lpstr>
      <vt:lpstr>'13.7.2.4'!Área_de_impresión</vt:lpstr>
      <vt:lpstr>'13.7.3.1'!Área_de_impresión</vt:lpstr>
      <vt:lpstr>'13.7.3.2'!Área_de_impresión</vt:lpstr>
      <vt:lpstr>'13.7.3.3'!Área_de_impresión</vt:lpstr>
      <vt:lpstr>'13.7.3.4'!Área_de_impresión</vt:lpstr>
      <vt:lpstr>'13.7.4.1'!Área_de_impresión</vt:lpstr>
      <vt:lpstr>'13.7.5.1'!Área_de_impresión</vt:lpstr>
      <vt:lpstr>'13.7.6.1'!Área_de_impresión</vt:lpstr>
      <vt:lpstr>'13.8.1.1'!Área_de_impresión</vt:lpstr>
      <vt:lpstr>'13.8.1.2'!Área_de_impresión</vt:lpstr>
      <vt:lpstr>'13.8.2.1'!Área_de_impresión</vt:lpstr>
      <vt:lpstr>'13.8.2.2'!Área_de_impresión</vt:lpstr>
      <vt:lpstr>'13.8.2.3'!Área_de_impresión</vt:lpstr>
      <vt:lpstr>'13.8.2.4'!Área_de_impresión</vt:lpstr>
      <vt:lpstr>'13.8.2.5'!Área_de_impresión</vt:lpstr>
      <vt:lpstr>'13.8.2.7'!Área_de_impresión</vt:lpstr>
      <vt:lpstr>'13.8.3.2'!Área_de_impresión</vt:lpstr>
      <vt:lpstr>'13.8.3.3'!Área_de_impresión</vt:lpstr>
      <vt:lpstr>'13.8.4.1'!Área_de_impresión</vt:lpstr>
      <vt:lpstr>'13.8.4.2'!Área_de_impresión</vt:lpstr>
      <vt:lpstr>'13.8.4.3'!Área_de_impresión</vt:lpstr>
      <vt:lpstr>'13.8.5.2'!Área_de_impresión</vt:lpstr>
      <vt:lpstr>'13.8.6.1'!Área_de_impresión</vt:lpstr>
      <vt:lpstr>'13.8.6.2'!Área_de_impresión</vt:lpstr>
      <vt:lpstr>'13.9.1'!Área_de_impresión</vt:lpstr>
      <vt:lpstr>'13.9.10.1.'!Área_de_impresión</vt:lpstr>
      <vt:lpstr>'13.9.10.2.'!Área_de_impresión</vt:lpstr>
      <vt:lpstr>'13.9.10.3'!Área_de_impresión</vt:lpstr>
      <vt:lpstr>'13.9.10.4.'!Área_de_impresión</vt:lpstr>
      <vt:lpstr>'13.9.11.1.'!Área_de_impresión</vt:lpstr>
      <vt:lpstr>'13.9.11.2.'!Área_de_impresión</vt:lpstr>
      <vt:lpstr>'13.9.12.2.'!Área_de_impresión</vt:lpstr>
      <vt:lpstr>'13.9.13.1.'!Área_de_impresión</vt:lpstr>
      <vt:lpstr>'13.9.13.2.'!Área_de_impresión</vt:lpstr>
      <vt:lpstr>'13.9.14.2.'!Área_de_impresión</vt:lpstr>
      <vt:lpstr>'13.9.15.2.'!Área_de_impresión</vt:lpstr>
      <vt:lpstr>'13.9.16.2.'!Área_de_impresión</vt:lpstr>
      <vt:lpstr>'13.9.17.1.'!Área_de_impresión</vt:lpstr>
      <vt:lpstr>'13.9.17.2.'!Área_de_impresión</vt:lpstr>
      <vt:lpstr>'13.9.18.1.'!Área_de_impresión</vt:lpstr>
      <vt:lpstr>'13.9.18.2.'!Área_de_impresión</vt:lpstr>
      <vt:lpstr>'13.9.19.1.'!Área_de_impresión</vt:lpstr>
      <vt:lpstr>'13.9.2'!Área_de_impresión</vt:lpstr>
      <vt:lpstr>'13.9.20.1.'!Área_de_impresión</vt:lpstr>
      <vt:lpstr>'13.9.21.1'!Área_de_impresión</vt:lpstr>
      <vt:lpstr>'13.9.3.1'!Área_de_impresión</vt:lpstr>
      <vt:lpstr>'13.9.3.2'!Área_de_impresión</vt:lpstr>
      <vt:lpstr>'13.9.3.3'!Área_de_impresión</vt:lpstr>
      <vt:lpstr>'13.9.3.4'!Área_de_impresión</vt:lpstr>
      <vt:lpstr>'13.9.3.5'!Área_de_impresión</vt:lpstr>
      <vt:lpstr>'13.9.4.1'!Área_de_impresión</vt:lpstr>
      <vt:lpstr>'13.9.4.2'!Área_de_impresión</vt:lpstr>
      <vt:lpstr>'13.9.4.3'!Área_de_impresión</vt:lpstr>
      <vt:lpstr>'13.9.4.4'!Área_de_impresión</vt:lpstr>
      <vt:lpstr>'13.9.4.5'!Área_de_impresión</vt:lpstr>
      <vt:lpstr>'13.9.5.2'!Área_de_impresión</vt:lpstr>
      <vt:lpstr>'13.9.6.1'!Área_de_impresión</vt:lpstr>
      <vt:lpstr>'13.9.7.1'!Área_de_impresión</vt:lpstr>
      <vt:lpstr>'13.9.8.1'!Área_de_impresión</vt:lpstr>
      <vt:lpstr>'13.9.8.2'!Área_de_impresión</vt:lpstr>
      <vt:lpstr>'13.9.9.1'!Área_de_impresión</vt:lpstr>
      <vt:lpstr>'13.9.9.2'!Área_de_impresión</vt:lpstr>
      <vt:lpstr>'GR13.11.7.7 '!Área_de_impresión</vt:lpstr>
      <vt:lpstr>'13.10.2.2'!DatosExternos_1</vt:lpstr>
      <vt:lpstr>'13.10.4.1'!DatosExternos_1</vt:lpstr>
      <vt:lpstr>'13.10.5.1'!DatosExternos_1</vt:lpstr>
      <vt:lpstr>'13.13.4.5'!DatosExternos_1</vt:lpstr>
      <vt:lpstr>'13.2.10.4'!DatosExternos_1</vt:lpstr>
      <vt:lpstr>'13.3.1.1'!DatosExternos_1</vt:lpstr>
      <vt:lpstr>'13.4.11.2'!DatosExternos_1</vt:lpstr>
      <vt:lpstr>'13.4.12.1'!DatosExternos_1</vt:lpstr>
      <vt:lpstr>'13.4.14.2'!DatosExternos_1</vt:lpstr>
      <vt:lpstr>'13.4.19.2'!DatosExternos_1</vt:lpstr>
      <vt:lpstr>'13.4.20.1'!DatosExternos_1</vt:lpstr>
      <vt:lpstr>'13.4.20.3'!DatosExternos_1</vt:lpstr>
      <vt:lpstr>'13.4.8.2'!DatosExternos_1</vt:lpstr>
      <vt:lpstr>'13.4.9.2'!DatosExternos_1</vt:lpstr>
      <vt:lpstr>'13.5.13.3'!DatosExternos_1</vt:lpstr>
      <vt:lpstr>'13.5.13.5'!DatosExternos_1</vt:lpstr>
      <vt:lpstr>'13.5.6'!DatosExternos_1</vt:lpstr>
      <vt:lpstr>'13.6.37.1'!DatosExternos_1</vt:lpstr>
      <vt:lpstr>'13.6.40.1'!DatosExternos_1</vt:lpstr>
      <vt:lpstr>'13.6.6'!DatosExternos_1</vt:lpstr>
      <vt:lpstr>'13.8.2.2'!DatosExternos_1</vt:lpstr>
      <vt:lpstr>'13.9.13.2.'!DatosExternos_1</vt:lpstr>
      <vt:lpstr>'13.9.7.1'!DatosExternos_1</vt:lpstr>
      <vt:lpstr>'13.9.8.2'!DatosExternos_1</vt:lpstr>
      <vt:lpstr>'13.2.10.2'!DatosExternos_2</vt:lpstr>
      <vt:lpstr>'13.2.10.1'!DatosExternos_3</vt:lpstr>
    </vt:vector>
  </TitlesOfParts>
  <Company>Ministerio de Agricultura Pesca y Alimentación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jlopezperez</dc:creator>
  <cp:lastModifiedBy>jlopezperez</cp:lastModifiedBy>
  <cp:lastPrinted>2015-09-18T06:49:10Z</cp:lastPrinted>
  <dcterms:created xsi:type="dcterms:W3CDTF">2012-11-06T17:53:17Z</dcterms:created>
  <dcterms:modified xsi:type="dcterms:W3CDTF">2015-11-23T17:58:32Z</dcterms:modified>
</cp:coreProperties>
</file>