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'17.3.1'!$A$1:$P$29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<sst xmlns="http://schemas.openxmlformats.org/spreadsheetml/2006/main" count="21" uniqueCount="21">
  <si>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RED CONTABLE AGRARIA NACIONAL</t>
  </si>
  <si>
    <t>17.3.1.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</si>
  <si>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</si>
  <si>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</si>
  <si>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</si>
  <si>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</si>
  <si>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</si>
  <si>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>2008(P)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</si>
  <si>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</si>
  <si>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</si>
  <si>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</si>
  <si>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</si>
  <si>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</si>
  <si>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</si>
  <si>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</si>
  <si>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</si>
  <si>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</si>
  <si>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Provisional. (Actualizados a Marzo 2010)</t>
  </si>
  <si>
    <t>(SAU): Superficie agrícola utilizada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</si>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</sst>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22" applyFont="1" applyBorder="1">
      <alignment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8" fontId="0" fillId="0" borderId="5" xfId="0" applyNumberFormat="1" applyFont="1" applyFill="1" applyBorder="1" applyAlignment="1" applyProtection="1">
      <alignment horizontal="right"/>
      <protection/>
    </xf>
    <xf numFmtId="0" fontId="0" fillId="0" borderId="6" xfId="22" applyFont="1" applyBorder="1">
      <alignment/>
      <protection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 quotePrefix="1">
      <alignment/>
    </xf>
    <xf numFmtId="0" fontId="0" fillId="0" borderId="12" xfId="22" applyFont="1" applyBorder="1">
      <alignment/>
      <protection/>
    </xf>
    <xf numFmtId="0" fontId="7" fillId="2" borderId="3" xfId="22" applyFont="1" applyFill="1" applyBorder="1" applyAlignment="1">
      <alignment horizontal="center" vertical="center"/>
      <protection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horizontal="center" vertic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962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962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962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962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tabSelected="1" view="pageBreakPreview" zoomScale="75" zoomScaleNormal="75" zoomScaleSheetLayoutView="75" workbookViewId="0" topLeftCell="A1">
      <selection activeCell="B14" sqref="B14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5" width="9.00390625" style="4" bestFit="1" customWidth="1"/>
    <col min="16" max="16" width="6.421875" style="4" customWidth="1"/>
    <col min="17" max="16384" width="19.140625" style="4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ht="12.75">
      <c r="A2" s="3"/>
      <c r="B2" s="3"/>
      <c r="C2" s="3"/>
      <c r="D2" s="3"/>
      <c r="E2" s="3"/>
      <c r="F2" s="3"/>
      <c r="G2" s="3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K5" s="5"/>
      <c r="L5" s="5"/>
      <c r="M5" s="5"/>
      <c r="N5" s="5"/>
    </row>
    <row r="6" spans="1:15" ht="24.75" customHeight="1">
      <c r="A6" s="20"/>
      <c r="B6" s="21" t="s">
        <v>3</v>
      </c>
      <c r="C6" s="22"/>
      <c r="D6" s="22"/>
      <c r="E6" s="22"/>
      <c r="F6" s="22"/>
      <c r="G6" s="22"/>
      <c r="H6" s="23"/>
      <c r="I6" s="21" t="s">
        <v>4</v>
      </c>
      <c r="J6" s="22"/>
      <c r="K6" s="22"/>
      <c r="L6" s="22"/>
      <c r="M6" s="22"/>
      <c r="N6" s="22"/>
      <c r="O6" s="22"/>
    </row>
    <row r="7" spans="1:15" ht="31.5" customHeight="1" thickBot="1">
      <c r="A7" s="24"/>
      <c r="B7" s="25">
        <v>1995</v>
      </c>
      <c r="C7" s="25">
        <v>1996</v>
      </c>
      <c r="D7" s="25">
        <v>1997</v>
      </c>
      <c r="E7" s="25">
        <v>1998</v>
      </c>
      <c r="F7" s="25">
        <v>1999</v>
      </c>
      <c r="G7" s="25">
        <v>2000</v>
      </c>
      <c r="H7" s="25">
        <v>2001</v>
      </c>
      <c r="I7" s="25">
        <v>2002</v>
      </c>
      <c r="J7" s="25">
        <v>2003</v>
      </c>
      <c r="K7" s="25">
        <v>2004</v>
      </c>
      <c r="L7" s="25">
        <v>2005</v>
      </c>
      <c r="M7" s="25" t="s">
        <v>5</v>
      </c>
      <c r="N7" s="26" t="s">
        <v>6</v>
      </c>
      <c r="O7" s="26" t="s">
        <v>7</v>
      </c>
    </row>
    <row r="8" spans="1:15" ht="12.75">
      <c r="A8" s="9" t="s">
        <v>8</v>
      </c>
      <c r="B8" s="10">
        <v>147.3</v>
      </c>
      <c r="C8" s="10">
        <v>165.1</v>
      </c>
      <c r="D8" s="10">
        <v>168</v>
      </c>
      <c r="E8" s="10">
        <v>161.7</v>
      </c>
      <c r="F8" s="10">
        <v>167.9</v>
      </c>
      <c r="G8" s="10">
        <v>180.06666666666666</v>
      </c>
      <c r="H8" s="10">
        <f>5318/28.8</f>
        <v>184.65277777777777</v>
      </c>
      <c r="I8" s="10">
        <v>1143.1</v>
      </c>
      <c r="J8" s="10">
        <v>1126.7</v>
      </c>
      <c r="K8" s="10">
        <v>1413.4375</v>
      </c>
      <c r="L8" s="10">
        <f>(19825+11631+585)/25.3</f>
        <v>1266.4426877470355</v>
      </c>
      <c r="M8" s="10">
        <f>(20337+11088+907)/25.7</f>
        <v>1258.0544747081713</v>
      </c>
      <c r="N8" s="11">
        <f>(24713+11208+500)/25.9</f>
        <v>1406.2162162162163</v>
      </c>
      <c r="O8" s="11">
        <f>(45083+19362+563)/45.2</f>
        <v>1438.230088495575</v>
      </c>
    </row>
    <row r="9" spans="1:15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</row>
    <row r="10" spans="1:15" ht="12.75">
      <c r="A10" s="12" t="s">
        <v>9</v>
      </c>
      <c r="B10" s="13">
        <v>61.8</v>
      </c>
      <c r="C10" s="13">
        <v>65.5</v>
      </c>
      <c r="D10" s="13">
        <v>69.9</v>
      </c>
      <c r="E10" s="13">
        <v>59.3</v>
      </c>
      <c r="F10" s="13">
        <v>65.3</v>
      </c>
      <c r="G10" s="13">
        <v>66.87</v>
      </c>
      <c r="H10" s="13">
        <f>2038/28.8</f>
        <v>70.76388888888889</v>
      </c>
      <c r="I10" s="13">
        <v>447.3</v>
      </c>
      <c r="J10" s="13">
        <v>464.3</v>
      </c>
      <c r="K10" s="13">
        <v>597.578125</v>
      </c>
      <c r="L10" s="13">
        <f>L8-L12</f>
        <v>574.0711462450593</v>
      </c>
      <c r="M10" s="13">
        <f>M8-M12</f>
        <v>567.15953307393</v>
      </c>
      <c r="N10" s="14">
        <f>N8-N12</f>
        <v>587.953667953668</v>
      </c>
      <c r="O10" s="14">
        <f>O8-O12</f>
        <v>660.5973451327433</v>
      </c>
    </row>
    <row r="11" spans="1:15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</row>
    <row r="12" spans="1:15" ht="12.75">
      <c r="A12" s="12" t="s">
        <v>10</v>
      </c>
      <c r="B12" s="13">
        <v>85.5</v>
      </c>
      <c r="C12" s="13">
        <v>99.6</v>
      </c>
      <c r="D12" s="13">
        <v>96.7</v>
      </c>
      <c r="E12" s="13">
        <v>96.2</v>
      </c>
      <c r="F12" s="13">
        <v>99.1</v>
      </c>
      <c r="G12" s="13">
        <v>107.5</v>
      </c>
      <c r="H12" s="13">
        <f>3106/28.8</f>
        <v>107.84722222222221</v>
      </c>
      <c r="I12" s="13">
        <v>655.8</v>
      </c>
      <c r="J12" s="13">
        <v>662.4</v>
      </c>
      <c r="K12" s="13">
        <v>815.859375</v>
      </c>
      <c r="L12" s="13">
        <f>17517/25.3</f>
        <v>692.3715415019763</v>
      </c>
      <c r="M12" s="13">
        <f>17756/25.7</f>
        <v>690.8949416342413</v>
      </c>
      <c r="N12" s="14">
        <f>21193/25.9</f>
        <v>818.2625482625483</v>
      </c>
      <c r="O12" s="14">
        <f>35149/45.2</f>
        <v>777.6327433628318</v>
      </c>
    </row>
    <row r="13" spans="1:15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</row>
    <row r="14" spans="1:15" ht="12.75">
      <c r="A14" s="12" t="s">
        <v>11</v>
      </c>
      <c r="B14" s="13">
        <v>25.8</v>
      </c>
      <c r="C14" s="13">
        <v>27.9</v>
      </c>
      <c r="D14" s="13">
        <v>30.6</v>
      </c>
      <c r="E14" s="13">
        <v>29.7</v>
      </c>
      <c r="F14" s="13">
        <v>30.6</v>
      </c>
      <c r="G14" s="13">
        <v>33.46666666666667</v>
      </c>
      <c r="H14" s="13">
        <f>1056/28.8</f>
        <v>36.666666666666664</v>
      </c>
      <c r="I14" s="13">
        <v>218.9</v>
      </c>
      <c r="J14" s="13">
        <v>219.3</v>
      </c>
      <c r="K14" s="13">
        <v>234.1015625</v>
      </c>
      <c r="L14" s="13">
        <f>(6102+2272)/25.3</f>
        <v>330.9881422924901</v>
      </c>
      <c r="M14" s="13">
        <f>(6517+594)/25.7</f>
        <v>276.69260700389106</v>
      </c>
      <c r="N14" s="14">
        <f>(5401+588)/25.9</f>
        <v>231.23552123552125</v>
      </c>
      <c r="O14" s="14">
        <f>(10569+1053)/45.2</f>
        <v>257.1238938053097</v>
      </c>
    </row>
    <row r="15" spans="1:15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</row>
    <row r="16" spans="1:15" ht="12.75">
      <c r="A16" s="12" t="s">
        <v>12</v>
      </c>
      <c r="B16" s="13">
        <v>111.3</v>
      </c>
      <c r="C16" s="13">
        <v>127.5</v>
      </c>
      <c r="D16" s="13">
        <v>127.3</v>
      </c>
      <c r="E16" s="13">
        <v>126.4</v>
      </c>
      <c r="F16" s="13">
        <v>130.6</v>
      </c>
      <c r="G16" s="13">
        <v>140.96666666666667</v>
      </c>
      <c r="H16" s="13">
        <f>4167/28.8</f>
        <v>144.6875</v>
      </c>
      <c r="I16" s="13">
        <v>876.9</v>
      </c>
      <c r="J16" s="13">
        <v>881.7</v>
      </c>
      <c r="K16" s="13">
        <v>1064.0625</v>
      </c>
      <c r="L16" s="13">
        <f>23874/25.3</f>
        <v>943.6363636363636</v>
      </c>
      <c r="M16" s="13">
        <f>24347/25.7</f>
        <v>947.3540856031128</v>
      </c>
      <c r="N16" s="14">
        <f>26720/25.9</f>
        <v>1031.6602316602318</v>
      </c>
      <c r="O16" s="14">
        <f>45718/45.2</f>
        <v>1011.4601769911504</v>
      </c>
    </row>
    <row r="17" spans="1:15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</row>
    <row r="18" spans="1:15" ht="15.75" customHeight="1">
      <c r="A18" s="12" t="s">
        <v>13</v>
      </c>
      <c r="B18" s="13">
        <v>13.8</v>
      </c>
      <c r="C18" s="13">
        <v>12</v>
      </c>
      <c r="D18" s="13">
        <v>11.1</v>
      </c>
      <c r="E18" s="13">
        <v>11.1</v>
      </c>
      <c r="F18" s="13">
        <v>12.2</v>
      </c>
      <c r="G18" s="13">
        <v>11.666666666666666</v>
      </c>
      <c r="H18" s="13">
        <f>339/28.8</f>
        <v>11.770833333333334</v>
      </c>
      <c r="I18" s="13">
        <v>72.4</v>
      </c>
      <c r="J18" s="13">
        <v>65.6</v>
      </c>
      <c r="K18" s="13">
        <v>74.375</v>
      </c>
      <c r="L18" s="13">
        <f>1773/25.3</f>
        <v>70.0790513833992</v>
      </c>
      <c r="M18" s="13">
        <f>2267/25.7</f>
        <v>88.21011673151752</v>
      </c>
      <c r="N18" s="14">
        <f>2162/25.9</f>
        <v>83.47490347490348</v>
      </c>
      <c r="O18" s="14">
        <f>3340/45.2</f>
        <v>73.8938053097345</v>
      </c>
    </row>
    <row r="19" spans="1:15" ht="15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</row>
    <row r="20" spans="1:15" ht="15.75" customHeight="1">
      <c r="A20" s="12" t="s">
        <v>14</v>
      </c>
      <c r="B20" s="13">
        <v>97.5</v>
      </c>
      <c r="C20" s="13">
        <v>115.5</v>
      </c>
      <c r="D20" s="13">
        <v>116.1</v>
      </c>
      <c r="E20" s="13">
        <v>115.3</v>
      </c>
      <c r="F20" s="13">
        <v>118.4</v>
      </c>
      <c r="G20" s="13">
        <v>129.3</v>
      </c>
      <c r="H20" s="13">
        <f>3828/28.8</f>
        <v>132.91666666666666</v>
      </c>
      <c r="I20" s="13">
        <v>804.5</v>
      </c>
      <c r="J20" s="13">
        <v>816.1</v>
      </c>
      <c r="K20" s="13">
        <v>989.6875</v>
      </c>
      <c r="L20" s="13">
        <f>22101/25.3</f>
        <v>873.5573122529644</v>
      </c>
      <c r="M20" s="13">
        <f>22080/25.7</f>
        <v>859.1439688715953</v>
      </c>
      <c r="N20" s="14">
        <f>24558/25.9</f>
        <v>948.1853281853282</v>
      </c>
      <c r="O20" s="14">
        <f>42378/45.2</f>
        <v>937.5663716814158</v>
      </c>
    </row>
    <row r="21" spans="1:15" ht="15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</row>
    <row r="22" spans="1:15" ht="12.75">
      <c r="A22" s="12" t="s">
        <v>15</v>
      </c>
      <c r="B22" s="13">
        <v>12.7</v>
      </c>
      <c r="C22" s="13">
        <v>17.4</v>
      </c>
      <c r="D22" s="13">
        <v>18.8</v>
      </c>
      <c r="E22" s="13">
        <v>17.8</v>
      </c>
      <c r="F22" s="13">
        <v>20.3</v>
      </c>
      <c r="G22" s="13">
        <v>18.366666666666667</v>
      </c>
      <c r="H22" s="13">
        <f>(456+122+47)/28.8</f>
        <v>21.70138888888889</v>
      </c>
      <c r="I22" s="13">
        <v>139.6</v>
      </c>
      <c r="J22" s="13">
        <v>124.5</v>
      </c>
      <c r="K22" s="13">
        <v>161.40625</v>
      </c>
      <c r="L22" s="13">
        <f>(2713+861+168)/25.3</f>
        <v>147.90513833992094</v>
      </c>
      <c r="M22" s="13">
        <f>(2383+953+178)/25.7</f>
        <v>136.73151750972764</v>
      </c>
      <c r="N22" s="14">
        <f>(2782+939+177)/25.9</f>
        <v>150.5019305019305</v>
      </c>
      <c r="O22" s="14">
        <f>(6830+2312+376)/45.2</f>
        <v>210.57522123893804</v>
      </c>
    </row>
    <row r="23" spans="1:15" ht="12.7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</row>
    <row r="24" spans="1:15" ht="13.5" thickBot="1">
      <c r="A24" s="15" t="s">
        <v>16</v>
      </c>
      <c r="B24" s="16">
        <v>84.8</v>
      </c>
      <c r="C24" s="16">
        <v>98.1</v>
      </c>
      <c r="D24" s="16">
        <v>97.2</v>
      </c>
      <c r="E24" s="16">
        <v>97.5</v>
      </c>
      <c r="F24" s="16">
        <v>95.1</v>
      </c>
      <c r="G24" s="16">
        <v>110.93333333333334</v>
      </c>
      <c r="H24" s="16">
        <f>3203/28.8</f>
        <v>111.21527777777777</v>
      </c>
      <c r="I24" s="16">
        <v>665</v>
      </c>
      <c r="J24" s="16">
        <v>691.6</v>
      </c>
      <c r="K24" s="16">
        <v>828.28125</v>
      </c>
      <c r="L24" s="16">
        <f>18359/25.3</f>
        <v>725.6521739130435</v>
      </c>
      <c r="M24" s="16">
        <f>18566/25.7</f>
        <v>722.4124513618677</v>
      </c>
      <c r="N24" s="17">
        <f>20660/25.9</f>
        <v>797.6833976833977</v>
      </c>
      <c r="O24" s="17">
        <f>32860/45.2</f>
        <v>726.9911504424779</v>
      </c>
    </row>
    <row r="25" spans="1:14" ht="12.75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ht="12.75">
      <c r="A26" s="4" t="s">
        <v>18</v>
      </c>
    </row>
    <row r="27" ht="12.75">
      <c r="A27" s="4" t="s">
        <v>19</v>
      </c>
    </row>
    <row r="28" ht="12.75">
      <c r="A28" s="4" t="s">
        <v>20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2013-09-27T10:47:08Z</cp:lastPrinted>
  <dcterms:created xsi:type="dcterms:W3CDTF">2013-09-27T10:46:32Z</dcterms:created>
  <dcterms:modified xsi:type="dcterms:W3CDTF">2013-09-27T10:47:49Z</dcterms:modified>
  <cp:category/>
  <cp:version/>
  <cp:contentType/>
  <cp:contentStatus/>
</cp:coreProperties>
</file>