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2340" windowWidth="15450" windowHeight="11640" activeTab="6"/>
  </bookViews>
  <sheets>
    <sheet name="10.1.1.1" sheetId="1" r:id="rId1"/>
    <sheet name="10.1.1.2" sheetId="2" r:id="rId2"/>
    <sheet name="10.1.1.3" sheetId="3" r:id="rId3"/>
    <sheet name="10.1.1.4" sheetId="4" r:id="rId4"/>
    <sheet name="10.1.1.5" sheetId="5" r:id="rId5"/>
    <sheet name="10.1.2.1" sheetId="6" r:id="rId6"/>
    <sheet name="10.1.2.2" sheetId="7" r:id="rId7"/>
    <sheet name="10.2" sheetId="8" r:id="rId8"/>
  </sheets>
  <definedNames>
    <definedName name="_xlnm.Print_Area" localSheetId="0">'10.1.1.1'!$A$1:$J$93</definedName>
    <definedName name="_xlnm.Print_Area" localSheetId="1">'10.1.1.2'!$A$1:$C$82</definedName>
    <definedName name="_xlnm.Print_Area" localSheetId="2">'10.1.1.3'!$A$1:$E$38</definedName>
    <definedName name="_xlnm.Print_Area" localSheetId="3">'10.1.1.4'!$A$1:$E$31</definedName>
    <definedName name="_xlnm.Print_Area" localSheetId="4">'10.1.1.5'!$A$1:$G$38</definedName>
    <definedName name="_xlnm.Print_Area" localSheetId="5">'10.1.2.1'!$A$1:$J$84</definedName>
    <definedName name="_xlnm.Print_Area" localSheetId="6">'10.1.2.2'!$A$1:$D$102</definedName>
    <definedName name="_xlnm.Print_Area" localSheetId="7">'10.2'!$A$1:$K$50</definedName>
  </definedNames>
  <calcPr fullCalcOnLoad="1"/>
</workbook>
</file>

<file path=xl/sharedStrings.xml><?xml version="1.0" encoding="utf-8"?>
<sst xmlns="http://schemas.openxmlformats.org/spreadsheetml/2006/main" count="255" uniqueCount="188">
  <si>
    <t>Año</t>
  </si>
  <si>
    <t>Entradas</t>
  </si>
  <si>
    <t>Salidas</t>
  </si>
  <si>
    <t>Resueltos</t>
  </si>
  <si>
    <t xml:space="preserve">Declaración de </t>
  </si>
  <si>
    <t xml:space="preserve">Resoluciones </t>
  </si>
  <si>
    <t>Anexo II- Proyectos</t>
  </si>
  <si>
    <t>Archivados</t>
  </si>
  <si>
    <t>No resueltos</t>
  </si>
  <si>
    <t xml:space="preserve">No </t>
  </si>
  <si>
    <t>procedimiento</t>
  </si>
  <si>
    <t>Total</t>
  </si>
  <si>
    <t xml:space="preserve">– </t>
  </si>
  <si>
    <t>IMPACTO AMBIENTAL</t>
  </si>
  <si>
    <t>Tipo de Proyecto por Sector</t>
  </si>
  <si>
    <t>Número Total de proyectos</t>
  </si>
  <si>
    <t>Total sector Agricultura</t>
  </si>
  <si>
    <t>Extracciones de agua: Pozos, ríos</t>
  </si>
  <si>
    <t>Balsas, depósitos de agua</t>
  </si>
  <si>
    <t>Conectores, colectores y tuberías</t>
  </si>
  <si>
    <t>Actuaciones en costas</t>
  </si>
  <si>
    <t>Depuradora</t>
  </si>
  <si>
    <t>Desaladora</t>
  </si>
  <si>
    <t>Estación automática en cauces</t>
  </si>
  <si>
    <t>Encauzamiento</t>
  </si>
  <si>
    <t>Gran Presa</t>
  </si>
  <si>
    <t>Restauración ecológica de ríos</t>
  </si>
  <si>
    <t>Restauración hidrológica forestal</t>
  </si>
  <si>
    <t>Trasvase</t>
  </si>
  <si>
    <t>Energía Maremotriz</t>
  </si>
  <si>
    <t>Central térmica</t>
  </si>
  <si>
    <t>Parques eólicos</t>
  </si>
  <si>
    <t>Gaseoductos</t>
  </si>
  <si>
    <t>Aprovechamientos hidroeléctricos</t>
  </si>
  <si>
    <t>Industria química</t>
  </si>
  <si>
    <t>Líneas eléctricas</t>
  </si>
  <si>
    <t>Minería</t>
  </si>
  <si>
    <t>Actividades radioactivas</t>
  </si>
  <si>
    <t>Residuos</t>
  </si>
  <si>
    <t>Subestación eléctrica de transformación</t>
  </si>
  <si>
    <t>Total sector Industria y Energía</t>
  </si>
  <si>
    <t>Aeropuerto y helipuertos</t>
  </si>
  <si>
    <t>Autopista</t>
  </si>
  <si>
    <t>Autovía</t>
  </si>
  <si>
    <t>Carreteras</t>
  </si>
  <si>
    <t>Ferrocarril</t>
  </si>
  <si>
    <t>Puertos</t>
  </si>
  <si>
    <t>Proyectos de urbanización</t>
  </si>
  <si>
    <t>Variante</t>
  </si>
  <si>
    <t>Otros</t>
  </si>
  <si>
    <t>Total sector Infraestructura-Transportes</t>
  </si>
  <si>
    <t xml:space="preserve">Otros </t>
  </si>
  <si>
    <t>Proyectos Transfronterizos</t>
  </si>
  <si>
    <t>Total otros</t>
  </si>
  <si>
    <t>TOTAL</t>
  </si>
  <si>
    <t>Tipo de procedimiento</t>
  </si>
  <si>
    <t>Anexo I</t>
  </si>
  <si>
    <t>Anexo II</t>
  </si>
  <si>
    <t>No procedimiento</t>
  </si>
  <si>
    <t>En tramitación</t>
  </si>
  <si>
    <t>Proyectos</t>
  </si>
  <si>
    <t>Sectores</t>
  </si>
  <si>
    <t>Agricultura</t>
  </si>
  <si>
    <t>Aguas</t>
  </si>
  <si>
    <t>Industria y energía</t>
  </si>
  <si>
    <t>Infraestructuras-Transportes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</si>
  <si>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</si>
  <si>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</si>
  <si>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</si>
  <si>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</si>
  <si>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</si>
  <si>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</si>
  <si>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</si>
  <si>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</si>
  <si>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</si>
  <si>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</si>
  <si>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</si>
  <si>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</si>
  <si>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Tipo de Proyecto</t>
  </si>
  <si>
    <t>en tramitación</t>
  </si>
  <si>
    <t>evaluados</t>
  </si>
  <si>
    <t>Sin asignar</t>
  </si>
  <si>
    <t>Tipo de plan</t>
  </si>
  <si>
    <t>Estado de tramitación</t>
  </si>
  <si>
    <t>Consultas</t>
  </si>
  <si>
    <t>doc. Ref.</t>
  </si>
  <si>
    <t>Inf.</t>
  </si>
  <si>
    <t>Sostenibilidad</t>
  </si>
  <si>
    <t>Resuelto</t>
  </si>
  <si>
    <t>Fin memoria ambient.</t>
  </si>
  <si>
    <t>No aplicable EAE</t>
  </si>
  <si>
    <t xml:space="preserve">TOTAL </t>
  </si>
  <si>
    <t>Total Salidas</t>
  </si>
  <si>
    <t>Total sector Aguas</t>
  </si>
  <si>
    <t>impacto ambiental</t>
  </si>
  <si>
    <t>Transformaciones en Regadío</t>
  </si>
  <si>
    <t xml:space="preserve">10.1.1.2.EVALUACIÓN AMBIENTAL DE PROYECTOS: </t>
  </si>
  <si>
    <t xml:space="preserve">10.1.1.3. EVALUACIÓN AMBIENTAL DE PROYECTOS: </t>
  </si>
  <si>
    <t xml:space="preserve">10.1.2.2. EVALUACIÓN AMBIENTAL DE PROYECTOS: </t>
  </si>
  <si>
    <t>Comunidad Autónoma</t>
  </si>
  <si>
    <t>Entrada</t>
  </si>
  <si>
    <t>ESPAÑA</t>
  </si>
  <si>
    <t>Ceuta</t>
  </si>
  <si>
    <t>Melilla</t>
  </si>
  <si>
    <t>Andalucía</t>
  </si>
  <si>
    <t>Aragón</t>
  </si>
  <si>
    <t>Asturias, Principado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</si>
  <si>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</si>
  <si>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</si>
  <si>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</si>
  <si>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</si>
  <si>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</si>
  <si>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</si>
  <si>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</si>
  <si>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</si>
  <si>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</si>
  <si>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</si>
  <si>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</si>
  <si>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</t>
  </si>
  <si>
    <t>País Vasco</t>
  </si>
  <si>
    <t>Rioja, La</t>
  </si>
  <si>
    <t>ACTUACIONES EN COSTA</t>
  </si>
  <si>
    <t>BALSAS, DEPÓSITOS DE</t>
  </si>
  <si>
    <t>CONECTORES, COLECTOR</t>
  </si>
  <si>
    <t>DEPURADORA</t>
  </si>
  <si>
    <t>DESALADORA</t>
  </si>
  <si>
    <t>ENCAUZAMIENTO</t>
  </si>
  <si>
    <t>ESTACIÓN AUTOMÁTICA</t>
  </si>
  <si>
    <t>EXTRACCIONES DE AGUA</t>
  </si>
  <si>
    <t>GRAN PRESA</t>
  </si>
  <si>
    <t>TRASVASE</t>
  </si>
  <si>
    <t>ACTIVIDADES RADIOACT</t>
  </si>
  <si>
    <t>APROVECHAMIENTOS HID</t>
  </si>
  <si>
    <t>CENTRAL TÉRMICA</t>
  </si>
  <si>
    <t>ENERGÍA MAREOMOTRIZ</t>
  </si>
  <si>
    <t>GASEODUCTOS</t>
  </si>
  <si>
    <t>INDUSTRIA QUÍMICA</t>
  </si>
  <si>
    <t>LÍNEAS ELÉCTRICAS</t>
  </si>
  <si>
    <t>MINERÍA</t>
  </si>
  <si>
    <t>PARQUES EÓLICOS</t>
  </si>
  <si>
    <t>RESIDUOS</t>
  </si>
  <si>
    <t>SUBESTACIÓN ELÉCTRIC</t>
  </si>
  <si>
    <t>AEROPUERTO Y HELIPUE</t>
  </si>
  <si>
    <t>AUTOPISTA</t>
  </si>
  <si>
    <t>AUTOVÍA</t>
  </si>
  <si>
    <t>CARRETERAS</t>
  </si>
  <si>
    <t>FERROCARRIL</t>
  </si>
  <si>
    <t>PROYECTOS DE URBANIZ</t>
  </si>
  <si>
    <t>PUERTOS</t>
  </si>
  <si>
    <t>VARIANTE</t>
  </si>
  <si>
    <t>AEROPUERTOS</t>
  </si>
  <si>
    <t>AGRICULTURA Y PESCA</t>
  </si>
  <si>
    <t>AGUAS</t>
  </si>
  <si>
    <t>COSTAS</t>
  </si>
  <si>
    <t>ECONOMÍA Y HACIENDA</t>
  </si>
  <si>
    <t>ENERGÍA</t>
  </si>
  <si>
    <t>FERROCARRILES</t>
  </si>
  <si>
    <t>INFRAESTRUCTURAS</t>
  </si>
  <si>
    <t>Elaboracion</t>
  </si>
  <si>
    <t>Memoria Amb.</t>
  </si>
  <si>
    <t>Selección</t>
  </si>
  <si>
    <t>Previa</t>
  </si>
  <si>
    <t>TRANS. MAR. Y PUERTOS</t>
  </si>
  <si>
    <t>general</t>
  </si>
  <si>
    <t>(*) EL ARCHIVO ES EL RESULTADO DE UN PROCEDIMIENTO DE CADUCIDAD, DESISTIMIENTO, CAUSAS SOBREVENIDAS, ETC.</t>
  </si>
  <si>
    <t>RESTAURACIÓN ECOLÓGICA</t>
  </si>
  <si>
    <t>RESTAURACIÓN HIDROLÓGICA</t>
  </si>
  <si>
    <t>Archivados (*)</t>
  </si>
  <si>
    <t xml:space="preserve">10.1.1.4. EVALUACIÓN AMBIENTAL DE PROYECTOS:  </t>
  </si>
  <si>
    <t>RESUELTOS: D+S+NP</t>
  </si>
  <si>
    <t>EN TRAMITACION: ENTRADA-SALIDA</t>
  </si>
  <si>
    <t>(*) SALIDA: RESUELTOS + ARCHIVADOS</t>
  </si>
  <si>
    <t xml:space="preserve">* 15 Proyectos sin asignar tipo </t>
  </si>
  <si>
    <t>24 (*)</t>
  </si>
  <si>
    <t>Archivado</t>
  </si>
  <si>
    <t>(*) Hay un solo expediente abierto incluyendo los 22 programas nacionales evaluados</t>
  </si>
  <si>
    <t>10.1.1.1. EVALUACIÓN AMBIENTAL DE PROYECTOS: Serie histórica del periodo 1988-2012</t>
  </si>
  <si>
    <t>Distribución por tipos de proyectos del periodo 1988-2012</t>
  </si>
  <si>
    <t>Ceoductos</t>
  </si>
  <si>
    <t>Fotovoltaicos</t>
  </si>
  <si>
    <t xml:space="preserve"> Distribución por tipo de procedimiento del periodo 1988-2012</t>
  </si>
  <si>
    <t>* No se han reflejado los expedientes Archivados</t>
  </si>
  <si>
    <t>Distribución por Comunidades Autónomas del periodo 1988-2012</t>
  </si>
  <si>
    <t xml:space="preserve">10.1.1.5. EVALUACIÓN AMBIENTAL DE PROYECTOS: </t>
  </si>
  <si>
    <t>Distribución por sectores del periodo 1988-2012</t>
  </si>
  <si>
    <t>10.1.2.1. EVALUACIÓN AMBIENTAL DE PROYECTOS: Serie histórica mensual y ejecución, 2012</t>
  </si>
  <si>
    <t>10.2. EVALUACIÓN DE PLANES Y PROGRAMAS:  Expedientes por sectores y estado de tramitación iniciados hasta 2012</t>
  </si>
  <si>
    <t>Distribución por tipo de proyecto, 2012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</si>
</sst>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#,##0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0"/>
    </font>
    <font>
      <sz val="8.25"/>
      <name val="Arial"/>
      <family val="0"/>
    </font>
    <font>
      <sz val="12"/>
      <name val="Helv"/>
      <family val="0"/>
    </font>
    <font>
      <sz val="8"/>
      <color indexed="8"/>
      <name val="Arial"/>
      <family val="2"/>
    </font>
    <font>
      <sz val="9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0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7"/>
      </left>
      <right style="thin"/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9" fillId="0" borderId="0">
      <alignment/>
      <protection/>
    </xf>
    <xf numFmtId="9" fontId="0" fillId="0" borderId="0" applyFont="0" applyFill="0" applyBorder="0" applyAlignment="0" applyProtection="0"/>
  </cellStyleXfs>
  <cellXfs count="148">
    <xf numFmtId="0" fontId="0" fillId="2" borderId="0" xfId="0" applyAlignment="1">
      <alignment/>
    </xf>
    <xf numFmtId="0" fontId="0" fillId="2" borderId="0" xfId="0" applyBorder="1" applyAlignment="1">
      <alignment/>
    </xf>
    <xf numFmtId="0" fontId="4" fillId="2" borderId="0" xfId="0" applyFont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vertical="center" wrapText="1"/>
    </xf>
    <xf numFmtId="0" fontId="4" fillId="2" borderId="0" xfId="0" applyFont="1" applyAlignment="1">
      <alignment vertical="top"/>
    </xf>
    <xf numFmtId="0" fontId="3" fillId="2" borderId="1" xfId="0" applyFont="1" applyBorder="1" applyAlignment="1">
      <alignment horizontal="center"/>
    </xf>
    <xf numFmtId="37" fontId="0" fillId="2" borderId="2" xfId="21" applyFont="1" applyFill="1" applyBorder="1" applyAlignment="1">
      <alignment horizontal="right"/>
      <protection/>
    </xf>
    <xf numFmtId="37" fontId="0" fillId="2" borderId="3" xfId="21" applyFont="1" applyFill="1" applyBorder="1" applyAlignment="1">
      <alignment horizontal="right"/>
      <protection/>
    </xf>
    <xf numFmtId="37" fontId="0" fillId="2" borderId="4" xfId="21" applyFont="1" applyFill="1" applyBorder="1" applyAlignment="1">
      <alignment horizontal="right"/>
      <protection/>
    </xf>
    <xf numFmtId="37" fontId="0" fillId="2" borderId="5" xfId="21" applyFont="1" applyFill="1" applyBorder="1" applyAlignment="1">
      <alignment horizontal="right"/>
      <protection/>
    </xf>
    <xf numFmtId="37" fontId="0" fillId="2" borderId="6" xfId="21" applyFont="1" applyFill="1" applyBorder="1" applyAlignment="1">
      <alignment horizontal="right"/>
      <protection/>
    </xf>
    <xf numFmtId="37" fontId="0" fillId="2" borderId="7" xfId="21" applyFont="1" applyFill="1" applyBorder="1" applyAlignment="1">
      <alignment horizontal="right"/>
      <protection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2" borderId="1" xfId="0" applyBorder="1" applyAlignment="1">
      <alignment/>
    </xf>
    <xf numFmtId="0" fontId="0" fillId="2" borderId="10" xfId="0" applyBorder="1" applyAlignment="1">
      <alignment/>
    </xf>
    <xf numFmtId="0" fontId="4" fillId="2" borderId="11" xfId="0" applyFont="1" applyBorder="1" applyAlignment="1">
      <alignment horizontal="left" vertical="top" indent="1"/>
    </xf>
    <xf numFmtId="37" fontId="4" fillId="2" borderId="5" xfId="21" applyFont="1" applyFill="1" applyBorder="1" applyAlignment="1">
      <alignment horizontal="right"/>
      <protection/>
    </xf>
    <xf numFmtId="0" fontId="0" fillId="2" borderId="11" xfId="0" applyBorder="1" applyAlignment="1">
      <alignment/>
    </xf>
    <xf numFmtId="0" fontId="0" fillId="2" borderId="12" xfId="0" applyBorder="1" applyAlignment="1">
      <alignment/>
    </xf>
    <xf numFmtId="0" fontId="0" fillId="3" borderId="10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0" xfId="0" applyBorder="1" applyAlignment="1">
      <alignment horizontal="left"/>
    </xf>
    <xf numFmtId="37" fontId="0" fillId="2" borderId="0" xfId="0" applyNumberFormat="1" applyAlignment="1">
      <alignment/>
    </xf>
    <xf numFmtId="37" fontId="0" fillId="2" borderId="0" xfId="0" applyNumberFormat="1" applyBorder="1" applyAlignment="1">
      <alignment/>
    </xf>
    <xf numFmtId="37" fontId="4" fillId="2" borderId="0" xfId="21" applyFont="1" applyFill="1" applyBorder="1" applyAlignment="1">
      <alignment horizontal="right"/>
      <protection/>
    </xf>
    <xf numFmtId="0" fontId="0" fillId="3" borderId="4" xfId="0" applyFill="1" applyBorder="1" applyAlignment="1">
      <alignment horizontal="center" vertical="center"/>
    </xf>
    <xf numFmtId="37" fontId="0" fillId="0" borderId="4" xfId="2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37" fontId="14" fillId="2" borderId="0" xfId="0" applyNumberFormat="1" applyFont="1" applyAlignment="1">
      <alignment/>
    </xf>
    <xf numFmtId="0" fontId="0" fillId="2" borderId="0" xfId="0" applyFont="1" applyAlignment="1">
      <alignment/>
    </xf>
    <xf numFmtId="0" fontId="4" fillId="3" borderId="12" xfId="0" applyFont="1" applyFill="1" applyBorder="1" applyAlignment="1">
      <alignment horizontal="left" indent="1"/>
    </xf>
    <xf numFmtId="37" fontId="4" fillId="3" borderId="7" xfId="21" applyFont="1" applyFill="1" applyBorder="1" applyAlignment="1">
      <alignment horizontal="right"/>
      <protection/>
    </xf>
    <xf numFmtId="0" fontId="4" fillId="3" borderId="12" xfId="0" applyFont="1" applyFill="1" applyBorder="1" applyAlignment="1">
      <alignment/>
    </xf>
    <xf numFmtId="37" fontId="4" fillId="3" borderId="6" xfId="21" applyFont="1" applyFill="1" applyBorder="1" applyAlignment="1">
      <alignment horizontal="right"/>
      <protection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0" xfId="0" applyNumberFormat="1" applyFill="1" applyBorder="1" applyAlignment="1">
      <alignment/>
    </xf>
    <xf numFmtId="0" fontId="4" fillId="2" borderId="11" xfId="0" applyFont="1" applyFill="1" applyBorder="1" applyAlignment="1">
      <alignment horizontal="left"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/>
    </xf>
    <xf numFmtId="49" fontId="10" fillId="2" borderId="11" xfId="0" applyNumberFormat="1" applyFont="1" applyFill="1" applyBorder="1" applyAlignment="1">
      <alignment horizontal="left" vertical="center" wrapText="1"/>
    </xf>
    <xf numFmtId="0" fontId="0" fillId="2" borderId="11" xfId="0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37" fontId="0" fillId="2" borderId="0" xfId="0" applyNumberFormat="1" applyFill="1" applyAlignment="1">
      <alignment/>
    </xf>
    <xf numFmtId="0" fontId="0" fillId="2" borderId="11" xfId="0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2" borderId="13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3" fillId="2" borderId="0" xfId="0" applyFont="1" applyAlignment="1">
      <alignment vertical="center" wrapText="1"/>
    </xf>
    <xf numFmtId="0" fontId="3" fillId="2" borderId="0" xfId="0" applyFont="1" applyAlignment="1">
      <alignment/>
    </xf>
    <xf numFmtId="0" fontId="0" fillId="3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/>
    </xf>
    <xf numFmtId="0" fontId="0" fillId="2" borderId="0" xfId="0" applyFont="1" applyAlignment="1">
      <alignment horizontal="left"/>
    </xf>
    <xf numFmtId="0" fontId="0" fillId="3" borderId="8" xfId="0" applyFill="1" applyBorder="1" applyAlignment="1">
      <alignment horizontal="center" vertical="center"/>
    </xf>
    <xf numFmtId="0" fontId="0" fillId="2" borderId="10" xfId="0" applyBorder="1" applyAlignment="1">
      <alignment horizontal="left" vertical="center" indent="1"/>
    </xf>
    <xf numFmtId="0" fontId="0" fillId="2" borderId="11" xfId="0" applyBorder="1" applyAlignment="1">
      <alignment horizontal="left" vertical="center" indent="1"/>
    </xf>
    <xf numFmtId="0" fontId="0" fillId="2" borderId="12" xfId="0" applyBorder="1" applyAlignment="1">
      <alignment horizontal="left" vertical="center" indent="1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10" fillId="2" borderId="9" xfId="0" applyFont="1" applyFill="1" applyBorder="1" applyAlignment="1">
      <alignment horizontal="right" vertical="center" wrapText="1" indent="1"/>
    </xf>
    <xf numFmtId="0" fontId="10" fillId="2" borderId="9" xfId="0" applyFont="1" applyBorder="1" applyAlignment="1">
      <alignment horizontal="right" vertical="center" wrapText="1" indent="1"/>
    </xf>
    <xf numFmtId="0" fontId="0" fillId="2" borderId="9" xfId="0" applyFont="1" applyFill="1" applyBorder="1" applyAlignment="1">
      <alignment horizontal="right" vertical="center" indent="1"/>
    </xf>
    <xf numFmtId="0" fontId="0" fillId="2" borderId="8" xfId="0" applyFont="1" applyFill="1" applyBorder="1" applyAlignment="1">
      <alignment horizontal="right" vertical="center" indent="1"/>
    </xf>
    <xf numFmtId="0" fontId="10" fillId="2" borderId="4" xfId="0" applyFont="1" applyFill="1" applyBorder="1" applyAlignment="1">
      <alignment horizontal="right" vertical="center" wrapText="1" indent="1"/>
    </xf>
    <xf numFmtId="0" fontId="10" fillId="2" borderId="4" xfId="0" applyFont="1" applyBorder="1" applyAlignment="1">
      <alignment horizontal="right" vertical="center" wrapText="1" indent="1"/>
    </xf>
    <xf numFmtId="0" fontId="0" fillId="2" borderId="4" xfId="0" applyFont="1" applyFill="1" applyBorder="1" applyAlignment="1">
      <alignment horizontal="right" vertical="center" indent="1"/>
    </xf>
    <xf numFmtId="0" fontId="10" fillId="2" borderId="4" xfId="0" applyNumberFormat="1" applyFont="1" applyBorder="1" applyAlignment="1">
      <alignment horizontal="right" vertical="center" wrapText="1" indent="1"/>
    </xf>
    <xf numFmtId="0" fontId="0" fillId="2" borderId="5" xfId="0" applyFont="1" applyFill="1" applyBorder="1" applyAlignment="1">
      <alignment horizontal="right" vertical="center" indent="1"/>
    </xf>
    <xf numFmtId="0" fontId="4" fillId="3" borderId="6" xfId="0" applyFont="1" applyFill="1" applyBorder="1" applyAlignment="1">
      <alignment horizontal="right" vertical="center" indent="1"/>
    </xf>
    <xf numFmtId="0" fontId="4" fillId="3" borderId="7" xfId="0" applyFont="1" applyFill="1" applyBorder="1" applyAlignment="1">
      <alignment horizontal="right" vertical="center" indent="1"/>
    </xf>
    <xf numFmtId="0" fontId="0" fillId="2" borderId="20" xfId="0" applyBorder="1" applyAlignment="1">
      <alignment horizontal="left" vertical="center" indent="1"/>
    </xf>
    <xf numFmtId="0" fontId="4" fillId="3" borderId="12" xfId="0" applyFont="1" applyFill="1" applyBorder="1" applyAlignment="1">
      <alignment horizontal="left" vertical="center" indent="1"/>
    </xf>
    <xf numFmtId="37" fontId="0" fillId="2" borderId="10" xfId="21" applyFont="1" applyFill="1" applyBorder="1" applyAlignment="1">
      <alignment horizontal="right" vertical="center" indent="1"/>
      <protection/>
    </xf>
    <xf numFmtId="37" fontId="0" fillId="2" borderId="3" xfId="21" applyFont="1" applyFill="1" applyBorder="1" applyAlignment="1">
      <alignment horizontal="right" vertical="center" indent="1"/>
      <protection/>
    </xf>
    <xf numFmtId="37" fontId="4" fillId="2" borderId="4" xfId="21" applyFont="1" applyFill="1" applyBorder="1" applyAlignment="1">
      <alignment horizontal="right" vertical="center" indent="1"/>
      <protection/>
    </xf>
    <xf numFmtId="37" fontId="4" fillId="2" borderId="5" xfId="21" applyFont="1" applyFill="1" applyBorder="1" applyAlignment="1">
      <alignment horizontal="right" vertical="center" indent="1"/>
      <protection/>
    </xf>
    <xf numFmtId="164" fontId="15" fillId="2" borderId="4" xfId="0" applyNumberFormat="1" applyFont="1" applyFill="1" applyBorder="1" applyAlignment="1">
      <alignment horizontal="right" vertical="center" wrapText="1" indent="1"/>
    </xf>
    <xf numFmtId="37" fontId="0" fillId="2" borderId="5" xfId="21" applyFont="1" applyFill="1" applyBorder="1" applyAlignment="1">
      <alignment horizontal="right" vertical="center" indent="1"/>
      <protection/>
    </xf>
    <xf numFmtId="164" fontId="15" fillId="2" borderId="5" xfId="0" applyNumberFormat="1" applyFont="1" applyFill="1" applyBorder="1" applyAlignment="1">
      <alignment horizontal="right" vertical="center" wrapText="1" indent="1"/>
    </xf>
    <xf numFmtId="0" fontId="15" fillId="2" borderId="5" xfId="0" applyNumberFormat="1" applyFont="1" applyFill="1" applyBorder="1" applyAlignment="1">
      <alignment horizontal="right" vertical="center" wrapText="1" indent="1"/>
    </xf>
    <xf numFmtId="37" fontId="0" fillId="2" borderId="4" xfId="21" applyFont="1" applyFill="1" applyBorder="1" applyAlignment="1">
      <alignment horizontal="right" vertical="center" indent="1"/>
      <protection/>
    </xf>
    <xf numFmtId="37" fontId="4" fillId="3" borderId="6" xfId="21" applyFont="1" applyFill="1" applyBorder="1" applyAlignment="1">
      <alignment horizontal="right" vertical="center" indent="1"/>
      <protection/>
    </xf>
    <xf numFmtId="37" fontId="4" fillId="3" borderId="7" xfId="21" applyFont="1" applyFill="1" applyBorder="1" applyAlignment="1">
      <alignment horizontal="right" vertical="center" indent="1"/>
      <protection/>
    </xf>
    <xf numFmtId="0" fontId="0" fillId="2" borderId="21" xfId="0" applyNumberFormat="1" applyBorder="1" applyAlignment="1">
      <alignment horizontal="right" vertical="center" indent="1"/>
    </xf>
    <xf numFmtId="37" fontId="0" fillId="2" borderId="11" xfId="21" applyFont="1" applyFill="1" applyBorder="1" applyAlignment="1">
      <alignment horizontal="right" vertical="center" indent="1"/>
      <protection/>
    </xf>
    <xf numFmtId="37" fontId="0" fillId="2" borderId="4" xfId="21" applyFont="1" applyFill="1" applyBorder="1" applyAlignment="1">
      <alignment horizontal="right" vertical="center" indent="1"/>
      <protection/>
    </xf>
    <xf numFmtId="0" fontId="0" fillId="2" borderId="5" xfId="0" applyNumberFormat="1" applyFont="1" applyFill="1" applyBorder="1" applyAlignment="1">
      <alignment horizontal="right" vertical="center" indent="1"/>
    </xf>
    <xf numFmtId="0" fontId="4" fillId="3" borderId="7" xfId="0" applyNumberFormat="1" applyFont="1" applyFill="1" applyBorder="1" applyAlignment="1">
      <alignment horizontal="right" vertical="center" indent="1"/>
    </xf>
    <xf numFmtId="0" fontId="4" fillId="3" borderId="22" xfId="0" applyNumberFormat="1" applyFont="1" applyFill="1" applyBorder="1" applyAlignment="1">
      <alignment horizontal="right" vertical="center" indent="1"/>
    </xf>
    <xf numFmtId="37" fontId="4" fillId="3" borderId="12" xfId="21" applyFont="1" applyFill="1" applyBorder="1" applyAlignment="1">
      <alignment horizontal="right" vertical="center" indent="1"/>
      <protection/>
    </xf>
    <xf numFmtId="0" fontId="2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2" borderId="0" xfId="0" applyFont="1" applyFill="1" applyAlignment="1">
      <alignment horizontal="left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3" fillId="2" borderId="0" xfId="0" applyFont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8" xfId="0" applyFill="1" applyBorder="1" applyAlignment="1">
      <alignment horizontal="center" vertical="center" wrapText="1"/>
    </xf>
    <xf numFmtId="0" fontId="7" fillId="2" borderId="0" xfId="0" applyFont="1" applyAlignment="1">
      <alignment horizontal="center"/>
    </xf>
    <xf numFmtId="0" fontId="0" fillId="3" borderId="28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3" fillId="2" borderId="0" xfId="0" applyFont="1" applyFill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proyectos. Periodo 1988-2012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4875"/>
          <c:w val="0.98325"/>
          <c:h val="0.75125"/>
        </c:manualLayout>
      </c:layout>
      <c:lineChart>
        <c:grouping val="standard"/>
        <c:varyColors val="0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'10.1.1.1'!$A$9:$A$32</c:f>
              <c:numCache/>
            </c:numRef>
          </c:cat>
          <c:val>
            <c:numRef>
              <c:f>'10.1.1.1'!$B$9:$B$32</c:f>
              <c:numCache/>
            </c:numRef>
          </c:val>
          <c:smooth val="0"/>
        </c:ser>
        <c:ser>
          <c:idx val="1"/>
          <c:order val="1"/>
          <c:tx>
            <c:v>Salidas (*)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'10.1.1.1'!$A$9:$A$32</c:f>
              <c:numCache/>
            </c:numRef>
          </c:cat>
          <c:val>
            <c:numRef>
              <c:f>'10.1.1.1'!$H$9:$H$32</c:f>
              <c:numCache/>
            </c:numRef>
          </c:val>
          <c:smooth val="0"/>
        </c:ser>
        <c:axId val="60429328"/>
        <c:axId val="6993041"/>
      </c:lineChart>
      <c:catAx>
        <c:axId val="60429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93041"/>
        <c:crossesAt val="-200"/>
        <c:auto val="1"/>
        <c:lblOffset val="100"/>
        <c:tickLblSkip val="1"/>
        <c:noMultiLvlLbl val="0"/>
      </c:catAx>
      <c:valAx>
        <c:axId val="69930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42932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6575"/>
          <c:y val="0.164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Expedientes iniciados según sector hasta 2012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255"/>
          <c:w val="0.9867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'10.2'!$A$8:$A$17</c:f>
              <c:strCache/>
            </c:strRef>
          </c:cat>
          <c:val>
            <c:numRef>
              <c:f>'10.2'!$J$8:$J$17</c:f>
              <c:numCache/>
            </c:numRef>
          </c:val>
        </c:ser>
        <c:axId val="47888684"/>
        <c:axId val="28344973"/>
      </c:barChart>
      <c:catAx>
        <c:axId val="47888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8344973"/>
        <c:crosses val="autoZero"/>
        <c:auto val="1"/>
        <c:lblOffset val="100"/>
        <c:tickLblSkip val="1"/>
        <c:noMultiLvlLbl val="0"/>
      </c:catAx>
      <c:valAx>
        <c:axId val="283449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88868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salidas de proyectos. Periodo 1998 - 2012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75"/>
          <c:y val="0.227"/>
          <c:w val="0.96575"/>
          <c:h val="0.743"/>
        </c:manualLayout>
      </c:layout>
      <c:barChart>
        <c:barDir val="col"/>
        <c:grouping val="stacked"/>
        <c:varyColors val="0"/>
        <c:ser>
          <c:idx val="0"/>
          <c:order val="0"/>
          <c:tx>
            <c:v>Declaraciones</c:v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'10.1.1.1'!$A$9:$A$32</c:f>
              <c:numCache/>
            </c:numRef>
          </c:cat>
          <c:val>
            <c:numRef>
              <c:f>'10.1.1.1'!$C$9:$C$32</c:f>
              <c:numCache/>
            </c:numRef>
          </c:val>
        </c:ser>
        <c:ser>
          <c:idx val="1"/>
          <c:order val="1"/>
          <c:tx>
            <c:v>Resoluciones Anexo II</c:v>
          </c:tx>
          <c:spPr>
            <a:solidFill>
              <a:srgbClr val="00FF00"/>
            </a:solidFill>
            <a:ln w="254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'10.1.1.1'!$A$9:$A$32</c:f>
              <c:numCache/>
            </c:numRef>
          </c:cat>
          <c:val>
            <c:numRef>
              <c:f>'10.1.1.1'!$D$9:$D$32</c:f>
              <c:numCache/>
            </c:numRef>
          </c:val>
        </c:ser>
        <c:ser>
          <c:idx val="2"/>
          <c:order val="2"/>
          <c:tx>
            <c:v>No procedimiento</c:v>
          </c:tx>
          <c:spPr>
            <a:solidFill>
              <a:srgbClr val="0080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'10.1.1.1'!$A$9:$A$32</c:f>
              <c:numCache/>
            </c:numRef>
          </c:cat>
          <c:val>
            <c:numRef>
              <c:f>'10.1.1.1'!$E$9:$E$32</c:f>
              <c:numCache/>
            </c:numRef>
          </c:val>
        </c:ser>
        <c:ser>
          <c:idx val="3"/>
          <c:order val="3"/>
          <c:tx>
            <c:v>Archivados (*)</c:v>
          </c:tx>
          <c:spPr>
            <a:solidFill>
              <a:srgbClr val="FFCC00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'10.1.1.1'!$A$9:$A$32</c:f>
              <c:numCache/>
            </c:numRef>
          </c:cat>
          <c:val>
            <c:numRef>
              <c:f>'10.1.1.1'!$G$9:$G$32</c:f>
              <c:numCache/>
            </c:numRef>
          </c:val>
        </c:ser>
        <c:overlap val="100"/>
        <c:axId val="62937370"/>
        <c:axId val="29565419"/>
      </c:barChart>
      <c:catAx>
        <c:axId val="6293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565419"/>
        <c:crosses val="autoZero"/>
        <c:auto val="1"/>
        <c:lblOffset val="100"/>
        <c:noMultiLvlLbl val="0"/>
      </c:catAx>
      <c:valAx>
        <c:axId val="295654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93737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7075"/>
          <c:y val="0.1395"/>
          <c:w val="0.6865"/>
          <c:h val="0.05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
por sector. Periodo 1998-2012</a:t>
            </a:r>
          </a:p>
        </c:rich>
      </c:tx>
      <c:layout>
        <c:manualLayout>
          <c:xMode val="factor"/>
          <c:yMode val="factor"/>
          <c:x val="0.0055"/>
          <c:y val="0.00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5"/>
          <c:y val="0.30325"/>
          <c:w val="0.62075"/>
          <c:h val="0.508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('10.1.1.2'!$B$9,'10.1.1.2'!$B$23,'10.1.1.2'!$B$38,'10.1.1.2'!$B$48,'10.1.1.2'!$B$52)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proyectos por tipo de procedimiento. Periodo 1988-2012</a:t>
            </a:r>
          </a:p>
        </c:rich>
      </c:tx>
      <c:layout>
        <c:manualLayout>
          <c:xMode val="factor"/>
          <c:yMode val="factor"/>
          <c:x val="0.019"/>
          <c:y val="-0.00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24075"/>
          <c:w val="0.964"/>
          <c:h val="0.7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'10.1.1.3'!$A$8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'10.1.1.3'!$B$8:$D$8</c:f>
              <c:numCache/>
            </c:numRef>
          </c:val>
        </c:ser>
        <c:ser>
          <c:idx val="1"/>
          <c:order val="1"/>
          <c:tx>
            <c:strRef>
              <c:f>'10.1.1.3'!$A$9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'10.1.1.3'!$B$9:$D$9</c:f>
              <c:numCache/>
            </c:numRef>
          </c:val>
        </c:ser>
        <c:ser>
          <c:idx val="2"/>
          <c:order val="2"/>
          <c:tx>
            <c:strRef>
              <c:f>'10.1.1.3'!$A$10</c:f>
              <c:strCache>
                <c:ptCount val="1"/>
                <c:pt idx="0">
                  <c:v>Resueltos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'10.1.1.3'!$B$10:$D$10</c:f>
              <c:numCache/>
            </c:numRef>
          </c:val>
        </c:ser>
        <c:axId val="64762180"/>
        <c:axId val="45988709"/>
      </c:barChart>
      <c:catAx>
        <c:axId val="64762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988709"/>
        <c:crosses val="autoZero"/>
        <c:auto val="1"/>
        <c:lblOffset val="100"/>
        <c:noMultiLvlLbl val="0"/>
      </c:catAx>
      <c:valAx>
        <c:axId val="459887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76218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83"/>
          <c:y val="0.168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proyectos por tipo de procedimiento. Periodo 1998-2012</a:t>
            </a:r>
          </a:p>
        </c:rich>
      </c:tx>
      <c:layout>
        <c:manualLayout>
          <c:xMode val="factor"/>
          <c:yMode val="factor"/>
          <c:x val="0.019"/>
          <c:y val="-0.00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5"/>
          <c:y val="0.21475"/>
          <c:w val="0.96925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'10.1.1.5'!$A$9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'10.1.1.5'!$B$9:$F$9</c:f>
              <c:numCache/>
            </c:numRef>
          </c:val>
        </c:ser>
        <c:ser>
          <c:idx val="1"/>
          <c:order val="1"/>
          <c:tx>
            <c:strRef>
              <c:f>'10.1.1.5'!$A$10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'10.1.1.5'!$B$10:$F$10</c:f>
              <c:numCache/>
            </c:numRef>
          </c:val>
        </c:ser>
        <c:ser>
          <c:idx val="2"/>
          <c:order val="2"/>
          <c:tx>
            <c:strRef>
              <c:f>'10.1.1.5'!$A$11</c:f>
              <c:strCache>
                <c:ptCount val="1"/>
                <c:pt idx="0">
                  <c:v>Resueltos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'10.1.1.5'!$B$11:$F$11</c:f>
              <c:numCache/>
            </c:numRef>
          </c:val>
        </c:ser>
        <c:axId val="11245198"/>
        <c:axId val="34097919"/>
      </c:barChart>
      <c:catAx>
        <c:axId val="1124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097919"/>
        <c:crosses val="autoZero"/>
        <c:auto val="1"/>
        <c:lblOffset val="100"/>
        <c:noMultiLvlLbl val="0"/>
      </c:catAx>
      <c:valAx>
        <c:axId val="340979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24519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5225"/>
          <c:y val="0.15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proyectos. Año 2012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125"/>
          <c:w val="0.993"/>
          <c:h val="0.8875"/>
        </c:manualLayout>
      </c:layout>
      <c:lineChart>
        <c:grouping val="standard"/>
        <c:varyColors val="0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'10.1.2.1'!$A$9:$A$20</c:f>
              <c:strCache/>
            </c:strRef>
          </c:cat>
          <c:val>
            <c:numRef>
              <c:f>'10.1.2.1'!$B$9:$B$20</c:f>
              <c:numCache/>
            </c:numRef>
          </c:val>
          <c:smooth val="0"/>
        </c:ser>
        <c:ser>
          <c:idx val="1"/>
          <c:order val="1"/>
          <c:tx>
            <c:v>Salidas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'10.1.2.1'!$A$9:$A$20</c:f>
              <c:strCache/>
            </c:strRef>
          </c:cat>
          <c:val>
            <c:numRef>
              <c:f>'10.1.2.1'!$H$9:$H$20</c:f>
              <c:numCache/>
            </c:numRef>
          </c:val>
          <c:smooth val="0"/>
        </c:ser>
        <c:axId val="38445816"/>
        <c:axId val="10468025"/>
      </c:lineChart>
      <c:catAx>
        <c:axId val="38445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468025"/>
        <c:crossesAt val="-200"/>
        <c:auto val="1"/>
        <c:lblOffset val="100"/>
        <c:tickLblSkip val="2"/>
        <c:noMultiLvlLbl val="0"/>
      </c:catAx>
      <c:valAx>
        <c:axId val="104680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44581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69825"/>
          <c:y val="0.014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Entrada y salida de proyectos. Año 2012</a:t>
            </a:r>
          </a:p>
        </c:rich>
      </c:tx>
      <c:layout>
        <c:manualLayout>
          <c:xMode val="factor"/>
          <c:yMode val="factor"/>
          <c:x val="0"/>
          <c:y val="0.080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75"/>
          <c:y val="0.30775"/>
          <c:w val="0.9375"/>
          <c:h val="0.66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Entradas</c:v>
              </c:pt>
              <c:pt idx="1">
                <c:v>Total salidas</c:v>
              </c:pt>
              <c:pt idx="2">
                <c:v>Declaración</c:v>
              </c:pt>
              <c:pt idx="3">
                <c:v>Resoluciones AnexoII</c:v>
              </c:pt>
              <c:pt idx="4">
                <c:v>No pocedimiento</c:v>
              </c:pt>
              <c:pt idx="5">
                <c:v>Archivados (*)</c:v>
              </c:pt>
            </c:strLit>
          </c:cat>
          <c:val>
            <c:numRef>
              <c:f>('10.1.2.1'!$B$22,'10.1.2.1'!$H$22,'10.1.2.1'!$C$22,'10.1.2.1'!$D$22,'10.1.2.1'!$E$22,'10.1.2.1'!$G$22)</c:f>
              <c:numCache/>
            </c:numRef>
          </c:val>
        </c:ser>
        <c:axId val="27103362"/>
        <c:axId val="42603667"/>
      </c:barChart>
      <c:catAx>
        <c:axId val="27103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603667"/>
        <c:crosses val="autoZero"/>
        <c:auto val="1"/>
        <c:lblOffset val="100"/>
        <c:noMultiLvlLbl val="0"/>
      </c:catAx>
      <c:valAx>
        <c:axId val="42603667"/>
        <c:scaling>
          <c:orientation val="minMax"/>
          <c:max val="8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10336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en tramitación  por sector. Año 2012</a:t>
            </a:r>
          </a:p>
        </c:rich>
      </c:tx>
      <c:layout>
        <c:manualLayout>
          <c:xMode val="factor"/>
          <c:yMode val="factor"/>
          <c:x val="0.01975"/>
          <c:y val="0.009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65"/>
          <c:y val="0.39375"/>
          <c:w val="0.634"/>
          <c:h val="0.37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('10.1.2.2'!$B$9,'10.1.2.2'!$B$23,'10.1.2.2'!$B$36,'10.1.2.2'!$B$46,'10.1.2.2'!$B$50)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evaluados  
por sector. Año 2012</a:t>
            </a:r>
          </a:p>
        </c:rich>
      </c:tx>
      <c:layout>
        <c:manualLayout>
          <c:xMode val="factor"/>
          <c:yMode val="factor"/>
          <c:x val="0.01975"/>
          <c:y val="0.009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675"/>
          <c:y val="0.37775"/>
          <c:w val="0.6215"/>
          <c:h val="0.30275"/>
        </c:manualLayout>
      </c:layout>
      <c:pie3DChart>
        <c:varyColors val="1"/>
        <c:ser>
          <c:idx val="0"/>
          <c:order val="0"/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('10.1.2.2'!$C$9,'10.1.2.2'!$C$23,'10.1.2.2'!$C$36,'10.1.2.2'!$C$46,'10.1.2.2'!$C$50)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33</xdr:row>
      <xdr:rowOff>123825</xdr:rowOff>
    </xdr:from>
    <xdr:to>
      <xdr:col>9</xdr:col>
      <xdr:colOff>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114300" y="5829300"/>
        <a:ext cx="73818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65</xdr:row>
      <xdr:rowOff>142875</xdr:rowOff>
    </xdr:from>
    <xdr:to>
      <xdr:col>8</xdr:col>
      <xdr:colOff>733425</xdr:colOff>
      <xdr:row>89</xdr:row>
      <xdr:rowOff>85725</xdr:rowOff>
    </xdr:to>
    <xdr:graphicFrame>
      <xdr:nvGraphicFramePr>
        <xdr:cNvPr id="2" name="Chart 2"/>
        <xdr:cNvGraphicFramePr/>
      </xdr:nvGraphicFramePr>
      <xdr:xfrm>
        <a:off x="114300" y="11029950"/>
        <a:ext cx="73437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56</xdr:row>
      <xdr:rowOff>28575</xdr:rowOff>
    </xdr:from>
    <xdr:to>
      <xdr:col>2</xdr:col>
      <xdr:colOff>314325</xdr:colOff>
      <xdr:row>80</xdr:row>
      <xdr:rowOff>114300</xdr:rowOff>
    </xdr:to>
    <xdr:graphicFrame>
      <xdr:nvGraphicFramePr>
        <xdr:cNvPr id="1" name="Chart 1"/>
        <xdr:cNvGraphicFramePr/>
      </xdr:nvGraphicFramePr>
      <xdr:xfrm>
        <a:off x="142875" y="9953625"/>
        <a:ext cx="47720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76200</xdr:rowOff>
    </xdr:from>
    <xdr:to>
      <xdr:col>4</xdr:col>
      <xdr:colOff>342900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104775" y="2381250"/>
        <a:ext cx="60102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0</xdr:rowOff>
    </xdr:from>
    <xdr:to>
      <xdr:col>5</xdr:col>
      <xdr:colOff>904875</xdr:colOff>
      <xdr:row>36</xdr:row>
      <xdr:rowOff>28575</xdr:rowOff>
    </xdr:to>
    <xdr:graphicFrame>
      <xdr:nvGraphicFramePr>
        <xdr:cNvPr id="1" name="Chart 2"/>
        <xdr:cNvGraphicFramePr/>
      </xdr:nvGraphicFramePr>
      <xdr:xfrm>
        <a:off x="104775" y="2257425"/>
        <a:ext cx="56102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66675</xdr:rowOff>
    </xdr:from>
    <xdr:to>
      <xdr:col>9</xdr:col>
      <xdr:colOff>219075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180975" y="4524375"/>
        <a:ext cx="101441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53</xdr:row>
      <xdr:rowOff>85725</xdr:rowOff>
    </xdr:from>
    <xdr:to>
      <xdr:col>9</xdr:col>
      <xdr:colOff>276225</xdr:colOff>
      <xdr:row>78</xdr:row>
      <xdr:rowOff>152400</xdr:rowOff>
    </xdr:to>
    <xdr:graphicFrame>
      <xdr:nvGraphicFramePr>
        <xdr:cNvPr id="2" name="Chart 4"/>
        <xdr:cNvGraphicFramePr/>
      </xdr:nvGraphicFramePr>
      <xdr:xfrm>
        <a:off x="180975" y="9239250"/>
        <a:ext cx="1020127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55</xdr:row>
      <xdr:rowOff>9525</xdr:rowOff>
    </xdr:from>
    <xdr:to>
      <xdr:col>3</xdr:col>
      <xdr:colOff>28575</xdr:colOff>
      <xdr:row>77</xdr:row>
      <xdr:rowOff>38100</xdr:rowOff>
    </xdr:to>
    <xdr:graphicFrame>
      <xdr:nvGraphicFramePr>
        <xdr:cNvPr id="1" name="Chart 1"/>
        <xdr:cNvGraphicFramePr/>
      </xdr:nvGraphicFramePr>
      <xdr:xfrm>
        <a:off x="114300" y="9639300"/>
        <a:ext cx="56102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78</xdr:row>
      <xdr:rowOff>28575</xdr:rowOff>
    </xdr:from>
    <xdr:to>
      <xdr:col>3</xdr:col>
      <xdr:colOff>104775</xdr:colOff>
      <xdr:row>100</xdr:row>
      <xdr:rowOff>28575</xdr:rowOff>
    </xdr:to>
    <xdr:graphicFrame>
      <xdr:nvGraphicFramePr>
        <xdr:cNvPr id="2" name="Chart 2"/>
        <xdr:cNvGraphicFramePr/>
      </xdr:nvGraphicFramePr>
      <xdr:xfrm>
        <a:off x="142875" y="13382625"/>
        <a:ext cx="56578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104775</xdr:rowOff>
    </xdr:from>
    <xdr:to>
      <xdr:col>10</xdr:col>
      <xdr:colOff>142875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0" y="3810000"/>
        <a:ext cx="139255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view="pageBreakPreview" zoomScale="75" zoomScaleNormal="75" zoomScaleSheetLayoutView="75" workbookViewId="0" topLeftCell="A4">
      <selection activeCell="H33" sqref="H33"/>
    </sheetView>
  </sheetViews>
  <sheetFormatPr defaultColWidth="11.421875" defaultRowHeight="12.75"/>
  <cols>
    <col min="3" max="3" width="16.28125" style="0" bestFit="1" customWidth="1"/>
    <col min="4" max="4" width="17.421875" style="0" customWidth="1"/>
    <col min="5" max="5" width="12.7109375" style="0" bestFit="1" customWidth="1"/>
    <col min="6" max="6" width="9.421875" style="0" bestFit="1" customWidth="1"/>
    <col min="7" max="7" width="10.421875" style="0" bestFit="1" customWidth="1"/>
    <col min="8" max="8" width="11.7109375" style="0" bestFit="1" customWidth="1"/>
    <col min="9" max="9" width="11.57421875" style="0" bestFit="1" customWidth="1"/>
    <col min="10" max="10" width="4.421875" style="0" customWidth="1"/>
  </cols>
  <sheetData>
    <row r="1" spans="1:9" ht="18">
      <c r="A1" s="113" t="s">
        <v>13</v>
      </c>
      <c r="B1" s="113"/>
      <c r="C1" s="113"/>
      <c r="D1" s="113"/>
      <c r="E1" s="113"/>
      <c r="F1" s="113"/>
      <c r="G1" s="113"/>
      <c r="H1" s="113"/>
      <c r="I1" s="113"/>
    </row>
    <row r="3" spans="1:9" ht="15">
      <c r="A3" s="114" t="s">
        <v>176</v>
      </c>
      <c r="B3" s="114"/>
      <c r="C3" s="114"/>
      <c r="D3" s="114"/>
      <c r="E3" s="114"/>
      <c r="F3" s="114"/>
      <c r="G3" s="114"/>
      <c r="H3" s="114"/>
      <c r="I3" s="114"/>
    </row>
    <row r="4" spans="1:9" ht="13.5" customHeight="1" thickBot="1">
      <c r="A4" s="7"/>
      <c r="B4" s="7"/>
      <c r="C4" s="7"/>
      <c r="D4" s="7"/>
      <c r="E4" s="7"/>
      <c r="F4" s="7"/>
      <c r="G4" s="7"/>
      <c r="H4" s="7"/>
      <c r="I4" s="7"/>
    </row>
    <row r="5" spans="1:9" ht="12.75">
      <c r="A5" s="124" t="s">
        <v>0</v>
      </c>
      <c r="B5" s="123" t="s">
        <v>1</v>
      </c>
      <c r="C5" s="115" t="s">
        <v>2</v>
      </c>
      <c r="D5" s="116"/>
      <c r="E5" s="116"/>
      <c r="F5" s="116"/>
      <c r="G5" s="116"/>
      <c r="H5" s="116"/>
      <c r="I5" s="120" t="s">
        <v>8</v>
      </c>
    </row>
    <row r="6" spans="1:9" ht="18" customHeight="1">
      <c r="A6" s="125"/>
      <c r="B6" s="118"/>
      <c r="C6" s="128" t="s">
        <v>3</v>
      </c>
      <c r="D6" s="129"/>
      <c r="E6" s="129"/>
      <c r="F6" s="130"/>
      <c r="G6" s="73"/>
      <c r="H6" s="117" t="s">
        <v>92</v>
      </c>
      <c r="I6" s="121"/>
    </row>
    <row r="7" spans="1:10" ht="12.75">
      <c r="A7" s="125"/>
      <c r="B7" s="118"/>
      <c r="C7" s="16" t="s">
        <v>4</v>
      </c>
      <c r="D7" s="16" t="s">
        <v>5</v>
      </c>
      <c r="E7" s="16" t="s">
        <v>9</v>
      </c>
      <c r="F7" s="16" t="s">
        <v>11</v>
      </c>
      <c r="G7" s="36" t="s">
        <v>7</v>
      </c>
      <c r="H7" s="118"/>
      <c r="I7" s="121"/>
      <c r="J7" s="1"/>
    </row>
    <row r="8" spans="1:10" ht="21.75" customHeight="1" thickBot="1">
      <c r="A8" s="126"/>
      <c r="B8" s="119"/>
      <c r="C8" s="18" t="s">
        <v>94</v>
      </c>
      <c r="D8" s="18" t="s">
        <v>6</v>
      </c>
      <c r="E8" s="18" t="s">
        <v>10</v>
      </c>
      <c r="F8" s="18" t="s">
        <v>3</v>
      </c>
      <c r="G8" s="18"/>
      <c r="H8" s="119"/>
      <c r="I8" s="122"/>
      <c r="J8" s="1"/>
    </row>
    <row r="9" spans="1:10" ht="12.75">
      <c r="A9" s="74">
        <v>1989</v>
      </c>
      <c r="B9" s="8">
        <v>122</v>
      </c>
      <c r="C9" s="8">
        <v>7</v>
      </c>
      <c r="D9" s="8" t="s">
        <v>12</v>
      </c>
      <c r="E9" s="8" t="s">
        <v>12</v>
      </c>
      <c r="F9" s="8">
        <v>7</v>
      </c>
      <c r="G9" s="8">
        <v>8</v>
      </c>
      <c r="H9" s="8">
        <v>15</v>
      </c>
      <c r="I9" s="9">
        <v>107</v>
      </c>
      <c r="J9" s="1"/>
    </row>
    <row r="10" spans="1:10" ht="12.75">
      <c r="A10" s="75">
        <v>1990</v>
      </c>
      <c r="B10" s="10">
        <v>82</v>
      </c>
      <c r="C10" s="10">
        <v>13</v>
      </c>
      <c r="D10" s="10" t="s">
        <v>12</v>
      </c>
      <c r="E10" s="10" t="s">
        <v>12</v>
      </c>
      <c r="F10" s="10">
        <v>13</v>
      </c>
      <c r="G10" s="10">
        <v>11</v>
      </c>
      <c r="H10" s="10">
        <v>24</v>
      </c>
      <c r="I10" s="11">
        <v>58</v>
      </c>
      <c r="J10" s="1"/>
    </row>
    <row r="11" spans="1:10" ht="12.75">
      <c r="A11" s="75">
        <v>1991</v>
      </c>
      <c r="B11" s="10">
        <v>142</v>
      </c>
      <c r="C11" s="10">
        <v>9</v>
      </c>
      <c r="D11" s="10" t="s">
        <v>12</v>
      </c>
      <c r="E11" s="10" t="s">
        <v>12</v>
      </c>
      <c r="F11" s="10">
        <v>9</v>
      </c>
      <c r="G11" s="10">
        <v>4</v>
      </c>
      <c r="H11" s="10">
        <v>13</v>
      </c>
      <c r="I11" s="11">
        <v>129</v>
      </c>
      <c r="J11" s="1"/>
    </row>
    <row r="12" spans="1:10" ht="12.75">
      <c r="A12" s="75">
        <v>1992</v>
      </c>
      <c r="B12" s="10">
        <v>44</v>
      </c>
      <c r="C12" s="10">
        <v>67</v>
      </c>
      <c r="D12" s="10" t="s">
        <v>12</v>
      </c>
      <c r="E12" s="10" t="s">
        <v>12</v>
      </c>
      <c r="F12" s="10">
        <v>67</v>
      </c>
      <c r="G12" s="10">
        <v>74</v>
      </c>
      <c r="H12" s="10">
        <v>141</v>
      </c>
      <c r="I12" s="11">
        <v>-97</v>
      </c>
      <c r="J12" s="1"/>
    </row>
    <row r="13" spans="1:10" ht="12.75">
      <c r="A13" s="75">
        <v>1993</v>
      </c>
      <c r="B13" s="10">
        <v>82</v>
      </c>
      <c r="C13" s="10">
        <v>44</v>
      </c>
      <c r="D13" s="10" t="s">
        <v>12</v>
      </c>
      <c r="E13" s="10" t="s">
        <v>12</v>
      </c>
      <c r="F13" s="10">
        <v>44</v>
      </c>
      <c r="G13" s="10">
        <v>7</v>
      </c>
      <c r="H13" s="10">
        <v>51</v>
      </c>
      <c r="I13" s="11">
        <v>31</v>
      </c>
      <c r="J13" s="1"/>
    </row>
    <row r="14" spans="1:10" ht="12.75">
      <c r="A14" s="75">
        <v>1994</v>
      </c>
      <c r="B14" s="10">
        <v>59</v>
      </c>
      <c r="C14" s="10">
        <v>47</v>
      </c>
      <c r="D14" s="10" t="s">
        <v>12</v>
      </c>
      <c r="E14" s="10" t="s">
        <v>12</v>
      </c>
      <c r="F14" s="10">
        <v>47</v>
      </c>
      <c r="G14" s="10">
        <v>3</v>
      </c>
      <c r="H14" s="10">
        <v>50</v>
      </c>
      <c r="I14" s="11">
        <v>9</v>
      </c>
      <c r="J14" s="1"/>
    </row>
    <row r="15" spans="1:10" ht="12.75">
      <c r="A15" s="75">
        <v>1995</v>
      </c>
      <c r="B15" s="10">
        <v>57</v>
      </c>
      <c r="C15" s="10">
        <v>31</v>
      </c>
      <c r="D15" s="10">
        <v>10</v>
      </c>
      <c r="E15" s="10" t="s">
        <v>12</v>
      </c>
      <c r="F15" s="10">
        <v>41</v>
      </c>
      <c r="G15" s="10">
        <v>14</v>
      </c>
      <c r="H15" s="10">
        <v>55</v>
      </c>
      <c r="I15" s="11">
        <v>2</v>
      </c>
      <c r="J15" s="1"/>
    </row>
    <row r="16" spans="1:10" ht="12.75">
      <c r="A16" s="75">
        <v>1996</v>
      </c>
      <c r="B16" s="10">
        <v>71</v>
      </c>
      <c r="C16" s="10">
        <v>38</v>
      </c>
      <c r="D16" s="10">
        <v>18</v>
      </c>
      <c r="E16" s="10" t="s">
        <v>12</v>
      </c>
      <c r="F16" s="10">
        <v>56</v>
      </c>
      <c r="G16" s="10">
        <v>14</v>
      </c>
      <c r="H16" s="10">
        <v>70</v>
      </c>
      <c r="I16" s="11">
        <v>1</v>
      </c>
      <c r="J16" s="1"/>
    </row>
    <row r="17" spans="1:10" ht="12.75">
      <c r="A17" s="75">
        <v>1997</v>
      </c>
      <c r="B17" s="10">
        <v>66</v>
      </c>
      <c r="C17" s="10">
        <v>28</v>
      </c>
      <c r="D17" s="10">
        <v>10</v>
      </c>
      <c r="E17" s="10" t="s">
        <v>12</v>
      </c>
      <c r="F17" s="10">
        <v>38</v>
      </c>
      <c r="G17" s="10">
        <v>2</v>
      </c>
      <c r="H17" s="10">
        <v>40</v>
      </c>
      <c r="I17" s="11">
        <v>26</v>
      </c>
      <c r="J17" s="1"/>
    </row>
    <row r="18" spans="1:10" ht="12.75">
      <c r="A18" s="75">
        <v>1998</v>
      </c>
      <c r="B18" s="10">
        <v>106</v>
      </c>
      <c r="C18" s="10">
        <v>18</v>
      </c>
      <c r="D18" s="10">
        <v>8</v>
      </c>
      <c r="E18" s="10" t="s">
        <v>12</v>
      </c>
      <c r="F18" s="10">
        <v>26</v>
      </c>
      <c r="G18" s="10">
        <v>4</v>
      </c>
      <c r="H18" s="10">
        <v>30</v>
      </c>
      <c r="I18" s="11">
        <v>76</v>
      </c>
      <c r="J18" s="1"/>
    </row>
    <row r="19" spans="1:10" ht="12.75">
      <c r="A19" s="75">
        <v>1999</v>
      </c>
      <c r="B19" s="10">
        <v>106</v>
      </c>
      <c r="C19" s="10">
        <v>34</v>
      </c>
      <c r="D19" s="10">
        <v>13</v>
      </c>
      <c r="E19" s="10" t="s">
        <v>12</v>
      </c>
      <c r="F19" s="10">
        <v>47</v>
      </c>
      <c r="G19" s="10">
        <v>11</v>
      </c>
      <c r="H19" s="10">
        <v>58</v>
      </c>
      <c r="I19" s="11">
        <v>48</v>
      </c>
      <c r="J19" s="1"/>
    </row>
    <row r="20" spans="1:9" ht="12.75">
      <c r="A20" s="75">
        <v>2000</v>
      </c>
      <c r="B20" s="10">
        <v>145</v>
      </c>
      <c r="C20" s="10">
        <v>52</v>
      </c>
      <c r="D20" s="10">
        <v>26</v>
      </c>
      <c r="E20" s="10" t="s">
        <v>12</v>
      </c>
      <c r="F20" s="10">
        <v>78</v>
      </c>
      <c r="G20" s="10">
        <v>10</v>
      </c>
      <c r="H20" s="10">
        <v>88</v>
      </c>
      <c r="I20" s="11">
        <v>57</v>
      </c>
    </row>
    <row r="21" spans="1:9" ht="12.75">
      <c r="A21" s="75">
        <v>2001</v>
      </c>
      <c r="B21" s="10">
        <v>348</v>
      </c>
      <c r="C21" s="10">
        <v>86</v>
      </c>
      <c r="D21" s="10">
        <v>35</v>
      </c>
      <c r="E21" s="10">
        <v>2</v>
      </c>
      <c r="F21" s="10">
        <v>123</v>
      </c>
      <c r="G21" s="10">
        <v>17</v>
      </c>
      <c r="H21" s="10">
        <v>140</v>
      </c>
      <c r="I21" s="11">
        <v>208</v>
      </c>
    </row>
    <row r="22" spans="1:9" ht="12.75">
      <c r="A22" s="75">
        <v>2002</v>
      </c>
      <c r="B22" s="10">
        <v>436</v>
      </c>
      <c r="C22" s="10">
        <v>74</v>
      </c>
      <c r="D22" s="10">
        <v>158</v>
      </c>
      <c r="E22" s="10">
        <v>20</v>
      </c>
      <c r="F22" s="10">
        <v>252</v>
      </c>
      <c r="G22" s="10">
        <v>50</v>
      </c>
      <c r="H22" s="10">
        <v>302</v>
      </c>
      <c r="I22" s="11">
        <v>134</v>
      </c>
    </row>
    <row r="23" spans="1:9" ht="12.75">
      <c r="A23" s="75">
        <v>2003</v>
      </c>
      <c r="B23" s="10">
        <v>652</v>
      </c>
      <c r="C23" s="10">
        <v>108</v>
      </c>
      <c r="D23" s="10">
        <v>158</v>
      </c>
      <c r="E23" s="10">
        <v>111</v>
      </c>
      <c r="F23" s="10">
        <v>377</v>
      </c>
      <c r="G23" s="10">
        <v>45</v>
      </c>
      <c r="H23" s="10">
        <v>422</v>
      </c>
      <c r="I23" s="11">
        <v>230</v>
      </c>
    </row>
    <row r="24" spans="1:9" ht="12.75">
      <c r="A24" s="75">
        <v>2004</v>
      </c>
      <c r="B24" s="10">
        <v>847</v>
      </c>
      <c r="C24" s="10">
        <v>56</v>
      </c>
      <c r="D24" s="10">
        <v>116</v>
      </c>
      <c r="E24" s="10">
        <v>170</v>
      </c>
      <c r="F24" s="10">
        <v>343</v>
      </c>
      <c r="G24" s="10">
        <v>84</v>
      </c>
      <c r="H24" s="10">
        <v>427</v>
      </c>
      <c r="I24" s="11">
        <v>420</v>
      </c>
    </row>
    <row r="25" spans="1:9" ht="12.75">
      <c r="A25" s="75">
        <v>2005</v>
      </c>
      <c r="B25" s="10">
        <v>900</v>
      </c>
      <c r="C25" s="10">
        <v>87</v>
      </c>
      <c r="D25" s="10">
        <v>126</v>
      </c>
      <c r="E25" s="10">
        <v>388</v>
      </c>
      <c r="F25" s="10">
        <v>601</v>
      </c>
      <c r="G25" s="10">
        <v>158</v>
      </c>
      <c r="H25" s="10">
        <v>759</v>
      </c>
      <c r="I25" s="11">
        <v>141</v>
      </c>
    </row>
    <row r="26" spans="1:9" ht="12.75">
      <c r="A26" s="75">
        <v>2006</v>
      </c>
      <c r="B26" s="10">
        <v>677</v>
      </c>
      <c r="C26" s="10">
        <v>164</v>
      </c>
      <c r="D26" s="10">
        <v>155</v>
      </c>
      <c r="E26" s="10">
        <v>217</v>
      </c>
      <c r="F26" s="10">
        <v>537</v>
      </c>
      <c r="G26" s="10">
        <v>153</v>
      </c>
      <c r="H26" s="10">
        <v>690</v>
      </c>
      <c r="I26" s="11">
        <v>-13</v>
      </c>
    </row>
    <row r="27" spans="1:9" ht="12.75">
      <c r="A27" s="75">
        <v>2007</v>
      </c>
      <c r="B27" s="10">
        <v>631</v>
      </c>
      <c r="C27" s="10">
        <v>157</v>
      </c>
      <c r="D27" s="10">
        <v>167</v>
      </c>
      <c r="E27" s="10">
        <v>212</v>
      </c>
      <c r="F27" s="10">
        <v>536</v>
      </c>
      <c r="G27" s="10">
        <v>200</v>
      </c>
      <c r="H27" s="10">
        <v>736</v>
      </c>
      <c r="I27" s="11">
        <v>-105</v>
      </c>
    </row>
    <row r="28" spans="1:9" ht="12.75">
      <c r="A28" s="75">
        <v>2008</v>
      </c>
      <c r="B28" s="10">
        <v>601</v>
      </c>
      <c r="C28" s="10">
        <v>134</v>
      </c>
      <c r="D28" s="10">
        <v>104</v>
      </c>
      <c r="E28" s="10">
        <v>93</v>
      </c>
      <c r="F28" s="10">
        <v>331</v>
      </c>
      <c r="G28" s="10">
        <v>92</v>
      </c>
      <c r="H28" s="10">
        <v>423</v>
      </c>
      <c r="I28" s="11">
        <v>178</v>
      </c>
    </row>
    <row r="29" spans="1:9" ht="12.75">
      <c r="A29" s="75">
        <v>2009</v>
      </c>
      <c r="B29" s="10">
        <v>531</v>
      </c>
      <c r="C29" s="10">
        <v>120</v>
      </c>
      <c r="D29" s="10">
        <v>162</v>
      </c>
      <c r="E29" s="10">
        <v>62</v>
      </c>
      <c r="F29" s="10">
        <v>344</v>
      </c>
      <c r="G29" s="10">
        <v>438</v>
      </c>
      <c r="H29" s="10">
        <v>782</v>
      </c>
      <c r="I29" s="11">
        <v>-251</v>
      </c>
    </row>
    <row r="30" spans="1:9" ht="12.75">
      <c r="A30" s="75">
        <v>2010</v>
      </c>
      <c r="B30" s="10">
        <v>549</v>
      </c>
      <c r="C30" s="10">
        <v>96</v>
      </c>
      <c r="D30" s="10">
        <v>150</v>
      </c>
      <c r="E30" s="10">
        <v>62</v>
      </c>
      <c r="F30" s="10">
        <v>308</v>
      </c>
      <c r="G30" s="10">
        <v>482</v>
      </c>
      <c r="H30" s="10">
        <v>790</v>
      </c>
      <c r="I30" s="11">
        <v>-241</v>
      </c>
    </row>
    <row r="31" spans="1:9" ht="12.75">
      <c r="A31" s="75">
        <v>2011</v>
      </c>
      <c r="B31" s="10">
        <v>473</v>
      </c>
      <c r="C31" s="10">
        <v>82</v>
      </c>
      <c r="D31" s="10">
        <v>171</v>
      </c>
      <c r="E31" s="10">
        <v>52</v>
      </c>
      <c r="F31" s="10">
        <v>305</v>
      </c>
      <c r="G31" s="10">
        <v>228</v>
      </c>
      <c r="H31" s="10">
        <v>533</v>
      </c>
      <c r="I31" s="11">
        <v>-60</v>
      </c>
    </row>
    <row r="32" spans="1:9" ht="13.5" thickBot="1">
      <c r="A32" s="76">
        <v>2012</v>
      </c>
      <c r="B32" s="12">
        <v>323</v>
      </c>
      <c r="C32" s="12">
        <v>49</v>
      </c>
      <c r="D32" s="12">
        <v>90</v>
      </c>
      <c r="E32" s="12">
        <v>44</v>
      </c>
      <c r="F32" s="12">
        <f>C32+D32+E32</f>
        <v>183</v>
      </c>
      <c r="G32" s="12">
        <v>276</v>
      </c>
      <c r="H32" s="12">
        <v>459</v>
      </c>
      <c r="I32" s="13">
        <v>-136</v>
      </c>
    </row>
    <row r="33" spans="1:9" ht="18">
      <c r="A33" s="32"/>
      <c r="B33" s="39"/>
      <c r="C33" s="39"/>
      <c r="D33" s="39"/>
      <c r="E33" s="39"/>
      <c r="F33" s="39"/>
      <c r="G33" s="39"/>
      <c r="H33" s="39"/>
      <c r="I33" s="39"/>
    </row>
    <row r="62" spans="1:3" ht="12.75">
      <c r="A62" s="127" t="s">
        <v>169</v>
      </c>
      <c r="B62" s="127"/>
      <c r="C62" s="127"/>
    </row>
    <row r="63" spans="1:3" ht="12.75">
      <c r="A63" s="127" t="s">
        <v>171</v>
      </c>
      <c r="B63" s="127"/>
      <c r="C63" s="127"/>
    </row>
    <row r="64" spans="1:3" ht="12.75">
      <c r="A64" s="127" t="s">
        <v>170</v>
      </c>
      <c r="B64" s="127"/>
      <c r="C64" s="127"/>
    </row>
    <row r="70" spans="1:3" s="40" customFormat="1" ht="12.75">
      <c r="A70"/>
      <c r="B70"/>
      <c r="C70"/>
    </row>
    <row r="92" spans="1:9" ht="12.75">
      <c r="A92" s="72" t="s">
        <v>164</v>
      </c>
      <c r="B92" s="72"/>
      <c r="C92" s="72"/>
      <c r="D92" s="72"/>
      <c r="E92" s="72"/>
      <c r="F92" s="72"/>
      <c r="G92" s="72"/>
      <c r="H92" s="72"/>
      <c r="I92" s="72"/>
    </row>
  </sheetData>
  <mergeCells count="11">
    <mergeCell ref="A62:C62"/>
    <mergeCell ref="A63:C63"/>
    <mergeCell ref="A64:C64"/>
    <mergeCell ref="C6:F6"/>
    <mergeCell ref="A1:I1"/>
    <mergeCell ref="A3:I3"/>
    <mergeCell ref="C5:H5"/>
    <mergeCell ref="H6:H8"/>
    <mergeCell ref="I5:I8"/>
    <mergeCell ref="B5:B8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view="pageBreakPreview" zoomScale="75" zoomScaleNormal="75" zoomScaleSheetLayoutView="75" workbookViewId="0" topLeftCell="A49">
      <selection activeCell="A85" sqref="A85"/>
    </sheetView>
  </sheetViews>
  <sheetFormatPr defaultColWidth="11.421875" defaultRowHeight="12.75"/>
  <cols>
    <col min="1" max="1" width="42.28125" style="0" bestFit="1" customWidth="1"/>
    <col min="2" max="2" width="26.7109375" style="0" customWidth="1"/>
  </cols>
  <sheetData>
    <row r="1" spans="1:2" ht="18">
      <c r="A1" s="113" t="s">
        <v>13</v>
      </c>
      <c r="B1" s="113"/>
    </row>
    <row r="3" spans="1:2" ht="15">
      <c r="A3" s="131" t="s">
        <v>96</v>
      </c>
      <c r="B3" s="131"/>
    </row>
    <row r="4" spans="1:3" ht="15" customHeight="1">
      <c r="A4" s="131" t="s">
        <v>177</v>
      </c>
      <c r="B4" s="131"/>
      <c r="C4" s="68"/>
    </row>
    <row r="5" spans="1:2" ht="13.5" thickBot="1">
      <c r="A5" s="19"/>
      <c r="B5" s="19"/>
    </row>
    <row r="6" spans="1:2" ht="12.75">
      <c r="A6" s="132" t="s">
        <v>14</v>
      </c>
      <c r="B6" s="134" t="s">
        <v>15</v>
      </c>
    </row>
    <row r="7" spans="1:2" ht="20.25" customHeight="1" thickBot="1">
      <c r="A7" s="133"/>
      <c r="B7" s="135"/>
    </row>
    <row r="8" spans="1:2" ht="21" customHeight="1">
      <c r="A8" s="20" t="s">
        <v>95</v>
      </c>
      <c r="B8" s="9">
        <v>1146</v>
      </c>
    </row>
    <row r="9" spans="1:2" s="6" customFormat="1" ht="17.25" customHeight="1">
      <c r="A9" s="21" t="s">
        <v>16</v>
      </c>
      <c r="B9" s="22">
        <v>1146</v>
      </c>
    </row>
    <row r="10" spans="1:2" s="6" customFormat="1" ht="17.25" customHeight="1">
      <c r="A10" s="21"/>
      <c r="B10" s="22"/>
    </row>
    <row r="11" spans="1:2" ht="12.75">
      <c r="A11" s="23" t="s">
        <v>17</v>
      </c>
      <c r="B11" s="11">
        <v>98</v>
      </c>
    </row>
    <row r="12" spans="1:2" ht="12.75">
      <c r="A12" s="23" t="s">
        <v>18</v>
      </c>
      <c r="B12" s="11">
        <v>99</v>
      </c>
    </row>
    <row r="13" spans="1:2" ht="12.75">
      <c r="A13" s="23" t="s">
        <v>19</v>
      </c>
      <c r="B13" s="11">
        <v>195</v>
      </c>
    </row>
    <row r="14" spans="1:2" ht="12.75">
      <c r="A14" s="23" t="s">
        <v>20</v>
      </c>
      <c r="B14" s="11">
        <v>376</v>
      </c>
    </row>
    <row r="15" spans="1:2" ht="12.75">
      <c r="A15" s="23" t="s">
        <v>21</v>
      </c>
      <c r="B15" s="11">
        <v>252</v>
      </c>
    </row>
    <row r="16" spans="1:2" ht="12.75">
      <c r="A16" s="23" t="s">
        <v>22</v>
      </c>
      <c r="B16" s="11">
        <v>60</v>
      </c>
    </row>
    <row r="17" spans="1:2" ht="12.75">
      <c r="A17" s="23" t="s">
        <v>23</v>
      </c>
      <c r="B17" s="11">
        <v>6</v>
      </c>
    </row>
    <row r="18" spans="1:2" ht="12.75">
      <c r="A18" s="23" t="s">
        <v>24</v>
      </c>
      <c r="B18" s="11">
        <v>627</v>
      </c>
    </row>
    <row r="19" spans="1:2" ht="12.75">
      <c r="A19" s="23" t="s">
        <v>25</v>
      </c>
      <c r="B19" s="11">
        <v>343</v>
      </c>
    </row>
    <row r="20" spans="1:2" ht="12.75">
      <c r="A20" s="23" t="s">
        <v>26</v>
      </c>
      <c r="B20" s="11">
        <v>111</v>
      </c>
    </row>
    <row r="21" spans="1:2" ht="12.75">
      <c r="A21" s="23" t="s">
        <v>27</v>
      </c>
      <c r="B21" s="11">
        <v>376</v>
      </c>
    </row>
    <row r="22" spans="1:2" ht="12.75">
      <c r="A22" s="23" t="s">
        <v>28</v>
      </c>
      <c r="B22" s="11">
        <v>9</v>
      </c>
    </row>
    <row r="23" spans="1:2" s="6" customFormat="1" ht="17.25" customHeight="1">
      <c r="A23" s="21" t="s">
        <v>93</v>
      </c>
      <c r="B23" s="22">
        <f>SUM(B11:B22)</f>
        <v>2552</v>
      </c>
    </row>
    <row r="24" spans="1:2" s="6" customFormat="1" ht="17.25" customHeight="1">
      <c r="A24" s="21"/>
      <c r="B24" s="22"/>
    </row>
    <row r="25" spans="1:2" ht="12.75">
      <c r="A25" s="23" t="s">
        <v>29</v>
      </c>
      <c r="B25" s="11">
        <v>7</v>
      </c>
    </row>
    <row r="26" spans="1:2" ht="12.75">
      <c r="A26" s="23" t="s">
        <v>30</v>
      </c>
      <c r="B26" s="11">
        <v>153</v>
      </c>
    </row>
    <row r="27" spans="1:2" ht="12.75">
      <c r="A27" s="23" t="s">
        <v>178</v>
      </c>
      <c r="B27" s="11">
        <v>1</v>
      </c>
    </row>
    <row r="28" spans="1:2" ht="12.75">
      <c r="A28" s="23" t="s">
        <v>31</v>
      </c>
      <c r="B28" s="11">
        <v>170</v>
      </c>
    </row>
    <row r="29" spans="1:2" ht="12.75">
      <c r="A29" s="23" t="s">
        <v>179</v>
      </c>
      <c r="B29" s="11">
        <v>3</v>
      </c>
    </row>
    <row r="30" spans="1:2" ht="12.75">
      <c r="A30" s="23" t="s">
        <v>32</v>
      </c>
      <c r="B30" s="11">
        <v>218</v>
      </c>
    </row>
    <row r="31" spans="1:2" ht="12.75">
      <c r="A31" s="23" t="s">
        <v>33</v>
      </c>
      <c r="B31" s="11">
        <v>405</v>
      </c>
    </row>
    <row r="32" spans="1:2" ht="12.75">
      <c r="A32" s="23" t="s">
        <v>34</v>
      </c>
      <c r="B32" s="11">
        <v>30</v>
      </c>
    </row>
    <row r="33" spans="1:2" ht="12.75">
      <c r="A33" s="23" t="s">
        <v>35</v>
      </c>
      <c r="B33" s="11">
        <v>287</v>
      </c>
    </row>
    <row r="34" spans="1:2" ht="12.75">
      <c r="A34" s="23" t="s">
        <v>36</v>
      </c>
      <c r="B34" s="11">
        <v>438</v>
      </c>
    </row>
    <row r="35" spans="1:2" ht="12.75">
      <c r="A35" s="23" t="s">
        <v>37</v>
      </c>
      <c r="B35" s="11">
        <v>14</v>
      </c>
    </row>
    <row r="36" spans="1:2" ht="12.75">
      <c r="A36" s="23" t="s">
        <v>38</v>
      </c>
      <c r="B36" s="11">
        <v>12</v>
      </c>
    </row>
    <row r="37" spans="1:2" ht="12.75">
      <c r="A37" s="23" t="s">
        <v>39</v>
      </c>
      <c r="B37" s="11">
        <v>26</v>
      </c>
    </row>
    <row r="38" spans="1:2" s="6" customFormat="1" ht="17.25" customHeight="1">
      <c r="A38" s="21" t="s">
        <v>40</v>
      </c>
      <c r="B38" s="22">
        <f>SUM(B25:B37)</f>
        <v>1764</v>
      </c>
    </row>
    <row r="39" spans="1:2" s="6" customFormat="1" ht="17.25" customHeight="1">
      <c r="A39" s="21"/>
      <c r="B39" s="22"/>
    </row>
    <row r="40" spans="1:2" ht="12.75">
      <c r="A40" s="23" t="s">
        <v>41</v>
      </c>
      <c r="B40" s="11">
        <v>348</v>
      </c>
    </row>
    <row r="41" spans="1:2" ht="12.75">
      <c r="A41" s="23" t="s">
        <v>42</v>
      </c>
      <c r="B41" s="11">
        <v>89</v>
      </c>
    </row>
    <row r="42" spans="1:2" ht="12.75">
      <c r="A42" s="23" t="s">
        <v>43</v>
      </c>
      <c r="B42" s="11">
        <v>349</v>
      </c>
    </row>
    <row r="43" spans="1:2" ht="12.75">
      <c r="A43" s="23" t="s">
        <v>44</v>
      </c>
      <c r="B43" s="11">
        <v>329</v>
      </c>
    </row>
    <row r="44" spans="1:2" ht="12.75">
      <c r="A44" s="23" t="s">
        <v>45</v>
      </c>
      <c r="B44" s="11">
        <v>381</v>
      </c>
    </row>
    <row r="45" spans="1:2" ht="12.75">
      <c r="A45" s="23" t="s">
        <v>46</v>
      </c>
      <c r="B45" s="11">
        <v>250</v>
      </c>
    </row>
    <row r="46" spans="1:2" ht="12.75">
      <c r="A46" s="23" t="s">
        <v>47</v>
      </c>
      <c r="B46" s="11">
        <v>13</v>
      </c>
    </row>
    <row r="47" spans="1:2" ht="12.75">
      <c r="A47" s="23" t="s">
        <v>48</v>
      </c>
      <c r="B47" s="11">
        <v>184</v>
      </c>
    </row>
    <row r="48" spans="1:2" s="6" customFormat="1" ht="17.25" customHeight="1">
      <c r="A48" s="21" t="s">
        <v>50</v>
      </c>
      <c r="B48" s="22">
        <f>SUM(B40:B47)</f>
        <v>1943</v>
      </c>
    </row>
    <row r="49" spans="1:2" s="6" customFormat="1" ht="17.25" customHeight="1">
      <c r="A49" s="21"/>
      <c r="B49" s="22"/>
    </row>
    <row r="50" spans="1:2" ht="12.75">
      <c r="A50" s="23" t="s">
        <v>51</v>
      </c>
      <c r="B50" s="11">
        <v>730</v>
      </c>
    </row>
    <row r="51" spans="1:2" ht="12.75">
      <c r="A51" s="23" t="s">
        <v>52</v>
      </c>
      <c r="B51" s="11">
        <v>9</v>
      </c>
    </row>
    <row r="52" spans="1:2" s="6" customFormat="1" ht="17.25" customHeight="1">
      <c r="A52" s="21" t="s">
        <v>53</v>
      </c>
      <c r="B52" s="22">
        <f>B50+B51</f>
        <v>739</v>
      </c>
    </row>
    <row r="53" spans="1:2" ht="12.75">
      <c r="A53" s="23"/>
      <c r="B53" s="11"/>
    </row>
    <row r="54" spans="1:2" s="2" customFormat="1" ht="13.5" thickBot="1">
      <c r="A54" s="41" t="s">
        <v>54</v>
      </c>
      <c r="B54" s="42">
        <f>B52+B48+B38+B23+B9</f>
        <v>8144</v>
      </c>
    </row>
    <row r="55" ht="12.75">
      <c r="A55" t="s">
        <v>172</v>
      </c>
    </row>
  </sheetData>
  <mergeCells count="5">
    <mergeCell ref="A1:B1"/>
    <mergeCell ref="A3:B3"/>
    <mergeCell ref="A6:A7"/>
    <mergeCell ref="B6:B7"/>
    <mergeCell ref="A4:B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view="pageBreakPreview" zoomScaleNormal="75" zoomScaleSheetLayoutView="100" workbookViewId="0" topLeftCell="A7">
      <selection activeCell="A35" sqref="A13:IV35"/>
    </sheetView>
  </sheetViews>
  <sheetFormatPr defaultColWidth="11.421875" defaultRowHeight="12.75"/>
  <cols>
    <col min="1" max="1" width="18.00390625" style="0" customWidth="1"/>
    <col min="2" max="2" width="15.7109375" style="0" customWidth="1"/>
    <col min="3" max="3" width="26.8515625" style="0" customWidth="1"/>
    <col min="4" max="4" width="26.00390625" style="0" customWidth="1"/>
  </cols>
  <sheetData>
    <row r="1" spans="1:4" ht="18">
      <c r="A1" s="113" t="s">
        <v>13</v>
      </c>
      <c r="B1" s="113"/>
      <c r="C1" s="113"/>
      <c r="D1" s="113"/>
    </row>
    <row r="2" ht="12.75" customHeight="1"/>
    <row r="3" spans="1:4" ht="15">
      <c r="A3" s="131" t="s">
        <v>97</v>
      </c>
      <c r="B3" s="131"/>
      <c r="C3" s="131"/>
      <c r="D3" s="131"/>
    </row>
    <row r="4" spans="1:6" ht="15" customHeight="1">
      <c r="A4" s="131" t="s">
        <v>180</v>
      </c>
      <c r="B4" s="131"/>
      <c r="C4" s="131"/>
      <c r="D4" s="131"/>
      <c r="E4" s="68"/>
      <c r="F4" s="68"/>
    </row>
    <row r="5" spans="1:4" ht="13.5" thickBot="1">
      <c r="A5" s="19"/>
      <c r="B5" s="19"/>
      <c r="C5" s="19"/>
      <c r="D5" s="19"/>
    </row>
    <row r="6" spans="1:4" ht="18" customHeight="1">
      <c r="A6" s="132" t="s">
        <v>60</v>
      </c>
      <c r="B6" s="115" t="s">
        <v>55</v>
      </c>
      <c r="C6" s="116"/>
      <c r="D6" s="116"/>
    </row>
    <row r="7" spans="1:4" ht="20.25" customHeight="1" thickBot="1">
      <c r="A7" s="133"/>
      <c r="B7" s="77" t="s">
        <v>56</v>
      </c>
      <c r="C7" s="77" t="s">
        <v>57</v>
      </c>
      <c r="D7" s="78" t="s">
        <v>58</v>
      </c>
    </row>
    <row r="8" spans="1:5" ht="17.25" customHeight="1">
      <c r="A8" s="20" t="s">
        <v>1</v>
      </c>
      <c r="B8" s="8">
        <v>3458</v>
      </c>
      <c r="C8" s="8">
        <v>2403</v>
      </c>
      <c r="D8" s="9">
        <v>2275</v>
      </c>
      <c r="E8" s="33"/>
    </row>
    <row r="9" spans="1:5" ht="12.75">
      <c r="A9" s="23" t="s">
        <v>59</v>
      </c>
      <c r="B9" s="10">
        <v>624</v>
      </c>
      <c r="C9" s="10">
        <v>259</v>
      </c>
      <c r="D9" s="11">
        <v>87</v>
      </c>
      <c r="E9" s="33"/>
    </row>
    <row r="10" spans="1:5" ht="13.5" thickBot="1">
      <c r="A10" s="24" t="s">
        <v>3</v>
      </c>
      <c r="B10" s="12">
        <v>1572</v>
      </c>
      <c r="C10" s="12">
        <v>1711</v>
      </c>
      <c r="D10" s="13">
        <v>1440</v>
      </c>
      <c r="E10" s="33"/>
    </row>
    <row r="11" ht="12.75">
      <c r="B11" s="33"/>
    </row>
    <row r="12" spans="1:3" ht="12.75">
      <c r="A12" s="136" t="s">
        <v>181</v>
      </c>
      <c r="B12" s="136"/>
      <c r="C12" s="136"/>
    </row>
    <row r="32" spans="1:2" ht="12.75">
      <c r="A32" s="136"/>
      <c r="B32" s="136"/>
    </row>
    <row r="33" spans="1:2" ht="12.75">
      <c r="A33" s="136"/>
      <c r="B33" s="136"/>
    </row>
    <row r="34" spans="1:2" ht="12.75">
      <c r="A34" s="136"/>
      <c r="B34" s="136"/>
    </row>
  </sheetData>
  <mergeCells count="9">
    <mergeCell ref="A33:B33"/>
    <mergeCell ref="A34:B34"/>
    <mergeCell ref="B6:D6"/>
    <mergeCell ref="A6:A7"/>
    <mergeCell ref="A1:D1"/>
    <mergeCell ref="A3:D3"/>
    <mergeCell ref="A32:B32"/>
    <mergeCell ref="A4:D4"/>
    <mergeCell ref="A12:C12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view="pageBreakPreview" zoomScaleNormal="75" zoomScaleSheetLayoutView="100" workbookViewId="0" topLeftCell="A19">
      <selection activeCell="A33" sqref="A33"/>
    </sheetView>
  </sheetViews>
  <sheetFormatPr defaultColWidth="11.421875" defaultRowHeight="12.75"/>
  <cols>
    <col min="1" max="1" width="25.00390625" style="0" customWidth="1"/>
    <col min="2" max="4" width="15.7109375" style="0" customWidth="1"/>
    <col min="5" max="5" width="7.28125" style="0" customWidth="1"/>
    <col min="11" max="11" width="14.57421875" style="0" customWidth="1"/>
    <col min="12" max="12" width="2.57421875" style="0" customWidth="1"/>
  </cols>
  <sheetData>
    <row r="1" spans="1:11" ht="18">
      <c r="A1" s="137" t="s">
        <v>13</v>
      </c>
      <c r="B1" s="137"/>
      <c r="C1" s="137"/>
      <c r="D1" s="137"/>
      <c r="E1" s="4"/>
      <c r="F1" s="4"/>
      <c r="G1" s="4"/>
      <c r="H1" s="4"/>
      <c r="I1" s="4"/>
      <c r="J1" s="4"/>
      <c r="K1" s="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138" t="s">
        <v>168</v>
      </c>
      <c r="B3" s="138"/>
      <c r="C3" s="138"/>
      <c r="D3" s="138"/>
      <c r="E3" s="5"/>
      <c r="F3" s="5"/>
      <c r="G3" s="5"/>
      <c r="H3" s="5"/>
      <c r="I3" s="5"/>
      <c r="J3" s="5"/>
      <c r="K3" s="5"/>
    </row>
    <row r="4" spans="1:11" ht="15" customHeight="1">
      <c r="A4" s="138" t="s">
        <v>182</v>
      </c>
      <c r="B4" s="138"/>
      <c r="C4" s="138"/>
      <c r="D4" s="138"/>
      <c r="E4" s="5"/>
      <c r="F4" s="5"/>
      <c r="G4" s="5"/>
      <c r="H4" s="5"/>
      <c r="I4" s="5"/>
      <c r="J4" s="5"/>
      <c r="K4" s="5"/>
    </row>
    <row r="5" spans="1:4" ht="13.5" customHeight="1" thickBot="1">
      <c r="A5" s="19"/>
      <c r="B5" s="19"/>
      <c r="C5" s="19"/>
      <c r="D5" s="19"/>
    </row>
    <row r="6" spans="1:4" ht="27" customHeight="1" thickBot="1">
      <c r="A6" s="79" t="s">
        <v>99</v>
      </c>
      <c r="B6" s="80" t="s">
        <v>100</v>
      </c>
      <c r="C6" s="80" t="s">
        <v>59</v>
      </c>
      <c r="D6" s="81" t="s">
        <v>88</v>
      </c>
    </row>
    <row r="7" spans="1:4" ht="20.25" customHeight="1">
      <c r="A7" s="20" t="s">
        <v>104</v>
      </c>
      <c r="B7" s="8">
        <v>1582</v>
      </c>
      <c r="C7" s="8">
        <v>180</v>
      </c>
      <c r="D7" s="9">
        <v>932</v>
      </c>
    </row>
    <row r="8" spans="1:4" ht="12.75">
      <c r="A8" s="23" t="s">
        <v>105</v>
      </c>
      <c r="B8" s="10">
        <v>406</v>
      </c>
      <c r="C8" s="10">
        <v>30</v>
      </c>
      <c r="D8" s="11">
        <v>230</v>
      </c>
    </row>
    <row r="9" spans="1:4" ht="12.75">
      <c r="A9" s="23" t="s">
        <v>106</v>
      </c>
      <c r="B9" s="10">
        <v>251</v>
      </c>
      <c r="C9" s="10">
        <v>32</v>
      </c>
      <c r="D9" s="11">
        <v>167</v>
      </c>
    </row>
    <row r="10" spans="1:4" ht="12.75">
      <c r="A10" s="23" t="s">
        <v>107</v>
      </c>
      <c r="B10" s="10">
        <v>102</v>
      </c>
      <c r="C10" s="10">
        <v>17</v>
      </c>
      <c r="D10" s="11">
        <v>60</v>
      </c>
    </row>
    <row r="11" spans="1:4" ht="12.75">
      <c r="A11" s="23" t="s">
        <v>108</v>
      </c>
      <c r="B11" s="10">
        <v>161</v>
      </c>
      <c r="C11" s="10">
        <v>17</v>
      </c>
      <c r="D11" s="11">
        <v>99</v>
      </c>
    </row>
    <row r="12" spans="1:4" ht="12.75">
      <c r="A12" s="23" t="s">
        <v>109</v>
      </c>
      <c r="B12" s="10">
        <v>220</v>
      </c>
      <c r="C12" s="10">
        <v>41</v>
      </c>
      <c r="D12" s="11">
        <v>104</v>
      </c>
    </row>
    <row r="13" spans="1:4" ht="12.75">
      <c r="A13" s="23" t="s">
        <v>110</v>
      </c>
      <c r="B13" s="10">
        <v>940</v>
      </c>
      <c r="C13" s="10">
        <v>107</v>
      </c>
      <c r="D13" s="11">
        <v>566</v>
      </c>
    </row>
    <row r="14" spans="1:4" ht="12.75">
      <c r="A14" s="23" t="s">
        <v>111</v>
      </c>
      <c r="B14" s="10">
        <v>1050</v>
      </c>
      <c r="C14" s="10">
        <v>115</v>
      </c>
      <c r="D14" s="11">
        <v>557</v>
      </c>
    </row>
    <row r="15" spans="1:4" ht="12.75">
      <c r="A15" s="23" t="s">
        <v>112</v>
      </c>
      <c r="B15" s="10">
        <v>462</v>
      </c>
      <c r="C15" s="10">
        <v>123</v>
      </c>
      <c r="D15" s="11">
        <v>314</v>
      </c>
    </row>
    <row r="16" spans="1:4" ht="12.75">
      <c r="A16" s="23" t="s">
        <v>102</v>
      </c>
      <c r="B16" s="10">
        <v>15</v>
      </c>
      <c r="C16" s="10">
        <v>5</v>
      </c>
      <c r="D16" s="11">
        <v>14</v>
      </c>
    </row>
    <row r="17" spans="1:5" ht="12.75">
      <c r="A17" s="23" t="s">
        <v>113</v>
      </c>
      <c r="B17" s="37">
        <v>587</v>
      </c>
      <c r="C17" s="10">
        <v>80</v>
      </c>
      <c r="D17" s="11">
        <v>346</v>
      </c>
      <c r="E17" s="38"/>
    </row>
    <row r="18" spans="1:4" ht="12.75">
      <c r="A18" s="23" t="s">
        <v>114</v>
      </c>
      <c r="B18" s="10">
        <v>864</v>
      </c>
      <c r="C18" s="10">
        <v>59</v>
      </c>
      <c r="D18" s="11">
        <v>448</v>
      </c>
    </row>
    <row r="19" spans="1:4" ht="12.75">
      <c r="A19" s="23" t="s">
        <v>115</v>
      </c>
      <c r="B19" s="10">
        <v>435</v>
      </c>
      <c r="C19" s="10">
        <v>65</v>
      </c>
      <c r="D19" s="11">
        <v>261</v>
      </c>
    </row>
    <row r="20" spans="1:4" ht="12.75">
      <c r="A20" s="23" t="s">
        <v>116</v>
      </c>
      <c r="B20" s="10">
        <v>356</v>
      </c>
      <c r="C20" s="10">
        <v>55</v>
      </c>
      <c r="D20" s="11">
        <v>164</v>
      </c>
    </row>
    <row r="21" spans="1:4" ht="12.75">
      <c r="A21" s="23" t="s">
        <v>103</v>
      </c>
      <c r="B21" s="10">
        <v>21</v>
      </c>
      <c r="C21" s="10">
        <v>0</v>
      </c>
      <c r="D21" s="11">
        <v>17</v>
      </c>
    </row>
    <row r="22" spans="1:4" ht="12.75">
      <c r="A22" s="23" t="s">
        <v>117</v>
      </c>
      <c r="B22" s="10">
        <v>357</v>
      </c>
      <c r="C22" s="10">
        <v>28</v>
      </c>
      <c r="D22" s="11">
        <v>237</v>
      </c>
    </row>
    <row r="23" spans="1:4" ht="12.75">
      <c r="A23" s="23" t="s">
        <v>118</v>
      </c>
      <c r="B23" s="10">
        <v>59</v>
      </c>
      <c r="C23" s="10">
        <v>3</v>
      </c>
      <c r="D23" s="11">
        <v>29</v>
      </c>
    </row>
    <row r="24" spans="1:4" ht="12.75">
      <c r="A24" s="23" t="s">
        <v>119</v>
      </c>
      <c r="B24" s="10">
        <v>124</v>
      </c>
      <c r="C24" s="10">
        <v>16</v>
      </c>
      <c r="D24" s="11">
        <v>79</v>
      </c>
    </row>
    <row r="25" spans="1:4" ht="12.75">
      <c r="A25" s="23" t="s">
        <v>120</v>
      </c>
      <c r="B25" s="10">
        <v>110</v>
      </c>
      <c r="C25" s="10">
        <v>11</v>
      </c>
      <c r="D25" s="11">
        <v>61</v>
      </c>
    </row>
    <row r="26" spans="1:4" ht="12.75">
      <c r="A26" s="23" t="s">
        <v>81</v>
      </c>
      <c r="B26" s="10">
        <v>42</v>
      </c>
      <c r="C26" s="10">
        <v>1</v>
      </c>
      <c r="D26" s="11">
        <v>38</v>
      </c>
    </row>
    <row r="27" spans="1:4" ht="12.75">
      <c r="A27" s="23"/>
      <c r="B27" s="10"/>
      <c r="C27" s="10"/>
      <c r="D27" s="11"/>
    </row>
    <row r="28" spans="1:4" s="2" customFormat="1" ht="12.75" customHeight="1" thickBot="1">
      <c r="A28" s="43" t="s">
        <v>101</v>
      </c>
      <c r="B28" s="44">
        <f>SUM(B7:B26)</f>
        <v>8144</v>
      </c>
      <c r="C28" s="44">
        <v>985</v>
      </c>
      <c r="D28" s="42">
        <f>SUM(D7:D26)</f>
        <v>4723</v>
      </c>
    </row>
    <row r="30" spans="1:2" ht="12.75">
      <c r="A30" s="1" t="s">
        <v>181</v>
      </c>
      <c r="B30" s="1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view="pageBreakPreview" zoomScale="75" zoomScaleNormal="75" zoomScaleSheetLayoutView="75" workbookViewId="0" topLeftCell="A1">
      <selection activeCell="A4" sqref="A4:F4"/>
    </sheetView>
  </sheetViews>
  <sheetFormatPr defaultColWidth="11.421875" defaultRowHeight="12.75"/>
  <cols>
    <col min="1" max="6" width="14.421875" style="0" customWidth="1"/>
  </cols>
  <sheetData>
    <row r="1" spans="1:6" ht="18">
      <c r="A1" s="113" t="s">
        <v>13</v>
      </c>
      <c r="B1" s="113"/>
      <c r="C1" s="113"/>
      <c r="D1" s="113"/>
      <c r="E1" s="113"/>
      <c r="F1" s="113"/>
    </row>
    <row r="3" spans="1:8" ht="15" customHeight="1">
      <c r="A3" s="131" t="s">
        <v>183</v>
      </c>
      <c r="B3" s="131"/>
      <c r="C3" s="131"/>
      <c r="D3" s="131"/>
      <c r="E3" s="131"/>
      <c r="F3" s="131"/>
      <c r="G3" s="68"/>
      <c r="H3" s="68"/>
    </row>
    <row r="4" spans="1:7" ht="15">
      <c r="A4" s="131" t="s">
        <v>184</v>
      </c>
      <c r="B4" s="131"/>
      <c r="C4" s="131"/>
      <c r="D4" s="131"/>
      <c r="E4" s="131"/>
      <c r="F4" s="131"/>
      <c r="G4" s="1"/>
    </row>
    <row r="5" spans="1:7" ht="13.5" thickBot="1">
      <c r="A5" s="19"/>
      <c r="B5" s="19"/>
      <c r="C5" s="19"/>
      <c r="D5" s="19"/>
      <c r="E5" s="19"/>
      <c r="F5" s="19"/>
      <c r="G5" s="1"/>
    </row>
    <row r="6" spans="1:7" ht="12.75">
      <c r="A6" s="25"/>
      <c r="B6" s="139" t="s">
        <v>61</v>
      </c>
      <c r="C6" s="140"/>
      <c r="D6" s="140"/>
      <c r="E6" s="140"/>
      <c r="F6" s="140"/>
      <c r="G6" s="1"/>
    </row>
    <row r="7" spans="1:7" ht="12.75">
      <c r="A7" s="31" t="s">
        <v>60</v>
      </c>
      <c r="B7" s="117" t="s">
        <v>62</v>
      </c>
      <c r="C7" s="117" t="s">
        <v>63</v>
      </c>
      <c r="D7" s="117" t="s">
        <v>64</v>
      </c>
      <c r="E7" s="117" t="s">
        <v>65</v>
      </c>
      <c r="F7" s="141" t="s">
        <v>49</v>
      </c>
      <c r="G7" s="1"/>
    </row>
    <row r="8" spans="1:7" ht="13.5" thickBot="1">
      <c r="A8" s="26"/>
      <c r="B8" s="119"/>
      <c r="C8" s="119"/>
      <c r="D8" s="119"/>
      <c r="E8" s="119"/>
      <c r="F8" s="122"/>
      <c r="G8" s="1"/>
    </row>
    <row r="9" spans="1:7" ht="12.75">
      <c r="A9" s="20" t="s">
        <v>1</v>
      </c>
      <c r="B9" s="8">
        <v>1146</v>
      </c>
      <c r="C9" s="8">
        <v>2552</v>
      </c>
      <c r="D9" s="8">
        <v>1764</v>
      </c>
      <c r="E9" s="8">
        <v>1943</v>
      </c>
      <c r="F9" s="9">
        <v>739</v>
      </c>
      <c r="G9" s="34"/>
    </row>
    <row r="10" spans="1:7" ht="12.75">
      <c r="A10" s="23" t="s">
        <v>59</v>
      </c>
      <c r="B10" s="10">
        <v>52</v>
      </c>
      <c r="C10" s="10">
        <v>325</v>
      </c>
      <c r="D10" s="10">
        <v>336</v>
      </c>
      <c r="E10" s="10">
        <v>235</v>
      </c>
      <c r="F10" s="11">
        <v>45</v>
      </c>
      <c r="G10" s="34"/>
    </row>
    <row r="11" spans="1:7" ht="13.5" thickBot="1">
      <c r="A11" s="24" t="s">
        <v>3</v>
      </c>
      <c r="B11" s="12">
        <v>541</v>
      </c>
      <c r="C11" s="12">
        <v>1662</v>
      </c>
      <c r="D11" s="12">
        <v>687</v>
      </c>
      <c r="E11" s="12">
        <v>1307</v>
      </c>
      <c r="F11" s="13">
        <v>535</v>
      </c>
      <c r="G11" s="34"/>
    </row>
    <row r="12" ht="12.75">
      <c r="G12" s="1"/>
    </row>
    <row r="13" ht="12.75">
      <c r="G13" s="1"/>
    </row>
    <row r="14" ht="12.75">
      <c r="G14" s="1"/>
    </row>
    <row r="15" ht="12.75">
      <c r="G15" s="1"/>
    </row>
    <row r="16" ht="12.75">
      <c r="G16" s="1"/>
    </row>
  </sheetData>
  <mergeCells count="9">
    <mergeCell ref="A1:F1"/>
    <mergeCell ref="B6:F6"/>
    <mergeCell ref="B7:B8"/>
    <mergeCell ref="C7:C8"/>
    <mergeCell ref="D7:D8"/>
    <mergeCell ref="E7:E8"/>
    <mergeCell ref="F7:F8"/>
    <mergeCell ref="A4:F4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view="pageBreakPreview" zoomScale="75" zoomScaleSheetLayoutView="75" workbookViewId="0" topLeftCell="A1">
      <selection activeCell="F12" sqref="F12"/>
    </sheetView>
  </sheetViews>
  <sheetFormatPr defaultColWidth="11.421875" defaultRowHeight="12.75"/>
  <cols>
    <col min="1" max="1" width="16.140625" style="0" customWidth="1"/>
    <col min="2" max="2" width="15.7109375" style="0" customWidth="1"/>
    <col min="3" max="3" width="21.57421875" style="0" customWidth="1"/>
    <col min="4" max="4" width="20.421875" style="0" customWidth="1"/>
    <col min="5" max="5" width="18.140625" style="0" customWidth="1"/>
    <col min="6" max="6" width="15.421875" style="0" customWidth="1"/>
    <col min="7" max="7" width="15.57421875" style="0" customWidth="1"/>
    <col min="8" max="8" width="14.7109375" style="0" customWidth="1"/>
    <col min="9" max="9" width="13.8515625" style="0" customWidth="1"/>
  </cols>
  <sheetData>
    <row r="1" spans="1:9" ht="18">
      <c r="A1" s="113" t="s">
        <v>13</v>
      </c>
      <c r="B1" s="113"/>
      <c r="C1" s="113"/>
      <c r="D1" s="113"/>
      <c r="E1" s="113"/>
      <c r="F1" s="113"/>
      <c r="G1" s="113"/>
      <c r="H1" s="113"/>
      <c r="I1" s="113"/>
    </row>
    <row r="3" spans="1:11" ht="15">
      <c r="A3" s="114" t="s">
        <v>185</v>
      </c>
      <c r="B3" s="114"/>
      <c r="C3" s="114"/>
      <c r="D3" s="114"/>
      <c r="E3" s="114"/>
      <c r="F3" s="114"/>
      <c r="G3" s="114"/>
      <c r="H3" s="114"/>
      <c r="I3" s="114"/>
      <c r="J3" s="69"/>
      <c r="K3" s="69"/>
    </row>
    <row r="4" spans="1:9" ht="15.75" thickBot="1">
      <c r="A4" s="7"/>
      <c r="B4" s="7"/>
      <c r="C4" s="7"/>
      <c r="D4" s="7"/>
      <c r="E4" s="7"/>
      <c r="F4" s="7"/>
      <c r="G4" s="7"/>
      <c r="H4" s="7"/>
      <c r="I4" s="7"/>
    </row>
    <row r="5" spans="1:9" ht="24" customHeight="1">
      <c r="A5" s="124" t="s">
        <v>0</v>
      </c>
      <c r="B5" s="123" t="s">
        <v>1</v>
      </c>
      <c r="C5" s="115" t="s">
        <v>2</v>
      </c>
      <c r="D5" s="116"/>
      <c r="E5" s="116"/>
      <c r="F5" s="116"/>
      <c r="G5" s="116"/>
      <c r="H5" s="143"/>
      <c r="I5" s="120" t="s">
        <v>8</v>
      </c>
    </row>
    <row r="6" spans="1:9" ht="22.5" customHeight="1">
      <c r="A6" s="125"/>
      <c r="B6" s="118"/>
      <c r="C6" s="128" t="s">
        <v>3</v>
      </c>
      <c r="D6" s="129"/>
      <c r="E6" s="129"/>
      <c r="F6" s="130"/>
      <c r="G6" s="73"/>
      <c r="H6" s="117" t="s">
        <v>92</v>
      </c>
      <c r="I6" s="121"/>
    </row>
    <row r="7" spans="1:9" ht="12.75">
      <c r="A7" s="125"/>
      <c r="B7" s="118"/>
      <c r="C7" s="16" t="s">
        <v>4</v>
      </c>
      <c r="D7" s="16" t="s">
        <v>5</v>
      </c>
      <c r="E7" s="16" t="s">
        <v>9</v>
      </c>
      <c r="F7" s="16" t="s">
        <v>11</v>
      </c>
      <c r="G7" s="36" t="s">
        <v>167</v>
      </c>
      <c r="H7" s="118"/>
      <c r="I7" s="121"/>
    </row>
    <row r="8" spans="1:9" ht="21.75" customHeight="1">
      <c r="A8" s="125"/>
      <c r="B8" s="118"/>
      <c r="C8" s="36" t="s">
        <v>94</v>
      </c>
      <c r="D8" s="36" t="s">
        <v>6</v>
      </c>
      <c r="E8" s="36" t="s">
        <v>10</v>
      </c>
      <c r="F8" s="36" t="s">
        <v>3</v>
      </c>
      <c r="G8" s="36"/>
      <c r="H8" s="118"/>
      <c r="I8" s="121"/>
    </row>
    <row r="9" spans="1:9" ht="16.5" customHeight="1">
      <c r="A9" s="93" t="s">
        <v>66</v>
      </c>
      <c r="B9" s="82">
        <v>17</v>
      </c>
      <c r="C9" s="83"/>
      <c r="D9" s="82"/>
      <c r="E9" s="83"/>
      <c r="F9" s="84">
        <f aca="true" t="shared" si="0" ref="F9:F20">C9+D9+E9</f>
        <v>0</v>
      </c>
      <c r="G9" s="83">
        <v>1</v>
      </c>
      <c r="H9" s="84">
        <f>F9+G9</f>
        <v>1</v>
      </c>
      <c r="I9" s="85">
        <v>16</v>
      </c>
    </row>
    <row r="10" spans="1:9" ht="12.75">
      <c r="A10" s="75" t="s">
        <v>67</v>
      </c>
      <c r="B10" s="86">
        <v>22</v>
      </c>
      <c r="C10" s="87"/>
      <c r="D10" s="86"/>
      <c r="E10" s="87">
        <v>2</v>
      </c>
      <c r="F10" s="88">
        <f t="shared" si="0"/>
        <v>2</v>
      </c>
      <c r="G10" s="89">
        <v>10</v>
      </c>
      <c r="H10" s="88">
        <f aca="true" t="shared" si="1" ref="H10:H20">F10+G10</f>
        <v>12</v>
      </c>
      <c r="I10" s="90">
        <v>10</v>
      </c>
    </row>
    <row r="11" spans="1:9" ht="12.75">
      <c r="A11" s="75" t="s">
        <v>68</v>
      </c>
      <c r="B11" s="86">
        <v>19</v>
      </c>
      <c r="C11" s="87"/>
      <c r="D11" s="86">
        <v>1</v>
      </c>
      <c r="E11" s="87">
        <v>6</v>
      </c>
      <c r="F11" s="88">
        <f t="shared" si="0"/>
        <v>7</v>
      </c>
      <c r="G11" s="87">
        <v>11</v>
      </c>
      <c r="H11" s="88">
        <f t="shared" si="1"/>
        <v>18</v>
      </c>
      <c r="I11" s="90">
        <v>1</v>
      </c>
    </row>
    <row r="12" spans="1:9" ht="12.75">
      <c r="A12" s="75" t="s">
        <v>69</v>
      </c>
      <c r="B12" s="86">
        <v>29</v>
      </c>
      <c r="C12" s="87">
        <v>1</v>
      </c>
      <c r="D12" s="86"/>
      <c r="E12" s="87">
        <v>1</v>
      </c>
      <c r="F12" s="88">
        <f t="shared" si="0"/>
        <v>2</v>
      </c>
      <c r="G12" s="87">
        <v>2</v>
      </c>
      <c r="H12" s="88">
        <f t="shared" si="1"/>
        <v>4</v>
      </c>
      <c r="I12" s="90">
        <v>25</v>
      </c>
    </row>
    <row r="13" spans="1:9" ht="12.75">
      <c r="A13" s="75" t="s">
        <v>70</v>
      </c>
      <c r="B13" s="86">
        <v>24</v>
      </c>
      <c r="C13" s="87">
        <v>4</v>
      </c>
      <c r="D13" s="86">
        <v>27</v>
      </c>
      <c r="E13" s="87">
        <v>10</v>
      </c>
      <c r="F13" s="88">
        <f t="shared" si="0"/>
        <v>41</v>
      </c>
      <c r="G13" s="87">
        <v>17</v>
      </c>
      <c r="H13" s="88">
        <f t="shared" si="1"/>
        <v>58</v>
      </c>
      <c r="I13" s="90">
        <v>-34</v>
      </c>
    </row>
    <row r="14" spans="1:9" ht="12.75">
      <c r="A14" s="75" t="s">
        <v>71</v>
      </c>
      <c r="B14" s="86">
        <v>21</v>
      </c>
      <c r="C14" s="87">
        <v>2</v>
      </c>
      <c r="D14" s="86">
        <v>15</v>
      </c>
      <c r="E14" s="87"/>
      <c r="F14" s="88">
        <f t="shared" si="0"/>
        <v>17</v>
      </c>
      <c r="G14" s="87">
        <v>8</v>
      </c>
      <c r="H14" s="88">
        <f t="shared" si="1"/>
        <v>25</v>
      </c>
      <c r="I14" s="90">
        <v>-4</v>
      </c>
    </row>
    <row r="15" spans="1:9" ht="12.75">
      <c r="A15" s="75" t="s">
        <v>72</v>
      </c>
      <c r="B15" s="86">
        <v>25</v>
      </c>
      <c r="C15" s="87">
        <v>20</v>
      </c>
      <c r="D15" s="86">
        <v>12</v>
      </c>
      <c r="E15" s="87">
        <v>8</v>
      </c>
      <c r="F15" s="88">
        <f t="shared" si="0"/>
        <v>40</v>
      </c>
      <c r="G15" s="87">
        <v>52</v>
      </c>
      <c r="H15" s="88">
        <f t="shared" si="1"/>
        <v>92</v>
      </c>
      <c r="I15" s="90">
        <v>-67</v>
      </c>
    </row>
    <row r="16" spans="1:9" ht="12.75">
      <c r="A16" s="75" t="s">
        <v>73</v>
      </c>
      <c r="B16" s="86">
        <v>46</v>
      </c>
      <c r="C16" s="87"/>
      <c r="D16" s="86">
        <v>6</v>
      </c>
      <c r="E16" s="87"/>
      <c r="F16" s="88">
        <f t="shared" si="0"/>
        <v>6</v>
      </c>
      <c r="G16" s="87">
        <v>2</v>
      </c>
      <c r="H16" s="88">
        <f t="shared" si="1"/>
        <v>8</v>
      </c>
      <c r="I16" s="90">
        <v>38</v>
      </c>
    </row>
    <row r="17" spans="1:9" ht="12.75">
      <c r="A17" s="75" t="s">
        <v>74</v>
      </c>
      <c r="B17" s="86">
        <v>62</v>
      </c>
      <c r="C17" s="87">
        <v>1</v>
      </c>
      <c r="D17" s="86">
        <v>5</v>
      </c>
      <c r="E17" s="87">
        <v>6</v>
      </c>
      <c r="F17" s="88">
        <f t="shared" si="0"/>
        <v>12</v>
      </c>
      <c r="G17" s="87">
        <v>20</v>
      </c>
      <c r="H17" s="88">
        <f t="shared" si="1"/>
        <v>32</v>
      </c>
      <c r="I17" s="90">
        <v>30</v>
      </c>
    </row>
    <row r="18" spans="1:9" ht="12.75">
      <c r="A18" s="75" t="s">
        <v>75</v>
      </c>
      <c r="B18" s="86">
        <v>25</v>
      </c>
      <c r="C18" s="87">
        <v>11</v>
      </c>
      <c r="D18" s="86">
        <v>9</v>
      </c>
      <c r="E18" s="87">
        <v>2</v>
      </c>
      <c r="F18" s="88">
        <f t="shared" si="0"/>
        <v>22</v>
      </c>
      <c r="G18" s="87">
        <v>71</v>
      </c>
      <c r="H18" s="88">
        <f t="shared" si="1"/>
        <v>93</v>
      </c>
      <c r="I18" s="90">
        <v>-68</v>
      </c>
    </row>
    <row r="19" spans="1:9" ht="12.75">
      <c r="A19" s="75" t="s">
        <v>76</v>
      </c>
      <c r="B19" s="86">
        <v>21</v>
      </c>
      <c r="C19" s="87">
        <v>7</v>
      </c>
      <c r="D19" s="86">
        <v>10</v>
      </c>
      <c r="E19" s="87">
        <v>2</v>
      </c>
      <c r="F19" s="88">
        <f t="shared" si="0"/>
        <v>19</v>
      </c>
      <c r="G19" s="87">
        <v>54</v>
      </c>
      <c r="H19" s="88">
        <f t="shared" si="1"/>
        <v>73</v>
      </c>
      <c r="I19" s="90">
        <v>-52</v>
      </c>
    </row>
    <row r="20" spans="1:9" ht="12.75">
      <c r="A20" s="75" t="s">
        <v>77</v>
      </c>
      <c r="B20" s="86">
        <v>12</v>
      </c>
      <c r="C20" s="87">
        <v>3</v>
      </c>
      <c r="D20" s="86">
        <v>5</v>
      </c>
      <c r="E20" s="87">
        <v>7</v>
      </c>
      <c r="F20" s="88">
        <f t="shared" si="0"/>
        <v>15</v>
      </c>
      <c r="G20" s="87">
        <v>28</v>
      </c>
      <c r="H20" s="88">
        <f t="shared" si="1"/>
        <v>43</v>
      </c>
      <c r="I20" s="90">
        <v>-31</v>
      </c>
    </row>
    <row r="21" spans="1:9" ht="12.75">
      <c r="A21" s="75"/>
      <c r="B21" s="86"/>
      <c r="C21" s="87"/>
      <c r="D21" s="86"/>
      <c r="E21" s="87"/>
      <c r="F21" s="88"/>
      <c r="G21" s="87"/>
      <c r="H21" s="88"/>
      <c r="I21" s="90"/>
    </row>
    <row r="22" spans="1:9" ht="13.5" thickBot="1">
      <c r="A22" s="94" t="s">
        <v>91</v>
      </c>
      <c r="B22" s="91">
        <f>SUM(B9:B20)</f>
        <v>323</v>
      </c>
      <c r="C22" s="91">
        <v>49</v>
      </c>
      <c r="D22" s="91">
        <v>90</v>
      </c>
      <c r="E22" s="91">
        <v>44</v>
      </c>
      <c r="F22" s="91">
        <f>C22+D22+E22</f>
        <v>183</v>
      </c>
      <c r="G22" s="91">
        <v>276</v>
      </c>
      <c r="H22" s="91">
        <v>459</v>
      </c>
      <c r="I22" s="92">
        <f>B22-H22</f>
        <v>-136</v>
      </c>
    </row>
    <row r="59" s="40" customFormat="1" ht="12.75"/>
    <row r="81" spans="1:7" ht="12.75">
      <c r="A81" s="142" t="s">
        <v>164</v>
      </c>
      <c r="B81" s="142"/>
      <c r="C81" s="142"/>
      <c r="D81" s="142"/>
      <c r="E81" s="142"/>
      <c r="F81" s="142"/>
      <c r="G81" s="142"/>
    </row>
  </sheetData>
  <mergeCells count="9">
    <mergeCell ref="A81:G81"/>
    <mergeCell ref="A1:I1"/>
    <mergeCell ref="A5:A8"/>
    <mergeCell ref="B5:B8"/>
    <mergeCell ref="C5:H5"/>
    <mergeCell ref="I5:I8"/>
    <mergeCell ref="C6:F6"/>
    <mergeCell ref="H6:H8"/>
    <mergeCell ref="A3:I3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portrait" paperSize="9" scale="5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view="pageBreakPreview" zoomScale="75" zoomScaleNormal="75" zoomScaleSheetLayoutView="75" workbookViewId="0" topLeftCell="A1">
      <selection activeCell="A1" sqref="A1:C1"/>
    </sheetView>
  </sheetViews>
  <sheetFormatPr defaultColWidth="11.421875" defaultRowHeight="12.75"/>
  <cols>
    <col min="1" max="1" width="42.28125" style="45" bestFit="1" customWidth="1"/>
    <col min="2" max="2" width="22.7109375" style="45" customWidth="1"/>
    <col min="3" max="3" width="20.421875" style="45" customWidth="1"/>
    <col min="4" max="4" width="11.421875" style="45" customWidth="1"/>
    <col min="5" max="5" width="25.140625" style="46" customWidth="1"/>
    <col min="6" max="6" width="10.8515625" style="46" customWidth="1"/>
    <col min="7" max="8" width="11.421875" style="46" customWidth="1"/>
    <col min="9" max="9" width="15.57421875" style="46" customWidth="1"/>
    <col min="10" max="11" width="11.421875" style="46" customWidth="1"/>
    <col min="12" max="16384" width="11.421875" style="45" customWidth="1"/>
  </cols>
  <sheetData>
    <row r="1" spans="1:3" ht="18">
      <c r="A1" s="137" t="s">
        <v>13</v>
      </c>
      <c r="B1" s="137"/>
      <c r="C1" s="137"/>
    </row>
    <row r="3" spans="1:3" ht="15">
      <c r="A3" s="144" t="s">
        <v>98</v>
      </c>
      <c r="B3" s="144"/>
      <c r="C3" s="144"/>
    </row>
    <row r="4" spans="1:3" ht="15">
      <c r="A4" s="144" t="s">
        <v>187</v>
      </c>
      <c r="B4" s="144"/>
      <c r="C4" s="144"/>
    </row>
    <row r="5" spans="1:3" ht="13.5" thickBot="1">
      <c r="A5" s="47"/>
      <c r="B5" s="47"/>
      <c r="C5" s="47"/>
    </row>
    <row r="6" spans="1:3" ht="12.75">
      <c r="A6" s="124" t="s">
        <v>78</v>
      </c>
      <c r="B6" s="27" t="s">
        <v>60</v>
      </c>
      <c r="C6" s="57" t="s">
        <v>60</v>
      </c>
    </row>
    <row r="7" spans="1:3" ht="13.5" thickBot="1">
      <c r="A7" s="126"/>
      <c r="B7" s="17" t="s">
        <v>79</v>
      </c>
      <c r="C7" s="58" t="s">
        <v>80</v>
      </c>
    </row>
    <row r="8" spans="1:11" ht="12.75">
      <c r="A8" s="48" t="s">
        <v>95</v>
      </c>
      <c r="B8" s="95">
        <v>52</v>
      </c>
      <c r="C8" s="96">
        <v>16</v>
      </c>
      <c r="G8" s="49"/>
      <c r="K8" s="49"/>
    </row>
    <row r="9" spans="1:11" s="51" customFormat="1" ht="17.25" customHeight="1">
      <c r="A9" s="50" t="s">
        <v>16</v>
      </c>
      <c r="B9" s="97">
        <v>52</v>
      </c>
      <c r="C9" s="98">
        <v>16</v>
      </c>
      <c r="E9" s="46"/>
      <c r="F9" s="46"/>
      <c r="G9" s="49"/>
      <c r="H9" s="52"/>
      <c r="I9" s="46"/>
      <c r="J9" s="46"/>
      <c r="K9" s="49"/>
    </row>
    <row r="10" spans="1:11" s="51" customFormat="1" ht="17.25" customHeight="1">
      <c r="A10" s="50"/>
      <c r="B10" s="97"/>
      <c r="C10" s="98"/>
      <c r="E10" s="46"/>
      <c r="F10" s="46"/>
      <c r="G10" s="49"/>
      <c r="H10" s="52"/>
      <c r="I10" s="46"/>
      <c r="J10" s="46"/>
      <c r="K10" s="49"/>
    </row>
    <row r="11" spans="1:11" ht="12.75">
      <c r="A11" s="53" t="s">
        <v>121</v>
      </c>
      <c r="B11" s="99">
        <v>58</v>
      </c>
      <c r="C11" s="100">
        <v>11</v>
      </c>
      <c r="G11" s="49"/>
      <c r="K11" s="49"/>
    </row>
    <row r="12" spans="1:11" ht="12.75">
      <c r="A12" s="53" t="s">
        <v>122</v>
      </c>
      <c r="B12" s="99">
        <v>59</v>
      </c>
      <c r="C12" s="100">
        <v>3</v>
      </c>
      <c r="G12" s="49"/>
      <c r="K12" s="49"/>
    </row>
    <row r="13" spans="1:11" ht="12.75">
      <c r="A13" s="53" t="s">
        <v>123</v>
      </c>
      <c r="B13" s="99">
        <v>32</v>
      </c>
      <c r="C13" s="100">
        <v>17</v>
      </c>
      <c r="G13" s="49"/>
      <c r="K13" s="49"/>
    </row>
    <row r="14" spans="1:11" ht="12.75">
      <c r="A14" s="53" t="s">
        <v>124</v>
      </c>
      <c r="B14" s="99">
        <v>34</v>
      </c>
      <c r="C14" s="100">
        <v>8</v>
      </c>
      <c r="G14" s="49"/>
      <c r="K14" s="49"/>
    </row>
    <row r="15" spans="1:11" ht="12.75">
      <c r="A15" s="53" t="s">
        <v>125</v>
      </c>
      <c r="B15" s="99">
        <v>3</v>
      </c>
      <c r="C15" s="100">
        <v>0</v>
      </c>
      <c r="G15" s="49"/>
      <c r="K15" s="49"/>
    </row>
    <row r="16" spans="1:11" ht="12.75">
      <c r="A16" s="53" t="s">
        <v>126</v>
      </c>
      <c r="B16" s="99">
        <v>52</v>
      </c>
      <c r="C16" s="100">
        <v>4</v>
      </c>
      <c r="G16" s="49"/>
      <c r="K16" s="49"/>
    </row>
    <row r="17" spans="1:11" ht="12.75">
      <c r="A17" s="53" t="s">
        <v>127</v>
      </c>
      <c r="B17" s="99">
        <v>0</v>
      </c>
      <c r="C17" s="100">
        <v>2</v>
      </c>
      <c r="G17" s="49"/>
      <c r="K17" s="49"/>
    </row>
    <row r="18" spans="1:11" ht="12.75">
      <c r="A18" s="53" t="s">
        <v>128</v>
      </c>
      <c r="B18" s="99">
        <v>21</v>
      </c>
      <c r="C18" s="100">
        <v>4</v>
      </c>
      <c r="G18" s="49"/>
      <c r="K18" s="49"/>
    </row>
    <row r="19" spans="1:11" ht="12.75">
      <c r="A19" s="53" t="s">
        <v>129</v>
      </c>
      <c r="B19" s="99">
        <v>32</v>
      </c>
      <c r="C19" s="100">
        <v>7</v>
      </c>
      <c r="G19" s="49"/>
      <c r="K19" s="49"/>
    </row>
    <row r="20" spans="1:11" ht="12.75">
      <c r="A20" s="53" t="s">
        <v>165</v>
      </c>
      <c r="B20" s="99">
        <v>28</v>
      </c>
      <c r="C20" s="100">
        <v>16</v>
      </c>
      <c r="G20" s="49"/>
      <c r="K20" s="49"/>
    </row>
    <row r="21" spans="1:11" ht="12.75">
      <c r="A21" s="53" t="s">
        <v>166</v>
      </c>
      <c r="B21" s="99">
        <v>6</v>
      </c>
      <c r="C21" s="100">
        <v>7</v>
      </c>
      <c r="G21" s="49"/>
      <c r="K21" s="49"/>
    </row>
    <row r="22" spans="1:11" ht="12.75">
      <c r="A22" s="53" t="s">
        <v>130</v>
      </c>
      <c r="B22" s="99">
        <v>0</v>
      </c>
      <c r="C22" s="100">
        <v>0</v>
      </c>
      <c r="G22" s="49"/>
      <c r="K22" s="49"/>
    </row>
    <row r="23" spans="1:11" s="51" customFormat="1" ht="17.25" customHeight="1">
      <c r="A23" s="50" t="s">
        <v>93</v>
      </c>
      <c r="B23" s="97">
        <f>SUM(B11:B22)</f>
        <v>325</v>
      </c>
      <c r="C23" s="98">
        <f>SUM(C11:C22)</f>
        <v>79</v>
      </c>
      <c r="E23" s="46"/>
      <c r="F23" s="46"/>
      <c r="G23" s="49"/>
      <c r="H23" s="52"/>
      <c r="I23" s="46"/>
      <c r="J23" s="46"/>
      <c r="K23" s="49"/>
    </row>
    <row r="24" spans="1:11" s="51" customFormat="1" ht="17.25" customHeight="1">
      <c r="A24" s="50"/>
      <c r="B24" s="97"/>
      <c r="C24" s="98"/>
      <c r="E24" s="46"/>
      <c r="F24" s="46"/>
      <c r="G24" s="49"/>
      <c r="H24" s="52"/>
      <c r="I24" s="46"/>
      <c r="J24" s="46"/>
      <c r="K24" s="49"/>
    </row>
    <row r="25" spans="1:11" ht="12.75">
      <c r="A25" s="53" t="s">
        <v>131</v>
      </c>
      <c r="B25" s="99">
        <v>0</v>
      </c>
      <c r="C25" s="101">
        <v>0</v>
      </c>
      <c r="G25" s="49"/>
      <c r="K25" s="49"/>
    </row>
    <row r="26" spans="1:11" ht="12.75">
      <c r="A26" s="53" t="s">
        <v>132</v>
      </c>
      <c r="B26" s="99">
        <v>97</v>
      </c>
      <c r="C26" s="101">
        <v>14</v>
      </c>
      <c r="G26" s="49"/>
      <c r="K26" s="49"/>
    </row>
    <row r="27" spans="1:11" ht="12.75">
      <c r="A27" s="53" t="s">
        <v>133</v>
      </c>
      <c r="B27" s="99">
        <v>18</v>
      </c>
      <c r="C27" s="101">
        <v>0</v>
      </c>
      <c r="G27" s="49"/>
      <c r="K27" s="49"/>
    </row>
    <row r="28" spans="1:11" ht="12.75">
      <c r="A28" s="53" t="s">
        <v>134</v>
      </c>
      <c r="B28" s="99">
        <v>1</v>
      </c>
      <c r="C28" s="101">
        <v>0</v>
      </c>
      <c r="G28" s="49"/>
      <c r="K28" s="49"/>
    </row>
    <row r="29" spans="1:11" ht="12.75">
      <c r="A29" s="53" t="s">
        <v>135</v>
      </c>
      <c r="B29" s="99">
        <v>26</v>
      </c>
      <c r="C29" s="101">
        <v>3</v>
      </c>
      <c r="G29" s="49"/>
      <c r="K29" s="49"/>
    </row>
    <row r="30" spans="1:11" ht="12.75">
      <c r="A30" s="53" t="s">
        <v>136</v>
      </c>
      <c r="B30" s="99">
        <v>5</v>
      </c>
      <c r="C30" s="101">
        <v>3</v>
      </c>
      <c r="G30" s="49"/>
      <c r="K30" s="49"/>
    </row>
    <row r="31" spans="1:11" ht="12.75">
      <c r="A31" s="53" t="s">
        <v>137</v>
      </c>
      <c r="B31" s="99">
        <v>81</v>
      </c>
      <c r="C31" s="101">
        <v>15</v>
      </c>
      <c r="G31" s="49"/>
      <c r="K31" s="49"/>
    </row>
    <row r="32" spans="1:11" ht="12.75">
      <c r="A32" s="53" t="s">
        <v>138</v>
      </c>
      <c r="B32" s="99">
        <v>50</v>
      </c>
      <c r="C32" s="101">
        <v>6</v>
      </c>
      <c r="G32" s="49"/>
      <c r="K32" s="49"/>
    </row>
    <row r="33" spans="1:11" ht="12.75">
      <c r="A33" s="53" t="s">
        <v>139</v>
      </c>
      <c r="B33" s="99">
        <v>52</v>
      </c>
      <c r="C33" s="102">
        <v>0</v>
      </c>
      <c r="G33" s="49"/>
      <c r="K33" s="49"/>
    </row>
    <row r="34" spans="1:11" ht="12.75">
      <c r="A34" s="53" t="s">
        <v>140</v>
      </c>
      <c r="B34" s="99">
        <v>1</v>
      </c>
      <c r="C34" s="101">
        <v>0</v>
      </c>
      <c r="G34" s="49"/>
      <c r="K34" s="49"/>
    </row>
    <row r="35" spans="1:11" ht="12.75">
      <c r="A35" s="53" t="s">
        <v>141</v>
      </c>
      <c r="B35" s="99">
        <v>1</v>
      </c>
      <c r="C35" s="102">
        <v>0</v>
      </c>
      <c r="G35" s="49"/>
      <c r="K35" s="49"/>
    </row>
    <row r="36" spans="1:11" s="51" customFormat="1" ht="17.25" customHeight="1">
      <c r="A36" s="50" t="s">
        <v>40</v>
      </c>
      <c r="B36" s="97">
        <f>SUM(B25:B35)</f>
        <v>332</v>
      </c>
      <c r="C36" s="98">
        <f>SUM(C25:C35)</f>
        <v>41</v>
      </c>
      <c r="E36" s="46"/>
      <c r="F36" s="46"/>
      <c r="G36" s="49"/>
      <c r="H36" s="52"/>
      <c r="I36" s="46"/>
      <c r="J36" s="46"/>
      <c r="K36" s="49"/>
    </row>
    <row r="37" spans="1:11" s="51" customFormat="1" ht="17.25" customHeight="1">
      <c r="A37" s="50"/>
      <c r="B37" s="97"/>
      <c r="C37" s="98"/>
      <c r="E37" s="46"/>
      <c r="F37" s="46"/>
      <c r="G37" s="49"/>
      <c r="H37" s="52"/>
      <c r="I37" s="46"/>
      <c r="J37" s="46"/>
      <c r="K37" s="49"/>
    </row>
    <row r="38" spans="1:11" ht="12.75">
      <c r="A38" s="53" t="s">
        <v>142</v>
      </c>
      <c r="B38" s="99">
        <v>50</v>
      </c>
      <c r="C38" s="101">
        <v>6</v>
      </c>
      <c r="G38" s="49"/>
      <c r="K38" s="49"/>
    </row>
    <row r="39" spans="1:11" ht="12.75">
      <c r="A39" s="53" t="s">
        <v>143</v>
      </c>
      <c r="B39" s="99">
        <v>9</v>
      </c>
      <c r="C39" s="101">
        <v>0</v>
      </c>
      <c r="G39" s="49"/>
      <c r="K39" s="49"/>
    </row>
    <row r="40" spans="1:11" ht="12.75">
      <c r="A40" s="53" t="s">
        <v>144</v>
      </c>
      <c r="B40" s="99">
        <v>36</v>
      </c>
      <c r="C40" s="101">
        <v>2</v>
      </c>
      <c r="G40" s="49"/>
      <c r="K40" s="49"/>
    </row>
    <row r="41" spans="1:11" ht="12.75">
      <c r="A41" s="53" t="s">
        <v>145</v>
      </c>
      <c r="B41" s="99">
        <v>43</v>
      </c>
      <c r="C41" s="101">
        <v>4</v>
      </c>
      <c r="G41" s="49"/>
      <c r="K41" s="49"/>
    </row>
    <row r="42" spans="1:11" ht="12.75">
      <c r="A42" s="53" t="s">
        <v>146</v>
      </c>
      <c r="B42" s="99">
        <v>66</v>
      </c>
      <c r="C42" s="101">
        <v>5</v>
      </c>
      <c r="G42" s="49"/>
      <c r="K42" s="49"/>
    </row>
    <row r="43" spans="1:11" ht="12.75">
      <c r="A43" s="53" t="s">
        <v>147</v>
      </c>
      <c r="B43" s="99">
        <v>1</v>
      </c>
      <c r="C43" s="101">
        <v>1</v>
      </c>
      <c r="G43" s="49"/>
      <c r="K43" s="49"/>
    </row>
    <row r="44" spans="1:7" ht="12.75">
      <c r="A44" s="53" t="s">
        <v>148</v>
      </c>
      <c r="B44" s="99">
        <v>24</v>
      </c>
      <c r="C44" s="101">
        <v>8</v>
      </c>
      <c r="G44" s="49"/>
    </row>
    <row r="45" spans="1:7" ht="12.75">
      <c r="A45" s="53" t="s">
        <v>149</v>
      </c>
      <c r="B45" s="99">
        <v>6</v>
      </c>
      <c r="C45" s="101">
        <v>0</v>
      </c>
      <c r="G45" s="49"/>
    </row>
    <row r="46" spans="1:11" s="51" customFormat="1" ht="17.25" customHeight="1">
      <c r="A46" s="50" t="s">
        <v>50</v>
      </c>
      <c r="B46" s="97">
        <f>SUM(B38:B45)</f>
        <v>235</v>
      </c>
      <c r="C46" s="98">
        <f>SUM(C38:C45)</f>
        <v>26</v>
      </c>
      <c r="E46" s="46"/>
      <c r="F46" s="46"/>
      <c r="G46" s="49"/>
      <c r="H46" s="52"/>
      <c r="I46" s="52"/>
      <c r="J46" s="52"/>
      <c r="K46" s="52"/>
    </row>
    <row r="47" spans="1:11" s="51" customFormat="1" ht="17.25" customHeight="1">
      <c r="A47" s="50"/>
      <c r="B47" s="97"/>
      <c r="C47" s="98"/>
      <c r="E47" s="46"/>
      <c r="F47" s="46"/>
      <c r="G47" s="49"/>
      <c r="H47" s="52"/>
      <c r="I47" s="52"/>
      <c r="J47" s="52"/>
      <c r="K47" s="52"/>
    </row>
    <row r="48" spans="1:7" ht="12.75">
      <c r="A48" s="54" t="s">
        <v>51</v>
      </c>
      <c r="B48" s="103">
        <v>44</v>
      </c>
      <c r="C48" s="100">
        <v>21</v>
      </c>
      <c r="G48" s="49"/>
    </row>
    <row r="49" spans="1:7" ht="12.75">
      <c r="A49" s="54" t="s">
        <v>52</v>
      </c>
      <c r="B49" s="103">
        <v>1</v>
      </c>
      <c r="C49" s="100">
        <v>0</v>
      </c>
      <c r="G49" s="49"/>
    </row>
    <row r="50" spans="1:11" s="51" customFormat="1" ht="17.25" customHeight="1">
      <c r="A50" s="50" t="s">
        <v>53</v>
      </c>
      <c r="B50" s="97">
        <v>45</v>
      </c>
      <c r="C50" s="98">
        <v>21</v>
      </c>
      <c r="E50" s="46"/>
      <c r="F50" s="46"/>
      <c r="G50" s="49"/>
      <c r="H50" s="52"/>
      <c r="I50" s="52"/>
      <c r="J50" s="52"/>
      <c r="K50" s="52"/>
    </row>
    <row r="51" spans="1:11" s="51" customFormat="1" ht="17.25" customHeight="1">
      <c r="A51" s="50"/>
      <c r="B51" s="97"/>
      <c r="C51" s="98"/>
      <c r="E51" s="46"/>
      <c r="F51" s="46"/>
      <c r="G51" s="49"/>
      <c r="H51" s="52"/>
      <c r="I51" s="52"/>
      <c r="J51" s="52"/>
      <c r="K51" s="52"/>
    </row>
    <row r="52" spans="1:7" ht="12.75">
      <c r="A52" s="54" t="s">
        <v>81</v>
      </c>
      <c r="B52" s="103">
        <v>4</v>
      </c>
      <c r="C52" s="100">
        <v>0</v>
      </c>
      <c r="G52" s="49"/>
    </row>
    <row r="53" spans="1:7" ht="12.75">
      <c r="A53" s="54"/>
      <c r="B53" s="103"/>
      <c r="C53" s="100"/>
      <c r="G53" s="49"/>
    </row>
    <row r="54" spans="1:11" s="55" customFormat="1" ht="13.5" thickBot="1">
      <c r="A54" s="41" t="s">
        <v>54</v>
      </c>
      <c r="B54" s="104">
        <f>B52+B50+B46+B36+B23+B9</f>
        <v>993</v>
      </c>
      <c r="C54" s="105">
        <f>C50+C46+C36+C23+C9</f>
        <v>183</v>
      </c>
      <c r="E54" s="46"/>
      <c r="F54" s="46"/>
      <c r="G54" s="49"/>
      <c r="H54" s="56"/>
      <c r="I54" s="56"/>
      <c r="J54" s="56"/>
      <c r="K54" s="56"/>
    </row>
    <row r="56" ht="12.75">
      <c r="C56" s="46"/>
    </row>
  </sheetData>
  <mergeCells count="4">
    <mergeCell ref="A6:A7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="75" zoomScaleNormal="60" zoomScaleSheetLayoutView="75" workbookViewId="0" topLeftCell="A1">
      <selection activeCell="B19" sqref="B19:I19"/>
    </sheetView>
  </sheetViews>
  <sheetFormatPr defaultColWidth="11.421875" defaultRowHeight="12.75"/>
  <cols>
    <col min="1" max="1" width="32.8515625" style="45" customWidth="1"/>
    <col min="2" max="2" width="22.7109375" style="45" customWidth="1"/>
    <col min="3" max="8" width="20.7109375" style="45" customWidth="1"/>
    <col min="9" max="9" width="11.7109375" style="45" customWidth="1"/>
    <col min="10" max="10" width="15.140625" style="45" customWidth="1"/>
    <col min="11" max="11" width="10.57421875" style="45" customWidth="1"/>
    <col min="12" max="16384" width="11.421875" style="45" customWidth="1"/>
  </cols>
  <sheetData>
    <row r="1" spans="1:10" ht="18">
      <c r="A1" s="137" t="s">
        <v>13</v>
      </c>
      <c r="B1" s="137"/>
      <c r="C1" s="137"/>
      <c r="D1" s="137"/>
      <c r="E1" s="137"/>
      <c r="F1" s="137"/>
      <c r="G1" s="137"/>
      <c r="H1" s="137"/>
      <c r="I1" s="137"/>
      <c r="J1" s="137"/>
    </row>
    <row r="3" spans="1:11" ht="15">
      <c r="A3" s="147" t="s">
        <v>186</v>
      </c>
      <c r="B3" s="147"/>
      <c r="C3" s="147"/>
      <c r="D3" s="147"/>
      <c r="E3" s="147"/>
      <c r="F3" s="147"/>
      <c r="G3" s="147"/>
      <c r="H3" s="147"/>
      <c r="I3" s="147"/>
      <c r="J3" s="147"/>
      <c r="K3" s="71"/>
    </row>
    <row r="4" spans="1:10" ht="13.5" thickBot="1">
      <c r="A4" s="47"/>
      <c r="B4" s="47"/>
      <c r="C4" s="47"/>
      <c r="D4" s="47"/>
      <c r="E4" s="47"/>
      <c r="F4" s="47"/>
      <c r="G4" s="47"/>
      <c r="H4" s="47"/>
      <c r="I4" s="47"/>
      <c r="J4" s="46"/>
    </row>
    <row r="5" spans="1:10" ht="12.75" customHeight="1">
      <c r="A5" s="28"/>
      <c r="B5" s="139" t="s">
        <v>83</v>
      </c>
      <c r="C5" s="140"/>
      <c r="D5" s="140"/>
      <c r="E5" s="140"/>
      <c r="F5" s="140"/>
      <c r="G5" s="140"/>
      <c r="H5" s="140"/>
      <c r="I5" s="140"/>
      <c r="J5" s="140"/>
    </row>
    <row r="6" spans="1:10" ht="12.75">
      <c r="A6" s="29" t="s">
        <v>82</v>
      </c>
      <c r="B6" s="15" t="s">
        <v>160</v>
      </c>
      <c r="C6" s="15" t="s">
        <v>84</v>
      </c>
      <c r="D6" s="15" t="s">
        <v>86</v>
      </c>
      <c r="E6" s="15" t="s">
        <v>158</v>
      </c>
      <c r="F6" s="15" t="s">
        <v>88</v>
      </c>
      <c r="G6" s="15" t="s">
        <v>88</v>
      </c>
      <c r="H6" s="15" t="s">
        <v>88</v>
      </c>
      <c r="I6" s="14"/>
      <c r="J6" s="59" t="s">
        <v>11</v>
      </c>
    </row>
    <row r="7" spans="1:10" ht="13.5" thickBot="1">
      <c r="A7" s="30"/>
      <c r="B7" s="17" t="s">
        <v>161</v>
      </c>
      <c r="C7" s="17" t="s">
        <v>85</v>
      </c>
      <c r="D7" s="17" t="s">
        <v>87</v>
      </c>
      <c r="E7" s="17" t="s">
        <v>159</v>
      </c>
      <c r="F7" s="17" t="s">
        <v>57</v>
      </c>
      <c r="G7" s="17" t="s">
        <v>89</v>
      </c>
      <c r="H7" s="17" t="s">
        <v>90</v>
      </c>
      <c r="I7" s="58" t="s">
        <v>174</v>
      </c>
      <c r="J7" s="70" t="s">
        <v>163</v>
      </c>
    </row>
    <row r="8" spans="1:10" ht="12.75">
      <c r="A8" s="61" t="s">
        <v>150</v>
      </c>
      <c r="B8" s="106">
        <v>0</v>
      </c>
      <c r="C8" s="107"/>
      <c r="D8" s="108">
        <v>20</v>
      </c>
      <c r="E8" s="108">
        <v>1</v>
      </c>
      <c r="F8" s="108">
        <v>9</v>
      </c>
      <c r="G8" s="108">
        <v>9</v>
      </c>
      <c r="H8" s="109"/>
      <c r="I8" s="109"/>
      <c r="J8" s="98">
        <v>27</v>
      </c>
    </row>
    <row r="9" spans="1:10" ht="12.75">
      <c r="A9" s="63" t="s">
        <v>151</v>
      </c>
      <c r="B9" s="106">
        <v>1</v>
      </c>
      <c r="C9" s="107"/>
      <c r="D9" s="108"/>
      <c r="E9" s="108"/>
      <c r="F9" s="108">
        <v>1</v>
      </c>
      <c r="G9" s="108">
        <v>2</v>
      </c>
      <c r="H9" s="109"/>
      <c r="I9" s="109"/>
      <c r="J9" s="98">
        <v>2</v>
      </c>
    </row>
    <row r="10" spans="1:10" ht="12.75">
      <c r="A10" s="63" t="s">
        <v>152</v>
      </c>
      <c r="B10" s="106">
        <v>1</v>
      </c>
      <c r="C10" s="107"/>
      <c r="D10" s="108">
        <v>9</v>
      </c>
      <c r="E10" s="108">
        <v>1</v>
      </c>
      <c r="F10" s="108">
        <v>8</v>
      </c>
      <c r="G10" s="108">
        <v>16</v>
      </c>
      <c r="H10" s="109"/>
      <c r="I10" s="109">
        <v>4</v>
      </c>
      <c r="J10" s="98">
        <v>25</v>
      </c>
    </row>
    <row r="11" spans="1:10" ht="12.75">
      <c r="A11" s="63" t="s">
        <v>145</v>
      </c>
      <c r="B11" s="106"/>
      <c r="C11" s="107"/>
      <c r="D11" s="108">
        <v>1</v>
      </c>
      <c r="E11" s="108"/>
      <c r="F11" s="108"/>
      <c r="G11" s="108"/>
      <c r="H11" s="109">
        <v>3</v>
      </c>
      <c r="I11" s="109"/>
      <c r="J11" s="98">
        <v>4</v>
      </c>
    </row>
    <row r="12" spans="1:10" ht="12.75">
      <c r="A12" s="63" t="s">
        <v>153</v>
      </c>
      <c r="B12" s="106"/>
      <c r="C12" s="107"/>
      <c r="D12" s="108"/>
      <c r="E12" s="108"/>
      <c r="F12" s="108"/>
      <c r="G12" s="108"/>
      <c r="H12" s="109">
        <v>1</v>
      </c>
      <c r="I12" s="109">
        <v>1</v>
      </c>
      <c r="J12" s="98">
        <v>1</v>
      </c>
    </row>
    <row r="13" spans="1:10" ht="12.75">
      <c r="A13" s="63" t="s">
        <v>154</v>
      </c>
      <c r="B13" s="106"/>
      <c r="C13" s="107"/>
      <c r="D13" s="108"/>
      <c r="E13" s="108"/>
      <c r="F13" s="108"/>
      <c r="G13" s="108" t="s">
        <v>173</v>
      </c>
      <c r="H13" s="109"/>
      <c r="I13" s="109"/>
      <c r="J13" s="98">
        <v>24</v>
      </c>
    </row>
    <row r="14" spans="1:10" ht="12.75">
      <c r="A14" s="63" t="s">
        <v>155</v>
      </c>
      <c r="B14" s="106"/>
      <c r="C14" s="107"/>
      <c r="D14" s="108">
        <v>1</v>
      </c>
      <c r="E14" s="108"/>
      <c r="F14" s="108">
        <v>3</v>
      </c>
      <c r="G14" s="108">
        <v>2</v>
      </c>
      <c r="H14" s="109"/>
      <c r="I14" s="109"/>
      <c r="J14" s="98">
        <v>4</v>
      </c>
    </row>
    <row r="15" spans="1:10" ht="12.75">
      <c r="A15" s="63" t="s">
        <v>156</v>
      </c>
      <c r="B15" s="106"/>
      <c r="C15" s="107"/>
      <c r="D15" s="108">
        <v>1</v>
      </c>
      <c r="E15" s="108"/>
      <c r="F15" s="108"/>
      <c r="G15" s="108"/>
      <c r="H15" s="109"/>
      <c r="I15" s="109"/>
      <c r="J15" s="98">
        <v>1</v>
      </c>
    </row>
    <row r="16" spans="1:10" ht="12.75">
      <c r="A16" s="63" t="s">
        <v>157</v>
      </c>
      <c r="B16" s="106"/>
      <c r="C16" s="107">
        <v>1</v>
      </c>
      <c r="D16" s="108">
        <v>3</v>
      </c>
      <c r="E16" s="108">
        <v>1</v>
      </c>
      <c r="F16" s="108">
        <v>1</v>
      </c>
      <c r="G16" s="108">
        <v>2</v>
      </c>
      <c r="H16" s="109"/>
      <c r="I16" s="109"/>
      <c r="J16" s="98">
        <v>6</v>
      </c>
    </row>
    <row r="17" spans="1:10" ht="12.75">
      <c r="A17" s="63" t="s">
        <v>162</v>
      </c>
      <c r="B17" s="106">
        <v>6</v>
      </c>
      <c r="C17" s="107"/>
      <c r="D17" s="108">
        <v>6</v>
      </c>
      <c r="E17" s="108"/>
      <c r="F17" s="108"/>
      <c r="G17" s="108">
        <v>1</v>
      </c>
      <c r="H17" s="109">
        <v>12</v>
      </c>
      <c r="I17" s="109">
        <v>11</v>
      </c>
      <c r="J17" s="98">
        <v>37</v>
      </c>
    </row>
    <row r="18" spans="1:10" ht="12.75">
      <c r="A18" s="63"/>
      <c r="B18" s="106"/>
      <c r="C18" s="107"/>
      <c r="D18" s="108">
        <v>1</v>
      </c>
      <c r="E18" s="108"/>
      <c r="F18" s="108">
        <v>1</v>
      </c>
      <c r="G18" s="108"/>
      <c r="H18" s="109"/>
      <c r="I18" s="109"/>
      <c r="J18" s="98"/>
    </row>
    <row r="19" spans="1:10" s="55" customFormat="1" ht="15" customHeight="1" thickBot="1">
      <c r="A19" s="60" t="s">
        <v>54</v>
      </c>
      <c r="B19" s="111">
        <v>8</v>
      </c>
      <c r="C19" s="112">
        <v>1</v>
      </c>
      <c r="D19" s="104">
        <v>42</v>
      </c>
      <c r="E19" s="104">
        <v>3</v>
      </c>
      <c r="F19" s="104">
        <v>23</v>
      </c>
      <c r="G19" s="104">
        <v>57</v>
      </c>
      <c r="H19" s="110">
        <v>16</v>
      </c>
      <c r="I19" s="110">
        <v>16</v>
      </c>
      <c r="J19" s="105">
        <f>SUM(B19:I19)</f>
        <v>166</v>
      </c>
    </row>
    <row r="20" spans="1:11" s="55" customFormat="1" ht="12.75">
      <c r="A20" s="64"/>
      <c r="B20" s="35"/>
      <c r="C20" s="35"/>
      <c r="D20" s="35"/>
      <c r="E20" s="35"/>
      <c r="F20" s="35"/>
      <c r="G20" s="35"/>
      <c r="H20" s="35"/>
      <c r="I20" s="35"/>
      <c r="J20" s="35"/>
      <c r="K20" s="62"/>
    </row>
    <row r="21" spans="1:10" ht="12.75">
      <c r="A21" s="145" t="s">
        <v>175</v>
      </c>
      <c r="B21" s="146"/>
      <c r="C21" s="146"/>
      <c r="D21" s="146"/>
      <c r="E21" s="65"/>
      <c r="F21" s="65"/>
      <c r="G21" s="66"/>
      <c r="H21" s="66"/>
      <c r="I21" s="66"/>
      <c r="J21" s="67"/>
    </row>
  </sheetData>
  <mergeCells count="4">
    <mergeCell ref="A21:D21"/>
    <mergeCell ref="A1:J1"/>
    <mergeCell ref="B5:J5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2013-07-04T06:39:08Z</cp:lastPrinted>
  <dcterms:created xsi:type="dcterms:W3CDTF">2009-06-02T08:09:14Z</dcterms:created>
  <dcterms:modified xsi:type="dcterms:W3CDTF">2013-07-16T11:53:34Z</dcterms:modified>
  <cp:category/>
  <cp:version/>
  <cp:contentType/>
  <cp:contentStatus/>
</cp:coreProperties>
</file>