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9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<sst xmlns="http://schemas.openxmlformats.org/spreadsheetml/2006/main" count="31" uniqueCount="30">
  <si>
    <t>INVENTARIO NACIONAL</t>
  </si>
  <si>
    <t>12.9.7. ESTADO DE SALUD DE LOS BOSQUES: Daños forestales desglosados por especies según la defoliación, 2009</t>
  </si>
  <si>
    <t>Especie</t>
  </si>
  <si>
    <t>Número de árboles  cuya clase de defoliación* es:</t>
  </si>
  <si>
    <t>Porcentaje de árboles cuya clase de defoliación* es:</t>
  </si>
  <si>
    <t>0+1</t>
  </si>
  <si>
    <t>2+3</t>
  </si>
  <si>
    <t>2+3+4</t>
  </si>
  <si>
    <t>Pinus halepensis</t>
  </si>
  <si>
    <t>Pinus nigra</t>
  </si>
  <si>
    <t>Pinus pinaster</t>
  </si>
  <si>
    <t>Pinus Pinea</t>
  </si>
  <si>
    <t>Pinus Sylvestris</t>
  </si>
  <si>
    <t>Otras</t>
  </si>
  <si>
    <t>Total coníferas</t>
  </si>
  <si>
    <t>Eucalyptus sp</t>
  </si>
  <si>
    <t>Fagus Sylvatica</t>
  </si>
  <si>
    <t>Quercus ilex</t>
  </si>
  <si>
    <t>Quercus pyrenaica</t>
  </si>
  <si>
    <t>Quercus suber</t>
  </si>
  <si>
    <t>Total frondosas</t>
  </si>
  <si>
    <t>&lt; 60 años</t>
  </si>
  <si>
    <t>&gt;= 60 años</t>
  </si>
  <si>
    <t>Total</t>
  </si>
  <si>
    <t>*Clases de defoliación y porcentaje de defoliación de cada clase:</t>
  </si>
  <si>
    <t>0: No defoliado (0%-10%)</t>
  </si>
  <si>
    <t>1: Ligeramente defoliado (11%-25%)</t>
  </si>
  <si>
    <t>2: Moderadamente defoliado (26%-60%)</t>
  </si>
  <si>
    <t>3: Gravemente defoliado (61%-99%)</t>
  </si>
  <si>
    <t>4: Seco o desaparecido (100%)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</si>
</sst>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1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2" fillId="2" borderId="0" xfId="0" applyFont="1" applyBorder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23" fillId="2" borderId="12" xfId="0" applyFont="1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0" fontId="23" fillId="2" borderId="21" xfId="0" applyFont="1" applyBorder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1" xfId="0" applyBorder="1" applyAlignment="1">
      <alignment/>
    </xf>
    <xf numFmtId="0" fontId="24" fillId="2" borderId="21" xfId="0" applyFont="1" applyBorder="1" applyAlignment="1">
      <alignment/>
    </xf>
    <xf numFmtId="170" fontId="24" fillId="2" borderId="22" xfId="0" applyNumberFormat="1" applyFont="1" applyFill="1" applyBorder="1" applyAlignment="1" applyProtection="1">
      <alignment horizontal="right"/>
      <protection/>
    </xf>
    <xf numFmtId="174" fontId="24" fillId="2" borderId="22" xfId="0" applyNumberFormat="1" applyFont="1" applyFill="1" applyBorder="1" applyAlignment="1" applyProtection="1">
      <alignment horizontal="right"/>
      <protection/>
    </xf>
    <xf numFmtId="174" fontId="24" fillId="2" borderId="23" xfId="0" applyNumberFormat="1" applyFont="1" applyFill="1" applyBorder="1" applyAlignment="1" applyProtection="1">
      <alignment horizontal="right"/>
      <protection/>
    </xf>
    <xf numFmtId="0" fontId="24" fillId="2" borderId="16" xfId="0" applyFont="1" applyBorder="1" applyAlignment="1">
      <alignment/>
    </xf>
    <xf numFmtId="170" fontId="24" fillId="2" borderId="24" xfId="0" applyNumberFormat="1" applyFont="1" applyFill="1" applyBorder="1" applyAlignment="1" applyProtection="1">
      <alignment horizontal="right"/>
      <protection/>
    </xf>
    <xf numFmtId="174" fontId="24" fillId="2" borderId="24" xfId="0" applyNumberFormat="1" applyFont="1" applyFill="1" applyBorder="1" applyAlignment="1" applyProtection="1">
      <alignment horizontal="right"/>
      <protection/>
    </xf>
    <xf numFmtId="0" fontId="0" fillId="2" borderId="25" xfId="0" applyBorder="1" applyAlignment="1">
      <alignment horizontal="left"/>
    </xf>
    <xf numFmtId="0" fontId="0" fillId="2" borderId="25" xfId="0" applyBorder="1" applyAlignment="1">
      <alignment/>
    </xf>
    <xf numFmtId="0" fontId="0" fillId="2" borderId="0" xfId="0" applyBorder="1" applyAlignment="1">
      <alignment horizontal="left" indent="1"/>
    </xf>
    <xf numFmtId="170" fontId="0" fillId="2" borderId="0" xfId="0" applyNumberForma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tas" xfId="56"/>
    <cellStyle name="pepe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5" zoomScaleNormal="75" workbookViewId="0" topLeftCell="A1">
      <selection activeCell="F28" sqref="F28"/>
    </sheetView>
  </sheetViews>
  <sheetFormatPr defaultColWidth="11.421875" defaultRowHeight="12.75"/>
  <cols>
    <col min="1" max="1" width="17.57421875" style="0" customWidth="1"/>
    <col min="2" max="14" width="8.8515625" style="0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4" t="s">
        <v>2</v>
      </c>
      <c r="B5" s="5" t="s">
        <v>3</v>
      </c>
      <c r="C5" s="6"/>
      <c r="D5" s="6"/>
      <c r="E5" s="6"/>
      <c r="F5" s="7"/>
      <c r="G5" s="5" t="s">
        <v>4</v>
      </c>
      <c r="H5" s="6"/>
      <c r="I5" s="6"/>
      <c r="J5" s="6"/>
      <c r="K5" s="6"/>
      <c r="L5" s="6"/>
      <c r="M5" s="6"/>
      <c r="N5" s="6"/>
    </row>
    <row r="6" spans="1:14" ht="13.5" thickBot="1">
      <c r="A6" s="8"/>
      <c r="B6" s="9">
        <v>0</v>
      </c>
      <c r="C6" s="9">
        <v>1</v>
      </c>
      <c r="D6" s="9">
        <v>2</v>
      </c>
      <c r="E6" s="9">
        <v>3</v>
      </c>
      <c r="F6" s="9">
        <v>4</v>
      </c>
      <c r="G6" s="9">
        <v>0</v>
      </c>
      <c r="H6" s="9">
        <v>1</v>
      </c>
      <c r="I6" s="9">
        <v>2</v>
      </c>
      <c r="J6" s="9">
        <v>3</v>
      </c>
      <c r="K6" s="9">
        <v>4</v>
      </c>
      <c r="L6" s="9" t="s">
        <v>5</v>
      </c>
      <c r="M6" s="9" t="s">
        <v>6</v>
      </c>
      <c r="N6" s="10" t="s">
        <v>7</v>
      </c>
    </row>
    <row r="7" spans="1:14" ht="18.75" customHeight="1">
      <c r="A7" s="11" t="s">
        <v>8</v>
      </c>
      <c r="B7" s="12">
        <v>88</v>
      </c>
      <c r="C7" s="12">
        <v>1627</v>
      </c>
      <c r="D7" s="12">
        <v>335</v>
      </c>
      <c r="E7" s="12">
        <v>17</v>
      </c>
      <c r="F7" s="12">
        <v>52</v>
      </c>
      <c r="G7" s="13">
        <f>B7/($B$7+$C$7+$D$7+$E$7+$F$7)*100</f>
        <v>4.1529023124115145</v>
      </c>
      <c r="H7" s="13">
        <f aca="true" t="shared" si="0" ref="H7:H13">C7/(B7+C7+D7+E7+F7)*100</f>
        <v>76.78150070788108</v>
      </c>
      <c r="I7" s="13">
        <f aca="true" t="shared" si="1" ref="I7:I13">D7/(B7+C7+D7+E7+F7)*100</f>
        <v>15.809344030202926</v>
      </c>
      <c r="J7" s="13">
        <f aca="true" t="shared" si="2" ref="J7:J13">E7/(B7+C7+D7+E7+F7)*100</f>
        <v>0.8022652194431336</v>
      </c>
      <c r="K7" s="13">
        <f aca="true" t="shared" si="3" ref="K7:K13">F7/(B7+C7+D7+E7+F7)*100</f>
        <v>2.4539877300613497</v>
      </c>
      <c r="L7" s="13">
        <f aca="true" t="shared" si="4" ref="L7:L13">G7+H7</f>
        <v>80.93440302029259</v>
      </c>
      <c r="M7" s="13">
        <f aca="true" t="shared" si="5" ref="M7:M13">I7+J7</f>
        <v>16.611609249646058</v>
      </c>
      <c r="N7" s="14">
        <f aca="true" t="shared" si="6" ref="N7:N13">M7+K7</f>
        <v>19.065596979707408</v>
      </c>
    </row>
    <row r="8" spans="1:14" ht="18.75" customHeight="1">
      <c r="A8" s="15" t="s">
        <v>9</v>
      </c>
      <c r="B8" s="16">
        <v>316</v>
      </c>
      <c r="C8" s="16">
        <v>659</v>
      </c>
      <c r="D8" s="16">
        <v>180</v>
      </c>
      <c r="E8" s="16">
        <v>10</v>
      </c>
      <c r="F8" s="16">
        <v>3</v>
      </c>
      <c r="G8" s="17">
        <f aca="true" t="shared" si="7" ref="G8:G13">B8/(B8+C8+D8+E8+F8)*100</f>
        <v>27.054794520547947</v>
      </c>
      <c r="H8" s="17">
        <f t="shared" si="0"/>
        <v>56.421232876712324</v>
      </c>
      <c r="I8" s="17">
        <f t="shared" si="1"/>
        <v>15.41095890410959</v>
      </c>
      <c r="J8" s="17">
        <f t="shared" si="2"/>
        <v>0.8561643835616438</v>
      </c>
      <c r="K8" s="17">
        <f t="shared" si="3"/>
        <v>0.2568493150684931</v>
      </c>
      <c r="L8" s="17">
        <f t="shared" si="4"/>
        <v>83.47602739726027</v>
      </c>
      <c r="M8" s="17">
        <f t="shared" si="5"/>
        <v>16.267123287671232</v>
      </c>
      <c r="N8" s="18">
        <f t="shared" si="6"/>
        <v>16.523972602739725</v>
      </c>
    </row>
    <row r="9" spans="1:14" ht="18.75" customHeight="1">
      <c r="A9" s="15" t="s">
        <v>10</v>
      </c>
      <c r="B9" s="16">
        <v>432</v>
      </c>
      <c r="C9" s="16">
        <v>832</v>
      </c>
      <c r="D9" s="16">
        <v>103</v>
      </c>
      <c r="E9" s="16">
        <v>6</v>
      </c>
      <c r="F9" s="16">
        <v>54</v>
      </c>
      <c r="G9" s="17">
        <f t="shared" si="7"/>
        <v>30.27330063069376</v>
      </c>
      <c r="H9" s="17">
        <f t="shared" si="0"/>
        <v>58.30413454800281</v>
      </c>
      <c r="I9" s="17">
        <f t="shared" si="1"/>
        <v>7.217939733707078</v>
      </c>
      <c r="J9" s="17">
        <f t="shared" si="2"/>
        <v>0.42046250875963564</v>
      </c>
      <c r="K9" s="17">
        <f t="shared" si="3"/>
        <v>3.78416257883672</v>
      </c>
      <c r="L9" s="17">
        <f t="shared" si="4"/>
        <v>88.57743517869656</v>
      </c>
      <c r="M9" s="17">
        <f t="shared" si="5"/>
        <v>7.6384022424667135</v>
      </c>
      <c r="N9" s="18">
        <f t="shared" si="6"/>
        <v>11.422564821303434</v>
      </c>
    </row>
    <row r="10" spans="1:14" ht="18.75" customHeight="1">
      <c r="A10" s="15" t="s">
        <v>11</v>
      </c>
      <c r="B10" s="16">
        <v>42</v>
      </c>
      <c r="C10" s="16">
        <v>322</v>
      </c>
      <c r="D10" s="16">
        <v>68</v>
      </c>
      <c r="E10" s="16">
        <v>0</v>
      </c>
      <c r="F10" s="16">
        <v>3</v>
      </c>
      <c r="G10" s="17">
        <f t="shared" si="7"/>
        <v>9.655172413793103</v>
      </c>
      <c r="H10" s="17">
        <f t="shared" si="0"/>
        <v>74.02298850574712</v>
      </c>
      <c r="I10" s="17">
        <f t="shared" si="1"/>
        <v>15.632183908045977</v>
      </c>
      <c r="J10" s="17">
        <f t="shared" si="2"/>
        <v>0</v>
      </c>
      <c r="K10" s="17">
        <f t="shared" si="3"/>
        <v>0.6896551724137931</v>
      </c>
      <c r="L10" s="17">
        <f t="shared" si="4"/>
        <v>83.67816091954023</v>
      </c>
      <c r="M10" s="17">
        <f t="shared" si="5"/>
        <v>15.632183908045977</v>
      </c>
      <c r="N10" s="18">
        <f t="shared" si="6"/>
        <v>16.32183908045977</v>
      </c>
    </row>
    <row r="11" spans="1:14" ht="18.75" customHeight="1">
      <c r="A11" s="15" t="s">
        <v>12</v>
      </c>
      <c r="B11" s="16">
        <v>409</v>
      </c>
      <c r="C11" s="16">
        <v>741</v>
      </c>
      <c r="D11" s="16">
        <v>59</v>
      </c>
      <c r="E11" s="16">
        <v>13</v>
      </c>
      <c r="F11" s="16">
        <v>7</v>
      </c>
      <c r="G11" s="17">
        <f t="shared" si="7"/>
        <v>33.279088689991866</v>
      </c>
      <c r="H11" s="17">
        <f t="shared" si="0"/>
        <v>60.29292107404394</v>
      </c>
      <c r="I11" s="17">
        <f t="shared" si="1"/>
        <v>4.800650935720097</v>
      </c>
      <c r="J11" s="17">
        <f t="shared" si="2"/>
        <v>1.0577705451586654</v>
      </c>
      <c r="K11" s="17">
        <f t="shared" si="3"/>
        <v>0.5695687550854354</v>
      </c>
      <c r="L11" s="17">
        <f t="shared" si="4"/>
        <v>93.57200976403581</v>
      </c>
      <c r="M11" s="17">
        <f t="shared" si="5"/>
        <v>5.8584214808787625</v>
      </c>
      <c r="N11" s="18">
        <f t="shared" si="6"/>
        <v>6.427990235964198</v>
      </c>
    </row>
    <row r="12" spans="1:14" ht="18.75" customHeight="1">
      <c r="A12" s="19" t="s">
        <v>13</v>
      </c>
      <c r="B12" s="16">
        <v>325</v>
      </c>
      <c r="C12" s="16">
        <v>577</v>
      </c>
      <c r="D12" s="16">
        <v>145</v>
      </c>
      <c r="E12" s="16">
        <v>54</v>
      </c>
      <c r="F12" s="16">
        <v>7</v>
      </c>
      <c r="G12" s="17">
        <f t="shared" si="7"/>
        <v>29.332129963898918</v>
      </c>
      <c r="H12" s="17">
        <f t="shared" si="0"/>
        <v>52.075812274368225</v>
      </c>
      <c r="I12" s="17">
        <f t="shared" si="1"/>
        <v>13.086642599277978</v>
      </c>
      <c r="J12" s="17">
        <f t="shared" si="2"/>
        <v>4.873646209386282</v>
      </c>
      <c r="K12" s="17">
        <f t="shared" si="3"/>
        <v>0.631768953068592</v>
      </c>
      <c r="L12" s="17">
        <f t="shared" si="4"/>
        <v>81.40794223826714</v>
      </c>
      <c r="M12" s="17">
        <f t="shared" si="5"/>
        <v>17.96028880866426</v>
      </c>
      <c r="N12" s="18">
        <f t="shared" si="6"/>
        <v>18.59205776173285</v>
      </c>
    </row>
    <row r="13" spans="1:14" ht="18.75" customHeight="1">
      <c r="A13" s="20" t="s">
        <v>14</v>
      </c>
      <c r="B13" s="21">
        <f>SUM(B7:B12)</f>
        <v>1612</v>
      </c>
      <c r="C13" s="21">
        <f>SUM(C7:C12)</f>
        <v>4758</v>
      </c>
      <c r="D13" s="21">
        <f>SUM(D7:D12)</f>
        <v>890</v>
      </c>
      <c r="E13" s="21">
        <f>SUM(E7:E12)</f>
        <v>100</v>
      </c>
      <c r="F13" s="21">
        <f>SUM(F7:F12)</f>
        <v>126</v>
      </c>
      <c r="G13" s="22">
        <f t="shared" si="7"/>
        <v>21.533529254608602</v>
      </c>
      <c r="H13" s="22">
        <f t="shared" si="0"/>
        <v>63.558642799893136</v>
      </c>
      <c r="I13" s="22">
        <f t="shared" si="1"/>
        <v>11.888859203847181</v>
      </c>
      <c r="J13" s="22">
        <f t="shared" si="2"/>
        <v>1.3358268768367618</v>
      </c>
      <c r="K13" s="22">
        <f t="shared" si="3"/>
        <v>1.68314186481432</v>
      </c>
      <c r="L13" s="22">
        <f t="shared" si="4"/>
        <v>85.09217205450173</v>
      </c>
      <c r="M13" s="22">
        <f t="shared" si="5"/>
        <v>13.224686080683943</v>
      </c>
      <c r="N13" s="23">
        <f t="shared" si="6"/>
        <v>14.907827945498264</v>
      </c>
    </row>
    <row r="14" spans="1:14" ht="18.75" customHeight="1">
      <c r="A14" s="20"/>
      <c r="B14" s="16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8"/>
    </row>
    <row r="15" spans="1:14" ht="18.75" customHeight="1">
      <c r="A15" s="15" t="s">
        <v>15</v>
      </c>
      <c r="B15" s="16">
        <v>121</v>
      </c>
      <c r="C15" s="16">
        <v>297</v>
      </c>
      <c r="D15" s="16">
        <v>231</v>
      </c>
      <c r="E15" s="16">
        <v>46</v>
      </c>
      <c r="F15" s="16">
        <v>115</v>
      </c>
      <c r="G15" s="17">
        <f aca="true" t="shared" si="8" ref="G15:G20">B15/(B15+C15+D15+E15+F15)*100</f>
        <v>14.938271604938272</v>
      </c>
      <c r="H15" s="17">
        <f aca="true" t="shared" si="9" ref="H15:H21">C15/(B15+C15+D15+E15+F15)*100</f>
        <v>36.666666666666664</v>
      </c>
      <c r="I15" s="17">
        <f aca="true" t="shared" si="10" ref="I15:I21">D15/(B15+C15+D15+E15+F15)*100</f>
        <v>28.51851851851852</v>
      </c>
      <c r="J15" s="17">
        <f aca="true" t="shared" si="11" ref="J15:J21">E15/(B15+C15+D15+E15+F15)*100</f>
        <v>5.679012345679013</v>
      </c>
      <c r="K15" s="17">
        <f aca="true" t="shared" si="12" ref="K15:K21">F15/(B15+C15+D15+E15+F15)*100</f>
        <v>14.19753086419753</v>
      </c>
      <c r="L15" s="17">
        <f aca="true" t="shared" si="13" ref="L15:L21">G15+H15</f>
        <v>51.60493827160494</v>
      </c>
      <c r="M15" s="17">
        <f aca="true" t="shared" si="14" ref="M15:M21">I15+J15</f>
        <v>34.19753086419753</v>
      </c>
      <c r="N15" s="18">
        <f aca="true" t="shared" si="15" ref="N15:N21">M15+K15</f>
        <v>48.39506172839506</v>
      </c>
    </row>
    <row r="16" spans="1:14" ht="18.75" customHeight="1">
      <c r="A16" s="15" t="s">
        <v>16</v>
      </c>
      <c r="B16" s="16">
        <v>129</v>
      </c>
      <c r="C16" s="16">
        <v>203</v>
      </c>
      <c r="D16" s="16">
        <v>45</v>
      </c>
      <c r="E16" s="16">
        <v>1</v>
      </c>
      <c r="F16" s="16">
        <v>1</v>
      </c>
      <c r="G16" s="17">
        <f t="shared" si="8"/>
        <v>34.03693931398417</v>
      </c>
      <c r="H16" s="17">
        <f t="shared" si="9"/>
        <v>53.562005277044854</v>
      </c>
      <c r="I16" s="17">
        <f t="shared" si="10"/>
        <v>11.87335092348285</v>
      </c>
      <c r="J16" s="17">
        <f t="shared" si="11"/>
        <v>0.2638522427440633</v>
      </c>
      <c r="K16" s="17">
        <f t="shared" si="12"/>
        <v>0.2638522427440633</v>
      </c>
      <c r="L16" s="17">
        <f t="shared" si="13"/>
        <v>87.59894459102902</v>
      </c>
      <c r="M16" s="17">
        <f t="shared" si="14"/>
        <v>12.137203166226913</v>
      </c>
      <c r="N16" s="18">
        <f t="shared" si="15"/>
        <v>12.401055408970976</v>
      </c>
    </row>
    <row r="17" spans="1:14" ht="18.75" customHeight="1">
      <c r="A17" s="15" t="s">
        <v>17</v>
      </c>
      <c r="B17" s="16">
        <v>319</v>
      </c>
      <c r="C17" s="16">
        <v>2340</v>
      </c>
      <c r="D17" s="16">
        <v>514</v>
      </c>
      <c r="E17" s="16">
        <v>33</v>
      </c>
      <c r="F17" s="16">
        <v>11</v>
      </c>
      <c r="G17" s="17">
        <f t="shared" si="8"/>
        <v>9.916070873484612</v>
      </c>
      <c r="H17" s="17">
        <f t="shared" si="9"/>
        <v>72.7385763133354</v>
      </c>
      <c r="I17" s="17">
        <f t="shared" si="10"/>
        <v>15.977618899595896</v>
      </c>
      <c r="J17" s="17">
        <f t="shared" si="11"/>
        <v>1.0258004351880634</v>
      </c>
      <c r="K17" s="17">
        <f t="shared" si="12"/>
        <v>0.3419334783960211</v>
      </c>
      <c r="L17" s="17">
        <f t="shared" si="13"/>
        <v>82.65464718682001</v>
      </c>
      <c r="M17" s="17">
        <f t="shared" si="14"/>
        <v>17.00341933478396</v>
      </c>
      <c r="N17" s="18">
        <f t="shared" si="15"/>
        <v>17.345352813179982</v>
      </c>
    </row>
    <row r="18" spans="1:14" ht="18.75" customHeight="1">
      <c r="A18" s="15" t="s">
        <v>18</v>
      </c>
      <c r="B18" s="16">
        <v>123</v>
      </c>
      <c r="C18" s="16">
        <v>616</v>
      </c>
      <c r="D18" s="16">
        <v>81</v>
      </c>
      <c r="E18" s="16">
        <v>7</v>
      </c>
      <c r="F18" s="16">
        <v>29</v>
      </c>
      <c r="G18" s="17">
        <f t="shared" si="8"/>
        <v>14.369158878504674</v>
      </c>
      <c r="H18" s="17">
        <f t="shared" si="9"/>
        <v>71.96261682242991</v>
      </c>
      <c r="I18" s="17">
        <f t="shared" si="10"/>
        <v>9.462616822429906</v>
      </c>
      <c r="J18" s="17">
        <f t="shared" si="11"/>
        <v>0.8177570093457943</v>
      </c>
      <c r="K18" s="17">
        <f t="shared" si="12"/>
        <v>3.387850467289719</v>
      </c>
      <c r="L18" s="17">
        <f t="shared" si="13"/>
        <v>86.33177570093459</v>
      </c>
      <c r="M18" s="17">
        <f t="shared" si="14"/>
        <v>10.2803738317757</v>
      </c>
      <c r="N18" s="18">
        <f t="shared" si="15"/>
        <v>13.668224299065418</v>
      </c>
    </row>
    <row r="19" spans="1:14" ht="18.75" customHeight="1">
      <c r="A19" s="15" t="s">
        <v>19</v>
      </c>
      <c r="B19" s="16">
        <v>27</v>
      </c>
      <c r="C19" s="16">
        <v>275</v>
      </c>
      <c r="D19" s="16">
        <v>85</v>
      </c>
      <c r="E19" s="16">
        <v>6</v>
      </c>
      <c r="F19" s="16">
        <v>6</v>
      </c>
      <c r="G19" s="17">
        <f t="shared" si="8"/>
        <v>6.7669172932330826</v>
      </c>
      <c r="H19" s="17">
        <f t="shared" si="9"/>
        <v>68.92230576441104</v>
      </c>
      <c r="I19" s="17">
        <f t="shared" si="10"/>
        <v>21.303258145363408</v>
      </c>
      <c r="J19" s="17">
        <f t="shared" si="11"/>
        <v>1.5037593984962405</v>
      </c>
      <c r="K19" s="17">
        <f t="shared" si="12"/>
        <v>1.5037593984962405</v>
      </c>
      <c r="L19" s="17">
        <f t="shared" si="13"/>
        <v>75.68922305764411</v>
      </c>
      <c r="M19" s="17">
        <f t="shared" si="14"/>
        <v>22.807017543859647</v>
      </c>
      <c r="N19" s="18">
        <f t="shared" si="15"/>
        <v>24.310776942355886</v>
      </c>
    </row>
    <row r="20" spans="1:14" ht="18.75" customHeight="1">
      <c r="A20" s="19" t="s">
        <v>13</v>
      </c>
      <c r="B20" s="16">
        <v>303</v>
      </c>
      <c r="C20" s="16">
        <v>1074</v>
      </c>
      <c r="D20" s="16">
        <v>278</v>
      </c>
      <c r="E20" s="16">
        <v>17</v>
      </c>
      <c r="F20" s="16">
        <v>11</v>
      </c>
      <c r="G20" s="17">
        <f t="shared" si="8"/>
        <v>18.003565062388592</v>
      </c>
      <c r="H20" s="17">
        <f t="shared" si="9"/>
        <v>63.81461675579323</v>
      </c>
      <c r="I20" s="17">
        <f t="shared" si="10"/>
        <v>16.51812240047534</v>
      </c>
      <c r="J20" s="17">
        <f t="shared" si="11"/>
        <v>1.0101010101010102</v>
      </c>
      <c r="K20" s="17">
        <f t="shared" si="12"/>
        <v>0.6535947712418301</v>
      </c>
      <c r="L20" s="17">
        <f t="shared" si="13"/>
        <v>81.81818181818183</v>
      </c>
      <c r="M20" s="17">
        <f t="shared" si="14"/>
        <v>17.528223410576352</v>
      </c>
      <c r="N20" s="18">
        <f t="shared" si="15"/>
        <v>18.181818181818183</v>
      </c>
    </row>
    <row r="21" spans="1:14" ht="18.75" customHeight="1">
      <c r="A21" s="20" t="s">
        <v>20</v>
      </c>
      <c r="B21" s="21">
        <f>SUM(B15:B20)</f>
        <v>1022</v>
      </c>
      <c r="C21" s="21">
        <f>SUM(C15:C20)</f>
        <v>4805</v>
      </c>
      <c r="D21" s="21">
        <f>SUM(D15:D20)</f>
        <v>1234</v>
      </c>
      <c r="E21" s="21">
        <f>SUM(E15:E20)</f>
        <v>110</v>
      </c>
      <c r="F21" s="21">
        <f>SUM(F15:F20)</f>
        <v>173</v>
      </c>
      <c r="G21" s="22">
        <f>B21*100/7378</f>
        <v>13.851992409867172</v>
      </c>
      <c r="H21" s="22">
        <f t="shared" si="9"/>
        <v>65.42755991285402</v>
      </c>
      <c r="I21" s="22">
        <f t="shared" si="10"/>
        <v>16.802832244008712</v>
      </c>
      <c r="J21" s="22">
        <f t="shared" si="11"/>
        <v>1.4978213507625273</v>
      </c>
      <c r="K21" s="22">
        <f t="shared" si="12"/>
        <v>2.355664488017429</v>
      </c>
      <c r="L21" s="22">
        <f t="shared" si="13"/>
        <v>79.2795523227212</v>
      </c>
      <c r="M21" s="22">
        <f t="shared" si="14"/>
        <v>18.30065359477124</v>
      </c>
      <c r="N21" s="23">
        <f t="shared" si="15"/>
        <v>20.65631808278867</v>
      </c>
    </row>
    <row r="22" spans="1:14" ht="18.75" customHeight="1">
      <c r="A22" s="19"/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8"/>
    </row>
    <row r="23" spans="1:14" ht="18.75" customHeight="1">
      <c r="A23" s="19" t="s">
        <v>21</v>
      </c>
      <c r="B23" s="16">
        <v>1471</v>
      </c>
      <c r="C23" s="16">
        <v>5665</v>
      </c>
      <c r="D23" s="16">
        <v>1477</v>
      </c>
      <c r="E23" s="16">
        <v>166</v>
      </c>
      <c r="F23" s="16">
        <v>204</v>
      </c>
      <c r="G23" s="17">
        <f>B23/(B23+C23+D23+E23+F23)*100</f>
        <v>16.37537570967383</v>
      </c>
      <c r="H23" s="17">
        <f>C23/(B23+C23+D23+E23+F23)*100</f>
        <v>63.06356451074251</v>
      </c>
      <c r="I23" s="17">
        <f>D23/(B23+C23+D23+E23+F23)*100</f>
        <v>16.442168540576645</v>
      </c>
      <c r="J23" s="17">
        <f>E23/(B23+C23+D23+E23+F23)*100</f>
        <v>1.8479349883112548</v>
      </c>
      <c r="K23" s="17">
        <f>F23/(B23+C23+D23+E23+F23)*100</f>
        <v>2.270956250695759</v>
      </c>
      <c r="L23" s="17">
        <f>G23+H23</f>
        <v>79.43894022041634</v>
      </c>
      <c r="M23" s="17">
        <f>I23+J23</f>
        <v>18.2901035288879</v>
      </c>
      <c r="N23" s="18">
        <f>M23+K23</f>
        <v>20.56105977958366</v>
      </c>
    </row>
    <row r="24" spans="1:14" ht="18.75" customHeight="1">
      <c r="A24" s="19" t="s">
        <v>22</v>
      </c>
      <c r="B24" s="16">
        <v>1172</v>
      </c>
      <c r="C24" s="16">
        <v>3928</v>
      </c>
      <c r="D24" s="16">
        <v>655</v>
      </c>
      <c r="E24" s="16">
        <v>47</v>
      </c>
      <c r="F24" s="16">
        <v>95</v>
      </c>
      <c r="G24" s="17">
        <f>B24/(B24+C24+D24+E24+F24)*100</f>
        <v>19.874512463964727</v>
      </c>
      <c r="H24" s="17">
        <f>C24/(B24+C24+D24+E24+F24)*100</f>
        <v>66.61014074953367</v>
      </c>
      <c r="I24" s="17">
        <f>D24/(B24+C24+D24+E24+F24)*100</f>
        <v>11.107342716635578</v>
      </c>
      <c r="J24" s="17">
        <f>E24/(B24+C24+D24+E24+F24)*100</f>
        <v>0.7970154315753774</v>
      </c>
      <c r="K24" s="17">
        <f>F24/(B24+C24+D24+E24+F24)*100</f>
        <v>1.6109886382906562</v>
      </c>
      <c r="L24" s="17">
        <f>G24+H24</f>
        <v>86.4846532134984</v>
      </c>
      <c r="M24" s="17">
        <f>I24+J24</f>
        <v>11.904358148210957</v>
      </c>
      <c r="N24" s="18">
        <f>M24+K24</f>
        <v>13.515346786501613</v>
      </c>
    </row>
    <row r="25" spans="1:14" ht="18.75" customHeight="1">
      <c r="A25" s="19"/>
      <c r="B25" s="16"/>
      <c r="C25" s="16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8"/>
    </row>
    <row r="26" spans="1:14" ht="18.75" customHeight="1" thickBot="1">
      <c r="A26" s="24" t="s">
        <v>23</v>
      </c>
      <c r="B26" s="25">
        <f>SUM(B23:B24)</f>
        <v>2643</v>
      </c>
      <c r="C26" s="25">
        <f>SUM(C23:C24)</f>
        <v>9593</v>
      </c>
      <c r="D26" s="25">
        <f>SUM(D23:D24)</f>
        <v>2132</v>
      </c>
      <c r="E26" s="25">
        <f>SUM(E23:E24)</f>
        <v>213</v>
      </c>
      <c r="F26" s="25">
        <f>SUM(F23:F24)</f>
        <v>299</v>
      </c>
      <c r="G26" s="22">
        <f>B26/(B26+C26+D26+E26+F26)*100</f>
        <v>17.762096774193548</v>
      </c>
      <c r="H26" s="22">
        <f>C26/(B26+C26+D26+E26+F26)*100</f>
        <v>64.46908602150538</v>
      </c>
      <c r="I26" s="22">
        <f>D26/(B26+C26+D26+E26+F26)*100</f>
        <v>14.327956989247312</v>
      </c>
      <c r="J26" s="22">
        <f>E26/(B26+C26+D26+E26+F26)*100</f>
        <v>1.4314516129032258</v>
      </c>
      <c r="K26" s="22">
        <f>F26/(B26+C26+D26+E26+F26)*100</f>
        <v>2.009408602150538</v>
      </c>
      <c r="L26" s="26">
        <f>G26+H26</f>
        <v>82.23118279569893</v>
      </c>
      <c r="M26" s="22">
        <f>I26+J26</f>
        <v>15.759408602150538</v>
      </c>
      <c r="N26" s="23">
        <f>M26+K26</f>
        <v>17.768817204301076</v>
      </c>
    </row>
    <row r="27" spans="1:14" ht="12.75">
      <c r="A27" s="27" t="s">
        <v>24</v>
      </c>
      <c r="B27" s="27"/>
      <c r="C27" s="27"/>
      <c r="D27" s="27"/>
      <c r="E27" s="27"/>
      <c r="F27" s="28"/>
      <c r="G27" s="28"/>
      <c r="H27" s="28"/>
      <c r="I27" s="28"/>
      <c r="J27" s="28"/>
      <c r="K27" s="28"/>
      <c r="L27" s="28"/>
      <c r="M27" s="28"/>
      <c r="N27" s="28"/>
    </row>
    <row r="28" spans="1:7" ht="12.75">
      <c r="A28" s="29" t="s">
        <v>25</v>
      </c>
      <c r="B28" s="29"/>
      <c r="C28" s="29"/>
      <c r="D28" s="29"/>
      <c r="G28" s="30"/>
    </row>
    <row r="29" spans="1:4" ht="12.75">
      <c r="A29" s="29" t="s">
        <v>26</v>
      </c>
      <c r="B29" s="29"/>
      <c r="C29" s="29"/>
      <c r="D29" s="29"/>
    </row>
    <row r="30" spans="1:4" ht="12.75">
      <c r="A30" s="29" t="s">
        <v>27</v>
      </c>
      <c r="B30" s="29"/>
      <c r="C30" s="29"/>
      <c r="D30" s="29"/>
    </row>
    <row r="31" spans="1:4" ht="12.75">
      <c r="A31" s="29" t="s">
        <v>28</v>
      </c>
      <c r="B31" s="29"/>
      <c r="C31" s="29"/>
      <c r="D31" s="29"/>
    </row>
    <row r="32" spans="1:4" ht="12.75">
      <c r="A32" s="29" t="s">
        <v>29</v>
      </c>
      <c r="B32" s="29"/>
      <c r="C32" s="29"/>
      <c r="D32" s="29"/>
    </row>
  </sheetData>
  <sheetProtection/>
  <mergeCells count="11">
    <mergeCell ref="A29:D29"/>
    <mergeCell ref="A30:D30"/>
    <mergeCell ref="A31:D31"/>
    <mergeCell ref="A32:D32"/>
    <mergeCell ref="A3:N3"/>
    <mergeCell ref="A1:N1"/>
    <mergeCell ref="G5:N5"/>
    <mergeCell ref="A28:D28"/>
    <mergeCell ref="B5:F5"/>
    <mergeCell ref="A5:A6"/>
    <mergeCell ref="A27:E27"/>
  </mergeCells>
  <printOptions horizontalCentered="1"/>
  <pageMargins left="0.5" right="0.31" top="0.5905511811023623" bottom="0.984251968503937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2011-05-04T08:46:55Z</dcterms:created>
  <dcterms:modified xsi:type="dcterms:W3CDTF">2011-05-04T08:47:12Z</dcterms:modified>
  <cp:category/>
  <cp:version/>
  <cp:contentType/>
  <cp:contentStatus/>
</cp:coreProperties>
</file>